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Consolidated_Regions\"/>
    </mc:Choice>
  </mc:AlternateContent>
  <bookViews>
    <workbookView xWindow="0" yWindow="0" windowWidth="20520" windowHeight="8205" firstSheet="2" activeTab="5"/>
  </bookViews>
  <sheets>
    <sheet name="Reach" sheetId="1" state="hidden" r:id="rId1"/>
    <sheet name="Share" sheetId="2" state="hidden" r:id="rId2"/>
    <sheet name="National_Reach" sheetId="13" r:id="rId3"/>
    <sheet name="National_Share" sheetId="14" r:id="rId4"/>
    <sheet name="Western_Reach" sheetId="3" r:id="rId5"/>
    <sheet name="Western_Share" sheetId="4" r:id="rId6"/>
    <sheet name="Lower_Eastern_Reach" sheetId="5" r:id="rId7"/>
    <sheet name="Lower_Eastern_Share" sheetId="6" r:id="rId8"/>
    <sheet name="Coast_Share" sheetId="7" r:id="rId9"/>
    <sheet name="Coast_Reach" sheetId="8" r:id="rId10"/>
    <sheet name="Lake_Share" sheetId="9" r:id="rId11"/>
    <sheet name="Lake_Reach" sheetId="10" r:id="rId12"/>
    <sheet name="South_Nyanza_Share" sheetId="11" r:id="rId13"/>
    <sheet name="South_Nyanza_Reach" sheetId="12" r:id="rId14"/>
    <sheet name="Rift_Reach" sheetId="15" r:id="rId15"/>
    <sheet name="Rift_Share" sheetId="16" r:id="rId16"/>
    <sheet name="Central_Share" sheetId="17" r:id="rId17"/>
    <sheet name="Central_Reach" sheetId="18" r:id="rId18"/>
    <sheet name="Upper_Eastern_Share" sheetId="19" r:id="rId19"/>
    <sheet name="Upper_Eastern_Reach" sheetId="20" r:id="rId20"/>
    <sheet name="Nairobi_Share" sheetId="21" r:id="rId21"/>
    <sheet name="Nairobi_Reach" sheetId="22" r:id="rId22"/>
  </sheets>
  <externalReferences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xlnm._FilterDatabase" localSheetId="0" hidden="1">Reach!$A$1:$C$1904</definedName>
    <definedName name="ExternalData_1" localSheetId="17" hidden="1">Central_Reach!$A$1:$E$520</definedName>
    <definedName name="ExternalData_1" localSheetId="16" hidden="1">Central_Share!$A$1:$E$520</definedName>
    <definedName name="ExternalData_1" localSheetId="9" hidden="1">Coast_Reach!$A$1:$E$520</definedName>
    <definedName name="ExternalData_1" localSheetId="8" hidden="1">Coast_Share!$A$1:$A$520</definedName>
    <definedName name="ExternalData_1" localSheetId="11" hidden="1">Lake_Reach!$A$1:$E$520</definedName>
    <definedName name="ExternalData_1" localSheetId="10" hidden="1">Lake_Share!$A$1:$A$520</definedName>
    <definedName name="ExternalData_1" localSheetId="6" hidden="1">Lower_Eastern_Reach!$A$1:$E$520</definedName>
    <definedName name="ExternalData_1" localSheetId="7" hidden="1">Lower_Eastern_Share!$A$1:$A$520</definedName>
    <definedName name="ExternalData_1" localSheetId="21" hidden="1">Nairobi_Reach!$A$1:$E$520</definedName>
    <definedName name="ExternalData_1" localSheetId="20" hidden="1">Nairobi_Share!$A$1:$E$520</definedName>
    <definedName name="ExternalData_1" localSheetId="2" hidden="1">National_Reach!$A$1:$E$520</definedName>
    <definedName name="ExternalData_1" localSheetId="3" hidden="1">National_Share!$A$1:$E$520</definedName>
    <definedName name="ExternalData_1" localSheetId="14" hidden="1">Rift_Reach!$A$1:$E$520</definedName>
    <definedName name="ExternalData_1" localSheetId="15" hidden="1">Rift_Share!$A$1:$A$520</definedName>
    <definedName name="ExternalData_1" localSheetId="13" hidden="1">South_Nyanza_Reach!$A$1:$E$520</definedName>
    <definedName name="ExternalData_1" localSheetId="12" hidden="1">South_Nyanza_Share!$A$1:$A$520</definedName>
    <definedName name="ExternalData_1" localSheetId="19" hidden="1">Upper_Eastern_Reach!$A$1:$E$520</definedName>
    <definedName name="ExternalData_1" localSheetId="18" hidden="1">Upper_Eastern_Share!$A$1:$E$520</definedName>
    <definedName name="ExternalData_1" localSheetId="4" hidden="1">Western_Reach!$A$1:$E$520</definedName>
    <definedName name="ExternalData_1" localSheetId="5" hidden="1">Western_Share!$A$1:$A$520</definedName>
  </definedNames>
  <calcPr calcId="162913"/>
</workbook>
</file>

<file path=xl/calcChain.xml><?xml version="1.0" encoding="utf-8"?>
<calcChain xmlns="http://schemas.openxmlformats.org/spreadsheetml/2006/main">
  <c r="G3" i="20" l="1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F3" i="14"/>
  <c r="G3" i="14" s="1"/>
  <c r="F5" i="14"/>
  <c r="G5" i="14" s="1"/>
  <c r="F6" i="14"/>
  <c r="G6" i="14" s="1"/>
  <c r="F7" i="14"/>
  <c r="G7" i="14" s="1"/>
  <c r="F4" i="14"/>
  <c r="G4" i="14" s="1"/>
  <c r="F8" i="14"/>
  <c r="G8" i="14" s="1"/>
  <c r="F9" i="14"/>
  <c r="G9" i="14" s="1"/>
  <c r="F10" i="14"/>
  <c r="G10" i="14" s="1"/>
  <c r="F12" i="14"/>
  <c r="G12" i="14" s="1"/>
  <c r="F13" i="14"/>
  <c r="G13" i="14" s="1"/>
  <c r="F11" i="14"/>
  <c r="G11" i="14" s="1"/>
  <c r="F15" i="14"/>
  <c r="G15" i="14" s="1"/>
  <c r="F17" i="14"/>
  <c r="G17" i="14" s="1"/>
  <c r="F16" i="14"/>
  <c r="G16" i="14" s="1"/>
  <c r="F30" i="14"/>
  <c r="G30" i="14" s="1"/>
  <c r="F33" i="14"/>
  <c r="G33" i="14" s="1"/>
  <c r="F21" i="14"/>
  <c r="G21" i="14" s="1"/>
  <c r="F32" i="14"/>
  <c r="G32" i="14" s="1"/>
  <c r="F42" i="14"/>
  <c r="G42" i="14" s="1"/>
  <c r="F14" i="14"/>
  <c r="G14" i="14" s="1"/>
  <c r="F39" i="14"/>
  <c r="G39" i="14" s="1"/>
  <c r="F29" i="14"/>
  <c r="G29" i="14" s="1"/>
  <c r="F35" i="14"/>
  <c r="G35" i="14" s="1"/>
  <c r="F55" i="14"/>
  <c r="G55" i="14" s="1"/>
  <c r="F80" i="14"/>
  <c r="G80" i="14" s="1"/>
  <c r="F19" i="14"/>
  <c r="G19" i="14" s="1"/>
  <c r="F25" i="14"/>
  <c r="G25" i="14" s="1"/>
  <c r="F50" i="14"/>
  <c r="G50" i="14" s="1"/>
  <c r="F23" i="14"/>
  <c r="G23" i="14" s="1"/>
  <c r="F28" i="14"/>
  <c r="G28" i="14" s="1"/>
  <c r="F20" i="14"/>
  <c r="G20" i="14" s="1"/>
  <c r="F46" i="14"/>
  <c r="G46" i="14" s="1"/>
  <c r="F26" i="14"/>
  <c r="G26" i="14" s="1"/>
  <c r="F24" i="14"/>
  <c r="G24" i="14" s="1"/>
  <c r="F71" i="14"/>
  <c r="G71" i="14" s="1"/>
  <c r="F60" i="14"/>
  <c r="G60" i="14" s="1"/>
  <c r="F48" i="14"/>
  <c r="G48" i="14" s="1"/>
  <c r="F49" i="14"/>
  <c r="G49" i="14" s="1"/>
  <c r="F27" i="14"/>
  <c r="G27" i="14" s="1"/>
  <c r="F87" i="14"/>
  <c r="G87" i="14" s="1"/>
  <c r="F37" i="14"/>
  <c r="G37" i="14" s="1"/>
  <c r="F79" i="14"/>
  <c r="G79" i="14" s="1"/>
  <c r="F22" i="14"/>
  <c r="G22" i="14" s="1"/>
  <c r="F54" i="14"/>
  <c r="G54" i="14" s="1"/>
  <c r="F72" i="14"/>
  <c r="G72" i="14" s="1"/>
  <c r="F93" i="14"/>
  <c r="G93" i="14" s="1"/>
  <c r="F68" i="14"/>
  <c r="G68" i="14" s="1"/>
  <c r="F144" i="14"/>
  <c r="G144" i="14" s="1"/>
  <c r="F40" i="14"/>
  <c r="G40" i="14" s="1"/>
  <c r="F183" i="14"/>
  <c r="G183" i="14" s="1"/>
  <c r="F184" i="14"/>
  <c r="G184" i="14" s="1"/>
  <c r="F91" i="14"/>
  <c r="G91" i="14" s="1"/>
  <c r="F59" i="14"/>
  <c r="G59" i="14" s="1"/>
  <c r="F97" i="14"/>
  <c r="G97" i="14" s="1"/>
  <c r="F78" i="14"/>
  <c r="G78" i="14" s="1"/>
  <c r="F77" i="14"/>
  <c r="G77" i="14" s="1"/>
  <c r="F61" i="14"/>
  <c r="G61" i="14" s="1"/>
  <c r="F185" i="14"/>
  <c r="G185" i="14" s="1"/>
  <c r="F186" i="14"/>
  <c r="G186" i="14" s="1"/>
  <c r="F44" i="14"/>
  <c r="G44" i="14" s="1"/>
  <c r="F82" i="14"/>
  <c r="G82" i="14" s="1"/>
  <c r="F63" i="14"/>
  <c r="G63" i="14" s="1"/>
  <c r="F169" i="14"/>
  <c r="G169" i="14" s="1"/>
  <c r="F36" i="14"/>
  <c r="G36" i="14" s="1"/>
  <c r="F18" i="14"/>
  <c r="G18" i="14" s="1"/>
  <c r="F43" i="14"/>
  <c r="G43" i="14" s="1"/>
  <c r="F45" i="14"/>
  <c r="G45" i="14" s="1"/>
  <c r="F64" i="14"/>
  <c r="G64" i="14" s="1"/>
  <c r="F187" i="14"/>
  <c r="G187" i="14" s="1"/>
  <c r="F47" i="14"/>
  <c r="G47" i="14" s="1"/>
  <c r="F62" i="14"/>
  <c r="G62" i="14" s="1"/>
  <c r="F116" i="14"/>
  <c r="G116" i="14" s="1"/>
  <c r="F34" i="14"/>
  <c r="G34" i="14" s="1"/>
  <c r="F102" i="14"/>
  <c r="G102" i="14" s="1"/>
  <c r="F188" i="14"/>
  <c r="G188" i="14" s="1"/>
  <c r="F180" i="14"/>
  <c r="G180" i="14" s="1"/>
  <c r="F152" i="14"/>
  <c r="G152" i="14" s="1"/>
  <c r="F122" i="14"/>
  <c r="G122" i="14" s="1"/>
  <c r="F189" i="14"/>
  <c r="G189" i="14" s="1"/>
  <c r="F168" i="14"/>
  <c r="G168" i="14" s="1"/>
  <c r="F85" i="14"/>
  <c r="G85" i="14" s="1"/>
  <c r="F38" i="14"/>
  <c r="G38" i="14" s="1"/>
  <c r="F179" i="14"/>
  <c r="G179" i="14" s="1"/>
  <c r="F58" i="14"/>
  <c r="G58" i="14" s="1"/>
  <c r="F75" i="14"/>
  <c r="G75" i="14" s="1"/>
  <c r="F94" i="14"/>
  <c r="G94" i="14" s="1"/>
  <c r="F131" i="14"/>
  <c r="G131" i="14" s="1"/>
  <c r="F69" i="14"/>
  <c r="G69" i="14" s="1"/>
  <c r="F100" i="14"/>
  <c r="G100" i="14" s="1"/>
  <c r="F83" i="14"/>
  <c r="G83" i="14" s="1"/>
  <c r="F190" i="14"/>
  <c r="G190" i="14" s="1"/>
  <c r="F132" i="14"/>
  <c r="G132" i="14" s="1"/>
  <c r="F41" i="14"/>
  <c r="G41" i="14" s="1"/>
  <c r="F191" i="14"/>
  <c r="G191" i="14" s="1"/>
  <c r="F81" i="14"/>
  <c r="G81" i="14" s="1"/>
  <c r="F181" i="14"/>
  <c r="G181" i="14" s="1"/>
  <c r="F57" i="14"/>
  <c r="G57" i="14" s="1"/>
  <c r="F51" i="14"/>
  <c r="G51" i="14" s="1"/>
  <c r="F123" i="14"/>
  <c r="G123" i="14" s="1"/>
  <c r="F162" i="14"/>
  <c r="G162" i="14" s="1"/>
  <c r="F86" i="14"/>
  <c r="G86" i="14" s="1"/>
  <c r="F192" i="14"/>
  <c r="G192" i="14" s="1"/>
  <c r="F31" i="14"/>
  <c r="G31" i="14" s="1"/>
  <c r="F155" i="14"/>
  <c r="G155" i="14" s="1"/>
  <c r="F109" i="14"/>
  <c r="G109" i="14" s="1"/>
  <c r="F114" i="14"/>
  <c r="G114" i="14" s="1"/>
  <c r="F56" i="14"/>
  <c r="G56" i="14" s="1"/>
  <c r="F193" i="14"/>
  <c r="G193" i="14" s="1"/>
  <c r="F124" i="14"/>
  <c r="G124" i="14" s="1"/>
  <c r="F142" i="14"/>
  <c r="G142" i="14" s="1"/>
  <c r="F96" i="14"/>
  <c r="G96" i="14" s="1"/>
  <c r="F194" i="14"/>
  <c r="G194" i="14" s="1"/>
  <c r="F195" i="14"/>
  <c r="G195" i="14" s="1"/>
  <c r="F196" i="14"/>
  <c r="G196" i="14" s="1"/>
  <c r="F197" i="14"/>
  <c r="G197" i="14" s="1"/>
  <c r="F198" i="14"/>
  <c r="G198" i="14" s="1"/>
  <c r="F171" i="14"/>
  <c r="G171" i="14" s="1"/>
  <c r="F199" i="14"/>
  <c r="G199" i="14" s="1"/>
  <c r="F133" i="14"/>
  <c r="G133" i="14" s="1"/>
  <c r="F53" i="14"/>
  <c r="G53" i="14" s="1"/>
  <c r="F138" i="14"/>
  <c r="G138" i="14" s="1"/>
  <c r="F158" i="14"/>
  <c r="G158" i="14" s="1"/>
  <c r="F200" i="14"/>
  <c r="G200" i="14" s="1"/>
  <c r="F201" i="14"/>
  <c r="G201" i="14" s="1"/>
  <c r="F202" i="14"/>
  <c r="G202" i="14" s="1"/>
  <c r="F65" i="14"/>
  <c r="G65" i="14" s="1"/>
  <c r="F203" i="14"/>
  <c r="G203" i="14" s="1"/>
  <c r="F136" i="14"/>
  <c r="G136" i="14" s="1"/>
  <c r="F148" i="14"/>
  <c r="G148" i="14" s="1"/>
  <c r="F204" i="14"/>
  <c r="G204" i="14" s="1"/>
  <c r="F95" i="14"/>
  <c r="G95" i="14" s="1"/>
  <c r="F117" i="14"/>
  <c r="G117" i="14" s="1"/>
  <c r="F205" i="14"/>
  <c r="G205" i="14" s="1"/>
  <c r="F206" i="14"/>
  <c r="G206" i="14" s="1"/>
  <c r="F146" i="14"/>
  <c r="G146" i="14" s="1"/>
  <c r="F207" i="14"/>
  <c r="G207" i="14" s="1"/>
  <c r="F208" i="14"/>
  <c r="G208" i="14" s="1"/>
  <c r="F209" i="14"/>
  <c r="G209" i="14" s="1"/>
  <c r="F210" i="14"/>
  <c r="G210" i="14" s="1"/>
  <c r="F175" i="14"/>
  <c r="G175" i="14" s="1"/>
  <c r="F73" i="14"/>
  <c r="G73" i="14" s="1"/>
  <c r="F211" i="14"/>
  <c r="G211" i="14" s="1"/>
  <c r="F212" i="14"/>
  <c r="G212" i="14" s="1"/>
  <c r="F127" i="14"/>
  <c r="G127" i="14" s="1"/>
  <c r="F213" i="14"/>
  <c r="G213" i="14" s="1"/>
  <c r="F214" i="14"/>
  <c r="G214" i="14" s="1"/>
  <c r="F215" i="14"/>
  <c r="G215" i="14" s="1"/>
  <c r="F216" i="14"/>
  <c r="G216" i="14" s="1"/>
  <c r="F170" i="14"/>
  <c r="G170" i="14" s="1"/>
  <c r="F163" i="14"/>
  <c r="G163" i="14" s="1"/>
  <c r="F217" i="14"/>
  <c r="G217" i="14" s="1"/>
  <c r="F218" i="14"/>
  <c r="G218" i="14" s="1"/>
  <c r="F145" i="14"/>
  <c r="G145" i="14" s="1"/>
  <c r="F219" i="14"/>
  <c r="G219" i="14" s="1"/>
  <c r="F125" i="14"/>
  <c r="G125" i="14" s="1"/>
  <c r="F220" i="14"/>
  <c r="G220" i="14" s="1"/>
  <c r="F221" i="14"/>
  <c r="G221" i="14" s="1"/>
  <c r="F222" i="14"/>
  <c r="G222" i="14" s="1"/>
  <c r="F223" i="14"/>
  <c r="G223" i="14" s="1"/>
  <c r="F165" i="14"/>
  <c r="G165" i="14" s="1"/>
  <c r="F224" i="14"/>
  <c r="G224" i="14" s="1"/>
  <c r="F120" i="14"/>
  <c r="G120" i="14" s="1"/>
  <c r="F139" i="14"/>
  <c r="G139" i="14" s="1"/>
  <c r="F225" i="14"/>
  <c r="G225" i="14" s="1"/>
  <c r="F226" i="14"/>
  <c r="G226" i="14" s="1"/>
  <c r="F227" i="14"/>
  <c r="G227" i="14" s="1"/>
  <c r="F228" i="14"/>
  <c r="G228" i="14" s="1"/>
  <c r="F229" i="14"/>
  <c r="G229" i="14" s="1"/>
  <c r="F137" i="14"/>
  <c r="G137" i="14" s="1"/>
  <c r="F153" i="14"/>
  <c r="G153" i="14" s="1"/>
  <c r="F230" i="14"/>
  <c r="G230" i="14" s="1"/>
  <c r="F156" i="14"/>
  <c r="G156" i="14" s="1"/>
  <c r="F231" i="14"/>
  <c r="G231" i="14" s="1"/>
  <c r="F232" i="14"/>
  <c r="G232" i="14" s="1"/>
  <c r="F233" i="14"/>
  <c r="G233" i="14" s="1"/>
  <c r="F234" i="14"/>
  <c r="G234" i="14" s="1"/>
  <c r="F112" i="14"/>
  <c r="G112" i="14" s="1"/>
  <c r="F235" i="14"/>
  <c r="G235" i="14" s="1"/>
  <c r="F236" i="14"/>
  <c r="G236" i="14" s="1"/>
  <c r="F237" i="14"/>
  <c r="G237" i="14" s="1"/>
  <c r="F238" i="14"/>
  <c r="G238" i="14" s="1"/>
  <c r="F239" i="14"/>
  <c r="G239" i="14" s="1"/>
  <c r="F240" i="14"/>
  <c r="G240" i="14" s="1"/>
  <c r="F241" i="14"/>
  <c r="G241" i="14" s="1"/>
  <c r="F242" i="14"/>
  <c r="G242" i="14" s="1"/>
  <c r="F243" i="14"/>
  <c r="G243" i="14" s="1"/>
  <c r="F244" i="14"/>
  <c r="G244" i="14" s="1"/>
  <c r="F245" i="14"/>
  <c r="G245" i="14" s="1"/>
  <c r="F246" i="14"/>
  <c r="G246" i="14" s="1"/>
  <c r="F115" i="14"/>
  <c r="G115" i="14" s="1"/>
  <c r="F247" i="14"/>
  <c r="G247" i="14" s="1"/>
  <c r="F140" i="14"/>
  <c r="G140" i="14" s="1"/>
  <c r="F248" i="14"/>
  <c r="G248" i="14" s="1"/>
  <c r="F249" i="14"/>
  <c r="G249" i="14" s="1"/>
  <c r="F141" i="14"/>
  <c r="G141" i="14" s="1"/>
  <c r="F250" i="14"/>
  <c r="G250" i="14" s="1"/>
  <c r="F118" i="14"/>
  <c r="G118" i="14" s="1"/>
  <c r="F251" i="14"/>
  <c r="G251" i="14" s="1"/>
  <c r="F126" i="14"/>
  <c r="G126" i="14" s="1"/>
  <c r="F252" i="14"/>
  <c r="G252" i="14" s="1"/>
  <c r="F159" i="14"/>
  <c r="G159" i="14" s="1"/>
  <c r="F103" i="14"/>
  <c r="G103" i="14" s="1"/>
  <c r="F253" i="14"/>
  <c r="G253" i="14" s="1"/>
  <c r="F254" i="14"/>
  <c r="G254" i="14" s="1"/>
  <c r="F255" i="14"/>
  <c r="G255" i="14" s="1"/>
  <c r="F256" i="14"/>
  <c r="G256" i="14" s="1"/>
  <c r="F74" i="14"/>
  <c r="G74" i="14" s="1"/>
  <c r="F257" i="14"/>
  <c r="G257" i="14" s="1"/>
  <c r="F258" i="14"/>
  <c r="G258" i="14" s="1"/>
  <c r="F259" i="14"/>
  <c r="G259" i="14" s="1"/>
  <c r="F260" i="14"/>
  <c r="G260" i="14" s="1"/>
  <c r="F182" i="14"/>
  <c r="G182" i="14" s="1"/>
  <c r="F261" i="14"/>
  <c r="G261" i="14" s="1"/>
  <c r="F262" i="14"/>
  <c r="G262" i="14" s="1"/>
  <c r="F263" i="14"/>
  <c r="G263" i="14" s="1"/>
  <c r="F264" i="14"/>
  <c r="G264" i="14" s="1"/>
  <c r="F154" i="14"/>
  <c r="G154" i="14" s="1"/>
  <c r="F265" i="14"/>
  <c r="G265" i="14" s="1"/>
  <c r="F266" i="14"/>
  <c r="G266" i="14" s="1"/>
  <c r="F267" i="14"/>
  <c r="G267" i="14" s="1"/>
  <c r="F268" i="14"/>
  <c r="G268" i="14" s="1"/>
  <c r="F269" i="14"/>
  <c r="G269" i="14" s="1"/>
  <c r="F270" i="14"/>
  <c r="G270" i="14" s="1"/>
  <c r="F271" i="14"/>
  <c r="G271" i="14" s="1"/>
  <c r="F272" i="14"/>
  <c r="G272" i="14" s="1"/>
  <c r="F110" i="14"/>
  <c r="G110" i="14" s="1"/>
  <c r="F273" i="14"/>
  <c r="G273" i="14" s="1"/>
  <c r="F274" i="14"/>
  <c r="G274" i="14" s="1"/>
  <c r="F275" i="14"/>
  <c r="G275" i="14" s="1"/>
  <c r="F276" i="14"/>
  <c r="G276" i="14" s="1"/>
  <c r="F277" i="14"/>
  <c r="G277" i="14" s="1"/>
  <c r="F278" i="14"/>
  <c r="G278" i="14" s="1"/>
  <c r="F279" i="14"/>
  <c r="G279" i="14" s="1"/>
  <c r="F280" i="14"/>
  <c r="G280" i="14" s="1"/>
  <c r="F176" i="14"/>
  <c r="G176" i="14" s="1"/>
  <c r="F281" i="14"/>
  <c r="G281" i="14" s="1"/>
  <c r="F282" i="14"/>
  <c r="G282" i="14" s="1"/>
  <c r="F283" i="14"/>
  <c r="G283" i="14" s="1"/>
  <c r="F284" i="14"/>
  <c r="G284" i="14" s="1"/>
  <c r="F285" i="14"/>
  <c r="G285" i="14" s="1"/>
  <c r="F286" i="14"/>
  <c r="G286" i="14" s="1"/>
  <c r="F287" i="14"/>
  <c r="G287" i="14" s="1"/>
  <c r="F288" i="14"/>
  <c r="G288" i="14" s="1"/>
  <c r="F289" i="14"/>
  <c r="G289" i="14" s="1"/>
  <c r="F290" i="14"/>
  <c r="G290" i="14" s="1"/>
  <c r="F291" i="14"/>
  <c r="G291" i="14" s="1"/>
  <c r="F150" i="14"/>
  <c r="G150" i="14" s="1"/>
  <c r="F292" i="14"/>
  <c r="G292" i="14" s="1"/>
  <c r="F293" i="14"/>
  <c r="G293" i="14" s="1"/>
  <c r="F294" i="14"/>
  <c r="G294" i="14" s="1"/>
  <c r="F295" i="14"/>
  <c r="G295" i="14" s="1"/>
  <c r="F296" i="14"/>
  <c r="G296" i="14" s="1"/>
  <c r="F297" i="14"/>
  <c r="G297" i="14" s="1"/>
  <c r="F298" i="14"/>
  <c r="G298" i="14" s="1"/>
  <c r="F299" i="14"/>
  <c r="G299" i="14" s="1"/>
  <c r="F300" i="14"/>
  <c r="G300" i="14" s="1"/>
  <c r="F301" i="14"/>
  <c r="G301" i="14" s="1"/>
  <c r="F302" i="14"/>
  <c r="G302" i="14" s="1"/>
  <c r="F303" i="14"/>
  <c r="G303" i="14" s="1"/>
  <c r="F304" i="14"/>
  <c r="G304" i="14" s="1"/>
  <c r="F305" i="14"/>
  <c r="G305" i="14" s="1"/>
  <c r="F306" i="14"/>
  <c r="G306" i="14" s="1"/>
  <c r="F307" i="14"/>
  <c r="G307" i="14" s="1"/>
  <c r="F308" i="14"/>
  <c r="G308" i="14" s="1"/>
  <c r="F309" i="14"/>
  <c r="G309" i="14" s="1"/>
  <c r="F160" i="14"/>
  <c r="G160" i="14" s="1"/>
  <c r="F310" i="14"/>
  <c r="G310" i="14" s="1"/>
  <c r="F311" i="14"/>
  <c r="G311" i="14" s="1"/>
  <c r="F312" i="14"/>
  <c r="G312" i="14" s="1"/>
  <c r="F313" i="14"/>
  <c r="G313" i="14" s="1"/>
  <c r="F108" i="14"/>
  <c r="G108" i="14" s="1"/>
  <c r="F314" i="14"/>
  <c r="G314" i="14" s="1"/>
  <c r="F315" i="14"/>
  <c r="G315" i="14" s="1"/>
  <c r="F111" i="14"/>
  <c r="G111" i="14" s="1"/>
  <c r="F316" i="14"/>
  <c r="G316" i="14" s="1"/>
  <c r="F317" i="14"/>
  <c r="G317" i="14" s="1"/>
  <c r="F318" i="14"/>
  <c r="G318" i="14" s="1"/>
  <c r="F319" i="14"/>
  <c r="G319" i="14" s="1"/>
  <c r="F320" i="14"/>
  <c r="G320" i="14" s="1"/>
  <c r="F134" i="14"/>
  <c r="G134" i="14" s="1"/>
  <c r="F321" i="14"/>
  <c r="G321" i="14" s="1"/>
  <c r="F322" i="14"/>
  <c r="G322" i="14" s="1"/>
  <c r="F323" i="14"/>
  <c r="G323" i="14" s="1"/>
  <c r="F324" i="14"/>
  <c r="G324" i="14" s="1"/>
  <c r="F325" i="14"/>
  <c r="G325" i="14" s="1"/>
  <c r="F326" i="14"/>
  <c r="G326" i="14" s="1"/>
  <c r="F327" i="14"/>
  <c r="G327" i="14" s="1"/>
  <c r="F328" i="14"/>
  <c r="G328" i="14" s="1"/>
  <c r="F329" i="14"/>
  <c r="G329" i="14" s="1"/>
  <c r="F113" i="14"/>
  <c r="G113" i="14" s="1"/>
  <c r="F178" i="14"/>
  <c r="G178" i="14" s="1"/>
  <c r="F330" i="14"/>
  <c r="G330" i="14" s="1"/>
  <c r="F331" i="14"/>
  <c r="G331" i="14" s="1"/>
  <c r="F332" i="14"/>
  <c r="G332" i="14" s="1"/>
  <c r="F333" i="14"/>
  <c r="G333" i="14" s="1"/>
  <c r="F334" i="14"/>
  <c r="G334" i="14" s="1"/>
  <c r="F335" i="14"/>
  <c r="G335" i="14" s="1"/>
  <c r="F88" i="14"/>
  <c r="G88" i="14" s="1"/>
  <c r="F336" i="14"/>
  <c r="G336" i="14" s="1"/>
  <c r="F337" i="14"/>
  <c r="G337" i="14" s="1"/>
  <c r="F338" i="14"/>
  <c r="G338" i="14" s="1"/>
  <c r="F339" i="14"/>
  <c r="G339" i="14" s="1"/>
  <c r="F340" i="14"/>
  <c r="G340" i="14" s="1"/>
  <c r="F129" i="14"/>
  <c r="G129" i="14" s="1"/>
  <c r="F341" i="14"/>
  <c r="G341" i="14" s="1"/>
  <c r="F84" i="14"/>
  <c r="G84" i="14" s="1"/>
  <c r="F342" i="14"/>
  <c r="G342" i="14" s="1"/>
  <c r="F92" i="14"/>
  <c r="G92" i="14" s="1"/>
  <c r="F343" i="14"/>
  <c r="G343" i="14" s="1"/>
  <c r="F344" i="14"/>
  <c r="G344" i="14" s="1"/>
  <c r="F345" i="14"/>
  <c r="G345" i="14" s="1"/>
  <c r="F346" i="14"/>
  <c r="G346" i="14" s="1"/>
  <c r="F347" i="14"/>
  <c r="G347" i="14" s="1"/>
  <c r="F348" i="14"/>
  <c r="G348" i="14" s="1"/>
  <c r="F349" i="14"/>
  <c r="G349" i="14" s="1"/>
  <c r="F350" i="14"/>
  <c r="G350" i="14" s="1"/>
  <c r="F104" i="14"/>
  <c r="G104" i="14" s="1"/>
  <c r="F351" i="14"/>
  <c r="G351" i="14" s="1"/>
  <c r="F352" i="14"/>
  <c r="G352" i="14" s="1"/>
  <c r="F353" i="14"/>
  <c r="G353" i="14" s="1"/>
  <c r="F354" i="14"/>
  <c r="G354" i="14" s="1"/>
  <c r="F355" i="14"/>
  <c r="G355" i="14" s="1"/>
  <c r="F356" i="14"/>
  <c r="G356" i="14" s="1"/>
  <c r="F172" i="14"/>
  <c r="G172" i="14" s="1"/>
  <c r="F357" i="14"/>
  <c r="G357" i="14" s="1"/>
  <c r="F358" i="14"/>
  <c r="G358" i="14" s="1"/>
  <c r="F359" i="14"/>
  <c r="G359" i="14" s="1"/>
  <c r="F360" i="14"/>
  <c r="G360" i="14" s="1"/>
  <c r="F361" i="14"/>
  <c r="G361" i="14" s="1"/>
  <c r="F362" i="14"/>
  <c r="G362" i="14" s="1"/>
  <c r="F363" i="14"/>
  <c r="G363" i="14" s="1"/>
  <c r="F364" i="14"/>
  <c r="G364" i="14" s="1"/>
  <c r="F365" i="14"/>
  <c r="G365" i="14" s="1"/>
  <c r="F366" i="14"/>
  <c r="G366" i="14" s="1"/>
  <c r="F367" i="14"/>
  <c r="G367" i="14" s="1"/>
  <c r="F368" i="14"/>
  <c r="G368" i="14" s="1"/>
  <c r="F369" i="14"/>
  <c r="G369" i="14" s="1"/>
  <c r="F370" i="14"/>
  <c r="G370" i="14" s="1"/>
  <c r="F371" i="14"/>
  <c r="G371" i="14" s="1"/>
  <c r="F372" i="14"/>
  <c r="G372" i="14" s="1"/>
  <c r="F373" i="14"/>
  <c r="G373" i="14" s="1"/>
  <c r="F374" i="14"/>
  <c r="G374" i="14" s="1"/>
  <c r="F375" i="14"/>
  <c r="G375" i="14" s="1"/>
  <c r="F376" i="14"/>
  <c r="G376" i="14" s="1"/>
  <c r="F377" i="14"/>
  <c r="G377" i="14" s="1"/>
  <c r="F378" i="14"/>
  <c r="G378" i="14" s="1"/>
  <c r="F147" i="14"/>
  <c r="G147" i="14" s="1"/>
  <c r="F379" i="14"/>
  <c r="G379" i="14" s="1"/>
  <c r="F380" i="14"/>
  <c r="G380" i="14" s="1"/>
  <c r="F381" i="14"/>
  <c r="G381" i="14" s="1"/>
  <c r="F382" i="14"/>
  <c r="G382" i="14" s="1"/>
  <c r="F383" i="14"/>
  <c r="G383" i="14" s="1"/>
  <c r="F384" i="14"/>
  <c r="G384" i="14" s="1"/>
  <c r="F385" i="14"/>
  <c r="G385" i="14" s="1"/>
  <c r="F386" i="14"/>
  <c r="G386" i="14" s="1"/>
  <c r="F387" i="14"/>
  <c r="G387" i="14" s="1"/>
  <c r="F388" i="14"/>
  <c r="G388" i="14" s="1"/>
  <c r="F389" i="14"/>
  <c r="G389" i="14" s="1"/>
  <c r="F164" i="14"/>
  <c r="G164" i="14" s="1"/>
  <c r="F390" i="14"/>
  <c r="G390" i="14" s="1"/>
  <c r="F391" i="14"/>
  <c r="G391" i="14" s="1"/>
  <c r="F70" i="14"/>
  <c r="G70" i="14" s="1"/>
  <c r="F392" i="14"/>
  <c r="G392" i="14" s="1"/>
  <c r="F393" i="14"/>
  <c r="G393" i="14" s="1"/>
  <c r="F66" i="14"/>
  <c r="G66" i="14" s="1"/>
  <c r="F394" i="14"/>
  <c r="G394" i="14" s="1"/>
  <c r="F151" i="14"/>
  <c r="G151" i="14" s="1"/>
  <c r="F395" i="14"/>
  <c r="G395" i="14" s="1"/>
  <c r="F396" i="14"/>
  <c r="G396" i="14" s="1"/>
  <c r="F397" i="14"/>
  <c r="G397" i="14" s="1"/>
  <c r="F398" i="14"/>
  <c r="G398" i="14" s="1"/>
  <c r="F399" i="14"/>
  <c r="G399" i="14" s="1"/>
  <c r="F400" i="14"/>
  <c r="G400" i="14" s="1"/>
  <c r="F121" i="14"/>
  <c r="G121" i="14" s="1"/>
  <c r="F401" i="14"/>
  <c r="G401" i="14" s="1"/>
  <c r="F402" i="14"/>
  <c r="G402" i="14" s="1"/>
  <c r="F403" i="14"/>
  <c r="G403" i="14" s="1"/>
  <c r="F404" i="14"/>
  <c r="G404" i="14" s="1"/>
  <c r="F405" i="14"/>
  <c r="G405" i="14" s="1"/>
  <c r="F406" i="14"/>
  <c r="G406" i="14" s="1"/>
  <c r="F166" i="14"/>
  <c r="G166" i="14" s="1"/>
  <c r="F407" i="14"/>
  <c r="G407" i="14" s="1"/>
  <c r="F161" i="14"/>
  <c r="G161" i="14" s="1"/>
  <c r="F408" i="14"/>
  <c r="G408" i="14" s="1"/>
  <c r="F409" i="14"/>
  <c r="G409" i="14" s="1"/>
  <c r="F410" i="14"/>
  <c r="G410" i="14" s="1"/>
  <c r="F411" i="14"/>
  <c r="G411" i="14" s="1"/>
  <c r="F412" i="14"/>
  <c r="G412" i="14" s="1"/>
  <c r="F413" i="14"/>
  <c r="G413" i="14" s="1"/>
  <c r="F414" i="14"/>
  <c r="G414" i="14" s="1"/>
  <c r="F415" i="14"/>
  <c r="G415" i="14" s="1"/>
  <c r="F416" i="14"/>
  <c r="G416" i="14" s="1"/>
  <c r="F417" i="14"/>
  <c r="G417" i="14" s="1"/>
  <c r="F418" i="14"/>
  <c r="G418" i="14" s="1"/>
  <c r="F419" i="14"/>
  <c r="G419" i="14" s="1"/>
  <c r="F420" i="14"/>
  <c r="G420" i="14" s="1"/>
  <c r="F421" i="14"/>
  <c r="G421" i="14" s="1"/>
  <c r="F422" i="14"/>
  <c r="G422" i="14" s="1"/>
  <c r="F423" i="14"/>
  <c r="G423" i="14" s="1"/>
  <c r="F424" i="14"/>
  <c r="G424" i="14" s="1"/>
  <c r="F425" i="14"/>
  <c r="G425" i="14" s="1"/>
  <c r="F426" i="14"/>
  <c r="G426" i="14" s="1"/>
  <c r="F427" i="14"/>
  <c r="G427" i="14" s="1"/>
  <c r="F428" i="14"/>
  <c r="G428" i="14" s="1"/>
  <c r="F429" i="14"/>
  <c r="G429" i="14" s="1"/>
  <c r="F430" i="14"/>
  <c r="G430" i="14" s="1"/>
  <c r="F431" i="14"/>
  <c r="G431" i="14" s="1"/>
  <c r="F432" i="14"/>
  <c r="G432" i="14" s="1"/>
  <c r="F433" i="14"/>
  <c r="G433" i="14" s="1"/>
  <c r="F434" i="14"/>
  <c r="G434" i="14" s="1"/>
  <c r="F435" i="14"/>
  <c r="G435" i="14" s="1"/>
  <c r="F436" i="14"/>
  <c r="G436" i="14" s="1"/>
  <c r="F437" i="14"/>
  <c r="G437" i="14" s="1"/>
  <c r="F438" i="14"/>
  <c r="G438" i="14" s="1"/>
  <c r="F439" i="14"/>
  <c r="G439" i="14" s="1"/>
  <c r="F101" i="14"/>
  <c r="G101" i="14" s="1"/>
  <c r="F440" i="14"/>
  <c r="G440" i="14" s="1"/>
  <c r="F441" i="14"/>
  <c r="G441" i="14" s="1"/>
  <c r="F442" i="14"/>
  <c r="G442" i="14" s="1"/>
  <c r="F443" i="14"/>
  <c r="G443" i="14" s="1"/>
  <c r="F444" i="14"/>
  <c r="G444" i="14" s="1"/>
  <c r="F445" i="14"/>
  <c r="G445" i="14" s="1"/>
  <c r="F446" i="14"/>
  <c r="G446" i="14" s="1"/>
  <c r="F447" i="14"/>
  <c r="G447" i="14" s="1"/>
  <c r="F130" i="14"/>
  <c r="G130" i="14" s="1"/>
  <c r="F448" i="14"/>
  <c r="G448" i="14" s="1"/>
  <c r="F449" i="14"/>
  <c r="G449" i="14" s="1"/>
  <c r="F99" i="14"/>
  <c r="G99" i="14" s="1"/>
  <c r="F450" i="14"/>
  <c r="G450" i="14" s="1"/>
  <c r="F67" i="14"/>
  <c r="G67" i="14" s="1"/>
  <c r="F451" i="14"/>
  <c r="G451" i="14" s="1"/>
  <c r="F76" i="14"/>
  <c r="G76" i="14" s="1"/>
  <c r="F452" i="14"/>
  <c r="G452" i="14" s="1"/>
  <c r="F453" i="14"/>
  <c r="G453" i="14" s="1"/>
  <c r="F454" i="14"/>
  <c r="G454" i="14" s="1"/>
  <c r="F455" i="14"/>
  <c r="G455" i="14" s="1"/>
  <c r="F106" i="14"/>
  <c r="G106" i="14" s="1"/>
  <c r="F456" i="14"/>
  <c r="G456" i="14" s="1"/>
  <c r="F457" i="14"/>
  <c r="G457" i="14" s="1"/>
  <c r="F458" i="14"/>
  <c r="G458" i="14" s="1"/>
  <c r="F459" i="14"/>
  <c r="G459" i="14" s="1"/>
  <c r="F149" i="14"/>
  <c r="G149" i="14" s="1"/>
  <c r="F460" i="14"/>
  <c r="G460" i="14" s="1"/>
  <c r="F52" i="14"/>
  <c r="G52" i="14" s="1"/>
  <c r="F461" i="14"/>
  <c r="G461" i="14" s="1"/>
  <c r="F462" i="14"/>
  <c r="G462" i="14" s="1"/>
  <c r="F463" i="14"/>
  <c r="G463" i="14" s="1"/>
  <c r="F464" i="14"/>
  <c r="G464" i="14" s="1"/>
  <c r="F465" i="14"/>
  <c r="G465" i="14" s="1"/>
  <c r="F466" i="14"/>
  <c r="G466" i="14" s="1"/>
  <c r="F467" i="14"/>
  <c r="G467" i="14" s="1"/>
  <c r="F468" i="14"/>
  <c r="G468" i="14" s="1"/>
  <c r="F469" i="14"/>
  <c r="G469" i="14" s="1"/>
  <c r="F98" i="14"/>
  <c r="G98" i="14" s="1"/>
  <c r="F174" i="14"/>
  <c r="G174" i="14" s="1"/>
  <c r="F470" i="14"/>
  <c r="G470" i="14" s="1"/>
  <c r="F471" i="14"/>
  <c r="G471" i="14" s="1"/>
  <c r="F472" i="14"/>
  <c r="G472" i="14" s="1"/>
  <c r="F473" i="14"/>
  <c r="G473" i="14" s="1"/>
  <c r="F474" i="14"/>
  <c r="G474" i="14" s="1"/>
  <c r="F475" i="14"/>
  <c r="G475" i="14" s="1"/>
  <c r="F476" i="14"/>
  <c r="G476" i="14" s="1"/>
  <c r="F477" i="14"/>
  <c r="G477" i="14" s="1"/>
  <c r="F478" i="14"/>
  <c r="G478" i="14" s="1"/>
  <c r="F479" i="14"/>
  <c r="G479" i="14" s="1"/>
  <c r="F157" i="14"/>
  <c r="G157" i="14" s="1"/>
  <c r="F480" i="14"/>
  <c r="G480" i="14" s="1"/>
  <c r="F481" i="14"/>
  <c r="G481" i="14" s="1"/>
  <c r="F482" i="14"/>
  <c r="G482" i="14" s="1"/>
  <c r="F483" i="14"/>
  <c r="G483" i="14" s="1"/>
  <c r="F484" i="14"/>
  <c r="G484" i="14" s="1"/>
  <c r="F485" i="14"/>
  <c r="G485" i="14" s="1"/>
  <c r="F486" i="14"/>
  <c r="G486" i="14" s="1"/>
  <c r="F487" i="14"/>
  <c r="G487" i="14" s="1"/>
  <c r="F488" i="14"/>
  <c r="G488" i="14" s="1"/>
  <c r="F489" i="14"/>
  <c r="G489" i="14" s="1"/>
  <c r="F490" i="14"/>
  <c r="G490" i="14" s="1"/>
  <c r="F491" i="14"/>
  <c r="G491" i="14" s="1"/>
  <c r="F167" i="14"/>
  <c r="G167" i="14" s="1"/>
  <c r="F492" i="14"/>
  <c r="G492" i="14" s="1"/>
  <c r="F493" i="14"/>
  <c r="G493" i="14" s="1"/>
  <c r="F494" i="14"/>
  <c r="G494" i="14" s="1"/>
  <c r="F495" i="14"/>
  <c r="G495" i="14" s="1"/>
  <c r="F107" i="14"/>
  <c r="G107" i="14" s="1"/>
  <c r="F143" i="14"/>
  <c r="G143" i="14" s="1"/>
  <c r="F496" i="14"/>
  <c r="G496" i="14" s="1"/>
  <c r="F105" i="14"/>
  <c r="G105" i="14" s="1"/>
  <c r="F497" i="14"/>
  <c r="G497" i="14" s="1"/>
  <c r="F498" i="14"/>
  <c r="G498" i="14" s="1"/>
  <c r="F499" i="14"/>
  <c r="G499" i="14" s="1"/>
  <c r="F500" i="14"/>
  <c r="G500" i="14" s="1"/>
  <c r="F128" i="14"/>
  <c r="G128" i="14" s="1"/>
  <c r="F119" i="14"/>
  <c r="G119" i="14" s="1"/>
  <c r="F501" i="14"/>
  <c r="G501" i="14" s="1"/>
  <c r="F502" i="14"/>
  <c r="G502" i="14" s="1"/>
  <c r="F89" i="14"/>
  <c r="G89" i="14" s="1"/>
  <c r="F503" i="14"/>
  <c r="G503" i="14" s="1"/>
  <c r="F504" i="14"/>
  <c r="G504" i="14" s="1"/>
  <c r="F505" i="14"/>
  <c r="G505" i="14" s="1"/>
  <c r="F506" i="14"/>
  <c r="G506" i="14" s="1"/>
  <c r="F507" i="14"/>
  <c r="G507" i="14" s="1"/>
  <c r="F508" i="14"/>
  <c r="G508" i="14" s="1"/>
  <c r="F509" i="14"/>
  <c r="G509" i="14" s="1"/>
  <c r="F510" i="14"/>
  <c r="G510" i="14" s="1"/>
  <c r="F90" i="14"/>
  <c r="G90" i="14" s="1"/>
  <c r="F511" i="14"/>
  <c r="G511" i="14" s="1"/>
  <c r="F135" i="14"/>
  <c r="G135" i="14" s="1"/>
  <c r="F512" i="14"/>
  <c r="G512" i="14" s="1"/>
  <c r="F513" i="14"/>
  <c r="G513" i="14" s="1"/>
  <c r="F173" i="14"/>
  <c r="G173" i="14" s="1"/>
  <c r="F514" i="14"/>
  <c r="G514" i="14" s="1"/>
  <c r="F177" i="14"/>
  <c r="G177" i="14" s="1"/>
  <c r="F515" i="14"/>
  <c r="G515" i="14" s="1"/>
  <c r="F516" i="14"/>
  <c r="G516" i="14" s="1"/>
  <c r="F517" i="14"/>
  <c r="G517" i="14" s="1"/>
  <c r="F518" i="14"/>
  <c r="G518" i="14" s="1"/>
  <c r="F519" i="14"/>
  <c r="G519" i="14" s="1"/>
  <c r="F520" i="14"/>
  <c r="G520" i="14" s="1"/>
  <c r="F2" i="14"/>
  <c r="G2" i="14" s="1"/>
  <c r="G82" i="13"/>
  <c r="G343" i="13"/>
  <c r="G396" i="13"/>
  <c r="G449" i="13"/>
  <c r="F2" i="13"/>
  <c r="G2" i="13" s="1"/>
  <c r="F3" i="13"/>
  <c r="G3" i="13" s="1"/>
  <c r="F4" i="13"/>
  <c r="G4" i="13" s="1"/>
  <c r="F9" i="13"/>
  <c r="G9" i="13" s="1"/>
  <c r="F5" i="13"/>
  <c r="G5" i="13" s="1"/>
  <c r="F6" i="13"/>
  <c r="G6" i="13" s="1"/>
  <c r="F8" i="13"/>
  <c r="G8" i="13" s="1"/>
  <c r="F10" i="13"/>
  <c r="G10" i="13" s="1"/>
  <c r="F7" i="13"/>
  <c r="G7" i="13" s="1"/>
  <c r="F12" i="13"/>
  <c r="G12" i="13" s="1"/>
  <c r="F13" i="13"/>
  <c r="G13" i="13" s="1"/>
  <c r="F14" i="13"/>
  <c r="G14" i="13" s="1"/>
  <c r="F11" i="13"/>
  <c r="G11" i="13" s="1"/>
  <c r="F17" i="13"/>
  <c r="G17" i="13" s="1"/>
  <c r="F32" i="13"/>
  <c r="G32" i="13" s="1"/>
  <c r="F16" i="13"/>
  <c r="G16" i="13" s="1"/>
  <c r="F19" i="13"/>
  <c r="G19" i="13" s="1"/>
  <c r="F15" i="13"/>
  <c r="G15" i="13" s="1"/>
  <c r="F26" i="13"/>
  <c r="G26" i="13" s="1"/>
  <c r="F21" i="13"/>
  <c r="G21" i="13" s="1"/>
  <c r="F33" i="13"/>
  <c r="G33" i="13" s="1"/>
  <c r="F28" i="13"/>
  <c r="G28" i="13" s="1"/>
  <c r="F18" i="13"/>
  <c r="G18" i="13" s="1"/>
  <c r="F23" i="13"/>
  <c r="G23" i="13" s="1"/>
  <c r="F37" i="13"/>
  <c r="G37" i="13" s="1"/>
  <c r="F39" i="13"/>
  <c r="G39" i="13" s="1"/>
  <c r="F20" i="13"/>
  <c r="G20" i="13" s="1"/>
  <c r="F31" i="13"/>
  <c r="G31" i="13" s="1"/>
  <c r="F36" i="13"/>
  <c r="G36" i="13" s="1"/>
  <c r="F22" i="13"/>
  <c r="G22" i="13" s="1"/>
  <c r="F25" i="13"/>
  <c r="G25" i="13" s="1"/>
  <c r="F34" i="13"/>
  <c r="G34" i="13" s="1"/>
  <c r="F35" i="13"/>
  <c r="G35" i="13" s="1"/>
  <c r="F38" i="13"/>
  <c r="G38" i="13" s="1"/>
  <c r="F40" i="13"/>
  <c r="G40" i="13" s="1"/>
  <c r="F67" i="13"/>
  <c r="G67" i="13" s="1"/>
  <c r="F24" i="13"/>
  <c r="G24" i="13" s="1"/>
  <c r="F109" i="13"/>
  <c r="G109" i="13" s="1"/>
  <c r="F64" i="13"/>
  <c r="G64" i="13" s="1"/>
  <c r="F45" i="13"/>
  <c r="G45" i="13" s="1"/>
  <c r="F46" i="13"/>
  <c r="G46" i="13" s="1"/>
  <c r="F183" i="13"/>
  <c r="G183" i="13" s="1"/>
  <c r="F58" i="13"/>
  <c r="G58" i="13" s="1"/>
  <c r="F72" i="13"/>
  <c r="G72" i="13" s="1"/>
  <c r="F53" i="13"/>
  <c r="G53" i="13" s="1"/>
  <c r="F184" i="13"/>
  <c r="G184" i="13" s="1"/>
  <c r="F51" i="13"/>
  <c r="G51" i="13" s="1"/>
  <c r="F27" i="13"/>
  <c r="G27" i="13" s="1"/>
  <c r="F84" i="13"/>
  <c r="G84" i="13" s="1"/>
  <c r="F43" i="13"/>
  <c r="G43" i="13" s="1"/>
  <c r="F185" i="13"/>
  <c r="G185" i="13" s="1"/>
  <c r="F63" i="13"/>
  <c r="G63" i="13" s="1"/>
  <c r="F105" i="13"/>
  <c r="G105" i="13" s="1"/>
  <c r="F55" i="13"/>
  <c r="G55" i="13" s="1"/>
  <c r="F85" i="13"/>
  <c r="G85" i="13" s="1"/>
  <c r="F48" i="13"/>
  <c r="G48" i="13" s="1"/>
  <c r="F71" i="13"/>
  <c r="G71" i="13" s="1"/>
  <c r="F78" i="13"/>
  <c r="G78" i="13" s="1"/>
  <c r="F170" i="13"/>
  <c r="G170" i="13" s="1"/>
  <c r="F52" i="13"/>
  <c r="G52" i="13" s="1"/>
  <c r="F59" i="13"/>
  <c r="G59" i="13" s="1"/>
  <c r="F125" i="13"/>
  <c r="G125" i="13" s="1"/>
  <c r="F87" i="13"/>
  <c r="G87" i="13" s="1"/>
  <c r="F79" i="13"/>
  <c r="G79" i="13" s="1"/>
  <c r="F140" i="13"/>
  <c r="G140" i="13" s="1"/>
  <c r="F88" i="13"/>
  <c r="G88" i="13" s="1"/>
  <c r="F94" i="13"/>
  <c r="G94" i="13" s="1"/>
  <c r="F47" i="13"/>
  <c r="G47" i="13" s="1"/>
  <c r="F60" i="13"/>
  <c r="G60" i="13" s="1"/>
  <c r="F177" i="13"/>
  <c r="G177" i="13" s="1"/>
  <c r="F68" i="13"/>
  <c r="G68" i="13" s="1"/>
  <c r="F73" i="13"/>
  <c r="G73" i="13" s="1"/>
  <c r="F97" i="13"/>
  <c r="G97" i="13" s="1"/>
  <c r="F126" i="13"/>
  <c r="G126" i="13" s="1"/>
  <c r="F29" i="13"/>
  <c r="G29" i="13" s="1"/>
  <c r="F149" i="13"/>
  <c r="G149" i="13" s="1"/>
  <c r="F127" i="13"/>
  <c r="G127" i="13" s="1"/>
  <c r="F57" i="13"/>
  <c r="G57" i="13" s="1"/>
  <c r="F41" i="13"/>
  <c r="G41" i="13" s="1"/>
  <c r="F42" i="13"/>
  <c r="G42" i="13" s="1"/>
  <c r="F54" i="13"/>
  <c r="G54" i="13" s="1"/>
  <c r="F186" i="13"/>
  <c r="G186" i="13" s="1"/>
  <c r="F75" i="13"/>
  <c r="G75" i="13" s="1"/>
  <c r="F180" i="13"/>
  <c r="G180" i="13" s="1"/>
  <c r="F65" i="13"/>
  <c r="G65" i="13" s="1"/>
  <c r="F30" i="13"/>
  <c r="G30" i="13" s="1"/>
  <c r="F81" i="13"/>
  <c r="G81" i="13" s="1"/>
  <c r="F61" i="13"/>
  <c r="G61" i="13" s="1"/>
  <c r="F187" i="13"/>
  <c r="G187" i="13" s="1"/>
  <c r="F141" i="13"/>
  <c r="G141" i="13" s="1"/>
  <c r="F188" i="13"/>
  <c r="G188" i="13" s="1"/>
  <c r="F189" i="13"/>
  <c r="G189" i="13" s="1"/>
  <c r="F76" i="13"/>
  <c r="G76" i="13" s="1"/>
  <c r="F49" i="13"/>
  <c r="G49" i="13" s="1"/>
  <c r="F119" i="13"/>
  <c r="G119" i="13" s="1"/>
  <c r="F190" i="13"/>
  <c r="G190" i="13" s="1"/>
  <c r="F98" i="13"/>
  <c r="G98" i="13" s="1"/>
  <c r="F131" i="13"/>
  <c r="G131" i="13" s="1"/>
  <c r="F132" i="13"/>
  <c r="G132" i="13" s="1"/>
  <c r="F80" i="13"/>
  <c r="G80" i="13" s="1"/>
  <c r="F191" i="13"/>
  <c r="G191" i="13" s="1"/>
  <c r="F192" i="13"/>
  <c r="G192" i="13" s="1"/>
  <c r="F193" i="13"/>
  <c r="G193" i="13" s="1"/>
  <c r="F194" i="13"/>
  <c r="G194" i="13" s="1"/>
  <c r="F195" i="13"/>
  <c r="G195" i="13" s="1"/>
  <c r="F142" i="13"/>
  <c r="G142" i="13" s="1"/>
  <c r="F101" i="13"/>
  <c r="G101" i="13" s="1"/>
  <c r="F196" i="13"/>
  <c r="G196" i="13" s="1"/>
  <c r="F197" i="13"/>
  <c r="G197" i="13" s="1"/>
  <c r="F157" i="13"/>
  <c r="G157" i="13" s="1"/>
  <c r="F69" i="13"/>
  <c r="G69" i="13" s="1"/>
  <c r="F146" i="13"/>
  <c r="G146" i="13" s="1"/>
  <c r="F74" i="13"/>
  <c r="G74" i="13" s="1"/>
  <c r="F115" i="13"/>
  <c r="G115" i="13" s="1"/>
  <c r="F44" i="13"/>
  <c r="G44" i="13" s="1"/>
  <c r="F198" i="13"/>
  <c r="G198" i="13" s="1"/>
  <c r="F199" i="13"/>
  <c r="G199" i="13" s="1"/>
  <c r="F165" i="13"/>
  <c r="G165" i="13" s="1"/>
  <c r="F158" i="13"/>
  <c r="G158" i="13" s="1"/>
  <c r="F159" i="13"/>
  <c r="G159" i="13" s="1"/>
  <c r="F56" i="13"/>
  <c r="G56" i="13" s="1"/>
  <c r="F116" i="13"/>
  <c r="G116" i="13" s="1"/>
  <c r="F200" i="13"/>
  <c r="G200" i="13" s="1"/>
  <c r="F83" i="13"/>
  <c r="G83" i="13" s="1"/>
  <c r="F201" i="13"/>
  <c r="G201" i="13" s="1"/>
  <c r="F202" i="13"/>
  <c r="G202" i="13" s="1"/>
  <c r="F203" i="13"/>
  <c r="G203" i="13" s="1"/>
  <c r="F66" i="13"/>
  <c r="G66" i="13" s="1"/>
  <c r="F204" i="13"/>
  <c r="G204" i="13" s="1"/>
  <c r="F102" i="13"/>
  <c r="G102" i="13" s="1"/>
  <c r="F110" i="13"/>
  <c r="G110" i="13" s="1"/>
  <c r="F205" i="13"/>
  <c r="G205" i="13" s="1"/>
  <c r="F160" i="13"/>
  <c r="G160" i="13" s="1"/>
  <c r="F206" i="13"/>
  <c r="G206" i="13" s="1"/>
  <c r="F62" i="13"/>
  <c r="G62" i="13" s="1"/>
  <c r="F150" i="13"/>
  <c r="G150" i="13" s="1"/>
  <c r="F207" i="13"/>
  <c r="G207" i="13" s="1"/>
  <c r="F117" i="13"/>
  <c r="G117" i="13" s="1"/>
  <c r="F208" i="13"/>
  <c r="G208" i="13" s="1"/>
  <c r="F161" i="13"/>
  <c r="G161" i="13" s="1"/>
  <c r="F209" i="13"/>
  <c r="G209" i="13" s="1"/>
  <c r="F210" i="13"/>
  <c r="G210" i="13" s="1"/>
  <c r="F171" i="13"/>
  <c r="G171" i="13" s="1"/>
  <c r="F211" i="13"/>
  <c r="G211" i="13" s="1"/>
  <c r="F212" i="13"/>
  <c r="G212" i="13" s="1"/>
  <c r="F213" i="13"/>
  <c r="G213" i="13" s="1"/>
  <c r="F50" i="13"/>
  <c r="G50" i="13" s="1"/>
  <c r="F120" i="13"/>
  <c r="G120" i="13" s="1"/>
  <c r="F99" i="13"/>
  <c r="G99" i="13" s="1"/>
  <c r="F214" i="13"/>
  <c r="G214" i="13" s="1"/>
  <c r="F215" i="13"/>
  <c r="G215" i="13" s="1"/>
  <c r="F216" i="13"/>
  <c r="G216" i="13" s="1"/>
  <c r="F151" i="13"/>
  <c r="G151" i="13" s="1"/>
  <c r="F217" i="13"/>
  <c r="G217" i="13" s="1"/>
  <c r="F106" i="13"/>
  <c r="G106" i="13" s="1"/>
  <c r="F218" i="13"/>
  <c r="G218" i="13" s="1"/>
  <c r="F219" i="13"/>
  <c r="G219" i="13" s="1"/>
  <c r="F220" i="13"/>
  <c r="G220" i="13" s="1"/>
  <c r="F221" i="13"/>
  <c r="G221" i="13" s="1"/>
  <c r="F222" i="13"/>
  <c r="G222" i="13" s="1"/>
  <c r="F223" i="13"/>
  <c r="G223" i="13" s="1"/>
  <c r="F224" i="13"/>
  <c r="G224" i="13" s="1"/>
  <c r="F178" i="13"/>
  <c r="G178" i="13" s="1"/>
  <c r="F152" i="13"/>
  <c r="G152" i="13" s="1"/>
  <c r="F225" i="13"/>
  <c r="G225" i="13" s="1"/>
  <c r="F166" i="13"/>
  <c r="G166" i="13" s="1"/>
  <c r="F226" i="13"/>
  <c r="G226" i="13" s="1"/>
  <c r="F227" i="13"/>
  <c r="G227" i="13" s="1"/>
  <c r="F133" i="13"/>
  <c r="G133" i="13" s="1"/>
  <c r="F228" i="13"/>
  <c r="G228" i="13" s="1"/>
  <c r="F229" i="13"/>
  <c r="G229" i="13" s="1"/>
  <c r="F230" i="13"/>
  <c r="G230" i="13" s="1"/>
  <c r="F231" i="13"/>
  <c r="G231" i="13" s="1"/>
  <c r="F232" i="13"/>
  <c r="G232" i="13" s="1"/>
  <c r="F167" i="13"/>
  <c r="G167" i="13" s="1"/>
  <c r="F233" i="13"/>
  <c r="G233" i="13" s="1"/>
  <c r="F234" i="13"/>
  <c r="G234" i="13" s="1"/>
  <c r="F235" i="13"/>
  <c r="G235" i="13" s="1"/>
  <c r="F236" i="13"/>
  <c r="G236" i="13" s="1"/>
  <c r="F237" i="13"/>
  <c r="G237" i="13" s="1"/>
  <c r="F100" i="13"/>
  <c r="G100" i="13" s="1"/>
  <c r="F238" i="13"/>
  <c r="G238" i="13" s="1"/>
  <c r="F239" i="13"/>
  <c r="G239" i="13" s="1"/>
  <c r="F240" i="13"/>
  <c r="G240" i="13" s="1"/>
  <c r="F241" i="13"/>
  <c r="G241" i="13" s="1"/>
  <c r="F242" i="13"/>
  <c r="G242" i="13" s="1"/>
  <c r="F143" i="13"/>
  <c r="G143" i="13" s="1"/>
  <c r="F243" i="13"/>
  <c r="G243" i="13" s="1"/>
  <c r="F121" i="13"/>
  <c r="G121" i="13" s="1"/>
  <c r="F134" i="13"/>
  <c r="G134" i="13" s="1"/>
  <c r="F244" i="13"/>
  <c r="G244" i="13" s="1"/>
  <c r="F245" i="13"/>
  <c r="G245" i="13" s="1"/>
  <c r="F91" i="13"/>
  <c r="G91" i="13" s="1"/>
  <c r="F246" i="13"/>
  <c r="G246" i="13" s="1"/>
  <c r="F247" i="13"/>
  <c r="G247" i="13" s="1"/>
  <c r="F248" i="13"/>
  <c r="G248" i="13" s="1"/>
  <c r="F249" i="13"/>
  <c r="G249" i="13" s="1"/>
  <c r="F250" i="13"/>
  <c r="G250" i="13" s="1"/>
  <c r="F251" i="13"/>
  <c r="G251" i="13" s="1"/>
  <c r="F252" i="13"/>
  <c r="G252" i="13" s="1"/>
  <c r="F253" i="13"/>
  <c r="G253" i="13" s="1"/>
  <c r="F254" i="13"/>
  <c r="G254" i="13" s="1"/>
  <c r="F147" i="13"/>
  <c r="G147" i="13" s="1"/>
  <c r="F255" i="13"/>
  <c r="G255" i="13" s="1"/>
  <c r="F256" i="13"/>
  <c r="G256" i="13" s="1"/>
  <c r="F257" i="13"/>
  <c r="G257" i="13" s="1"/>
  <c r="F258" i="13"/>
  <c r="G258" i="13" s="1"/>
  <c r="F259" i="13"/>
  <c r="G259" i="13" s="1"/>
  <c r="F260" i="13"/>
  <c r="G260" i="13" s="1"/>
  <c r="F261" i="13"/>
  <c r="G261" i="13" s="1"/>
  <c r="F262" i="13"/>
  <c r="G262" i="13" s="1"/>
  <c r="F263" i="13"/>
  <c r="G263" i="13" s="1"/>
  <c r="F264" i="13"/>
  <c r="G264" i="13" s="1"/>
  <c r="F265" i="13"/>
  <c r="G265" i="13" s="1"/>
  <c r="F266" i="13"/>
  <c r="G266" i="13" s="1"/>
  <c r="F267" i="13"/>
  <c r="G267" i="13" s="1"/>
  <c r="F268" i="13"/>
  <c r="G268" i="13" s="1"/>
  <c r="F269" i="13"/>
  <c r="G269" i="13" s="1"/>
  <c r="F270" i="13"/>
  <c r="G270" i="13" s="1"/>
  <c r="F271" i="13"/>
  <c r="G271" i="13" s="1"/>
  <c r="F272" i="13"/>
  <c r="G272" i="13" s="1"/>
  <c r="F273" i="13"/>
  <c r="G273" i="13" s="1"/>
  <c r="F274" i="13"/>
  <c r="G274" i="13" s="1"/>
  <c r="F275" i="13"/>
  <c r="G275" i="13" s="1"/>
  <c r="F181" i="13"/>
  <c r="G181" i="13" s="1"/>
  <c r="F276" i="13"/>
  <c r="G276" i="13" s="1"/>
  <c r="F277" i="13"/>
  <c r="G277" i="13" s="1"/>
  <c r="F278" i="13"/>
  <c r="G278" i="13" s="1"/>
  <c r="F144" i="13"/>
  <c r="G144" i="13" s="1"/>
  <c r="F279" i="13"/>
  <c r="G279" i="13" s="1"/>
  <c r="F280" i="13"/>
  <c r="G280" i="13" s="1"/>
  <c r="F281" i="13"/>
  <c r="G281" i="13" s="1"/>
  <c r="F135" i="13"/>
  <c r="G135" i="13" s="1"/>
  <c r="F282" i="13"/>
  <c r="G282" i="13" s="1"/>
  <c r="F283" i="13"/>
  <c r="G283" i="13" s="1"/>
  <c r="F284" i="13"/>
  <c r="G284" i="13" s="1"/>
  <c r="F285" i="13"/>
  <c r="G285" i="13" s="1"/>
  <c r="F286" i="13"/>
  <c r="G286" i="13" s="1"/>
  <c r="F287" i="13"/>
  <c r="G287" i="13" s="1"/>
  <c r="F111" i="13"/>
  <c r="G111" i="13" s="1"/>
  <c r="F288" i="13"/>
  <c r="G288" i="13" s="1"/>
  <c r="F289" i="13"/>
  <c r="G289" i="13" s="1"/>
  <c r="F82" i="13"/>
  <c r="F290" i="13"/>
  <c r="G290" i="13" s="1"/>
  <c r="F162" i="13"/>
  <c r="G162" i="13" s="1"/>
  <c r="F291" i="13"/>
  <c r="G291" i="13" s="1"/>
  <c r="F292" i="13"/>
  <c r="G292" i="13" s="1"/>
  <c r="F293" i="13"/>
  <c r="G293" i="13" s="1"/>
  <c r="F294" i="13"/>
  <c r="G294" i="13" s="1"/>
  <c r="F295" i="13"/>
  <c r="G295" i="13" s="1"/>
  <c r="F296" i="13"/>
  <c r="G296" i="13" s="1"/>
  <c r="F107" i="13"/>
  <c r="G107" i="13" s="1"/>
  <c r="F297" i="13"/>
  <c r="G297" i="13" s="1"/>
  <c r="F298" i="13"/>
  <c r="G298" i="13" s="1"/>
  <c r="F299" i="13"/>
  <c r="G299" i="13" s="1"/>
  <c r="F300" i="13"/>
  <c r="G300" i="13" s="1"/>
  <c r="F301" i="13"/>
  <c r="G301" i="13" s="1"/>
  <c r="F302" i="13"/>
  <c r="G302" i="13" s="1"/>
  <c r="F303" i="13"/>
  <c r="G303" i="13" s="1"/>
  <c r="F304" i="13"/>
  <c r="G304" i="13" s="1"/>
  <c r="F305" i="13"/>
  <c r="G305" i="13" s="1"/>
  <c r="F306" i="13"/>
  <c r="G306" i="13" s="1"/>
  <c r="F307" i="13"/>
  <c r="G307" i="13" s="1"/>
  <c r="F308" i="13"/>
  <c r="G308" i="13" s="1"/>
  <c r="F309" i="13"/>
  <c r="G309" i="13" s="1"/>
  <c r="F310" i="13"/>
  <c r="G310" i="13" s="1"/>
  <c r="F311" i="13"/>
  <c r="G311" i="13" s="1"/>
  <c r="F312" i="13"/>
  <c r="G312" i="13" s="1"/>
  <c r="F163" i="13"/>
  <c r="G163" i="13" s="1"/>
  <c r="F313" i="13"/>
  <c r="G313" i="13" s="1"/>
  <c r="F314" i="13"/>
  <c r="G314" i="13" s="1"/>
  <c r="F315" i="13"/>
  <c r="G315" i="13" s="1"/>
  <c r="F316" i="13"/>
  <c r="G316" i="13" s="1"/>
  <c r="F317" i="13"/>
  <c r="G317" i="13" s="1"/>
  <c r="F86" i="13"/>
  <c r="G86" i="13" s="1"/>
  <c r="F318" i="13"/>
  <c r="G318" i="13" s="1"/>
  <c r="F319" i="13"/>
  <c r="G319" i="13" s="1"/>
  <c r="F320" i="13"/>
  <c r="G320" i="13" s="1"/>
  <c r="F321" i="13"/>
  <c r="G321" i="13" s="1"/>
  <c r="F322" i="13"/>
  <c r="G322" i="13" s="1"/>
  <c r="F323" i="13"/>
  <c r="G323" i="13" s="1"/>
  <c r="F324" i="13"/>
  <c r="G324" i="13" s="1"/>
  <c r="F325" i="13"/>
  <c r="G325" i="13" s="1"/>
  <c r="F326" i="13"/>
  <c r="G326" i="13" s="1"/>
  <c r="F327" i="13"/>
  <c r="G327" i="13" s="1"/>
  <c r="F328" i="13"/>
  <c r="G328" i="13" s="1"/>
  <c r="F89" i="13"/>
  <c r="G89" i="13" s="1"/>
  <c r="F329" i="13"/>
  <c r="G329" i="13" s="1"/>
  <c r="F122" i="13"/>
  <c r="G122" i="13" s="1"/>
  <c r="F330" i="13"/>
  <c r="G330" i="13" s="1"/>
  <c r="F168" i="13"/>
  <c r="G168" i="13" s="1"/>
  <c r="F331" i="13"/>
  <c r="G331" i="13" s="1"/>
  <c r="F332" i="13"/>
  <c r="G332" i="13" s="1"/>
  <c r="F333" i="13"/>
  <c r="G333" i="13" s="1"/>
  <c r="F334" i="13"/>
  <c r="G334" i="13" s="1"/>
  <c r="F335" i="13"/>
  <c r="G335" i="13" s="1"/>
  <c r="F336" i="13"/>
  <c r="G336" i="13" s="1"/>
  <c r="F153" i="13"/>
  <c r="G153" i="13" s="1"/>
  <c r="F337" i="13"/>
  <c r="G337" i="13" s="1"/>
  <c r="F338" i="13"/>
  <c r="G338" i="13" s="1"/>
  <c r="F128" i="13"/>
  <c r="G128" i="13" s="1"/>
  <c r="F339" i="13"/>
  <c r="G339" i="13" s="1"/>
  <c r="F340" i="13"/>
  <c r="G340" i="13" s="1"/>
  <c r="F341" i="13"/>
  <c r="G341" i="13" s="1"/>
  <c r="F342" i="13"/>
  <c r="G342" i="13" s="1"/>
  <c r="F343" i="13"/>
  <c r="F344" i="13"/>
  <c r="G344" i="13" s="1"/>
  <c r="F93" i="13"/>
  <c r="G93" i="13" s="1"/>
  <c r="F172" i="13"/>
  <c r="G172" i="13" s="1"/>
  <c r="F345" i="13"/>
  <c r="G345" i="13" s="1"/>
  <c r="F346" i="13"/>
  <c r="G346" i="13" s="1"/>
  <c r="F347" i="13"/>
  <c r="G347" i="13" s="1"/>
  <c r="F174" i="13"/>
  <c r="G174" i="13" s="1"/>
  <c r="F348" i="13"/>
  <c r="G348" i="13" s="1"/>
  <c r="F349" i="13"/>
  <c r="G349" i="13" s="1"/>
  <c r="F350" i="13"/>
  <c r="G350" i="13" s="1"/>
  <c r="F173" i="13"/>
  <c r="G173" i="13" s="1"/>
  <c r="F351" i="13"/>
  <c r="G351" i="13" s="1"/>
  <c r="F352" i="13"/>
  <c r="G352" i="13" s="1"/>
  <c r="F353" i="13"/>
  <c r="G353" i="13" s="1"/>
  <c r="F354" i="13"/>
  <c r="G354" i="13" s="1"/>
  <c r="F355" i="13"/>
  <c r="G355" i="13" s="1"/>
  <c r="F356" i="13"/>
  <c r="G356" i="13" s="1"/>
  <c r="F357" i="13"/>
  <c r="G357" i="13" s="1"/>
  <c r="F358" i="13"/>
  <c r="G358" i="13" s="1"/>
  <c r="F359" i="13"/>
  <c r="G359" i="13" s="1"/>
  <c r="F360" i="13"/>
  <c r="G360" i="13" s="1"/>
  <c r="F361" i="13"/>
  <c r="G361" i="13" s="1"/>
  <c r="F362" i="13"/>
  <c r="G362" i="13" s="1"/>
  <c r="F363" i="13"/>
  <c r="G363" i="13" s="1"/>
  <c r="F108" i="13"/>
  <c r="G108" i="13" s="1"/>
  <c r="F364" i="13"/>
  <c r="G364" i="13" s="1"/>
  <c r="F365" i="13"/>
  <c r="G365" i="13" s="1"/>
  <c r="F103" i="13"/>
  <c r="G103" i="13" s="1"/>
  <c r="F114" i="13"/>
  <c r="G114" i="13" s="1"/>
  <c r="F123" i="13"/>
  <c r="G123" i="13" s="1"/>
  <c r="F366" i="13"/>
  <c r="G366" i="13" s="1"/>
  <c r="F367" i="13"/>
  <c r="G367" i="13" s="1"/>
  <c r="F368" i="13"/>
  <c r="G368" i="13" s="1"/>
  <c r="F129" i="13"/>
  <c r="G129" i="13" s="1"/>
  <c r="F369" i="13"/>
  <c r="G369" i="13" s="1"/>
  <c r="F370" i="13"/>
  <c r="G370" i="13" s="1"/>
  <c r="F371" i="13"/>
  <c r="G371" i="13" s="1"/>
  <c r="F372" i="13"/>
  <c r="G372" i="13" s="1"/>
  <c r="F145" i="13"/>
  <c r="G145" i="13" s="1"/>
  <c r="F373" i="13"/>
  <c r="G373" i="13" s="1"/>
  <c r="F374" i="13"/>
  <c r="G374" i="13" s="1"/>
  <c r="F375" i="13"/>
  <c r="G375" i="13" s="1"/>
  <c r="F376" i="13"/>
  <c r="G376" i="13" s="1"/>
  <c r="F377" i="13"/>
  <c r="G377" i="13" s="1"/>
  <c r="F378" i="13"/>
  <c r="G378" i="13" s="1"/>
  <c r="F379" i="13"/>
  <c r="G379" i="13" s="1"/>
  <c r="F380" i="13"/>
  <c r="G380" i="13" s="1"/>
  <c r="F381" i="13"/>
  <c r="G381" i="13" s="1"/>
  <c r="F382" i="13"/>
  <c r="G382" i="13" s="1"/>
  <c r="F383" i="13"/>
  <c r="G383" i="13" s="1"/>
  <c r="F384" i="13"/>
  <c r="G384" i="13" s="1"/>
  <c r="F385" i="13"/>
  <c r="G385" i="13" s="1"/>
  <c r="F386" i="13"/>
  <c r="G386" i="13" s="1"/>
  <c r="F387" i="13"/>
  <c r="G387" i="13" s="1"/>
  <c r="F388" i="13"/>
  <c r="G388" i="13" s="1"/>
  <c r="F389" i="13"/>
  <c r="G389" i="13" s="1"/>
  <c r="F169" i="13"/>
  <c r="G169" i="13" s="1"/>
  <c r="F390" i="13"/>
  <c r="G390" i="13" s="1"/>
  <c r="F391" i="13"/>
  <c r="G391" i="13" s="1"/>
  <c r="F392" i="13"/>
  <c r="G392" i="13" s="1"/>
  <c r="F393" i="13"/>
  <c r="G393" i="13" s="1"/>
  <c r="F394" i="13"/>
  <c r="G394" i="13" s="1"/>
  <c r="F395" i="13"/>
  <c r="G395" i="13" s="1"/>
  <c r="F396" i="13"/>
  <c r="F397" i="13"/>
  <c r="G397" i="13" s="1"/>
  <c r="F398" i="13"/>
  <c r="G398" i="13" s="1"/>
  <c r="F399" i="13"/>
  <c r="G399" i="13" s="1"/>
  <c r="F400" i="13"/>
  <c r="G400" i="13" s="1"/>
  <c r="F401" i="13"/>
  <c r="G401" i="13" s="1"/>
  <c r="F402" i="13"/>
  <c r="G402" i="13" s="1"/>
  <c r="F154" i="13"/>
  <c r="G154" i="13" s="1"/>
  <c r="F403" i="13"/>
  <c r="G403" i="13" s="1"/>
  <c r="F404" i="13"/>
  <c r="G404" i="13" s="1"/>
  <c r="F405" i="13"/>
  <c r="G405" i="13" s="1"/>
  <c r="F96" i="13"/>
  <c r="G96" i="13" s="1"/>
  <c r="F406" i="13"/>
  <c r="G406" i="13" s="1"/>
  <c r="F407" i="13"/>
  <c r="G407" i="13" s="1"/>
  <c r="F408" i="13"/>
  <c r="G408" i="13" s="1"/>
  <c r="F409" i="13"/>
  <c r="G409" i="13" s="1"/>
  <c r="F410" i="13"/>
  <c r="G410" i="13" s="1"/>
  <c r="F411" i="13"/>
  <c r="G411" i="13" s="1"/>
  <c r="F412" i="13"/>
  <c r="G412" i="13" s="1"/>
  <c r="F118" i="13"/>
  <c r="G118" i="13" s="1"/>
  <c r="F413" i="13"/>
  <c r="G413" i="13" s="1"/>
  <c r="F136" i="13"/>
  <c r="G136" i="13" s="1"/>
  <c r="F92" i="13"/>
  <c r="G92" i="13" s="1"/>
  <c r="F414" i="13"/>
  <c r="G414" i="13" s="1"/>
  <c r="F415" i="13"/>
  <c r="G415" i="13" s="1"/>
  <c r="F137" i="13"/>
  <c r="G137" i="13" s="1"/>
  <c r="F416" i="13"/>
  <c r="G416" i="13" s="1"/>
  <c r="F417" i="13"/>
  <c r="G417" i="13" s="1"/>
  <c r="F418" i="13"/>
  <c r="G418" i="13" s="1"/>
  <c r="F419" i="13"/>
  <c r="G419" i="13" s="1"/>
  <c r="F420" i="13"/>
  <c r="G420" i="13" s="1"/>
  <c r="F421" i="13"/>
  <c r="G421" i="13" s="1"/>
  <c r="F422" i="13"/>
  <c r="G422" i="13" s="1"/>
  <c r="F423" i="13"/>
  <c r="G423" i="13" s="1"/>
  <c r="F424" i="13"/>
  <c r="G424" i="13" s="1"/>
  <c r="F425" i="13"/>
  <c r="G425" i="13" s="1"/>
  <c r="F77" i="13"/>
  <c r="G77" i="13" s="1"/>
  <c r="F426" i="13"/>
  <c r="G426" i="13" s="1"/>
  <c r="F427" i="13"/>
  <c r="G427" i="13" s="1"/>
  <c r="F428" i="13"/>
  <c r="G428" i="13" s="1"/>
  <c r="F429" i="13"/>
  <c r="G429" i="13" s="1"/>
  <c r="F148" i="13"/>
  <c r="G148" i="13" s="1"/>
  <c r="F430" i="13"/>
  <c r="G430" i="13" s="1"/>
  <c r="F431" i="13"/>
  <c r="G431" i="13" s="1"/>
  <c r="F432" i="13"/>
  <c r="G432" i="13" s="1"/>
  <c r="F95" i="13"/>
  <c r="G95" i="13" s="1"/>
  <c r="F433" i="13"/>
  <c r="G433" i="13" s="1"/>
  <c r="F434" i="13"/>
  <c r="G434" i="13" s="1"/>
  <c r="F435" i="13"/>
  <c r="G435" i="13" s="1"/>
  <c r="F436" i="13"/>
  <c r="G436" i="13" s="1"/>
  <c r="F437" i="13"/>
  <c r="G437" i="13" s="1"/>
  <c r="F438" i="13"/>
  <c r="G438" i="13" s="1"/>
  <c r="F164" i="13"/>
  <c r="G164" i="13" s="1"/>
  <c r="F439" i="13"/>
  <c r="G439" i="13" s="1"/>
  <c r="F440" i="13"/>
  <c r="G440" i="13" s="1"/>
  <c r="F441" i="13"/>
  <c r="G441" i="13" s="1"/>
  <c r="F442" i="13"/>
  <c r="G442" i="13" s="1"/>
  <c r="F443" i="13"/>
  <c r="G443" i="13" s="1"/>
  <c r="F444" i="13"/>
  <c r="G444" i="13" s="1"/>
  <c r="F70" i="13"/>
  <c r="G70" i="13" s="1"/>
  <c r="F445" i="13"/>
  <c r="G445" i="13" s="1"/>
  <c r="F446" i="13"/>
  <c r="G446" i="13" s="1"/>
  <c r="F447" i="13"/>
  <c r="G447" i="13" s="1"/>
  <c r="F448" i="13"/>
  <c r="G448" i="13" s="1"/>
  <c r="F449" i="13"/>
  <c r="F450" i="13"/>
  <c r="G450" i="13" s="1"/>
  <c r="F451" i="13"/>
  <c r="G451" i="13" s="1"/>
  <c r="F452" i="13"/>
  <c r="G452" i="13" s="1"/>
  <c r="F453" i="13"/>
  <c r="G453" i="13" s="1"/>
  <c r="F179" i="13"/>
  <c r="G179" i="13" s="1"/>
  <c r="F454" i="13"/>
  <c r="G454" i="13" s="1"/>
  <c r="F455" i="13"/>
  <c r="G455" i="13" s="1"/>
  <c r="F456" i="13"/>
  <c r="G456" i="13" s="1"/>
  <c r="F457" i="13"/>
  <c r="G457" i="13" s="1"/>
  <c r="F458" i="13"/>
  <c r="G458" i="13" s="1"/>
  <c r="F459" i="13"/>
  <c r="G459" i="13" s="1"/>
  <c r="F460" i="13"/>
  <c r="G460" i="13" s="1"/>
  <c r="F461" i="13"/>
  <c r="G461" i="13" s="1"/>
  <c r="F462" i="13"/>
  <c r="G462" i="13" s="1"/>
  <c r="F463" i="13"/>
  <c r="G463" i="13" s="1"/>
  <c r="F464" i="13"/>
  <c r="G464" i="13" s="1"/>
  <c r="F465" i="13"/>
  <c r="G465" i="13" s="1"/>
  <c r="F466" i="13"/>
  <c r="G466" i="13" s="1"/>
  <c r="F124" i="13"/>
  <c r="G124" i="13" s="1"/>
  <c r="F175" i="13"/>
  <c r="G175" i="13" s="1"/>
  <c r="F467" i="13"/>
  <c r="G467" i="13" s="1"/>
  <c r="F468" i="13"/>
  <c r="G468" i="13" s="1"/>
  <c r="F469" i="13"/>
  <c r="G469" i="13" s="1"/>
  <c r="F470" i="13"/>
  <c r="G470" i="13" s="1"/>
  <c r="F471" i="13"/>
  <c r="G471" i="13" s="1"/>
  <c r="F472" i="13"/>
  <c r="G472" i="13" s="1"/>
  <c r="F473" i="13"/>
  <c r="G473" i="13" s="1"/>
  <c r="F474" i="13"/>
  <c r="G474" i="13" s="1"/>
  <c r="F475" i="13"/>
  <c r="G475" i="13" s="1"/>
  <c r="F476" i="13"/>
  <c r="G476" i="13" s="1"/>
  <c r="F155" i="13"/>
  <c r="G155" i="13" s="1"/>
  <c r="F138" i="13"/>
  <c r="G138" i="13" s="1"/>
  <c r="F477" i="13"/>
  <c r="G477" i="13" s="1"/>
  <c r="F478" i="13"/>
  <c r="G478" i="13" s="1"/>
  <c r="F479" i="13"/>
  <c r="G479" i="13" s="1"/>
  <c r="F480" i="13"/>
  <c r="G480" i="13" s="1"/>
  <c r="F481" i="13"/>
  <c r="G481" i="13" s="1"/>
  <c r="F176" i="13"/>
  <c r="G176" i="13" s="1"/>
  <c r="F482" i="13"/>
  <c r="G482" i="13" s="1"/>
  <c r="F483" i="13"/>
  <c r="G483" i="13" s="1"/>
  <c r="F484" i="13"/>
  <c r="G484" i="13" s="1"/>
  <c r="F485" i="13"/>
  <c r="G485" i="13" s="1"/>
  <c r="F486" i="13"/>
  <c r="G486" i="13" s="1"/>
  <c r="F487" i="13"/>
  <c r="G487" i="13" s="1"/>
  <c r="F488" i="13"/>
  <c r="G488" i="13" s="1"/>
  <c r="F489" i="13"/>
  <c r="G489" i="13" s="1"/>
  <c r="F490" i="13"/>
  <c r="G490" i="13" s="1"/>
  <c r="F491" i="13"/>
  <c r="G491" i="13" s="1"/>
  <c r="F492" i="13"/>
  <c r="G492" i="13" s="1"/>
  <c r="F493" i="13"/>
  <c r="G493" i="13" s="1"/>
  <c r="F156" i="13"/>
  <c r="G156" i="13" s="1"/>
  <c r="F494" i="13"/>
  <c r="G494" i="13" s="1"/>
  <c r="F495" i="13"/>
  <c r="G495" i="13" s="1"/>
  <c r="F130" i="13"/>
  <c r="G130" i="13" s="1"/>
  <c r="F496" i="13"/>
  <c r="G496" i="13" s="1"/>
  <c r="F497" i="13"/>
  <c r="G497" i="13" s="1"/>
  <c r="F182" i="13"/>
  <c r="G182" i="13" s="1"/>
  <c r="F498" i="13"/>
  <c r="G498" i="13" s="1"/>
  <c r="F499" i="13"/>
  <c r="G499" i="13" s="1"/>
  <c r="F500" i="13"/>
  <c r="G500" i="13" s="1"/>
  <c r="F501" i="13"/>
  <c r="G501" i="13" s="1"/>
  <c r="F502" i="13"/>
  <c r="G502" i="13" s="1"/>
  <c r="F503" i="13"/>
  <c r="G503" i="13" s="1"/>
  <c r="F504" i="13"/>
  <c r="G504" i="13" s="1"/>
  <c r="F139" i="13"/>
  <c r="G139" i="13" s="1"/>
  <c r="F505" i="13"/>
  <c r="G505" i="13" s="1"/>
  <c r="F506" i="13"/>
  <c r="G506" i="13" s="1"/>
  <c r="F507" i="13"/>
  <c r="G507" i="13" s="1"/>
  <c r="F508" i="13"/>
  <c r="G508" i="13" s="1"/>
  <c r="F509" i="13"/>
  <c r="G509" i="13" s="1"/>
  <c r="F510" i="13"/>
  <c r="G510" i="13" s="1"/>
  <c r="F104" i="13"/>
  <c r="G104" i="13" s="1"/>
  <c r="F511" i="13"/>
  <c r="G511" i="13" s="1"/>
  <c r="F512" i="13"/>
  <c r="G512" i="13" s="1"/>
  <c r="F513" i="13"/>
  <c r="G513" i="13" s="1"/>
  <c r="F514" i="13"/>
  <c r="G514" i="13" s="1"/>
  <c r="F112" i="13"/>
  <c r="G112" i="13" s="1"/>
  <c r="F515" i="13"/>
  <c r="G515" i="13" s="1"/>
  <c r="F90" i="13"/>
  <c r="G90" i="13" s="1"/>
  <c r="F516" i="13"/>
  <c r="G516" i="13" s="1"/>
  <c r="F517" i="13"/>
  <c r="G517" i="13" s="1"/>
  <c r="F518" i="13"/>
  <c r="G518" i="13" s="1"/>
  <c r="F519" i="13"/>
  <c r="G519" i="13" s="1"/>
  <c r="F113" i="13"/>
  <c r="G113" i="13" s="1"/>
  <c r="F520" i="13"/>
  <c r="G520" i="13" s="1"/>
  <c r="G2" i="9" l="1"/>
  <c r="G2" i="16" l="1"/>
  <c r="G2" i="21" l="1"/>
  <c r="F2" i="8" l="1"/>
  <c r="G2" i="8" s="1"/>
  <c r="F3" i="8"/>
  <c r="G3" i="8" s="1"/>
  <c r="F8" i="8"/>
  <c r="G8" i="8" s="1"/>
  <c r="F4" i="8"/>
  <c r="G4" i="8" s="1"/>
  <c r="F5" i="8"/>
  <c r="G5" i="8" s="1"/>
  <c r="F6" i="8"/>
  <c r="G6" i="8" s="1"/>
  <c r="F7" i="8"/>
  <c r="G7" i="8" s="1"/>
  <c r="F14" i="8"/>
  <c r="G14" i="8" s="1"/>
  <c r="F43" i="8"/>
  <c r="G43" i="8" s="1"/>
  <c r="F11" i="8"/>
  <c r="G11" i="8" s="1"/>
  <c r="F9" i="8"/>
  <c r="G9" i="8" s="1"/>
  <c r="F44" i="8"/>
  <c r="G44" i="8" s="1"/>
  <c r="F19" i="8"/>
  <c r="G19" i="8" s="1"/>
  <c r="F15" i="8"/>
  <c r="G15" i="8" s="1"/>
  <c r="F39" i="8"/>
  <c r="G39" i="8" s="1"/>
  <c r="F10" i="8"/>
  <c r="G10" i="8" s="1"/>
  <c r="F45" i="8"/>
  <c r="G45" i="8" s="1"/>
  <c r="F20" i="8"/>
  <c r="G20" i="8" s="1"/>
  <c r="F46" i="8"/>
  <c r="G46" i="8" s="1"/>
  <c r="F18" i="8"/>
  <c r="G18" i="8" s="1"/>
  <c r="F17" i="8"/>
  <c r="G17" i="8" s="1"/>
  <c r="F23" i="8"/>
  <c r="G23" i="8" s="1"/>
  <c r="F47" i="8"/>
  <c r="G47" i="8" s="1"/>
  <c r="F36" i="8"/>
  <c r="G36" i="8" s="1"/>
  <c r="F12" i="8"/>
  <c r="G12" i="8" s="1"/>
  <c r="F16" i="8"/>
  <c r="G16" i="8" s="1"/>
  <c r="F48" i="8"/>
  <c r="G48" i="8" s="1"/>
  <c r="F32" i="8"/>
  <c r="G32" i="8" s="1"/>
  <c r="F49" i="8"/>
  <c r="G49" i="8" s="1"/>
  <c r="F50" i="8"/>
  <c r="G50" i="8" s="1"/>
  <c r="F51" i="8"/>
  <c r="G51" i="8" s="1"/>
  <c r="F52" i="8"/>
  <c r="G52" i="8" s="1"/>
  <c r="F53" i="8"/>
  <c r="G53" i="8" s="1"/>
  <c r="F54" i="8"/>
  <c r="G54" i="8" s="1"/>
  <c r="F55" i="8"/>
  <c r="G55" i="8" s="1"/>
  <c r="F56" i="8"/>
  <c r="G56" i="8" s="1"/>
  <c r="F57" i="8"/>
  <c r="G57" i="8" s="1"/>
  <c r="F58" i="8"/>
  <c r="G58" i="8" s="1"/>
  <c r="F59" i="8"/>
  <c r="G59" i="8" s="1"/>
  <c r="F60" i="8"/>
  <c r="G60" i="8" s="1"/>
  <c r="F61" i="8"/>
  <c r="G61" i="8" s="1"/>
  <c r="F62" i="8"/>
  <c r="G62" i="8" s="1"/>
  <c r="F63" i="8"/>
  <c r="G63" i="8" s="1"/>
  <c r="F26" i="8"/>
  <c r="G26" i="8" s="1"/>
  <c r="F33" i="8"/>
  <c r="G33" i="8" s="1"/>
  <c r="F64" i="8"/>
  <c r="G64" i="8" s="1"/>
  <c r="F65" i="8"/>
  <c r="G65" i="8" s="1"/>
  <c r="F66" i="8"/>
  <c r="G66" i="8" s="1"/>
  <c r="F37" i="8"/>
  <c r="G37" i="8" s="1"/>
  <c r="F24" i="8"/>
  <c r="G24" i="8" s="1"/>
  <c r="F21" i="8"/>
  <c r="G21" i="8" s="1"/>
  <c r="F67" i="8"/>
  <c r="G67" i="8" s="1"/>
  <c r="F68" i="8"/>
  <c r="G68" i="8" s="1"/>
  <c r="F69" i="8"/>
  <c r="G69" i="8" s="1"/>
  <c r="F70" i="8"/>
  <c r="G70" i="8" s="1"/>
  <c r="F71" i="8"/>
  <c r="G71" i="8" s="1"/>
  <c r="F13" i="8"/>
  <c r="G13" i="8" s="1"/>
  <c r="F72" i="8"/>
  <c r="G72" i="8" s="1"/>
  <c r="F73" i="8"/>
  <c r="G73" i="8" s="1"/>
  <c r="F74" i="8"/>
  <c r="G74" i="8" s="1"/>
  <c r="F75" i="8"/>
  <c r="G75" i="8" s="1"/>
  <c r="F29" i="8"/>
  <c r="G29" i="8" s="1"/>
  <c r="F76" i="8"/>
  <c r="G76" i="8" s="1"/>
  <c r="F77" i="8"/>
  <c r="G77" i="8" s="1"/>
  <c r="F78" i="8"/>
  <c r="G78" i="8" s="1"/>
  <c r="F79" i="8"/>
  <c r="G79" i="8" s="1"/>
  <c r="F80" i="8"/>
  <c r="G80" i="8" s="1"/>
  <c r="F81" i="8"/>
  <c r="G81" i="8" s="1"/>
  <c r="F82" i="8"/>
  <c r="G82" i="8" s="1"/>
  <c r="F83" i="8"/>
  <c r="G83" i="8" s="1"/>
  <c r="F84" i="8"/>
  <c r="G84" i="8" s="1"/>
  <c r="F85" i="8"/>
  <c r="G85" i="8" s="1"/>
  <c r="F86" i="8"/>
  <c r="G86" i="8" s="1"/>
  <c r="F87" i="8"/>
  <c r="G87" i="8" s="1"/>
  <c r="F88" i="8"/>
  <c r="G88" i="8" s="1"/>
  <c r="F89" i="8"/>
  <c r="G89" i="8" s="1"/>
  <c r="F90" i="8"/>
  <c r="G90" i="8" s="1"/>
  <c r="F91" i="8"/>
  <c r="G91" i="8" s="1"/>
  <c r="F92" i="8"/>
  <c r="G92" i="8" s="1"/>
  <c r="F93" i="8"/>
  <c r="G93" i="8" s="1"/>
  <c r="F94" i="8"/>
  <c r="G94" i="8" s="1"/>
  <c r="F95" i="8"/>
  <c r="G95" i="8" s="1"/>
  <c r="F96" i="8"/>
  <c r="G96" i="8" s="1"/>
  <c r="F97" i="8"/>
  <c r="G97" i="8" s="1"/>
  <c r="F98" i="8"/>
  <c r="G98" i="8" s="1"/>
  <c r="F99" i="8"/>
  <c r="G99" i="8" s="1"/>
  <c r="F100" i="8"/>
  <c r="G100" i="8" s="1"/>
  <c r="F101" i="8"/>
  <c r="G101" i="8" s="1"/>
  <c r="F102" i="8"/>
  <c r="G102" i="8" s="1"/>
  <c r="F38" i="8"/>
  <c r="G38" i="8" s="1"/>
  <c r="F103" i="8"/>
  <c r="G103" i="8" s="1"/>
  <c r="F104" i="8"/>
  <c r="G104" i="8" s="1"/>
  <c r="F105" i="8"/>
  <c r="G105" i="8" s="1"/>
  <c r="F106" i="8"/>
  <c r="G106" i="8" s="1"/>
  <c r="F107" i="8"/>
  <c r="G107" i="8" s="1"/>
  <c r="F108" i="8"/>
  <c r="G108" i="8" s="1"/>
  <c r="F109" i="8"/>
  <c r="G109" i="8" s="1"/>
  <c r="F110" i="8"/>
  <c r="G110" i="8" s="1"/>
  <c r="F111" i="8"/>
  <c r="G111" i="8" s="1"/>
  <c r="F112" i="8"/>
  <c r="G112" i="8" s="1"/>
  <c r="F113" i="8"/>
  <c r="G113" i="8" s="1"/>
  <c r="F114" i="8"/>
  <c r="G114" i="8" s="1"/>
  <c r="F115" i="8"/>
  <c r="G115" i="8" s="1"/>
  <c r="F116" i="8"/>
  <c r="G116" i="8" s="1"/>
  <c r="F117" i="8"/>
  <c r="G117" i="8" s="1"/>
  <c r="F118" i="8"/>
  <c r="G118" i="8" s="1"/>
  <c r="F119" i="8"/>
  <c r="G119" i="8" s="1"/>
  <c r="F120" i="8"/>
  <c r="G120" i="8" s="1"/>
  <c r="F121" i="8"/>
  <c r="G121" i="8" s="1"/>
  <c r="F122" i="8"/>
  <c r="G122" i="8" s="1"/>
  <c r="F123" i="8"/>
  <c r="G123" i="8" s="1"/>
  <c r="F124" i="8"/>
  <c r="G124" i="8" s="1"/>
  <c r="F125" i="8"/>
  <c r="G125" i="8" s="1"/>
  <c r="F126" i="8"/>
  <c r="G126" i="8" s="1"/>
  <c r="F127" i="8"/>
  <c r="G127" i="8" s="1"/>
  <c r="F128" i="8"/>
  <c r="G128" i="8" s="1"/>
  <c r="F129" i="8"/>
  <c r="G129" i="8" s="1"/>
  <c r="F130" i="8"/>
  <c r="G130" i="8" s="1"/>
  <c r="F131" i="8"/>
  <c r="G131" i="8" s="1"/>
  <c r="F132" i="8"/>
  <c r="G132" i="8" s="1"/>
  <c r="F133" i="8"/>
  <c r="G133" i="8" s="1"/>
  <c r="F134" i="8"/>
  <c r="G134" i="8" s="1"/>
  <c r="F135" i="8"/>
  <c r="G135" i="8" s="1"/>
  <c r="F136" i="8"/>
  <c r="G136" i="8" s="1"/>
  <c r="F40" i="8"/>
  <c r="G40" i="8" s="1"/>
  <c r="F137" i="8"/>
  <c r="G137" i="8" s="1"/>
  <c r="F138" i="8"/>
  <c r="G138" i="8" s="1"/>
  <c r="F139" i="8"/>
  <c r="G139" i="8" s="1"/>
  <c r="F140" i="8"/>
  <c r="G140" i="8" s="1"/>
  <c r="F141" i="8"/>
  <c r="G141" i="8" s="1"/>
  <c r="F142" i="8"/>
  <c r="G142" i="8" s="1"/>
  <c r="F143" i="8"/>
  <c r="G143" i="8" s="1"/>
  <c r="F144" i="8"/>
  <c r="G144" i="8" s="1"/>
  <c r="F145" i="8"/>
  <c r="G145" i="8" s="1"/>
  <c r="F146" i="8"/>
  <c r="G146" i="8" s="1"/>
  <c r="F147" i="8"/>
  <c r="G147" i="8" s="1"/>
  <c r="F148" i="8"/>
  <c r="G148" i="8" s="1"/>
  <c r="F149" i="8"/>
  <c r="G149" i="8" s="1"/>
  <c r="F150" i="8"/>
  <c r="G150" i="8" s="1"/>
  <c r="F151" i="8"/>
  <c r="G151" i="8" s="1"/>
  <c r="F152" i="8"/>
  <c r="G152" i="8" s="1"/>
  <c r="F153" i="8"/>
  <c r="G153" i="8" s="1"/>
  <c r="F154" i="8"/>
  <c r="G154" i="8" s="1"/>
  <c r="F155" i="8"/>
  <c r="G155" i="8" s="1"/>
  <c r="F156" i="8"/>
  <c r="G156" i="8" s="1"/>
  <c r="F157" i="8"/>
  <c r="G157" i="8" s="1"/>
  <c r="F158" i="8"/>
  <c r="G158" i="8" s="1"/>
  <c r="F159" i="8"/>
  <c r="G159" i="8" s="1"/>
  <c r="F160" i="8"/>
  <c r="G160" i="8" s="1"/>
  <c r="F161" i="8"/>
  <c r="G161" i="8" s="1"/>
  <c r="F162" i="8"/>
  <c r="G162" i="8" s="1"/>
  <c r="F163" i="8"/>
  <c r="G163" i="8" s="1"/>
  <c r="F164" i="8"/>
  <c r="G164" i="8" s="1"/>
  <c r="F165" i="8"/>
  <c r="G165" i="8" s="1"/>
  <c r="F166" i="8"/>
  <c r="G166" i="8" s="1"/>
  <c r="F167" i="8"/>
  <c r="G167" i="8" s="1"/>
  <c r="F168" i="8"/>
  <c r="G168" i="8" s="1"/>
  <c r="F169" i="8"/>
  <c r="G169" i="8" s="1"/>
  <c r="F170" i="8"/>
  <c r="G170" i="8" s="1"/>
  <c r="F171" i="8"/>
  <c r="G171" i="8" s="1"/>
  <c r="F172" i="8"/>
  <c r="G172" i="8" s="1"/>
  <c r="F173" i="8"/>
  <c r="G173" i="8" s="1"/>
  <c r="F174" i="8"/>
  <c r="G174" i="8" s="1"/>
  <c r="F175" i="8"/>
  <c r="G175" i="8" s="1"/>
  <c r="F176" i="8"/>
  <c r="G176" i="8" s="1"/>
  <c r="F177" i="8"/>
  <c r="G177" i="8" s="1"/>
  <c r="F178" i="8"/>
  <c r="G178" i="8" s="1"/>
  <c r="F179" i="8"/>
  <c r="G179" i="8" s="1"/>
  <c r="F180" i="8"/>
  <c r="G180" i="8" s="1"/>
  <c r="F181" i="8"/>
  <c r="G181" i="8" s="1"/>
  <c r="F182" i="8"/>
  <c r="G182" i="8" s="1"/>
  <c r="F183" i="8"/>
  <c r="G183" i="8" s="1"/>
  <c r="F184" i="8"/>
  <c r="G184" i="8" s="1"/>
  <c r="F185" i="8"/>
  <c r="G185" i="8" s="1"/>
  <c r="F186" i="8"/>
  <c r="G186" i="8" s="1"/>
  <c r="F187" i="8"/>
  <c r="G187" i="8" s="1"/>
  <c r="F188" i="8"/>
  <c r="G188" i="8" s="1"/>
  <c r="F189" i="8"/>
  <c r="G189" i="8" s="1"/>
  <c r="F190" i="8"/>
  <c r="G190" i="8" s="1"/>
  <c r="F191" i="8"/>
  <c r="G191" i="8" s="1"/>
  <c r="F192" i="8"/>
  <c r="G192" i="8" s="1"/>
  <c r="F193" i="8"/>
  <c r="G193" i="8" s="1"/>
  <c r="F194" i="8"/>
  <c r="G194" i="8" s="1"/>
  <c r="F195" i="8"/>
  <c r="G195" i="8" s="1"/>
  <c r="F196" i="8"/>
  <c r="G196" i="8" s="1"/>
  <c r="F197" i="8"/>
  <c r="G197" i="8" s="1"/>
  <c r="F198" i="8"/>
  <c r="G198" i="8" s="1"/>
  <c r="F199" i="8"/>
  <c r="G199" i="8" s="1"/>
  <c r="F200" i="8"/>
  <c r="G200" i="8" s="1"/>
  <c r="F201" i="8"/>
  <c r="G201" i="8" s="1"/>
  <c r="F202" i="8"/>
  <c r="G202" i="8" s="1"/>
  <c r="F203" i="8"/>
  <c r="G203" i="8" s="1"/>
  <c r="F204" i="8"/>
  <c r="G204" i="8" s="1"/>
  <c r="F205" i="8"/>
  <c r="G205" i="8" s="1"/>
  <c r="F206" i="8"/>
  <c r="G206" i="8" s="1"/>
  <c r="F207" i="8"/>
  <c r="G207" i="8" s="1"/>
  <c r="F208" i="8"/>
  <c r="G208" i="8" s="1"/>
  <c r="F209" i="8"/>
  <c r="G209" i="8" s="1"/>
  <c r="F210" i="8"/>
  <c r="G210" i="8" s="1"/>
  <c r="F211" i="8"/>
  <c r="G211" i="8" s="1"/>
  <c r="F212" i="8"/>
  <c r="G212" i="8" s="1"/>
  <c r="F213" i="8"/>
  <c r="G213" i="8" s="1"/>
  <c r="F34" i="8"/>
  <c r="G34" i="8" s="1"/>
  <c r="F214" i="8"/>
  <c r="G214" i="8" s="1"/>
  <c r="F215" i="8"/>
  <c r="G215" i="8" s="1"/>
  <c r="F216" i="8"/>
  <c r="G216" i="8" s="1"/>
  <c r="F217" i="8"/>
  <c r="G217" i="8" s="1"/>
  <c r="F218" i="8"/>
  <c r="G218" i="8" s="1"/>
  <c r="F219" i="8"/>
  <c r="G219" i="8" s="1"/>
  <c r="F220" i="8"/>
  <c r="G220" i="8" s="1"/>
  <c r="F221" i="8"/>
  <c r="G221" i="8" s="1"/>
  <c r="F222" i="8"/>
  <c r="G222" i="8" s="1"/>
  <c r="F223" i="8"/>
  <c r="G223" i="8" s="1"/>
  <c r="F224" i="8"/>
  <c r="G224" i="8" s="1"/>
  <c r="F225" i="8"/>
  <c r="G225" i="8" s="1"/>
  <c r="F226" i="8"/>
  <c r="G226" i="8" s="1"/>
  <c r="F227" i="8"/>
  <c r="G227" i="8" s="1"/>
  <c r="F228" i="8"/>
  <c r="G228" i="8" s="1"/>
  <c r="F229" i="8"/>
  <c r="G229" i="8" s="1"/>
  <c r="F230" i="8"/>
  <c r="G230" i="8" s="1"/>
  <c r="F231" i="8"/>
  <c r="G231" i="8" s="1"/>
  <c r="F232" i="8"/>
  <c r="G232" i="8" s="1"/>
  <c r="F233" i="8"/>
  <c r="G233" i="8" s="1"/>
  <c r="F234" i="8"/>
  <c r="G234" i="8" s="1"/>
  <c r="F235" i="8"/>
  <c r="G235" i="8" s="1"/>
  <c r="F236" i="8"/>
  <c r="G236" i="8" s="1"/>
  <c r="F237" i="8"/>
  <c r="G237" i="8" s="1"/>
  <c r="F238" i="8"/>
  <c r="G238" i="8" s="1"/>
  <c r="F239" i="8"/>
  <c r="G239" i="8" s="1"/>
  <c r="F240" i="8"/>
  <c r="G240" i="8" s="1"/>
  <c r="F241" i="8"/>
  <c r="G241" i="8" s="1"/>
  <c r="F242" i="8"/>
  <c r="G242" i="8" s="1"/>
  <c r="F243" i="8"/>
  <c r="G243" i="8" s="1"/>
  <c r="F244" i="8"/>
  <c r="G244" i="8" s="1"/>
  <c r="F245" i="8"/>
  <c r="G245" i="8" s="1"/>
  <c r="F246" i="8"/>
  <c r="G246" i="8" s="1"/>
  <c r="F247" i="8"/>
  <c r="G247" i="8" s="1"/>
  <c r="F248" i="8"/>
  <c r="G248" i="8" s="1"/>
  <c r="F249" i="8"/>
  <c r="G249" i="8" s="1"/>
  <c r="F250" i="8"/>
  <c r="G250" i="8" s="1"/>
  <c r="F251" i="8"/>
  <c r="G251" i="8" s="1"/>
  <c r="F252" i="8"/>
  <c r="G252" i="8" s="1"/>
  <c r="F253" i="8"/>
  <c r="G253" i="8" s="1"/>
  <c r="F254" i="8"/>
  <c r="G254" i="8" s="1"/>
  <c r="F255" i="8"/>
  <c r="G255" i="8" s="1"/>
  <c r="F256" i="8"/>
  <c r="G256" i="8" s="1"/>
  <c r="F257" i="8"/>
  <c r="G257" i="8" s="1"/>
  <c r="F258" i="8"/>
  <c r="G258" i="8" s="1"/>
  <c r="F259" i="8"/>
  <c r="G259" i="8" s="1"/>
  <c r="F260" i="8"/>
  <c r="G260" i="8" s="1"/>
  <c r="F261" i="8"/>
  <c r="G261" i="8" s="1"/>
  <c r="F262" i="8"/>
  <c r="G262" i="8" s="1"/>
  <c r="F263" i="8"/>
  <c r="G263" i="8" s="1"/>
  <c r="F264" i="8"/>
  <c r="G264" i="8" s="1"/>
  <c r="F265" i="8"/>
  <c r="G265" i="8" s="1"/>
  <c r="F266" i="8"/>
  <c r="G266" i="8" s="1"/>
  <c r="F267" i="8"/>
  <c r="G267" i="8" s="1"/>
  <c r="F268" i="8"/>
  <c r="G268" i="8" s="1"/>
  <c r="F269" i="8"/>
  <c r="G269" i="8" s="1"/>
  <c r="F270" i="8"/>
  <c r="G270" i="8" s="1"/>
  <c r="F271" i="8"/>
  <c r="G271" i="8" s="1"/>
  <c r="F272" i="8"/>
  <c r="G272" i="8" s="1"/>
  <c r="F273" i="8"/>
  <c r="G273" i="8" s="1"/>
  <c r="F274" i="8"/>
  <c r="G274" i="8" s="1"/>
  <c r="F275" i="8"/>
  <c r="G275" i="8" s="1"/>
  <c r="F276" i="8"/>
  <c r="G276" i="8" s="1"/>
  <c r="F277" i="8"/>
  <c r="G277" i="8" s="1"/>
  <c r="F278" i="8"/>
  <c r="G278" i="8" s="1"/>
  <c r="F279" i="8"/>
  <c r="G279" i="8" s="1"/>
  <c r="F280" i="8"/>
  <c r="G280" i="8" s="1"/>
  <c r="F281" i="8"/>
  <c r="G281" i="8" s="1"/>
  <c r="F282" i="8"/>
  <c r="G282" i="8" s="1"/>
  <c r="F283" i="8"/>
  <c r="G283" i="8" s="1"/>
  <c r="F284" i="8"/>
  <c r="G284" i="8" s="1"/>
  <c r="F285" i="8"/>
  <c r="G285" i="8" s="1"/>
  <c r="F286" i="8"/>
  <c r="G286" i="8" s="1"/>
  <c r="F287" i="8"/>
  <c r="G287" i="8" s="1"/>
  <c r="F288" i="8"/>
  <c r="G288" i="8" s="1"/>
  <c r="F289" i="8"/>
  <c r="G289" i="8" s="1"/>
  <c r="F290" i="8"/>
  <c r="G290" i="8" s="1"/>
  <c r="F35" i="8"/>
  <c r="G35" i="8" s="1"/>
  <c r="F291" i="8"/>
  <c r="G291" i="8" s="1"/>
  <c r="F292" i="8"/>
  <c r="G292" i="8" s="1"/>
  <c r="F293" i="8"/>
  <c r="G293" i="8" s="1"/>
  <c r="F294" i="8"/>
  <c r="G294" i="8" s="1"/>
  <c r="F295" i="8"/>
  <c r="G295" i="8" s="1"/>
  <c r="F296" i="8"/>
  <c r="G296" i="8" s="1"/>
  <c r="F297" i="8"/>
  <c r="G297" i="8" s="1"/>
  <c r="F298" i="8"/>
  <c r="G298" i="8" s="1"/>
  <c r="F299" i="8"/>
  <c r="G299" i="8" s="1"/>
  <c r="F300" i="8"/>
  <c r="G300" i="8" s="1"/>
  <c r="F301" i="8"/>
  <c r="G301" i="8" s="1"/>
  <c r="F302" i="8"/>
  <c r="G302" i="8" s="1"/>
  <c r="F303" i="8"/>
  <c r="G303" i="8" s="1"/>
  <c r="F304" i="8"/>
  <c r="G304" i="8" s="1"/>
  <c r="F305" i="8"/>
  <c r="G305" i="8" s="1"/>
  <c r="F306" i="8"/>
  <c r="G306" i="8" s="1"/>
  <c r="F307" i="8"/>
  <c r="G307" i="8" s="1"/>
  <c r="F308" i="8"/>
  <c r="G308" i="8" s="1"/>
  <c r="F309" i="8"/>
  <c r="G309" i="8" s="1"/>
  <c r="F310" i="8"/>
  <c r="G310" i="8" s="1"/>
  <c r="F311" i="8"/>
  <c r="G311" i="8" s="1"/>
  <c r="F312" i="8"/>
  <c r="G312" i="8" s="1"/>
  <c r="F313" i="8"/>
  <c r="G313" i="8" s="1"/>
  <c r="F314" i="8"/>
  <c r="G314" i="8" s="1"/>
  <c r="F315" i="8"/>
  <c r="G315" i="8" s="1"/>
  <c r="F316" i="8"/>
  <c r="G316" i="8" s="1"/>
  <c r="F317" i="8"/>
  <c r="G317" i="8" s="1"/>
  <c r="F318" i="8"/>
  <c r="G318" i="8" s="1"/>
  <c r="F319" i="8"/>
  <c r="G319" i="8" s="1"/>
  <c r="F320" i="8"/>
  <c r="G320" i="8" s="1"/>
  <c r="F321" i="8"/>
  <c r="G321" i="8" s="1"/>
  <c r="F322" i="8"/>
  <c r="G322" i="8" s="1"/>
  <c r="F323" i="8"/>
  <c r="G323" i="8" s="1"/>
  <c r="F324" i="8"/>
  <c r="G324" i="8" s="1"/>
  <c r="F325" i="8"/>
  <c r="G325" i="8" s="1"/>
  <c r="F326" i="8"/>
  <c r="G326" i="8" s="1"/>
  <c r="F327" i="8"/>
  <c r="G327" i="8" s="1"/>
  <c r="F328" i="8"/>
  <c r="G328" i="8" s="1"/>
  <c r="F329" i="8"/>
  <c r="G329" i="8" s="1"/>
  <c r="F330" i="8"/>
  <c r="G330" i="8" s="1"/>
  <c r="F331" i="8"/>
  <c r="G331" i="8" s="1"/>
  <c r="F332" i="8"/>
  <c r="G332" i="8" s="1"/>
  <c r="F333" i="8"/>
  <c r="G333" i="8" s="1"/>
  <c r="F334" i="8"/>
  <c r="G334" i="8" s="1"/>
  <c r="F335" i="8"/>
  <c r="G335" i="8" s="1"/>
  <c r="F336" i="8"/>
  <c r="G336" i="8" s="1"/>
  <c r="F337" i="8"/>
  <c r="G337" i="8" s="1"/>
  <c r="F338" i="8"/>
  <c r="G338" i="8" s="1"/>
  <c r="F339" i="8"/>
  <c r="G339" i="8" s="1"/>
  <c r="F340" i="8"/>
  <c r="G340" i="8" s="1"/>
  <c r="F341" i="8"/>
  <c r="G341" i="8" s="1"/>
  <c r="F342" i="8"/>
  <c r="G342" i="8" s="1"/>
  <c r="F343" i="8"/>
  <c r="G343" i="8" s="1"/>
  <c r="F344" i="8"/>
  <c r="G344" i="8" s="1"/>
  <c r="F345" i="8"/>
  <c r="G345" i="8" s="1"/>
  <c r="F27" i="8"/>
  <c r="G27" i="8" s="1"/>
  <c r="F346" i="8"/>
  <c r="G346" i="8" s="1"/>
  <c r="F347" i="8"/>
  <c r="G347" i="8" s="1"/>
  <c r="F348" i="8"/>
  <c r="G348" i="8" s="1"/>
  <c r="F349" i="8"/>
  <c r="G349" i="8" s="1"/>
  <c r="F350" i="8"/>
  <c r="G350" i="8" s="1"/>
  <c r="F351" i="8"/>
  <c r="G351" i="8" s="1"/>
  <c r="F22" i="8"/>
  <c r="G22" i="8" s="1"/>
  <c r="F352" i="8"/>
  <c r="G352" i="8" s="1"/>
  <c r="F353" i="8"/>
  <c r="G353" i="8" s="1"/>
  <c r="F354" i="8"/>
  <c r="G354" i="8" s="1"/>
  <c r="F355" i="8"/>
  <c r="G355" i="8" s="1"/>
  <c r="F356" i="8"/>
  <c r="G356" i="8" s="1"/>
  <c r="F357" i="8"/>
  <c r="G357" i="8" s="1"/>
  <c r="F358" i="8"/>
  <c r="G358" i="8" s="1"/>
  <c r="F359" i="8"/>
  <c r="G359" i="8" s="1"/>
  <c r="F360" i="8"/>
  <c r="G360" i="8" s="1"/>
  <c r="F361" i="8"/>
  <c r="G361" i="8" s="1"/>
  <c r="F362" i="8"/>
  <c r="G362" i="8" s="1"/>
  <c r="F363" i="8"/>
  <c r="G363" i="8" s="1"/>
  <c r="F364" i="8"/>
  <c r="G364" i="8" s="1"/>
  <c r="F365" i="8"/>
  <c r="G365" i="8" s="1"/>
  <c r="F366" i="8"/>
  <c r="G366" i="8" s="1"/>
  <c r="F367" i="8"/>
  <c r="G367" i="8" s="1"/>
  <c r="F368" i="8"/>
  <c r="G368" i="8" s="1"/>
  <c r="F369" i="8"/>
  <c r="G369" i="8" s="1"/>
  <c r="F370" i="8"/>
  <c r="G370" i="8" s="1"/>
  <c r="F371" i="8"/>
  <c r="G371" i="8" s="1"/>
  <c r="F372" i="8"/>
  <c r="G372" i="8" s="1"/>
  <c r="F373" i="8"/>
  <c r="G373" i="8" s="1"/>
  <c r="F374" i="8"/>
  <c r="G374" i="8" s="1"/>
  <c r="F375" i="8"/>
  <c r="G375" i="8" s="1"/>
  <c r="F41" i="8"/>
  <c r="G41" i="8" s="1"/>
  <c r="F376" i="8"/>
  <c r="G376" i="8" s="1"/>
  <c r="F377" i="8"/>
  <c r="G377" i="8" s="1"/>
  <c r="F378" i="8"/>
  <c r="G378" i="8" s="1"/>
  <c r="F379" i="8"/>
  <c r="G379" i="8" s="1"/>
  <c r="F380" i="8"/>
  <c r="G380" i="8" s="1"/>
  <c r="F381" i="8"/>
  <c r="G381" i="8" s="1"/>
  <c r="F382" i="8"/>
  <c r="G382" i="8" s="1"/>
  <c r="F383" i="8"/>
  <c r="G383" i="8" s="1"/>
  <c r="F384" i="8"/>
  <c r="G384" i="8" s="1"/>
  <c r="F385" i="8"/>
  <c r="G385" i="8" s="1"/>
  <c r="F386" i="8"/>
  <c r="G386" i="8" s="1"/>
  <c r="F387" i="8"/>
  <c r="G387" i="8" s="1"/>
  <c r="F388" i="8"/>
  <c r="G388" i="8" s="1"/>
  <c r="F389" i="8"/>
  <c r="G389" i="8" s="1"/>
  <c r="F390" i="8"/>
  <c r="G390" i="8" s="1"/>
  <c r="F391" i="8"/>
  <c r="G391" i="8" s="1"/>
  <c r="F392" i="8"/>
  <c r="G392" i="8" s="1"/>
  <c r="F393" i="8"/>
  <c r="G393" i="8" s="1"/>
  <c r="F394" i="8"/>
  <c r="G394" i="8" s="1"/>
  <c r="F395" i="8"/>
  <c r="G395" i="8" s="1"/>
  <c r="F396" i="8"/>
  <c r="G396" i="8" s="1"/>
  <c r="F397" i="8"/>
  <c r="G397" i="8" s="1"/>
  <c r="F398" i="8"/>
  <c r="G398" i="8" s="1"/>
  <c r="F399" i="8"/>
  <c r="G399" i="8" s="1"/>
  <c r="F400" i="8"/>
  <c r="G400" i="8" s="1"/>
  <c r="F401" i="8"/>
  <c r="G401" i="8" s="1"/>
  <c r="F402" i="8"/>
  <c r="G402" i="8" s="1"/>
  <c r="F403" i="8"/>
  <c r="G403" i="8" s="1"/>
  <c r="F42" i="8"/>
  <c r="G42" i="8" s="1"/>
  <c r="F404" i="8"/>
  <c r="G404" i="8" s="1"/>
  <c r="F405" i="8"/>
  <c r="G405" i="8" s="1"/>
  <c r="F406" i="8"/>
  <c r="G406" i="8" s="1"/>
  <c r="F407" i="8"/>
  <c r="G407" i="8" s="1"/>
  <c r="F408" i="8"/>
  <c r="G408" i="8" s="1"/>
  <c r="F409" i="8"/>
  <c r="G409" i="8" s="1"/>
  <c r="F410" i="8"/>
  <c r="G410" i="8" s="1"/>
  <c r="F411" i="8"/>
  <c r="G411" i="8" s="1"/>
  <c r="F412" i="8"/>
  <c r="G412" i="8" s="1"/>
  <c r="F413" i="8"/>
  <c r="G413" i="8" s="1"/>
  <c r="F414" i="8"/>
  <c r="G414" i="8" s="1"/>
  <c r="F415" i="8"/>
  <c r="G415" i="8" s="1"/>
  <c r="F416" i="8"/>
  <c r="G416" i="8" s="1"/>
  <c r="F417" i="8"/>
  <c r="G417" i="8" s="1"/>
  <c r="F418" i="8"/>
  <c r="G418" i="8" s="1"/>
  <c r="F419" i="8"/>
  <c r="G419" i="8" s="1"/>
  <c r="F420" i="8"/>
  <c r="G420" i="8" s="1"/>
  <c r="F421" i="8"/>
  <c r="G421" i="8" s="1"/>
  <c r="F422" i="8"/>
  <c r="G422" i="8" s="1"/>
  <c r="F423" i="8"/>
  <c r="G423" i="8" s="1"/>
  <c r="F424" i="8"/>
  <c r="G424" i="8" s="1"/>
  <c r="F425" i="8"/>
  <c r="G425" i="8" s="1"/>
  <c r="F426" i="8"/>
  <c r="G426" i="8" s="1"/>
  <c r="F427" i="8"/>
  <c r="G427" i="8" s="1"/>
  <c r="F428" i="8"/>
  <c r="G428" i="8" s="1"/>
  <c r="F429" i="8"/>
  <c r="G429" i="8" s="1"/>
  <c r="F430" i="8"/>
  <c r="G430" i="8" s="1"/>
  <c r="F431" i="8"/>
  <c r="G431" i="8" s="1"/>
  <c r="F432" i="8"/>
  <c r="G432" i="8" s="1"/>
  <c r="F433" i="8"/>
  <c r="G433" i="8" s="1"/>
  <c r="F434" i="8"/>
  <c r="G434" i="8" s="1"/>
  <c r="F435" i="8"/>
  <c r="G435" i="8" s="1"/>
  <c r="F436" i="8"/>
  <c r="G436" i="8" s="1"/>
  <c r="F437" i="8"/>
  <c r="G437" i="8" s="1"/>
  <c r="F438" i="8"/>
  <c r="G438" i="8" s="1"/>
  <c r="F439" i="8"/>
  <c r="G439" i="8" s="1"/>
  <c r="F440" i="8"/>
  <c r="G440" i="8" s="1"/>
  <c r="F441" i="8"/>
  <c r="G441" i="8" s="1"/>
  <c r="F442" i="8"/>
  <c r="G442" i="8" s="1"/>
  <c r="F443" i="8"/>
  <c r="G443" i="8" s="1"/>
  <c r="F444" i="8"/>
  <c r="G444" i="8" s="1"/>
  <c r="F445" i="8"/>
  <c r="G445" i="8" s="1"/>
  <c r="F446" i="8"/>
  <c r="G446" i="8" s="1"/>
  <c r="F447" i="8"/>
  <c r="G447" i="8" s="1"/>
  <c r="F448" i="8"/>
  <c r="G448" i="8" s="1"/>
  <c r="F28" i="8"/>
  <c r="G28" i="8" s="1"/>
  <c r="F449" i="8"/>
  <c r="G449" i="8" s="1"/>
  <c r="F450" i="8"/>
  <c r="G450" i="8" s="1"/>
  <c r="F451" i="8"/>
  <c r="G451" i="8" s="1"/>
  <c r="F452" i="8"/>
  <c r="G452" i="8" s="1"/>
  <c r="F453" i="8"/>
  <c r="G453" i="8" s="1"/>
  <c r="F454" i="8"/>
  <c r="G454" i="8" s="1"/>
  <c r="F455" i="8"/>
  <c r="G455" i="8" s="1"/>
  <c r="F456" i="8"/>
  <c r="G456" i="8" s="1"/>
  <c r="F457" i="8"/>
  <c r="G457" i="8" s="1"/>
  <c r="F458" i="8"/>
  <c r="G458" i="8" s="1"/>
  <c r="F459" i="8"/>
  <c r="G459" i="8" s="1"/>
  <c r="F460" i="8"/>
  <c r="G460" i="8" s="1"/>
  <c r="F461" i="8"/>
  <c r="G461" i="8" s="1"/>
  <c r="F462" i="8"/>
  <c r="G462" i="8" s="1"/>
  <c r="F30" i="8"/>
  <c r="G30" i="8" s="1"/>
  <c r="F463" i="8"/>
  <c r="G463" i="8" s="1"/>
  <c r="F464" i="8"/>
  <c r="G464" i="8" s="1"/>
  <c r="F465" i="8"/>
  <c r="G465" i="8" s="1"/>
  <c r="F466" i="8"/>
  <c r="G466" i="8" s="1"/>
  <c r="F467" i="8"/>
  <c r="G467" i="8" s="1"/>
  <c r="F468" i="8"/>
  <c r="G468" i="8" s="1"/>
  <c r="F469" i="8"/>
  <c r="G469" i="8" s="1"/>
  <c r="F31" i="8"/>
  <c r="G31" i="8" s="1"/>
  <c r="F470" i="8"/>
  <c r="G470" i="8" s="1"/>
  <c r="F471" i="8"/>
  <c r="G471" i="8" s="1"/>
  <c r="F472" i="8"/>
  <c r="G472" i="8" s="1"/>
  <c r="F473" i="8"/>
  <c r="G473" i="8" s="1"/>
  <c r="F474" i="8"/>
  <c r="G474" i="8" s="1"/>
  <c r="F475" i="8"/>
  <c r="G475" i="8" s="1"/>
  <c r="F476" i="8"/>
  <c r="G476" i="8" s="1"/>
  <c r="F477" i="8"/>
  <c r="G477" i="8" s="1"/>
  <c r="F478" i="8"/>
  <c r="G478" i="8" s="1"/>
  <c r="F479" i="8"/>
  <c r="G479" i="8" s="1"/>
  <c r="F480" i="8"/>
  <c r="G480" i="8" s="1"/>
  <c r="F481" i="8"/>
  <c r="G481" i="8" s="1"/>
  <c r="F482" i="8"/>
  <c r="G482" i="8" s="1"/>
  <c r="F483" i="8"/>
  <c r="G483" i="8" s="1"/>
  <c r="F484" i="8"/>
  <c r="G484" i="8" s="1"/>
  <c r="F485" i="8"/>
  <c r="G485" i="8" s="1"/>
  <c r="F486" i="8"/>
  <c r="G486" i="8" s="1"/>
  <c r="F487" i="8"/>
  <c r="G487" i="8" s="1"/>
  <c r="F488" i="8"/>
  <c r="G488" i="8" s="1"/>
  <c r="F489" i="8"/>
  <c r="G489" i="8" s="1"/>
  <c r="F490" i="8"/>
  <c r="G490" i="8" s="1"/>
  <c r="F491" i="8"/>
  <c r="G491" i="8" s="1"/>
  <c r="F492" i="8"/>
  <c r="G492" i="8" s="1"/>
  <c r="F493" i="8"/>
  <c r="G493" i="8" s="1"/>
  <c r="F494" i="8"/>
  <c r="G494" i="8" s="1"/>
  <c r="F495" i="8"/>
  <c r="G495" i="8" s="1"/>
  <c r="F496" i="8"/>
  <c r="G496" i="8" s="1"/>
  <c r="F497" i="8"/>
  <c r="G497" i="8" s="1"/>
  <c r="F498" i="8"/>
  <c r="G498" i="8" s="1"/>
  <c r="F499" i="8"/>
  <c r="G499" i="8" s="1"/>
  <c r="F500" i="8"/>
  <c r="G500" i="8" s="1"/>
  <c r="F25" i="8"/>
  <c r="G25" i="8" s="1"/>
  <c r="F501" i="8"/>
  <c r="G501" i="8" s="1"/>
  <c r="F502" i="8"/>
  <c r="G502" i="8" s="1"/>
  <c r="F503" i="8"/>
  <c r="G503" i="8" s="1"/>
  <c r="F504" i="8"/>
  <c r="G504" i="8" s="1"/>
  <c r="F505" i="8"/>
  <c r="G505" i="8" s="1"/>
  <c r="F506" i="8"/>
  <c r="G506" i="8" s="1"/>
  <c r="F507" i="8"/>
  <c r="G507" i="8" s="1"/>
  <c r="F508" i="8"/>
  <c r="G508" i="8" s="1"/>
  <c r="F509" i="8"/>
  <c r="G509" i="8" s="1"/>
  <c r="F510" i="8"/>
  <c r="G510" i="8" s="1"/>
  <c r="F511" i="8"/>
  <c r="G511" i="8" s="1"/>
  <c r="F512" i="8"/>
  <c r="G512" i="8" s="1"/>
  <c r="F513" i="8"/>
  <c r="G513" i="8" s="1"/>
  <c r="F514" i="8"/>
  <c r="G514" i="8" s="1"/>
  <c r="F515" i="8"/>
  <c r="G515" i="8" s="1"/>
  <c r="F516" i="8"/>
  <c r="G516" i="8" s="1"/>
  <c r="F517" i="8"/>
  <c r="G517" i="8" s="1"/>
  <c r="F518" i="8"/>
  <c r="G518" i="8" s="1"/>
  <c r="F519" i="8"/>
  <c r="G519" i="8" s="1"/>
  <c r="F520" i="8"/>
  <c r="G520" i="8" s="1"/>
  <c r="F8" i="7"/>
  <c r="F7" i="7"/>
  <c r="F6" i="7"/>
  <c r="F520" i="7"/>
  <c r="F17" i="7"/>
  <c r="F10" i="7"/>
  <c r="F519" i="7"/>
  <c r="F518" i="7"/>
  <c r="F517" i="7"/>
  <c r="F42" i="7"/>
  <c r="F515" i="7"/>
  <c r="F514" i="7"/>
  <c r="F513" i="7"/>
  <c r="F20" i="7"/>
  <c r="F511" i="7"/>
  <c r="F510" i="7"/>
  <c r="F39" i="7"/>
  <c r="F23" i="7"/>
  <c r="F516" i="7"/>
  <c r="F509" i="7"/>
  <c r="F508" i="7"/>
  <c r="F507" i="7"/>
  <c r="F14" i="7"/>
  <c r="F18" i="7"/>
  <c r="F506" i="7"/>
  <c r="F505" i="7"/>
  <c r="F504" i="7"/>
  <c r="F22" i="7"/>
  <c r="F503" i="7"/>
  <c r="F501" i="7"/>
  <c r="F502" i="7"/>
  <c r="F500" i="7"/>
  <c r="F499" i="7"/>
  <c r="F24" i="7"/>
  <c r="F27" i="7"/>
  <c r="F497" i="7"/>
  <c r="F496" i="7"/>
  <c r="F494" i="7"/>
  <c r="F491" i="7"/>
  <c r="F492" i="7"/>
  <c r="F493" i="7"/>
  <c r="F490" i="7"/>
  <c r="F487" i="7"/>
  <c r="F488" i="7"/>
  <c r="F485" i="7"/>
  <c r="F486" i="7"/>
  <c r="F512" i="7"/>
  <c r="F2" i="7"/>
  <c r="G2" i="7" s="1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2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31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41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26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40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29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30" i="7"/>
  <c r="F425" i="7"/>
  <c r="F426" i="7"/>
  <c r="F427" i="7"/>
  <c r="F428" i="7"/>
  <c r="F429" i="7"/>
  <c r="F430" i="7"/>
  <c r="F431" i="7"/>
  <c r="F32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34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33" i="7"/>
  <c r="F25" i="7"/>
  <c r="F12" i="7"/>
  <c r="F482" i="7"/>
  <c r="F489" i="7"/>
  <c r="F5" i="7"/>
  <c r="F38" i="7"/>
  <c r="F483" i="7"/>
  <c r="F21" i="7"/>
  <c r="F495" i="7"/>
  <c r="F37" i="7"/>
  <c r="F16" i="7"/>
  <c r="F36" i="7"/>
  <c r="F498" i="7"/>
  <c r="F484" i="7"/>
  <c r="F19" i="7"/>
  <c r="F11" i="7"/>
  <c r="F35" i="7"/>
  <c r="F9" i="7"/>
  <c r="F13" i="7"/>
  <c r="F15" i="7"/>
  <c r="F3" i="7"/>
  <c r="F4" i="7"/>
  <c r="F2" i="12"/>
  <c r="G2" i="12" s="1"/>
  <c r="F4" i="12"/>
  <c r="G4" i="12" s="1"/>
  <c r="F3" i="12"/>
  <c r="G3" i="12" s="1"/>
  <c r="F13" i="12"/>
  <c r="G13" i="12" s="1"/>
  <c r="F5" i="12"/>
  <c r="G5" i="12" s="1"/>
  <c r="F8" i="12"/>
  <c r="G8" i="12" s="1"/>
  <c r="F26" i="12"/>
  <c r="G26" i="12" s="1"/>
  <c r="F7" i="12"/>
  <c r="G7" i="12" s="1"/>
  <c r="F25" i="12"/>
  <c r="G25" i="12" s="1"/>
  <c r="F10" i="12"/>
  <c r="G10" i="12" s="1"/>
  <c r="F17" i="12"/>
  <c r="G17" i="12" s="1"/>
  <c r="F16" i="12"/>
  <c r="G16" i="12" s="1"/>
  <c r="F15" i="12"/>
  <c r="G15" i="12" s="1"/>
  <c r="F9" i="12"/>
  <c r="G9" i="12" s="1"/>
  <c r="F27" i="12"/>
  <c r="G27" i="12" s="1"/>
  <c r="F24" i="12"/>
  <c r="G24" i="12" s="1"/>
  <c r="F6" i="12"/>
  <c r="G6" i="12" s="1"/>
  <c r="F28" i="12"/>
  <c r="G28" i="12" s="1"/>
  <c r="F29" i="12"/>
  <c r="G29" i="12" s="1"/>
  <c r="F30" i="12"/>
  <c r="G30" i="12" s="1"/>
  <c r="F19" i="12"/>
  <c r="G19" i="12" s="1"/>
  <c r="F31" i="12"/>
  <c r="G31" i="12" s="1"/>
  <c r="F32" i="12"/>
  <c r="G32" i="12" s="1"/>
  <c r="F33" i="12"/>
  <c r="G33" i="12" s="1"/>
  <c r="F34" i="12"/>
  <c r="G34" i="12" s="1"/>
  <c r="F35" i="12"/>
  <c r="G35" i="12" s="1"/>
  <c r="F36" i="12"/>
  <c r="G36" i="12" s="1"/>
  <c r="F37" i="12"/>
  <c r="G37" i="12" s="1"/>
  <c r="F38" i="12"/>
  <c r="G38" i="12" s="1"/>
  <c r="F39" i="12"/>
  <c r="G39" i="12" s="1"/>
  <c r="F40" i="12"/>
  <c r="G40" i="12" s="1"/>
  <c r="F41" i="12"/>
  <c r="G41" i="12" s="1"/>
  <c r="F42" i="12"/>
  <c r="G42" i="12" s="1"/>
  <c r="F43" i="12"/>
  <c r="G43" i="12" s="1"/>
  <c r="F44" i="12"/>
  <c r="G44" i="12" s="1"/>
  <c r="F45" i="12"/>
  <c r="G45" i="12" s="1"/>
  <c r="F46" i="12"/>
  <c r="G46" i="12" s="1"/>
  <c r="F47" i="12"/>
  <c r="G47" i="12" s="1"/>
  <c r="F22" i="12"/>
  <c r="G22" i="12" s="1"/>
  <c r="F48" i="12"/>
  <c r="G48" i="12" s="1"/>
  <c r="F49" i="12"/>
  <c r="G49" i="12" s="1"/>
  <c r="F50" i="12"/>
  <c r="G50" i="12" s="1"/>
  <c r="F51" i="12"/>
  <c r="G51" i="12" s="1"/>
  <c r="F52" i="12"/>
  <c r="G52" i="12" s="1"/>
  <c r="F53" i="12"/>
  <c r="G53" i="12" s="1"/>
  <c r="F54" i="12"/>
  <c r="G54" i="12" s="1"/>
  <c r="F55" i="12"/>
  <c r="G55" i="12" s="1"/>
  <c r="F56" i="12"/>
  <c r="G56" i="12" s="1"/>
  <c r="F57" i="12"/>
  <c r="G57" i="12" s="1"/>
  <c r="F58" i="12"/>
  <c r="G58" i="12" s="1"/>
  <c r="F59" i="12"/>
  <c r="G59" i="12" s="1"/>
  <c r="F60" i="12"/>
  <c r="G60" i="12" s="1"/>
  <c r="F61" i="12"/>
  <c r="G61" i="12" s="1"/>
  <c r="F62" i="12"/>
  <c r="G62" i="12" s="1"/>
  <c r="F63" i="12"/>
  <c r="G63" i="12" s="1"/>
  <c r="F64" i="12"/>
  <c r="G64" i="12" s="1"/>
  <c r="F65" i="12"/>
  <c r="G65" i="12" s="1"/>
  <c r="F66" i="12"/>
  <c r="G66" i="12" s="1"/>
  <c r="F67" i="12"/>
  <c r="G67" i="12" s="1"/>
  <c r="F68" i="12"/>
  <c r="G68" i="12" s="1"/>
  <c r="F69" i="12"/>
  <c r="G69" i="12" s="1"/>
  <c r="F70" i="12"/>
  <c r="G70" i="12" s="1"/>
  <c r="F71" i="12"/>
  <c r="G71" i="12" s="1"/>
  <c r="F72" i="12"/>
  <c r="G72" i="12" s="1"/>
  <c r="F73" i="12"/>
  <c r="G73" i="12" s="1"/>
  <c r="F74" i="12"/>
  <c r="G74" i="12" s="1"/>
  <c r="F75" i="12"/>
  <c r="G75" i="12" s="1"/>
  <c r="F76" i="12"/>
  <c r="G76" i="12" s="1"/>
  <c r="F77" i="12"/>
  <c r="G77" i="12" s="1"/>
  <c r="F78" i="12"/>
  <c r="G78" i="12" s="1"/>
  <c r="F11" i="12"/>
  <c r="G11" i="12" s="1"/>
  <c r="F79" i="12"/>
  <c r="G79" i="12" s="1"/>
  <c r="F80" i="12"/>
  <c r="G80" i="12" s="1"/>
  <c r="F81" i="12"/>
  <c r="G81" i="12" s="1"/>
  <c r="F82" i="12"/>
  <c r="G82" i="12" s="1"/>
  <c r="F83" i="12"/>
  <c r="G83" i="12" s="1"/>
  <c r="F84" i="12"/>
  <c r="G84" i="12" s="1"/>
  <c r="F85" i="12"/>
  <c r="G85" i="12" s="1"/>
  <c r="F86" i="12"/>
  <c r="G86" i="12" s="1"/>
  <c r="F87" i="12"/>
  <c r="G87" i="12" s="1"/>
  <c r="F88" i="12"/>
  <c r="G88" i="12" s="1"/>
  <c r="F89" i="12"/>
  <c r="G89" i="12" s="1"/>
  <c r="F90" i="12"/>
  <c r="G90" i="12" s="1"/>
  <c r="F91" i="12"/>
  <c r="G91" i="12" s="1"/>
  <c r="F92" i="12"/>
  <c r="G92" i="12" s="1"/>
  <c r="F93" i="12"/>
  <c r="G93" i="12" s="1"/>
  <c r="F94" i="12"/>
  <c r="G94" i="12" s="1"/>
  <c r="F95" i="12"/>
  <c r="G95" i="12" s="1"/>
  <c r="F96" i="12"/>
  <c r="G96" i="12" s="1"/>
  <c r="F97" i="12"/>
  <c r="G97" i="12" s="1"/>
  <c r="F98" i="12"/>
  <c r="G98" i="12" s="1"/>
  <c r="F99" i="12"/>
  <c r="G99" i="12" s="1"/>
  <c r="F100" i="12"/>
  <c r="G100" i="12" s="1"/>
  <c r="F101" i="12"/>
  <c r="G101" i="12" s="1"/>
  <c r="F102" i="12"/>
  <c r="G102" i="12" s="1"/>
  <c r="F103" i="12"/>
  <c r="G103" i="12" s="1"/>
  <c r="F104" i="12"/>
  <c r="G104" i="12" s="1"/>
  <c r="F105" i="12"/>
  <c r="G105" i="12" s="1"/>
  <c r="F106" i="12"/>
  <c r="G106" i="12" s="1"/>
  <c r="F107" i="12"/>
  <c r="G107" i="12" s="1"/>
  <c r="F108" i="12"/>
  <c r="G108" i="12" s="1"/>
  <c r="F109" i="12"/>
  <c r="G109" i="12" s="1"/>
  <c r="F18" i="12"/>
  <c r="G18" i="12" s="1"/>
  <c r="F110" i="12"/>
  <c r="G110" i="12" s="1"/>
  <c r="F111" i="12"/>
  <c r="G111" i="12" s="1"/>
  <c r="F112" i="12"/>
  <c r="G112" i="12" s="1"/>
  <c r="F113" i="12"/>
  <c r="G113" i="12" s="1"/>
  <c r="F114" i="12"/>
  <c r="G114" i="12" s="1"/>
  <c r="F115" i="12"/>
  <c r="G115" i="12" s="1"/>
  <c r="F116" i="12"/>
  <c r="G116" i="12" s="1"/>
  <c r="F117" i="12"/>
  <c r="G117" i="12" s="1"/>
  <c r="F118" i="12"/>
  <c r="G118" i="12" s="1"/>
  <c r="F119" i="12"/>
  <c r="G119" i="12" s="1"/>
  <c r="F120" i="12"/>
  <c r="G120" i="12" s="1"/>
  <c r="F121" i="12"/>
  <c r="G121" i="12" s="1"/>
  <c r="F122" i="12"/>
  <c r="G122" i="12" s="1"/>
  <c r="F123" i="12"/>
  <c r="G123" i="12" s="1"/>
  <c r="F124" i="12"/>
  <c r="G124" i="12" s="1"/>
  <c r="F125" i="12"/>
  <c r="G125" i="12" s="1"/>
  <c r="F126" i="12"/>
  <c r="G126" i="12" s="1"/>
  <c r="F127" i="12"/>
  <c r="G127" i="12" s="1"/>
  <c r="F128" i="12"/>
  <c r="G128" i="12" s="1"/>
  <c r="F129" i="12"/>
  <c r="G129" i="12" s="1"/>
  <c r="F130" i="12"/>
  <c r="G130" i="12" s="1"/>
  <c r="F131" i="12"/>
  <c r="G131" i="12" s="1"/>
  <c r="F132" i="12"/>
  <c r="G132" i="12" s="1"/>
  <c r="F133" i="12"/>
  <c r="G133" i="12" s="1"/>
  <c r="F134" i="12"/>
  <c r="G134" i="12" s="1"/>
  <c r="F135" i="12"/>
  <c r="G135" i="12" s="1"/>
  <c r="F136" i="12"/>
  <c r="G136" i="12" s="1"/>
  <c r="F137" i="12"/>
  <c r="G137" i="12" s="1"/>
  <c r="F138" i="12"/>
  <c r="G138" i="12" s="1"/>
  <c r="F139" i="12"/>
  <c r="G139" i="12" s="1"/>
  <c r="F140" i="12"/>
  <c r="G140" i="12" s="1"/>
  <c r="F141" i="12"/>
  <c r="G141" i="12" s="1"/>
  <c r="F142" i="12"/>
  <c r="G142" i="12" s="1"/>
  <c r="F143" i="12"/>
  <c r="G143" i="12" s="1"/>
  <c r="F144" i="12"/>
  <c r="G144" i="12" s="1"/>
  <c r="F145" i="12"/>
  <c r="G145" i="12" s="1"/>
  <c r="F146" i="12"/>
  <c r="G146" i="12" s="1"/>
  <c r="F147" i="12"/>
  <c r="G147" i="12" s="1"/>
  <c r="F148" i="12"/>
  <c r="G148" i="12" s="1"/>
  <c r="F149" i="12"/>
  <c r="G149" i="12" s="1"/>
  <c r="F150" i="12"/>
  <c r="G150" i="12" s="1"/>
  <c r="F151" i="12"/>
  <c r="G151" i="12" s="1"/>
  <c r="F152" i="12"/>
  <c r="G152" i="12" s="1"/>
  <c r="F153" i="12"/>
  <c r="G153" i="12" s="1"/>
  <c r="F154" i="12"/>
  <c r="G154" i="12" s="1"/>
  <c r="F155" i="12"/>
  <c r="G155" i="12" s="1"/>
  <c r="F156" i="12"/>
  <c r="G156" i="12" s="1"/>
  <c r="F157" i="12"/>
  <c r="G157" i="12" s="1"/>
  <c r="F158" i="12"/>
  <c r="G158" i="12" s="1"/>
  <c r="F159" i="12"/>
  <c r="G159" i="12" s="1"/>
  <c r="F160" i="12"/>
  <c r="G160" i="12" s="1"/>
  <c r="F161" i="12"/>
  <c r="G161" i="12" s="1"/>
  <c r="F162" i="12"/>
  <c r="G162" i="12" s="1"/>
  <c r="F163" i="12"/>
  <c r="G163" i="12" s="1"/>
  <c r="F164" i="12"/>
  <c r="G164" i="12" s="1"/>
  <c r="F165" i="12"/>
  <c r="G165" i="12" s="1"/>
  <c r="F166" i="12"/>
  <c r="G166" i="12" s="1"/>
  <c r="F167" i="12"/>
  <c r="G167" i="12" s="1"/>
  <c r="F168" i="12"/>
  <c r="G168" i="12" s="1"/>
  <c r="F169" i="12"/>
  <c r="G169" i="12" s="1"/>
  <c r="F170" i="12"/>
  <c r="G170" i="12" s="1"/>
  <c r="F171" i="12"/>
  <c r="G171" i="12" s="1"/>
  <c r="F172" i="12"/>
  <c r="G172" i="12" s="1"/>
  <c r="F173" i="12"/>
  <c r="G173" i="12" s="1"/>
  <c r="F174" i="12"/>
  <c r="G174" i="12" s="1"/>
  <c r="F175" i="12"/>
  <c r="G175" i="12" s="1"/>
  <c r="F176" i="12"/>
  <c r="G176" i="12" s="1"/>
  <c r="F177" i="12"/>
  <c r="G177" i="12" s="1"/>
  <c r="F178" i="12"/>
  <c r="G178" i="12" s="1"/>
  <c r="F179" i="12"/>
  <c r="G179" i="12" s="1"/>
  <c r="F180" i="12"/>
  <c r="G180" i="12" s="1"/>
  <c r="F181" i="12"/>
  <c r="G181" i="12" s="1"/>
  <c r="F182" i="12"/>
  <c r="G182" i="12" s="1"/>
  <c r="F183" i="12"/>
  <c r="G183" i="12" s="1"/>
  <c r="F184" i="12"/>
  <c r="G184" i="12" s="1"/>
  <c r="F185" i="12"/>
  <c r="G185" i="12" s="1"/>
  <c r="F186" i="12"/>
  <c r="G186" i="12" s="1"/>
  <c r="F187" i="12"/>
  <c r="G187" i="12" s="1"/>
  <c r="F188" i="12"/>
  <c r="G188" i="12" s="1"/>
  <c r="F189" i="12"/>
  <c r="G189" i="12" s="1"/>
  <c r="F190" i="12"/>
  <c r="G190" i="12" s="1"/>
  <c r="F191" i="12"/>
  <c r="G191" i="12" s="1"/>
  <c r="F192" i="12"/>
  <c r="G192" i="12" s="1"/>
  <c r="F193" i="12"/>
  <c r="G193" i="12" s="1"/>
  <c r="F194" i="12"/>
  <c r="G194" i="12" s="1"/>
  <c r="F195" i="12"/>
  <c r="G195" i="12" s="1"/>
  <c r="F196" i="12"/>
  <c r="G196" i="12" s="1"/>
  <c r="F197" i="12"/>
  <c r="G197" i="12" s="1"/>
  <c r="F198" i="12"/>
  <c r="G198" i="12" s="1"/>
  <c r="F199" i="12"/>
  <c r="G199" i="12" s="1"/>
  <c r="F200" i="12"/>
  <c r="G200" i="12" s="1"/>
  <c r="F201" i="12"/>
  <c r="G201" i="12" s="1"/>
  <c r="F202" i="12"/>
  <c r="G202" i="12" s="1"/>
  <c r="F203" i="12"/>
  <c r="G203" i="12" s="1"/>
  <c r="F204" i="12"/>
  <c r="G204" i="12" s="1"/>
  <c r="F205" i="12"/>
  <c r="G205" i="12" s="1"/>
  <c r="F206" i="12"/>
  <c r="G206" i="12" s="1"/>
  <c r="F207" i="12"/>
  <c r="G207" i="12" s="1"/>
  <c r="F208" i="12"/>
  <c r="G208" i="12" s="1"/>
  <c r="F209" i="12"/>
  <c r="G209" i="12" s="1"/>
  <c r="F210" i="12"/>
  <c r="G210" i="12" s="1"/>
  <c r="F211" i="12"/>
  <c r="G211" i="12" s="1"/>
  <c r="F212" i="12"/>
  <c r="G212" i="12" s="1"/>
  <c r="F213" i="12"/>
  <c r="G213" i="12" s="1"/>
  <c r="F214" i="12"/>
  <c r="G214" i="12" s="1"/>
  <c r="F215" i="12"/>
  <c r="G215" i="12" s="1"/>
  <c r="F216" i="12"/>
  <c r="G216" i="12" s="1"/>
  <c r="F217" i="12"/>
  <c r="G217" i="12" s="1"/>
  <c r="F218" i="12"/>
  <c r="G218" i="12" s="1"/>
  <c r="F219" i="12"/>
  <c r="G219" i="12" s="1"/>
  <c r="F220" i="12"/>
  <c r="G220" i="12" s="1"/>
  <c r="F221" i="12"/>
  <c r="G221" i="12" s="1"/>
  <c r="F222" i="12"/>
  <c r="G222" i="12" s="1"/>
  <c r="F223" i="12"/>
  <c r="G223" i="12" s="1"/>
  <c r="F224" i="12"/>
  <c r="G224" i="12" s="1"/>
  <c r="F225" i="12"/>
  <c r="G225" i="12" s="1"/>
  <c r="F226" i="12"/>
  <c r="G226" i="12" s="1"/>
  <c r="F227" i="12"/>
  <c r="G227" i="12" s="1"/>
  <c r="F228" i="12"/>
  <c r="G228" i="12" s="1"/>
  <c r="F229" i="12"/>
  <c r="G229" i="12" s="1"/>
  <c r="F230" i="12"/>
  <c r="G230" i="12" s="1"/>
  <c r="F231" i="12"/>
  <c r="G231" i="12" s="1"/>
  <c r="F232" i="12"/>
  <c r="G232" i="12" s="1"/>
  <c r="F233" i="12"/>
  <c r="G233" i="12" s="1"/>
  <c r="F234" i="12"/>
  <c r="G234" i="12" s="1"/>
  <c r="F235" i="12"/>
  <c r="G235" i="12" s="1"/>
  <c r="F236" i="12"/>
  <c r="G236" i="12" s="1"/>
  <c r="F237" i="12"/>
  <c r="G237" i="12" s="1"/>
  <c r="F238" i="12"/>
  <c r="G238" i="12" s="1"/>
  <c r="F239" i="12"/>
  <c r="G239" i="12" s="1"/>
  <c r="F240" i="12"/>
  <c r="G240" i="12" s="1"/>
  <c r="F241" i="12"/>
  <c r="G241" i="12" s="1"/>
  <c r="F242" i="12"/>
  <c r="G242" i="12" s="1"/>
  <c r="F243" i="12"/>
  <c r="G243" i="12" s="1"/>
  <c r="F244" i="12"/>
  <c r="G244" i="12" s="1"/>
  <c r="F245" i="12"/>
  <c r="G245" i="12" s="1"/>
  <c r="F246" i="12"/>
  <c r="G246" i="12" s="1"/>
  <c r="F247" i="12"/>
  <c r="G247" i="12" s="1"/>
  <c r="F248" i="12"/>
  <c r="G248" i="12" s="1"/>
  <c r="F249" i="12"/>
  <c r="G249" i="12" s="1"/>
  <c r="F250" i="12"/>
  <c r="G250" i="12" s="1"/>
  <c r="F251" i="12"/>
  <c r="G251" i="12" s="1"/>
  <c r="F252" i="12"/>
  <c r="G252" i="12" s="1"/>
  <c r="F253" i="12"/>
  <c r="G253" i="12" s="1"/>
  <c r="F254" i="12"/>
  <c r="G254" i="12" s="1"/>
  <c r="F255" i="12"/>
  <c r="G255" i="12" s="1"/>
  <c r="F256" i="12"/>
  <c r="G256" i="12" s="1"/>
  <c r="F257" i="12"/>
  <c r="G257" i="12" s="1"/>
  <c r="F258" i="12"/>
  <c r="G258" i="12" s="1"/>
  <c r="F259" i="12"/>
  <c r="G259" i="12" s="1"/>
  <c r="F260" i="12"/>
  <c r="G260" i="12" s="1"/>
  <c r="F261" i="12"/>
  <c r="G261" i="12" s="1"/>
  <c r="F262" i="12"/>
  <c r="G262" i="12" s="1"/>
  <c r="F263" i="12"/>
  <c r="G263" i="12" s="1"/>
  <c r="F264" i="12"/>
  <c r="G264" i="12" s="1"/>
  <c r="F265" i="12"/>
  <c r="G265" i="12" s="1"/>
  <c r="F266" i="12"/>
  <c r="G266" i="12" s="1"/>
  <c r="F267" i="12"/>
  <c r="G267" i="12" s="1"/>
  <c r="F268" i="12"/>
  <c r="G268" i="12" s="1"/>
  <c r="F269" i="12"/>
  <c r="G269" i="12" s="1"/>
  <c r="F270" i="12"/>
  <c r="G270" i="12" s="1"/>
  <c r="F271" i="12"/>
  <c r="G271" i="12" s="1"/>
  <c r="F272" i="12"/>
  <c r="G272" i="12" s="1"/>
  <c r="F273" i="12"/>
  <c r="G273" i="12" s="1"/>
  <c r="F274" i="12"/>
  <c r="G274" i="12" s="1"/>
  <c r="F275" i="12"/>
  <c r="G275" i="12" s="1"/>
  <c r="F276" i="12"/>
  <c r="G276" i="12" s="1"/>
  <c r="F277" i="12"/>
  <c r="G277" i="12" s="1"/>
  <c r="F278" i="12"/>
  <c r="G278" i="12" s="1"/>
  <c r="F279" i="12"/>
  <c r="G279" i="12" s="1"/>
  <c r="F280" i="12"/>
  <c r="G280" i="12" s="1"/>
  <c r="F281" i="12"/>
  <c r="G281" i="12" s="1"/>
  <c r="F282" i="12"/>
  <c r="G282" i="12" s="1"/>
  <c r="F283" i="12"/>
  <c r="G283" i="12" s="1"/>
  <c r="F284" i="12"/>
  <c r="G284" i="12" s="1"/>
  <c r="F285" i="12"/>
  <c r="G285" i="12" s="1"/>
  <c r="F286" i="12"/>
  <c r="G286" i="12" s="1"/>
  <c r="F287" i="12"/>
  <c r="G287" i="12" s="1"/>
  <c r="F288" i="12"/>
  <c r="G288" i="12" s="1"/>
  <c r="F289" i="12"/>
  <c r="G289" i="12" s="1"/>
  <c r="F290" i="12"/>
  <c r="G290" i="12" s="1"/>
  <c r="F291" i="12"/>
  <c r="G291" i="12" s="1"/>
  <c r="F292" i="12"/>
  <c r="G292" i="12" s="1"/>
  <c r="F293" i="12"/>
  <c r="G293" i="12" s="1"/>
  <c r="F294" i="12"/>
  <c r="G294" i="12" s="1"/>
  <c r="F295" i="12"/>
  <c r="G295" i="12" s="1"/>
  <c r="F296" i="12"/>
  <c r="G296" i="12" s="1"/>
  <c r="F297" i="12"/>
  <c r="G297" i="12" s="1"/>
  <c r="F298" i="12"/>
  <c r="G298" i="12" s="1"/>
  <c r="F299" i="12"/>
  <c r="G299" i="12" s="1"/>
  <c r="F300" i="12"/>
  <c r="G300" i="12" s="1"/>
  <c r="F301" i="12"/>
  <c r="G301" i="12" s="1"/>
  <c r="F302" i="12"/>
  <c r="G302" i="12" s="1"/>
  <c r="F303" i="12"/>
  <c r="G303" i="12" s="1"/>
  <c r="F304" i="12"/>
  <c r="G304" i="12" s="1"/>
  <c r="F305" i="12"/>
  <c r="G305" i="12" s="1"/>
  <c r="F306" i="12"/>
  <c r="G306" i="12" s="1"/>
  <c r="F307" i="12"/>
  <c r="G307" i="12" s="1"/>
  <c r="F308" i="12"/>
  <c r="G308" i="12" s="1"/>
  <c r="F309" i="12"/>
  <c r="G309" i="12" s="1"/>
  <c r="F310" i="12"/>
  <c r="G310" i="12" s="1"/>
  <c r="F311" i="12"/>
  <c r="G311" i="12" s="1"/>
  <c r="F312" i="12"/>
  <c r="G312" i="12" s="1"/>
  <c r="F313" i="12"/>
  <c r="G313" i="12" s="1"/>
  <c r="F314" i="12"/>
  <c r="G314" i="12" s="1"/>
  <c r="F315" i="12"/>
  <c r="G315" i="12" s="1"/>
  <c r="F316" i="12"/>
  <c r="G316" i="12" s="1"/>
  <c r="F317" i="12"/>
  <c r="G317" i="12" s="1"/>
  <c r="F318" i="12"/>
  <c r="G318" i="12" s="1"/>
  <c r="F319" i="12"/>
  <c r="G319" i="12" s="1"/>
  <c r="F320" i="12"/>
  <c r="G320" i="12" s="1"/>
  <c r="F321" i="12"/>
  <c r="G321" i="12" s="1"/>
  <c r="F322" i="12"/>
  <c r="G322" i="12" s="1"/>
  <c r="F323" i="12"/>
  <c r="G323" i="12" s="1"/>
  <c r="F324" i="12"/>
  <c r="G324" i="12" s="1"/>
  <c r="F325" i="12"/>
  <c r="G325" i="12" s="1"/>
  <c r="F326" i="12"/>
  <c r="G326" i="12" s="1"/>
  <c r="F327" i="12"/>
  <c r="G327" i="12" s="1"/>
  <c r="F328" i="12"/>
  <c r="G328" i="12" s="1"/>
  <c r="F329" i="12"/>
  <c r="G329" i="12" s="1"/>
  <c r="F330" i="12"/>
  <c r="G330" i="12" s="1"/>
  <c r="F331" i="12"/>
  <c r="G331" i="12" s="1"/>
  <c r="F332" i="12"/>
  <c r="G332" i="12" s="1"/>
  <c r="F333" i="12"/>
  <c r="G333" i="12" s="1"/>
  <c r="F334" i="12"/>
  <c r="G334" i="12" s="1"/>
  <c r="F335" i="12"/>
  <c r="G335" i="12" s="1"/>
  <c r="F336" i="12"/>
  <c r="G336" i="12" s="1"/>
  <c r="F337" i="12"/>
  <c r="G337" i="12" s="1"/>
  <c r="F338" i="12"/>
  <c r="G338" i="12" s="1"/>
  <c r="F339" i="12"/>
  <c r="G339" i="12" s="1"/>
  <c r="F340" i="12"/>
  <c r="G340" i="12" s="1"/>
  <c r="F341" i="12"/>
  <c r="G341" i="12" s="1"/>
  <c r="F21" i="12"/>
  <c r="G21" i="12" s="1"/>
  <c r="F342" i="12"/>
  <c r="G342" i="12" s="1"/>
  <c r="F343" i="12"/>
  <c r="G343" i="12" s="1"/>
  <c r="F344" i="12"/>
  <c r="G344" i="12" s="1"/>
  <c r="F345" i="12"/>
  <c r="G345" i="12" s="1"/>
  <c r="F346" i="12"/>
  <c r="G346" i="12" s="1"/>
  <c r="F347" i="12"/>
  <c r="G347" i="12" s="1"/>
  <c r="F348" i="12"/>
  <c r="G348" i="12" s="1"/>
  <c r="F349" i="12"/>
  <c r="G349" i="12" s="1"/>
  <c r="F350" i="12"/>
  <c r="G350" i="12" s="1"/>
  <c r="F351" i="12"/>
  <c r="G351" i="12" s="1"/>
  <c r="F352" i="12"/>
  <c r="G352" i="12" s="1"/>
  <c r="F353" i="12"/>
  <c r="G353" i="12" s="1"/>
  <c r="F354" i="12"/>
  <c r="G354" i="12" s="1"/>
  <c r="F355" i="12"/>
  <c r="G355" i="12" s="1"/>
  <c r="F356" i="12"/>
  <c r="G356" i="12" s="1"/>
  <c r="F357" i="12"/>
  <c r="G357" i="12" s="1"/>
  <c r="F358" i="12"/>
  <c r="G358" i="12" s="1"/>
  <c r="F359" i="12"/>
  <c r="G359" i="12" s="1"/>
  <c r="F360" i="12"/>
  <c r="G360" i="12" s="1"/>
  <c r="F361" i="12"/>
  <c r="G361" i="12" s="1"/>
  <c r="F362" i="12"/>
  <c r="G362" i="12" s="1"/>
  <c r="F363" i="12"/>
  <c r="G363" i="12" s="1"/>
  <c r="F364" i="12"/>
  <c r="G364" i="12" s="1"/>
  <c r="F365" i="12"/>
  <c r="G365" i="12" s="1"/>
  <c r="F366" i="12"/>
  <c r="G366" i="12" s="1"/>
  <c r="F367" i="12"/>
  <c r="G367" i="12" s="1"/>
  <c r="F368" i="12"/>
  <c r="G368" i="12" s="1"/>
  <c r="F369" i="12"/>
  <c r="G369" i="12" s="1"/>
  <c r="F370" i="12"/>
  <c r="G370" i="12" s="1"/>
  <c r="F371" i="12"/>
  <c r="G371" i="12" s="1"/>
  <c r="F372" i="12"/>
  <c r="G372" i="12" s="1"/>
  <c r="F373" i="12"/>
  <c r="G373" i="12" s="1"/>
  <c r="F374" i="12"/>
  <c r="G374" i="12" s="1"/>
  <c r="F375" i="12"/>
  <c r="G375" i="12" s="1"/>
  <c r="F376" i="12"/>
  <c r="G376" i="12" s="1"/>
  <c r="F377" i="12"/>
  <c r="G377" i="12" s="1"/>
  <c r="F378" i="12"/>
  <c r="G378" i="12" s="1"/>
  <c r="F379" i="12"/>
  <c r="G379" i="12" s="1"/>
  <c r="F380" i="12"/>
  <c r="G380" i="12" s="1"/>
  <c r="F381" i="12"/>
  <c r="G381" i="12" s="1"/>
  <c r="F382" i="12"/>
  <c r="G382" i="12" s="1"/>
  <c r="F383" i="12"/>
  <c r="G383" i="12" s="1"/>
  <c r="F384" i="12"/>
  <c r="G384" i="12" s="1"/>
  <c r="F385" i="12"/>
  <c r="G385" i="12" s="1"/>
  <c r="F386" i="12"/>
  <c r="G386" i="12" s="1"/>
  <c r="F387" i="12"/>
  <c r="G387" i="12" s="1"/>
  <c r="F388" i="12"/>
  <c r="G388" i="12" s="1"/>
  <c r="F389" i="12"/>
  <c r="G389" i="12" s="1"/>
  <c r="F390" i="12"/>
  <c r="G390" i="12" s="1"/>
  <c r="F391" i="12"/>
  <c r="G391" i="12" s="1"/>
  <c r="F392" i="12"/>
  <c r="G392" i="12" s="1"/>
  <c r="F393" i="12"/>
  <c r="G393" i="12" s="1"/>
  <c r="F394" i="12"/>
  <c r="G394" i="12" s="1"/>
  <c r="F395" i="12"/>
  <c r="G395" i="12" s="1"/>
  <c r="F396" i="12"/>
  <c r="G396" i="12" s="1"/>
  <c r="F397" i="12"/>
  <c r="G397" i="12" s="1"/>
  <c r="F398" i="12"/>
  <c r="G398" i="12" s="1"/>
  <c r="F399" i="12"/>
  <c r="G399" i="12" s="1"/>
  <c r="F400" i="12"/>
  <c r="G400" i="12" s="1"/>
  <c r="F401" i="12"/>
  <c r="G401" i="12" s="1"/>
  <c r="F402" i="12"/>
  <c r="G402" i="12" s="1"/>
  <c r="F403" i="12"/>
  <c r="G403" i="12" s="1"/>
  <c r="F404" i="12"/>
  <c r="G404" i="12" s="1"/>
  <c r="F405" i="12"/>
  <c r="G405" i="12" s="1"/>
  <c r="F406" i="12"/>
  <c r="G406" i="12" s="1"/>
  <c r="F407" i="12"/>
  <c r="G407" i="12" s="1"/>
  <c r="F408" i="12"/>
  <c r="G408" i="12" s="1"/>
  <c r="F409" i="12"/>
  <c r="G409" i="12" s="1"/>
  <c r="F410" i="12"/>
  <c r="G410" i="12" s="1"/>
  <c r="F411" i="12"/>
  <c r="G411" i="12" s="1"/>
  <c r="F412" i="12"/>
  <c r="G412" i="12" s="1"/>
  <c r="F413" i="12"/>
  <c r="G413" i="12" s="1"/>
  <c r="F414" i="12"/>
  <c r="G414" i="12" s="1"/>
  <c r="F415" i="12"/>
  <c r="G415" i="12" s="1"/>
  <c r="F416" i="12"/>
  <c r="G416" i="12" s="1"/>
  <c r="F417" i="12"/>
  <c r="G417" i="12" s="1"/>
  <c r="F418" i="12"/>
  <c r="G418" i="12" s="1"/>
  <c r="F419" i="12"/>
  <c r="G419" i="12" s="1"/>
  <c r="F420" i="12"/>
  <c r="G420" i="12" s="1"/>
  <c r="F421" i="12"/>
  <c r="G421" i="12" s="1"/>
  <c r="F422" i="12"/>
  <c r="G422" i="12" s="1"/>
  <c r="F423" i="12"/>
  <c r="G423" i="12" s="1"/>
  <c r="F424" i="12"/>
  <c r="G424" i="12" s="1"/>
  <c r="F425" i="12"/>
  <c r="G425" i="12" s="1"/>
  <c r="F426" i="12"/>
  <c r="G426" i="12" s="1"/>
  <c r="F427" i="12"/>
  <c r="G427" i="12" s="1"/>
  <c r="F428" i="12"/>
  <c r="G428" i="12" s="1"/>
  <c r="F429" i="12"/>
  <c r="G429" i="12" s="1"/>
  <c r="F430" i="12"/>
  <c r="G430" i="12" s="1"/>
  <c r="F431" i="12"/>
  <c r="G431" i="12" s="1"/>
  <c r="F432" i="12"/>
  <c r="G432" i="12" s="1"/>
  <c r="F433" i="12"/>
  <c r="G433" i="12" s="1"/>
  <c r="F434" i="12"/>
  <c r="G434" i="12" s="1"/>
  <c r="F435" i="12"/>
  <c r="G435" i="12" s="1"/>
  <c r="F436" i="12"/>
  <c r="G436" i="12" s="1"/>
  <c r="F437" i="12"/>
  <c r="G437" i="12" s="1"/>
  <c r="F438" i="12"/>
  <c r="G438" i="12" s="1"/>
  <c r="F439" i="12"/>
  <c r="G439" i="12" s="1"/>
  <c r="F440" i="12"/>
  <c r="G440" i="12" s="1"/>
  <c r="F441" i="12"/>
  <c r="G441" i="12" s="1"/>
  <c r="F442" i="12"/>
  <c r="G442" i="12" s="1"/>
  <c r="F443" i="12"/>
  <c r="G443" i="12" s="1"/>
  <c r="F444" i="12"/>
  <c r="G444" i="12" s="1"/>
  <c r="F445" i="12"/>
  <c r="G445" i="12" s="1"/>
  <c r="F446" i="12"/>
  <c r="G446" i="12" s="1"/>
  <c r="F447" i="12"/>
  <c r="G447" i="12" s="1"/>
  <c r="F448" i="12"/>
  <c r="G448" i="12" s="1"/>
  <c r="F449" i="12"/>
  <c r="G449" i="12" s="1"/>
  <c r="F450" i="12"/>
  <c r="G450" i="12" s="1"/>
  <c r="F451" i="12"/>
  <c r="G451" i="12" s="1"/>
  <c r="F452" i="12"/>
  <c r="G452" i="12" s="1"/>
  <c r="F453" i="12"/>
  <c r="G453" i="12" s="1"/>
  <c r="F454" i="12"/>
  <c r="G454" i="12" s="1"/>
  <c r="F455" i="12"/>
  <c r="G455" i="12" s="1"/>
  <c r="F12" i="12"/>
  <c r="G12" i="12" s="1"/>
  <c r="F456" i="12"/>
  <c r="G456" i="12" s="1"/>
  <c r="F457" i="12"/>
  <c r="G457" i="12" s="1"/>
  <c r="F458" i="12"/>
  <c r="G458" i="12" s="1"/>
  <c r="F459" i="12"/>
  <c r="G459" i="12" s="1"/>
  <c r="F460" i="12"/>
  <c r="G460" i="12" s="1"/>
  <c r="F461" i="12"/>
  <c r="G461" i="12" s="1"/>
  <c r="F462" i="12"/>
  <c r="G462" i="12" s="1"/>
  <c r="F463" i="12"/>
  <c r="G463" i="12" s="1"/>
  <c r="F464" i="12"/>
  <c r="G464" i="12" s="1"/>
  <c r="F465" i="12"/>
  <c r="G465" i="12" s="1"/>
  <c r="F466" i="12"/>
  <c r="G466" i="12" s="1"/>
  <c r="F467" i="12"/>
  <c r="G467" i="12" s="1"/>
  <c r="F468" i="12"/>
  <c r="G468" i="12" s="1"/>
  <c r="F469" i="12"/>
  <c r="G469" i="12" s="1"/>
  <c r="F470" i="12"/>
  <c r="G470" i="12" s="1"/>
  <c r="F20" i="12"/>
  <c r="G20" i="12" s="1"/>
  <c r="F471" i="12"/>
  <c r="G471" i="12" s="1"/>
  <c r="F472" i="12"/>
  <c r="G472" i="12" s="1"/>
  <c r="F473" i="12"/>
  <c r="G473" i="12" s="1"/>
  <c r="F474" i="12"/>
  <c r="G474" i="12" s="1"/>
  <c r="F475" i="12"/>
  <c r="G475" i="12" s="1"/>
  <c r="F476" i="12"/>
  <c r="G476" i="12" s="1"/>
  <c r="F477" i="12"/>
  <c r="G477" i="12" s="1"/>
  <c r="F478" i="12"/>
  <c r="G478" i="12" s="1"/>
  <c r="F479" i="12"/>
  <c r="G479" i="12" s="1"/>
  <c r="F480" i="12"/>
  <c r="G480" i="12" s="1"/>
  <c r="F481" i="12"/>
  <c r="G481" i="12" s="1"/>
  <c r="F482" i="12"/>
  <c r="G482" i="12" s="1"/>
  <c r="F483" i="12"/>
  <c r="G483" i="12" s="1"/>
  <c r="F484" i="12"/>
  <c r="G484" i="12" s="1"/>
  <c r="F485" i="12"/>
  <c r="G485" i="12" s="1"/>
  <c r="F486" i="12"/>
  <c r="G486" i="12" s="1"/>
  <c r="F487" i="12"/>
  <c r="G487" i="12" s="1"/>
  <c r="F488" i="12"/>
  <c r="G488" i="12" s="1"/>
  <c r="F489" i="12"/>
  <c r="G489" i="12" s="1"/>
  <c r="F490" i="12"/>
  <c r="G490" i="12" s="1"/>
  <c r="F491" i="12"/>
  <c r="G491" i="12" s="1"/>
  <c r="F492" i="12"/>
  <c r="G492" i="12" s="1"/>
  <c r="F493" i="12"/>
  <c r="G493" i="12" s="1"/>
  <c r="F494" i="12"/>
  <c r="G494" i="12" s="1"/>
  <c r="F495" i="12"/>
  <c r="G495" i="12" s="1"/>
  <c r="F496" i="12"/>
  <c r="G496" i="12" s="1"/>
  <c r="F497" i="12"/>
  <c r="G497" i="12" s="1"/>
  <c r="F498" i="12"/>
  <c r="G498" i="12" s="1"/>
  <c r="F499" i="12"/>
  <c r="G499" i="12" s="1"/>
  <c r="F500" i="12"/>
  <c r="G500" i="12" s="1"/>
  <c r="F501" i="12"/>
  <c r="G501" i="12" s="1"/>
  <c r="F502" i="12"/>
  <c r="G502" i="12" s="1"/>
  <c r="F503" i="12"/>
  <c r="G503" i="12" s="1"/>
  <c r="F504" i="12"/>
  <c r="G504" i="12" s="1"/>
  <c r="F505" i="12"/>
  <c r="G505" i="12" s="1"/>
  <c r="F14" i="12"/>
  <c r="G14" i="12" s="1"/>
  <c r="F506" i="12"/>
  <c r="G506" i="12" s="1"/>
  <c r="F507" i="12"/>
  <c r="G507" i="12" s="1"/>
  <c r="F508" i="12"/>
  <c r="G508" i="12" s="1"/>
  <c r="F509" i="12"/>
  <c r="G509" i="12" s="1"/>
  <c r="F510" i="12"/>
  <c r="G510" i="12" s="1"/>
  <c r="F511" i="12"/>
  <c r="G511" i="12" s="1"/>
  <c r="F512" i="12"/>
  <c r="G512" i="12" s="1"/>
  <c r="F513" i="12"/>
  <c r="G513" i="12" s="1"/>
  <c r="F514" i="12"/>
  <c r="G514" i="12" s="1"/>
  <c r="F515" i="12"/>
  <c r="G515" i="12" s="1"/>
  <c r="F516" i="12"/>
  <c r="G516" i="12" s="1"/>
  <c r="F517" i="12"/>
  <c r="G517" i="12" s="1"/>
  <c r="F518" i="12"/>
  <c r="G518" i="12" s="1"/>
  <c r="F519" i="12"/>
  <c r="G519" i="12" s="1"/>
  <c r="F23" i="12"/>
  <c r="G23" i="12" s="1"/>
  <c r="F520" i="12"/>
  <c r="G520" i="12" s="1"/>
  <c r="F2" i="11"/>
  <c r="F3" i="11"/>
  <c r="F5" i="11"/>
  <c r="F12" i="11"/>
  <c r="F4" i="11"/>
  <c r="F8" i="11"/>
  <c r="F26" i="11"/>
  <c r="F21" i="11"/>
  <c r="F7" i="11"/>
  <c r="F15" i="11"/>
  <c r="F10" i="11"/>
  <c r="F19" i="11"/>
  <c r="F24" i="11"/>
  <c r="F18" i="11"/>
  <c r="F27" i="11"/>
  <c r="F17" i="11"/>
  <c r="F6" i="11"/>
  <c r="F28" i="11"/>
  <c r="F29" i="11"/>
  <c r="F30" i="11"/>
  <c r="F16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20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9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4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23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11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22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13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25" i="11"/>
  <c r="F520" i="11"/>
  <c r="E520" i="11"/>
  <c r="E25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13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22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11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23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4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20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16" i="11"/>
  <c r="E30" i="11"/>
  <c r="E29" i="11"/>
  <c r="E28" i="11"/>
  <c r="E6" i="11"/>
  <c r="E17" i="11"/>
  <c r="E27" i="11"/>
  <c r="E18" i="11"/>
  <c r="E24" i="11"/>
  <c r="E19" i="11"/>
  <c r="E10" i="11"/>
  <c r="E15" i="11"/>
  <c r="E7" i="11"/>
  <c r="E21" i="11"/>
  <c r="E26" i="11"/>
  <c r="E8" i="11"/>
  <c r="E4" i="11"/>
  <c r="E12" i="11"/>
  <c r="E5" i="11"/>
  <c r="E3" i="11"/>
  <c r="E2" i="11"/>
  <c r="G2" i="11" l="1"/>
  <c r="G21" i="11"/>
  <c r="G17" i="11"/>
  <c r="G33" i="11"/>
  <c r="G41" i="11"/>
  <c r="G48" i="11"/>
  <c r="G56" i="11"/>
  <c r="G64" i="11"/>
  <c r="G72" i="11"/>
  <c r="G79" i="11"/>
  <c r="G87" i="11"/>
  <c r="G95" i="11"/>
  <c r="G103" i="11"/>
  <c r="G110" i="11"/>
  <c r="G118" i="11"/>
  <c r="G126" i="11"/>
  <c r="G134" i="11"/>
  <c r="G142" i="11"/>
  <c r="G150" i="11"/>
  <c r="G158" i="11"/>
  <c r="G166" i="11"/>
  <c r="G174" i="11"/>
  <c r="G181" i="11"/>
  <c r="G182" i="11"/>
  <c r="G190" i="11"/>
  <c r="G198" i="11"/>
  <c r="G206" i="11"/>
  <c r="G213" i="11"/>
  <c r="G214" i="11"/>
  <c r="G222" i="11"/>
  <c r="G230" i="11"/>
  <c r="G238" i="11"/>
  <c r="G245" i="11"/>
  <c r="G246" i="11"/>
  <c r="G254" i="11"/>
  <c r="G262" i="11"/>
  <c r="G270" i="11"/>
  <c r="G277" i="11"/>
  <c r="G278" i="11"/>
  <c r="G286" i="11"/>
  <c r="G294" i="11"/>
  <c r="G302" i="11"/>
  <c r="G309" i="11"/>
  <c r="G310" i="11"/>
  <c r="G318" i="11"/>
  <c r="G326" i="11"/>
  <c r="G334" i="11"/>
  <c r="G341" i="11"/>
  <c r="G23" i="11"/>
  <c r="G349" i="11"/>
  <c r="G356" i="11"/>
  <c r="G363" i="11"/>
  <c r="G370" i="11"/>
  <c r="G371" i="11"/>
  <c r="G379" i="11"/>
  <c r="G387" i="11"/>
  <c r="G395" i="11"/>
  <c r="G402" i="11"/>
  <c r="G403" i="11"/>
  <c r="G411" i="11"/>
  <c r="G419" i="11"/>
  <c r="G427" i="11"/>
  <c r="G434" i="11"/>
  <c r="G435" i="11"/>
  <c r="G443" i="11"/>
  <c r="G451" i="11"/>
  <c r="G458" i="11"/>
  <c r="G465" i="11"/>
  <c r="G466" i="11"/>
  <c r="G473" i="11"/>
  <c r="G481" i="11"/>
  <c r="G489" i="11"/>
  <c r="G496" i="11"/>
  <c r="G497" i="11"/>
  <c r="G505" i="11"/>
  <c r="G512" i="11"/>
  <c r="G25" i="11"/>
  <c r="G3" i="11"/>
  <c r="G5" i="11"/>
  <c r="G12" i="11"/>
  <c r="G4" i="11"/>
  <c r="G8" i="11"/>
  <c r="G26" i="11"/>
  <c r="G7" i="11"/>
  <c r="G15" i="11"/>
  <c r="G10" i="11"/>
  <c r="G19" i="11"/>
  <c r="G24" i="11"/>
  <c r="G18" i="11"/>
  <c r="G27" i="11"/>
  <c r="G6" i="11"/>
  <c r="G28" i="11"/>
  <c r="G29" i="11"/>
  <c r="G30" i="11"/>
  <c r="G16" i="11"/>
  <c r="G31" i="11"/>
  <c r="G32" i="11"/>
  <c r="G34" i="11"/>
  <c r="G35" i="11"/>
  <c r="G36" i="11"/>
  <c r="G37" i="11"/>
  <c r="G38" i="11"/>
  <c r="G39" i="11"/>
  <c r="G40" i="11"/>
  <c r="G42" i="11"/>
  <c r="G43" i="11"/>
  <c r="G44" i="11"/>
  <c r="G45" i="11"/>
  <c r="G46" i="11"/>
  <c r="G20" i="11"/>
  <c r="G47" i="11"/>
  <c r="G49" i="11"/>
  <c r="G50" i="11"/>
  <c r="G51" i="11"/>
  <c r="G52" i="11"/>
  <c r="G53" i="11"/>
  <c r="G54" i="11"/>
  <c r="G55" i="11"/>
  <c r="G57" i="11"/>
  <c r="G58" i="11"/>
  <c r="G59" i="11"/>
  <c r="G60" i="11"/>
  <c r="G61" i="11"/>
  <c r="G62" i="11"/>
  <c r="G63" i="11"/>
  <c r="G65" i="11"/>
  <c r="G66" i="11"/>
  <c r="G67" i="11"/>
  <c r="G68" i="11"/>
  <c r="G69" i="11"/>
  <c r="G70" i="11"/>
  <c r="G71" i="11"/>
  <c r="G73" i="11"/>
  <c r="G74" i="11"/>
  <c r="G75" i="11"/>
  <c r="G76" i="11"/>
  <c r="G77" i="11"/>
  <c r="G78" i="11"/>
  <c r="G9" i="11"/>
  <c r="G80" i="11"/>
  <c r="G81" i="11"/>
  <c r="G82" i="11"/>
  <c r="G83" i="11"/>
  <c r="G84" i="11"/>
  <c r="G85" i="11"/>
  <c r="G86" i="11"/>
  <c r="G88" i="11"/>
  <c r="G89" i="11"/>
  <c r="G90" i="11"/>
  <c r="G91" i="11"/>
  <c r="G92" i="11"/>
  <c r="G93" i="11"/>
  <c r="G94" i="11"/>
  <c r="G96" i="11"/>
  <c r="G97" i="11"/>
  <c r="G98" i="11"/>
  <c r="G99" i="11"/>
  <c r="G100" i="11"/>
  <c r="G101" i="11"/>
  <c r="G102" i="11"/>
  <c r="G104" i="11"/>
  <c r="G105" i="11"/>
  <c r="G106" i="11"/>
  <c r="G107" i="11"/>
  <c r="G108" i="11"/>
  <c r="G109" i="11"/>
  <c r="G14" i="11"/>
  <c r="G111" i="11"/>
  <c r="G112" i="11"/>
  <c r="G113" i="11"/>
  <c r="G114" i="11"/>
  <c r="G115" i="11"/>
  <c r="G116" i="11"/>
  <c r="G117" i="11"/>
  <c r="G119" i="11"/>
  <c r="G120" i="11"/>
  <c r="G121" i="11"/>
  <c r="G122" i="11"/>
  <c r="G123" i="11"/>
  <c r="G124" i="11"/>
  <c r="G125" i="11"/>
  <c r="G127" i="11"/>
  <c r="G128" i="11"/>
  <c r="G129" i="11"/>
  <c r="G130" i="11"/>
  <c r="G131" i="11"/>
  <c r="G132" i="11"/>
  <c r="G133" i="11"/>
  <c r="G135" i="11"/>
  <c r="G136" i="11"/>
  <c r="G137" i="11"/>
  <c r="G138" i="11"/>
  <c r="G139" i="11"/>
  <c r="G140" i="11"/>
  <c r="G141" i="11"/>
  <c r="G143" i="11"/>
  <c r="G144" i="11"/>
  <c r="G145" i="11"/>
  <c r="G146" i="11"/>
  <c r="G147" i="11"/>
  <c r="G148" i="11"/>
  <c r="G149" i="11"/>
  <c r="G151" i="11"/>
  <c r="G152" i="11"/>
  <c r="G153" i="11"/>
  <c r="G154" i="11"/>
  <c r="G155" i="11"/>
  <c r="G156" i="11"/>
  <c r="G157" i="11"/>
  <c r="G159" i="11"/>
  <c r="G160" i="11"/>
  <c r="G161" i="11"/>
  <c r="G162" i="11"/>
  <c r="G163" i="11"/>
  <c r="G164" i="11"/>
  <c r="G165" i="11"/>
  <c r="G167" i="11"/>
  <c r="G168" i="11"/>
  <c r="G169" i="11"/>
  <c r="G170" i="11"/>
  <c r="G171" i="11"/>
  <c r="G172" i="11"/>
  <c r="G173" i="11"/>
  <c r="G175" i="11"/>
  <c r="G176" i="11"/>
  <c r="G177" i="11"/>
  <c r="G178" i="11"/>
  <c r="G179" i="11"/>
  <c r="G180" i="11"/>
  <c r="G183" i="11"/>
  <c r="G184" i="11"/>
  <c r="G185" i="11"/>
  <c r="G186" i="11"/>
  <c r="G187" i="11"/>
  <c r="G188" i="11"/>
  <c r="G189" i="11"/>
  <c r="G191" i="11"/>
  <c r="G192" i="11"/>
  <c r="G193" i="11"/>
  <c r="G194" i="11"/>
  <c r="G195" i="11"/>
  <c r="G196" i="11"/>
  <c r="G197" i="11"/>
  <c r="G199" i="11"/>
  <c r="G200" i="11"/>
  <c r="G201" i="11"/>
  <c r="G202" i="11"/>
  <c r="G203" i="11"/>
  <c r="G204" i="11"/>
  <c r="G205" i="11"/>
  <c r="G207" i="11"/>
  <c r="G208" i="11"/>
  <c r="G209" i="11"/>
  <c r="G210" i="11"/>
  <c r="G211" i="11"/>
  <c r="G212" i="11"/>
  <c r="G215" i="11"/>
  <c r="G216" i="11"/>
  <c r="G217" i="11"/>
  <c r="G218" i="11"/>
  <c r="G219" i="11"/>
  <c r="G220" i="11"/>
  <c r="G221" i="11"/>
  <c r="G223" i="11"/>
  <c r="G224" i="11"/>
  <c r="G225" i="11"/>
  <c r="G226" i="11"/>
  <c r="G227" i="11"/>
  <c r="G228" i="11"/>
  <c r="G229" i="11"/>
  <c r="G231" i="11"/>
  <c r="G232" i="11"/>
  <c r="G233" i="11"/>
  <c r="G234" i="11"/>
  <c r="G235" i="11"/>
  <c r="G236" i="11"/>
  <c r="G237" i="11"/>
  <c r="G239" i="11"/>
  <c r="G240" i="11"/>
  <c r="G241" i="11"/>
  <c r="G242" i="11"/>
  <c r="G243" i="11"/>
  <c r="G244" i="11"/>
  <c r="G247" i="11"/>
  <c r="G248" i="11"/>
  <c r="G249" i="11"/>
  <c r="G250" i="11"/>
  <c r="G251" i="11"/>
  <c r="G252" i="11"/>
  <c r="G253" i="11"/>
  <c r="G255" i="11"/>
  <c r="G256" i="11"/>
  <c r="G257" i="11"/>
  <c r="G258" i="11"/>
  <c r="G259" i="11"/>
  <c r="G260" i="11"/>
  <c r="G261" i="11"/>
  <c r="G263" i="11"/>
  <c r="G264" i="11"/>
  <c r="G265" i="11"/>
  <c r="G266" i="11"/>
  <c r="G267" i="11"/>
  <c r="G268" i="11"/>
  <c r="G269" i="11"/>
  <c r="G271" i="11"/>
  <c r="G272" i="11"/>
  <c r="G273" i="11"/>
  <c r="G274" i="11"/>
  <c r="G275" i="11"/>
  <c r="G276" i="11"/>
  <c r="G279" i="11"/>
  <c r="G280" i="11"/>
  <c r="G281" i="11"/>
  <c r="G282" i="11"/>
  <c r="G283" i="11"/>
  <c r="G284" i="11"/>
  <c r="G285" i="11"/>
  <c r="G287" i="11"/>
  <c r="G288" i="11"/>
  <c r="G289" i="11"/>
  <c r="G290" i="11"/>
  <c r="G291" i="11"/>
  <c r="G292" i="11"/>
  <c r="G293" i="11"/>
  <c r="G295" i="11"/>
  <c r="G296" i="11"/>
  <c r="G297" i="11"/>
  <c r="G298" i="11"/>
  <c r="G299" i="11"/>
  <c r="G300" i="11"/>
  <c r="G301" i="11"/>
  <c r="G303" i="11"/>
  <c r="G304" i="11"/>
  <c r="G305" i="11"/>
  <c r="G306" i="11"/>
  <c r="G307" i="11"/>
  <c r="G308" i="11"/>
  <c r="G311" i="11"/>
  <c r="G312" i="11"/>
  <c r="G313" i="11"/>
  <c r="G314" i="11"/>
  <c r="G315" i="11"/>
  <c r="G316" i="11"/>
  <c r="G317" i="11"/>
  <c r="G319" i="11"/>
  <c r="G320" i="11"/>
  <c r="G321" i="11"/>
  <c r="G322" i="11"/>
  <c r="G323" i="11"/>
  <c r="G324" i="11"/>
  <c r="G325" i="11"/>
  <c r="G327" i="11"/>
  <c r="G328" i="11"/>
  <c r="G329" i="11"/>
  <c r="G330" i="11"/>
  <c r="G331" i="11"/>
  <c r="G332" i="11"/>
  <c r="G333" i="11"/>
  <c r="G335" i="11"/>
  <c r="G336" i="11"/>
  <c r="G337" i="11"/>
  <c r="G338" i="11"/>
  <c r="G339" i="11"/>
  <c r="G340" i="11"/>
  <c r="G342" i="11"/>
  <c r="G343" i="11"/>
  <c r="G344" i="11"/>
  <c r="G345" i="11"/>
  <c r="G346" i="11"/>
  <c r="G347" i="11"/>
  <c r="G348" i="11"/>
  <c r="G350" i="11"/>
  <c r="G351" i="11"/>
  <c r="G352" i="11"/>
  <c r="G353" i="11"/>
  <c r="G354" i="11"/>
  <c r="G355" i="11"/>
  <c r="G357" i="11"/>
  <c r="G358" i="11"/>
  <c r="G359" i="11"/>
  <c r="G360" i="11"/>
  <c r="G361" i="11"/>
  <c r="G362" i="11"/>
  <c r="G364" i="11"/>
  <c r="G365" i="11"/>
  <c r="G366" i="11"/>
  <c r="G367" i="11"/>
  <c r="G368" i="11"/>
  <c r="G369" i="11"/>
  <c r="G372" i="11"/>
  <c r="G373" i="11"/>
  <c r="G374" i="11"/>
  <c r="G375" i="11"/>
  <c r="G376" i="11"/>
  <c r="G377" i="11"/>
  <c r="G378" i="11"/>
  <c r="G380" i="11"/>
  <c r="G381" i="11"/>
  <c r="G382" i="11"/>
  <c r="G383" i="11"/>
  <c r="G384" i="11"/>
  <c r="G385" i="11"/>
  <c r="G386" i="11"/>
  <c r="G388" i="11"/>
  <c r="G389" i="11"/>
  <c r="G390" i="11"/>
  <c r="G391" i="11"/>
  <c r="G392" i="11"/>
  <c r="G393" i="11"/>
  <c r="G394" i="11"/>
  <c r="G396" i="11"/>
  <c r="G397" i="11"/>
  <c r="G398" i="11"/>
  <c r="G399" i="11"/>
  <c r="G400" i="11"/>
  <c r="G401" i="11"/>
  <c r="G404" i="11"/>
  <c r="G405" i="11"/>
  <c r="G406" i="11"/>
  <c r="G407" i="11"/>
  <c r="G408" i="11"/>
  <c r="G409" i="11"/>
  <c r="G410" i="11"/>
  <c r="G412" i="11"/>
  <c r="G413" i="11"/>
  <c r="G414" i="11"/>
  <c r="G415" i="11"/>
  <c r="G416" i="11"/>
  <c r="G417" i="11"/>
  <c r="G418" i="11"/>
  <c r="G420" i="11"/>
  <c r="G421" i="11"/>
  <c r="G422" i="11"/>
  <c r="G423" i="11"/>
  <c r="G424" i="11"/>
  <c r="G425" i="11"/>
  <c r="G426" i="11"/>
  <c r="G428" i="11"/>
  <c r="G429" i="11"/>
  <c r="G430" i="11"/>
  <c r="G431" i="11"/>
  <c r="G432" i="11"/>
  <c r="G433" i="11"/>
  <c r="G436" i="11"/>
  <c r="G437" i="11"/>
  <c r="G438" i="11"/>
  <c r="G439" i="11"/>
  <c r="G440" i="11"/>
  <c r="G441" i="11"/>
  <c r="G442" i="11"/>
  <c r="G444" i="11"/>
  <c r="G445" i="11"/>
  <c r="G446" i="11"/>
  <c r="G447" i="11"/>
  <c r="G448" i="11"/>
  <c r="G449" i="11"/>
  <c r="G450" i="11"/>
  <c r="G452" i="11"/>
  <c r="G453" i="11"/>
  <c r="G454" i="11"/>
  <c r="G455" i="11"/>
  <c r="G11" i="11"/>
  <c r="G456" i="11"/>
  <c r="G457" i="11"/>
  <c r="G459" i="11"/>
  <c r="G460" i="11"/>
  <c r="G461" i="11"/>
  <c r="G462" i="11"/>
  <c r="G463" i="11"/>
  <c r="G464" i="11"/>
  <c r="G467" i="11"/>
  <c r="G468" i="11"/>
  <c r="G469" i="11"/>
  <c r="G470" i="11"/>
  <c r="G22" i="11"/>
  <c r="G471" i="11"/>
  <c r="G472" i="11"/>
  <c r="G474" i="11"/>
  <c r="G475" i="11"/>
  <c r="G476" i="11"/>
  <c r="G477" i="11"/>
  <c r="G478" i="11"/>
  <c r="G479" i="11"/>
  <c r="G480" i="11"/>
  <c r="G482" i="11"/>
  <c r="G483" i="11"/>
  <c r="G484" i="11"/>
  <c r="G485" i="11"/>
  <c r="G486" i="11"/>
  <c r="G487" i="11"/>
  <c r="G488" i="11"/>
  <c r="G490" i="11"/>
  <c r="G491" i="11"/>
  <c r="G492" i="11"/>
  <c r="G493" i="11"/>
  <c r="G494" i="11"/>
  <c r="G495" i="11"/>
  <c r="G498" i="11"/>
  <c r="G499" i="11"/>
  <c r="G500" i="11"/>
  <c r="G501" i="11"/>
  <c r="G502" i="11"/>
  <c r="G503" i="11"/>
  <c r="G504" i="11"/>
  <c r="G13" i="11"/>
  <c r="G506" i="11"/>
  <c r="G507" i="11"/>
  <c r="G508" i="11"/>
  <c r="G509" i="11"/>
  <c r="G510" i="11"/>
  <c r="G511" i="11"/>
  <c r="G513" i="11"/>
  <c r="G514" i="11"/>
  <c r="G515" i="11"/>
  <c r="G516" i="11"/>
  <c r="G517" i="11"/>
  <c r="G518" i="11"/>
  <c r="G519" i="11"/>
  <c r="G520" i="11"/>
  <c r="F2" i="20"/>
  <c r="G2" i="20" s="1"/>
  <c r="F4" i="20"/>
  <c r="F3" i="20"/>
  <c r="F7" i="20"/>
  <c r="F5" i="20"/>
  <c r="F10" i="20"/>
  <c r="F13" i="20"/>
  <c r="F9" i="20"/>
  <c r="F12" i="20"/>
  <c r="F8" i="20"/>
  <c r="F43" i="20"/>
  <c r="F6" i="20"/>
  <c r="F11" i="20"/>
  <c r="F16" i="20"/>
  <c r="F14" i="20"/>
  <c r="F18" i="20"/>
  <c r="F520" i="20"/>
  <c r="F25" i="20"/>
  <c r="F15" i="20"/>
  <c r="F519" i="20"/>
  <c r="F518" i="20"/>
  <c r="F517" i="20"/>
  <c r="F516" i="20"/>
  <c r="F515" i="20"/>
  <c r="F514" i="20"/>
  <c r="F513" i="20"/>
  <c r="F512" i="20"/>
  <c r="F510" i="20"/>
  <c r="F511" i="20"/>
  <c r="F506" i="20"/>
  <c r="F40" i="20"/>
  <c r="F507" i="20"/>
  <c r="F508" i="20"/>
  <c r="F17" i="20"/>
  <c r="F509" i="20"/>
  <c r="F505" i="20"/>
  <c r="F503" i="20"/>
  <c r="F504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2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31" i="20"/>
  <c r="F121" i="20"/>
  <c r="F122" i="20"/>
  <c r="F21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39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7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8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30" i="20"/>
  <c r="F19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2" i="20"/>
  <c r="F24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6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41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" i="20"/>
  <c r="F379" i="20"/>
  <c r="F380" i="20"/>
  <c r="F381" i="20"/>
  <c r="F382" i="20"/>
  <c r="F33" i="20"/>
  <c r="F383" i="20"/>
  <c r="F384" i="20"/>
  <c r="F385" i="20"/>
  <c r="F32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20" i="20"/>
  <c r="F414" i="20"/>
  <c r="F415" i="20"/>
  <c r="F416" i="20"/>
  <c r="F417" i="20"/>
  <c r="F418" i="20"/>
  <c r="F419" i="20"/>
  <c r="F42" i="20"/>
  <c r="F420" i="20"/>
  <c r="F421" i="20"/>
  <c r="F422" i="20"/>
  <c r="F423" i="20"/>
  <c r="F424" i="20"/>
  <c r="F3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26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2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35" i="20"/>
  <c r="F492" i="20"/>
  <c r="F38" i="20"/>
  <c r="F493" i="20"/>
  <c r="F494" i="20"/>
  <c r="F495" i="20"/>
  <c r="F496" i="20"/>
  <c r="F497" i="20"/>
  <c r="F498" i="20"/>
  <c r="F499" i="20"/>
  <c r="F500" i="20"/>
  <c r="F501" i="20"/>
  <c r="F502" i="20"/>
  <c r="F2" i="19"/>
  <c r="G2" i="19" s="1"/>
  <c r="F4" i="19"/>
  <c r="G4" i="19" s="1"/>
  <c r="F3" i="19"/>
  <c r="G3" i="19" s="1"/>
  <c r="F9" i="19"/>
  <c r="G9" i="19" s="1"/>
  <c r="F13" i="19"/>
  <c r="G13" i="19" s="1"/>
  <c r="F6" i="19"/>
  <c r="G6" i="19" s="1"/>
  <c r="F17" i="19"/>
  <c r="G17" i="19" s="1"/>
  <c r="F10" i="19"/>
  <c r="G10" i="19" s="1"/>
  <c r="F14" i="19"/>
  <c r="G14" i="19" s="1"/>
  <c r="F37" i="19"/>
  <c r="G37" i="19" s="1"/>
  <c r="F8" i="19"/>
  <c r="G8" i="19" s="1"/>
  <c r="F7" i="19"/>
  <c r="G7" i="19" s="1"/>
  <c r="F5" i="19"/>
  <c r="G5" i="19" s="1"/>
  <c r="F18" i="19"/>
  <c r="G18" i="19" s="1"/>
  <c r="F36" i="19"/>
  <c r="G36" i="19" s="1"/>
  <c r="F11" i="19"/>
  <c r="G11" i="19" s="1"/>
  <c r="F44" i="19"/>
  <c r="G44" i="19" s="1"/>
  <c r="F45" i="19"/>
  <c r="G45" i="19" s="1"/>
  <c r="F21" i="19"/>
  <c r="G21" i="19" s="1"/>
  <c r="F46" i="19"/>
  <c r="G46" i="19" s="1"/>
  <c r="F47" i="19"/>
  <c r="G47" i="19" s="1"/>
  <c r="F22" i="19"/>
  <c r="G22" i="19" s="1"/>
  <c r="F48" i="19"/>
  <c r="G48" i="19" s="1"/>
  <c r="F49" i="19"/>
  <c r="G49" i="19" s="1"/>
  <c r="F50" i="19"/>
  <c r="G50" i="19" s="1"/>
  <c r="F51" i="19"/>
  <c r="G51" i="19" s="1"/>
  <c r="F52" i="19"/>
  <c r="G52" i="19" s="1"/>
  <c r="F16" i="19"/>
  <c r="G16" i="19" s="1"/>
  <c r="F53" i="19"/>
  <c r="G53" i="19" s="1"/>
  <c r="F54" i="19"/>
  <c r="G54" i="19" s="1"/>
  <c r="F55" i="19"/>
  <c r="G55" i="19" s="1"/>
  <c r="F56" i="19"/>
  <c r="G56" i="19" s="1"/>
  <c r="F57" i="19"/>
  <c r="G57" i="19" s="1"/>
  <c r="F58" i="19"/>
  <c r="G58" i="19" s="1"/>
  <c r="F41" i="19"/>
  <c r="G41" i="19" s="1"/>
  <c r="F59" i="19"/>
  <c r="G59" i="19" s="1"/>
  <c r="F60" i="19"/>
  <c r="G60" i="19" s="1"/>
  <c r="F61" i="19"/>
  <c r="G61" i="19" s="1"/>
  <c r="F62" i="19"/>
  <c r="G62" i="19" s="1"/>
  <c r="F63" i="19"/>
  <c r="G63" i="19" s="1"/>
  <c r="F64" i="19"/>
  <c r="G64" i="19" s="1"/>
  <c r="F65" i="19"/>
  <c r="G65" i="19" s="1"/>
  <c r="F66" i="19"/>
  <c r="G66" i="19" s="1"/>
  <c r="F67" i="19"/>
  <c r="G67" i="19" s="1"/>
  <c r="F68" i="19"/>
  <c r="G68" i="19" s="1"/>
  <c r="F69" i="19"/>
  <c r="G69" i="19" s="1"/>
  <c r="F70" i="19"/>
  <c r="G70" i="19" s="1"/>
  <c r="F71" i="19"/>
  <c r="G71" i="19" s="1"/>
  <c r="F72" i="19"/>
  <c r="G72" i="19" s="1"/>
  <c r="F73" i="19"/>
  <c r="G73" i="19" s="1"/>
  <c r="F74" i="19"/>
  <c r="G74" i="19" s="1"/>
  <c r="F75" i="19"/>
  <c r="G75" i="19" s="1"/>
  <c r="F76" i="19"/>
  <c r="G76" i="19" s="1"/>
  <c r="F77" i="19"/>
  <c r="G77" i="19" s="1"/>
  <c r="F78" i="19"/>
  <c r="G78" i="19" s="1"/>
  <c r="F79" i="19"/>
  <c r="G79" i="19" s="1"/>
  <c r="F80" i="19"/>
  <c r="G80" i="19" s="1"/>
  <c r="F81" i="19"/>
  <c r="G81" i="19" s="1"/>
  <c r="F82" i="19"/>
  <c r="G82" i="19" s="1"/>
  <c r="F83" i="19"/>
  <c r="G83" i="19" s="1"/>
  <c r="F84" i="19"/>
  <c r="G84" i="19" s="1"/>
  <c r="F85" i="19"/>
  <c r="G85" i="19" s="1"/>
  <c r="F86" i="19"/>
  <c r="G86" i="19" s="1"/>
  <c r="F87" i="19"/>
  <c r="G87" i="19" s="1"/>
  <c r="F88" i="19"/>
  <c r="G88" i="19" s="1"/>
  <c r="F89" i="19"/>
  <c r="G89" i="19" s="1"/>
  <c r="F90" i="19"/>
  <c r="G90" i="19" s="1"/>
  <c r="F91" i="19"/>
  <c r="G91" i="19" s="1"/>
  <c r="F92" i="19"/>
  <c r="G92" i="19" s="1"/>
  <c r="F93" i="19"/>
  <c r="G93" i="19" s="1"/>
  <c r="F94" i="19"/>
  <c r="G94" i="19" s="1"/>
  <c r="F95" i="19"/>
  <c r="G95" i="19" s="1"/>
  <c r="F96" i="19"/>
  <c r="G96" i="19" s="1"/>
  <c r="F97" i="19"/>
  <c r="G97" i="19" s="1"/>
  <c r="F98" i="19"/>
  <c r="G98" i="19" s="1"/>
  <c r="F99" i="19"/>
  <c r="G99" i="19" s="1"/>
  <c r="F100" i="19"/>
  <c r="G100" i="19" s="1"/>
  <c r="F101" i="19"/>
  <c r="G101" i="19" s="1"/>
  <c r="F102" i="19"/>
  <c r="G102" i="19" s="1"/>
  <c r="F103" i="19"/>
  <c r="G103" i="19" s="1"/>
  <c r="F104" i="19"/>
  <c r="G104" i="19" s="1"/>
  <c r="F105" i="19"/>
  <c r="G105" i="19" s="1"/>
  <c r="F106" i="19"/>
  <c r="G106" i="19" s="1"/>
  <c r="F107" i="19"/>
  <c r="G107" i="19" s="1"/>
  <c r="F108" i="19"/>
  <c r="G108" i="19" s="1"/>
  <c r="F109" i="19"/>
  <c r="G109" i="19" s="1"/>
  <c r="F110" i="19"/>
  <c r="G110" i="19" s="1"/>
  <c r="F111" i="19"/>
  <c r="G111" i="19" s="1"/>
  <c r="F112" i="19"/>
  <c r="G112" i="19" s="1"/>
  <c r="F113" i="19"/>
  <c r="G113" i="19" s="1"/>
  <c r="F114" i="19"/>
  <c r="G114" i="19" s="1"/>
  <c r="F115" i="19"/>
  <c r="G115" i="19" s="1"/>
  <c r="F116" i="19"/>
  <c r="G116" i="19" s="1"/>
  <c r="F117" i="19"/>
  <c r="G117" i="19" s="1"/>
  <c r="F118" i="19"/>
  <c r="G118" i="19" s="1"/>
  <c r="F119" i="19"/>
  <c r="G119" i="19" s="1"/>
  <c r="F120" i="19"/>
  <c r="G120" i="19" s="1"/>
  <c r="F121" i="19"/>
  <c r="G121" i="19" s="1"/>
  <c r="F122" i="19"/>
  <c r="G122" i="19" s="1"/>
  <c r="F34" i="19"/>
  <c r="G34" i="19" s="1"/>
  <c r="F123" i="19"/>
  <c r="G123" i="19" s="1"/>
  <c r="F124" i="19"/>
  <c r="G124" i="19" s="1"/>
  <c r="F12" i="19"/>
  <c r="G12" i="19" s="1"/>
  <c r="F125" i="19"/>
  <c r="G125" i="19" s="1"/>
  <c r="F126" i="19"/>
  <c r="G126" i="19" s="1"/>
  <c r="F127" i="19"/>
  <c r="G127" i="19" s="1"/>
  <c r="F128" i="19"/>
  <c r="G128" i="19" s="1"/>
  <c r="F129" i="19"/>
  <c r="G129" i="19" s="1"/>
  <c r="F130" i="19"/>
  <c r="G130" i="19" s="1"/>
  <c r="F131" i="19"/>
  <c r="G131" i="19" s="1"/>
  <c r="F132" i="19"/>
  <c r="G132" i="19" s="1"/>
  <c r="F133" i="19"/>
  <c r="G133" i="19" s="1"/>
  <c r="F134" i="19"/>
  <c r="G134" i="19" s="1"/>
  <c r="F135" i="19"/>
  <c r="G135" i="19" s="1"/>
  <c r="F136" i="19"/>
  <c r="G136" i="19" s="1"/>
  <c r="F137" i="19"/>
  <c r="G137" i="19" s="1"/>
  <c r="F138" i="19"/>
  <c r="G138" i="19" s="1"/>
  <c r="F139" i="19"/>
  <c r="G139" i="19" s="1"/>
  <c r="F140" i="19"/>
  <c r="G140" i="19" s="1"/>
  <c r="F141" i="19"/>
  <c r="G141" i="19" s="1"/>
  <c r="F142" i="19"/>
  <c r="G142" i="19" s="1"/>
  <c r="F29" i="19"/>
  <c r="G29" i="19" s="1"/>
  <c r="F143" i="19"/>
  <c r="G143" i="19" s="1"/>
  <c r="F144" i="19"/>
  <c r="G144" i="19" s="1"/>
  <c r="F145" i="19"/>
  <c r="G145" i="19" s="1"/>
  <c r="F146" i="19"/>
  <c r="G146" i="19" s="1"/>
  <c r="F147" i="19"/>
  <c r="G147" i="19" s="1"/>
  <c r="F148" i="19"/>
  <c r="G148" i="19" s="1"/>
  <c r="F149" i="19"/>
  <c r="G149" i="19" s="1"/>
  <c r="F150" i="19"/>
  <c r="G150" i="19" s="1"/>
  <c r="F151" i="19"/>
  <c r="G151" i="19" s="1"/>
  <c r="F152" i="19"/>
  <c r="G152" i="19" s="1"/>
  <c r="F153" i="19"/>
  <c r="G153" i="19" s="1"/>
  <c r="F154" i="19"/>
  <c r="G154" i="19" s="1"/>
  <c r="F155" i="19"/>
  <c r="G155" i="19" s="1"/>
  <c r="F156" i="19"/>
  <c r="G156" i="19" s="1"/>
  <c r="F157" i="19"/>
  <c r="G157" i="19" s="1"/>
  <c r="F158" i="19"/>
  <c r="G158" i="19" s="1"/>
  <c r="F159" i="19"/>
  <c r="G159" i="19" s="1"/>
  <c r="F160" i="19"/>
  <c r="G160" i="19" s="1"/>
  <c r="F161" i="19"/>
  <c r="G161" i="19" s="1"/>
  <c r="F162" i="19"/>
  <c r="G162" i="19" s="1"/>
  <c r="F163" i="19"/>
  <c r="G163" i="19" s="1"/>
  <c r="F164" i="19"/>
  <c r="G164" i="19" s="1"/>
  <c r="F165" i="19"/>
  <c r="G165" i="19" s="1"/>
  <c r="F166" i="19"/>
  <c r="G166" i="19" s="1"/>
  <c r="F167" i="19"/>
  <c r="G167" i="19" s="1"/>
  <c r="F168" i="19"/>
  <c r="G168" i="19" s="1"/>
  <c r="F169" i="19"/>
  <c r="G169" i="19" s="1"/>
  <c r="F170" i="19"/>
  <c r="G170" i="19" s="1"/>
  <c r="F171" i="19"/>
  <c r="G171" i="19" s="1"/>
  <c r="F172" i="19"/>
  <c r="G172" i="19" s="1"/>
  <c r="F173" i="19"/>
  <c r="G173" i="19" s="1"/>
  <c r="F174" i="19"/>
  <c r="G174" i="19" s="1"/>
  <c r="F175" i="19"/>
  <c r="G175" i="19" s="1"/>
  <c r="F176" i="19"/>
  <c r="G176" i="19" s="1"/>
  <c r="F177" i="19"/>
  <c r="G177" i="19" s="1"/>
  <c r="F178" i="19"/>
  <c r="G178" i="19" s="1"/>
  <c r="F42" i="19"/>
  <c r="G42" i="19" s="1"/>
  <c r="F179" i="19"/>
  <c r="G179" i="19" s="1"/>
  <c r="F180" i="19"/>
  <c r="G180" i="19" s="1"/>
  <c r="F181" i="19"/>
  <c r="G181" i="19" s="1"/>
  <c r="F182" i="19"/>
  <c r="G182" i="19" s="1"/>
  <c r="F183" i="19"/>
  <c r="G183" i="19" s="1"/>
  <c r="F184" i="19"/>
  <c r="G184" i="19" s="1"/>
  <c r="F185" i="19"/>
  <c r="G185" i="19" s="1"/>
  <c r="F186" i="19"/>
  <c r="G186" i="19" s="1"/>
  <c r="F187" i="19"/>
  <c r="G187" i="19" s="1"/>
  <c r="F188" i="19"/>
  <c r="G188" i="19" s="1"/>
  <c r="F189" i="19"/>
  <c r="G189" i="19" s="1"/>
  <c r="F190" i="19"/>
  <c r="G190" i="19" s="1"/>
  <c r="F191" i="19"/>
  <c r="G191" i="19" s="1"/>
  <c r="F192" i="19"/>
  <c r="G192" i="19" s="1"/>
  <c r="F193" i="19"/>
  <c r="G193" i="19" s="1"/>
  <c r="F194" i="19"/>
  <c r="G194" i="19" s="1"/>
  <c r="F195" i="19"/>
  <c r="G195" i="19" s="1"/>
  <c r="F196" i="19"/>
  <c r="G196" i="19" s="1"/>
  <c r="F197" i="19"/>
  <c r="G197" i="19" s="1"/>
  <c r="F198" i="19"/>
  <c r="G198" i="19" s="1"/>
  <c r="F199" i="19"/>
  <c r="G199" i="19" s="1"/>
  <c r="F200" i="19"/>
  <c r="G200" i="19" s="1"/>
  <c r="F201" i="19"/>
  <c r="G201" i="19" s="1"/>
  <c r="F202" i="19"/>
  <c r="G202" i="19" s="1"/>
  <c r="F203" i="19"/>
  <c r="G203" i="19" s="1"/>
  <c r="F204" i="19"/>
  <c r="G204" i="19" s="1"/>
  <c r="F205" i="19"/>
  <c r="G205" i="19" s="1"/>
  <c r="F206" i="19"/>
  <c r="G206" i="19" s="1"/>
  <c r="F207" i="19"/>
  <c r="G207" i="19" s="1"/>
  <c r="F208" i="19"/>
  <c r="G208" i="19" s="1"/>
  <c r="F209" i="19"/>
  <c r="G209" i="19" s="1"/>
  <c r="F210" i="19"/>
  <c r="G210" i="19" s="1"/>
  <c r="F211" i="19"/>
  <c r="G211" i="19" s="1"/>
  <c r="F212" i="19"/>
  <c r="G212" i="19" s="1"/>
  <c r="F213" i="19"/>
  <c r="G213" i="19" s="1"/>
  <c r="F214" i="19"/>
  <c r="G214" i="19" s="1"/>
  <c r="F215" i="19"/>
  <c r="G215" i="19" s="1"/>
  <c r="F20" i="19"/>
  <c r="G20" i="19" s="1"/>
  <c r="F216" i="19"/>
  <c r="G216" i="19" s="1"/>
  <c r="F217" i="19"/>
  <c r="G217" i="19" s="1"/>
  <c r="F218" i="19"/>
  <c r="G218" i="19" s="1"/>
  <c r="F219" i="19"/>
  <c r="G219" i="19" s="1"/>
  <c r="F220" i="19"/>
  <c r="G220" i="19" s="1"/>
  <c r="F221" i="19"/>
  <c r="G221" i="19" s="1"/>
  <c r="F222" i="19"/>
  <c r="G222" i="19" s="1"/>
  <c r="F223" i="19"/>
  <c r="G223" i="19" s="1"/>
  <c r="F224" i="19"/>
  <c r="G224" i="19" s="1"/>
  <c r="F225" i="19"/>
  <c r="G225" i="19" s="1"/>
  <c r="F226" i="19"/>
  <c r="G226" i="19" s="1"/>
  <c r="F227" i="19"/>
  <c r="G227" i="19" s="1"/>
  <c r="F228" i="19"/>
  <c r="G228" i="19" s="1"/>
  <c r="F229" i="19"/>
  <c r="G229" i="19" s="1"/>
  <c r="F230" i="19"/>
  <c r="G230" i="19" s="1"/>
  <c r="F231" i="19"/>
  <c r="G231" i="19" s="1"/>
  <c r="F232" i="19"/>
  <c r="G232" i="19" s="1"/>
  <c r="F233" i="19"/>
  <c r="G233" i="19" s="1"/>
  <c r="F234" i="19"/>
  <c r="G234" i="19" s="1"/>
  <c r="F235" i="19"/>
  <c r="G235" i="19" s="1"/>
  <c r="F236" i="19"/>
  <c r="G236" i="19" s="1"/>
  <c r="F237" i="19"/>
  <c r="G237" i="19" s="1"/>
  <c r="F238" i="19"/>
  <c r="G238" i="19" s="1"/>
  <c r="F239" i="19"/>
  <c r="G239" i="19" s="1"/>
  <c r="F240" i="19"/>
  <c r="G240" i="19" s="1"/>
  <c r="F241" i="19"/>
  <c r="G241" i="19" s="1"/>
  <c r="F242" i="19"/>
  <c r="G242" i="19" s="1"/>
  <c r="F243" i="19"/>
  <c r="G243" i="19" s="1"/>
  <c r="F244" i="19"/>
  <c r="G244" i="19" s="1"/>
  <c r="F245" i="19"/>
  <c r="G245" i="19" s="1"/>
  <c r="F246" i="19"/>
  <c r="G246" i="19" s="1"/>
  <c r="F247" i="19"/>
  <c r="G247" i="19" s="1"/>
  <c r="F248" i="19"/>
  <c r="G248" i="19" s="1"/>
  <c r="F249" i="19"/>
  <c r="G249" i="19" s="1"/>
  <c r="F250" i="19"/>
  <c r="G250" i="19" s="1"/>
  <c r="F251" i="19"/>
  <c r="G251" i="19" s="1"/>
  <c r="F252" i="19"/>
  <c r="G252" i="19" s="1"/>
  <c r="F253" i="19"/>
  <c r="G253" i="19" s="1"/>
  <c r="F254" i="19"/>
  <c r="G254" i="19" s="1"/>
  <c r="F255" i="19"/>
  <c r="G255" i="19" s="1"/>
  <c r="F256" i="19"/>
  <c r="G256" i="19" s="1"/>
  <c r="F257" i="19"/>
  <c r="G257" i="19" s="1"/>
  <c r="F258" i="19"/>
  <c r="G258" i="19" s="1"/>
  <c r="F259" i="19"/>
  <c r="G259" i="19" s="1"/>
  <c r="F260" i="19"/>
  <c r="G260" i="19" s="1"/>
  <c r="F261" i="19"/>
  <c r="G261" i="19" s="1"/>
  <c r="F262" i="19"/>
  <c r="G262" i="19" s="1"/>
  <c r="F263" i="19"/>
  <c r="G263" i="19" s="1"/>
  <c r="F264" i="19"/>
  <c r="G264" i="19" s="1"/>
  <c r="F265" i="19"/>
  <c r="G265" i="19" s="1"/>
  <c r="F266" i="19"/>
  <c r="G266" i="19" s="1"/>
  <c r="F267" i="19"/>
  <c r="G267" i="19" s="1"/>
  <c r="F268" i="19"/>
  <c r="G268" i="19" s="1"/>
  <c r="F269" i="19"/>
  <c r="G269" i="19" s="1"/>
  <c r="F270" i="19"/>
  <c r="G270" i="19" s="1"/>
  <c r="F271" i="19"/>
  <c r="G271" i="19" s="1"/>
  <c r="F272" i="19"/>
  <c r="G272" i="19" s="1"/>
  <c r="F273" i="19"/>
  <c r="G273" i="19" s="1"/>
  <c r="F274" i="19"/>
  <c r="G274" i="19" s="1"/>
  <c r="F275" i="19"/>
  <c r="G275" i="19" s="1"/>
  <c r="F276" i="19"/>
  <c r="G276" i="19" s="1"/>
  <c r="F277" i="19"/>
  <c r="G277" i="19" s="1"/>
  <c r="F278" i="19"/>
  <c r="G278" i="19" s="1"/>
  <c r="F279" i="19"/>
  <c r="G279" i="19" s="1"/>
  <c r="F280" i="19"/>
  <c r="G280" i="19" s="1"/>
  <c r="F281" i="19"/>
  <c r="G281" i="19" s="1"/>
  <c r="F282" i="19"/>
  <c r="G282" i="19" s="1"/>
  <c r="F23" i="19"/>
  <c r="G23" i="19" s="1"/>
  <c r="F283" i="19"/>
  <c r="G283" i="19" s="1"/>
  <c r="F284" i="19"/>
  <c r="G284" i="19" s="1"/>
  <c r="F285" i="19"/>
  <c r="G285" i="19" s="1"/>
  <c r="F286" i="19"/>
  <c r="G286" i="19" s="1"/>
  <c r="F287" i="19"/>
  <c r="G287" i="19" s="1"/>
  <c r="F288" i="19"/>
  <c r="G288" i="19" s="1"/>
  <c r="F289" i="19"/>
  <c r="G289" i="19" s="1"/>
  <c r="F290" i="19"/>
  <c r="G290" i="19" s="1"/>
  <c r="F291" i="19"/>
  <c r="G291" i="19" s="1"/>
  <c r="F292" i="19"/>
  <c r="G292" i="19" s="1"/>
  <c r="F293" i="19"/>
  <c r="G293" i="19" s="1"/>
  <c r="F294" i="19"/>
  <c r="G294" i="19" s="1"/>
  <c r="F295" i="19"/>
  <c r="G295" i="19" s="1"/>
  <c r="F296" i="19"/>
  <c r="G296" i="19" s="1"/>
  <c r="F297" i="19"/>
  <c r="G297" i="19" s="1"/>
  <c r="F298" i="19"/>
  <c r="G298" i="19" s="1"/>
  <c r="F299" i="19"/>
  <c r="G299" i="19" s="1"/>
  <c r="F300" i="19"/>
  <c r="G300" i="19" s="1"/>
  <c r="F301" i="19"/>
  <c r="G301" i="19" s="1"/>
  <c r="F302" i="19"/>
  <c r="G302" i="19" s="1"/>
  <c r="F303" i="19"/>
  <c r="G303" i="19" s="1"/>
  <c r="F304" i="19"/>
  <c r="G304" i="19" s="1"/>
  <c r="F28" i="19"/>
  <c r="G28" i="19" s="1"/>
  <c r="F19" i="19"/>
  <c r="G19" i="19" s="1"/>
  <c r="F305" i="19"/>
  <c r="G305" i="19" s="1"/>
  <c r="F26" i="19"/>
  <c r="G26" i="19" s="1"/>
  <c r="F306" i="19"/>
  <c r="G306" i="19" s="1"/>
  <c r="F307" i="19"/>
  <c r="G307" i="19" s="1"/>
  <c r="F15" i="19"/>
  <c r="G15" i="19" s="1"/>
  <c r="F308" i="19"/>
  <c r="G308" i="19" s="1"/>
  <c r="F309" i="19"/>
  <c r="G309" i="19" s="1"/>
  <c r="F310" i="19"/>
  <c r="G310" i="19" s="1"/>
  <c r="F311" i="19"/>
  <c r="G311" i="19" s="1"/>
  <c r="F312" i="19"/>
  <c r="G312" i="19" s="1"/>
  <c r="F313" i="19"/>
  <c r="G313" i="19" s="1"/>
  <c r="F314" i="19"/>
  <c r="G314" i="19" s="1"/>
  <c r="F315" i="19"/>
  <c r="G315" i="19" s="1"/>
  <c r="F316" i="19"/>
  <c r="G316" i="19" s="1"/>
  <c r="F317" i="19"/>
  <c r="G317" i="19" s="1"/>
  <c r="F318" i="19"/>
  <c r="G318" i="19" s="1"/>
  <c r="F319" i="19"/>
  <c r="G319" i="19" s="1"/>
  <c r="F320" i="19"/>
  <c r="G320" i="19" s="1"/>
  <c r="F321" i="19"/>
  <c r="G321" i="19" s="1"/>
  <c r="F322" i="19"/>
  <c r="G322" i="19" s="1"/>
  <c r="F323" i="19"/>
  <c r="G323" i="19" s="1"/>
  <c r="F324" i="19"/>
  <c r="G324" i="19" s="1"/>
  <c r="F325" i="19"/>
  <c r="G325" i="19" s="1"/>
  <c r="F326" i="19"/>
  <c r="G326" i="19" s="1"/>
  <c r="F327" i="19"/>
  <c r="G327" i="19" s="1"/>
  <c r="F328" i="19"/>
  <c r="G328" i="19" s="1"/>
  <c r="F329" i="19"/>
  <c r="G329" i="19" s="1"/>
  <c r="F330" i="19"/>
  <c r="G330" i="19" s="1"/>
  <c r="F331" i="19"/>
  <c r="G331" i="19" s="1"/>
  <c r="F332" i="19"/>
  <c r="G332" i="19" s="1"/>
  <c r="F333" i="19"/>
  <c r="G333" i="19" s="1"/>
  <c r="F334" i="19"/>
  <c r="G334" i="19" s="1"/>
  <c r="F335" i="19"/>
  <c r="G335" i="19" s="1"/>
  <c r="F336" i="19"/>
  <c r="G336" i="19" s="1"/>
  <c r="F337" i="19"/>
  <c r="G337" i="19" s="1"/>
  <c r="F338" i="19"/>
  <c r="G338" i="19" s="1"/>
  <c r="F339" i="19"/>
  <c r="G339" i="19" s="1"/>
  <c r="F340" i="19"/>
  <c r="G340" i="19" s="1"/>
  <c r="F341" i="19"/>
  <c r="G341" i="19" s="1"/>
  <c r="F342" i="19"/>
  <c r="G342" i="19" s="1"/>
  <c r="F32" i="19"/>
  <c r="G32" i="19" s="1"/>
  <c r="F343" i="19"/>
  <c r="G343" i="19" s="1"/>
  <c r="F344" i="19"/>
  <c r="G344" i="19" s="1"/>
  <c r="F345" i="19"/>
  <c r="G345" i="19" s="1"/>
  <c r="F346" i="19"/>
  <c r="G346" i="19" s="1"/>
  <c r="F347" i="19"/>
  <c r="G347" i="19" s="1"/>
  <c r="F348" i="19"/>
  <c r="G348" i="19" s="1"/>
  <c r="F349" i="19"/>
  <c r="G349" i="19" s="1"/>
  <c r="F350" i="19"/>
  <c r="G350" i="19" s="1"/>
  <c r="F351" i="19"/>
  <c r="G351" i="19" s="1"/>
  <c r="F352" i="19"/>
  <c r="G352" i="19" s="1"/>
  <c r="F353" i="19"/>
  <c r="G353" i="19" s="1"/>
  <c r="F354" i="19"/>
  <c r="G354" i="19" s="1"/>
  <c r="F355" i="19"/>
  <c r="G355" i="19" s="1"/>
  <c r="F356" i="19"/>
  <c r="G356" i="19" s="1"/>
  <c r="F357" i="19"/>
  <c r="G357" i="19" s="1"/>
  <c r="F358" i="19"/>
  <c r="G358" i="19" s="1"/>
  <c r="F359" i="19"/>
  <c r="G359" i="19" s="1"/>
  <c r="F360" i="19"/>
  <c r="G360" i="19" s="1"/>
  <c r="F361" i="19"/>
  <c r="G361" i="19" s="1"/>
  <c r="F362" i="19"/>
  <c r="G362" i="19" s="1"/>
  <c r="F363" i="19"/>
  <c r="G363" i="19" s="1"/>
  <c r="F364" i="19"/>
  <c r="G364" i="19" s="1"/>
  <c r="F365" i="19"/>
  <c r="G365" i="19" s="1"/>
  <c r="F366" i="19"/>
  <c r="G366" i="19" s="1"/>
  <c r="F367" i="19"/>
  <c r="G367" i="19" s="1"/>
  <c r="F368" i="19"/>
  <c r="G368" i="19" s="1"/>
  <c r="F24" i="19"/>
  <c r="G24" i="19" s="1"/>
  <c r="F369" i="19"/>
  <c r="G369" i="19" s="1"/>
  <c r="F370" i="19"/>
  <c r="G370" i="19" s="1"/>
  <c r="F371" i="19"/>
  <c r="G371" i="19" s="1"/>
  <c r="F372" i="19"/>
  <c r="G372" i="19" s="1"/>
  <c r="F373" i="19"/>
  <c r="G373" i="19" s="1"/>
  <c r="F40" i="19"/>
  <c r="G40" i="19" s="1"/>
  <c r="F374" i="19"/>
  <c r="G374" i="19" s="1"/>
  <c r="F375" i="19"/>
  <c r="G375" i="19" s="1"/>
  <c r="F376" i="19"/>
  <c r="G376" i="19" s="1"/>
  <c r="F377" i="19"/>
  <c r="G377" i="19" s="1"/>
  <c r="F378" i="19"/>
  <c r="G378" i="19" s="1"/>
  <c r="F379" i="19"/>
  <c r="G379" i="19" s="1"/>
  <c r="F380" i="19"/>
  <c r="G380" i="19" s="1"/>
  <c r="F381" i="19"/>
  <c r="G381" i="19" s="1"/>
  <c r="F382" i="19"/>
  <c r="G382" i="19" s="1"/>
  <c r="F383" i="19"/>
  <c r="G383" i="19" s="1"/>
  <c r="F384" i="19"/>
  <c r="G384" i="19" s="1"/>
  <c r="F385" i="19"/>
  <c r="G385" i="19" s="1"/>
  <c r="F386" i="19"/>
  <c r="G386" i="19" s="1"/>
  <c r="F387" i="19"/>
  <c r="G387" i="19" s="1"/>
  <c r="F388" i="19"/>
  <c r="G388" i="19" s="1"/>
  <c r="F389" i="19"/>
  <c r="G389" i="19" s="1"/>
  <c r="F390" i="19"/>
  <c r="G390" i="19" s="1"/>
  <c r="F391" i="19"/>
  <c r="G391" i="19" s="1"/>
  <c r="F392" i="19"/>
  <c r="G392" i="19" s="1"/>
  <c r="F393" i="19"/>
  <c r="G393" i="19" s="1"/>
  <c r="F43" i="19"/>
  <c r="G43" i="19" s="1"/>
  <c r="F394" i="19"/>
  <c r="G394" i="19" s="1"/>
  <c r="F395" i="19"/>
  <c r="G395" i="19" s="1"/>
  <c r="F396" i="19"/>
  <c r="G396" i="19" s="1"/>
  <c r="F397" i="19"/>
  <c r="G397" i="19" s="1"/>
  <c r="F398" i="19"/>
  <c r="G398" i="19" s="1"/>
  <c r="F399" i="19"/>
  <c r="G399" i="19" s="1"/>
  <c r="F400" i="19"/>
  <c r="G400" i="19" s="1"/>
  <c r="F401" i="19"/>
  <c r="G401" i="19" s="1"/>
  <c r="F33" i="19"/>
  <c r="G33" i="19" s="1"/>
  <c r="F402" i="19"/>
  <c r="G402" i="19" s="1"/>
  <c r="F403" i="19"/>
  <c r="G403" i="19" s="1"/>
  <c r="F404" i="19"/>
  <c r="G404" i="19" s="1"/>
  <c r="F405" i="19"/>
  <c r="G405" i="19" s="1"/>
  <c r="F406" i="19"/>
  <c r="G406" i="19" s="1"/>
  <c r="F407" i="19"/>
  <c r="G407" i="19" s="1"/>
  <c r="F408" i="19"/>
  <c r="G408" i="19" s="1"/>
  <c r="F27" i="19"/>
  <c r="G27" i="19" s="1"/>
  <c r="F409" i="19"/>
  <c r="G409" i="19" s="1"/>
  <c r="F410" i="19"/>
  <c r="G410" i="19" s="1"/>
  <c r="F411" i="19"/>
  <c r="G411" i="19" s="1"/>
  <c r="F412" i="19"/>
  <c r="G412" i="19" s="1"/>
  <c r="F413" i="19"/>
  <c r="G413" i="19" s="1"/>
  <c r="F414" i="19"/>
  <c r="G414" i="19" s="1"/>
  <c r="F415" i="19"/>
  <c r="G415" i="19" s="1"/>
  <c r="F416" i="19"/>
  <c r="G416" i="19" s="1"/>
  <c r="F417" i="19"/>
  <c r="G417" i="19" s="1"/>
  <c r="F418" i="19"/>
  <c r="G418" i="19" s="1"/>
  <c r="F419" i="19"/>
  <c r="G419" i="19" s="1"/>
  <c r="F420" i="19"/>
  <c r="G420" i="19" s="1"/>
  <c r="F421" i="19"/>
  <c r="G421" i="19" s="1"/>
  <c r="F422" i="19"/>
  <c r="G422" i="19" s="1"/>
  <c r="F423" i="19"/>
  <c r="G423" i="19" s="1"/>
  <c r="F424" i="19"/>
  <c r="G424" i="19" s="1"/>
  <c r="F425" i="19"/>
  <c r="G425" i="19" s="1"/>
  <c r="F426" i="19"/>
  <c r="G426" i="19" s="1"/>
  <c r="F427" i="19"/>
  <c r="G427" i="19" s="1"/>
  <c r="F428" i="19"/>
  <c r="G428" i="19" s="1"/>
  <c r="F429" i="19"/>
  <c r="G429" i="19" s="1"/>
  <c r="F430" i="19"/>
  <c r="G430" i="19" s="1"/>
  <c r="F431" i="19"/>
  <c r="G431" i="19" s="1"/>
  <c r="F432" i="19"/>
  <c r="G432" i="19" s="1"/>
  <c r="F433" i="19"/>
  <c r="G433" i="19" s="1"/>
  <c r="F434" i="19"/>
  <c r="G434" i="19" s="1"/>
  <c r="F435" i="19"/>
  <c r="G435" i="19" s="1"/>
  <c r="F436" i="19"/>
  <c r="G436" i="19" s="1"/>
  <c r="F437" i="19"/>
  <c r="G437" i="19" s="1"/>
  <c r="F438" i="19"/>
  <c r="G438" i="19" s="1"/>
  <c r="F439" i="19"/>
  <c r="G439" i="19" s="1"/>
  <c r="F440" i="19"/>
  <c r="G440" i="19" s="1"/>
  <c r="F441" i="19"/>
  <c r="G441" i="19" s="1"/>
  <c r="F442" i="19"/>
  <c r="G442" i="19" s="1"/>
  <c r="F443" i="19"/>
  <c r="G443" i="19" s="1"/>
  <c r="F444" i="19"/>
  <c r="G444" i="19" s="1"/>
  <c r="F445" i="19"/>
  <c r="G445" i="19" s="1"/>
  <c r="F30" i="19"/>
  <c r="G30" i="19" s="1"/>
  <c r="F446" i="19"/>
  <c r="G446" i="19" s="1"/>
  <c r="F38" i="19"/>
  <c r="G38" i="19" s="1"/>
  <c r="F447" i="19"/>
  <c r="G447" i="19" s="1"/>
  <c r="F448" i="19"/>
  <c r="G448" i="19" s="1"/>
  <c r="F449" i="19"/>
  <c r="G449" i="19" s="1"/>
  <c r="F450" i="19"/>
  <c r="G450" i="19" s="1"/>
  <c r="F451" i="19"/>
  <c r="G451" i="19" s="1"/>
  <c r="F452" i="19"/>
  <c r="G452" i="19" s="1"/>
  <c r="F453" i="19"/>
  <c r="G453" i="19" s="1"/>
  <c r="F454" i="19"/>
  <c r="G454" i="19" s="1"/>
  <c r="F455" i="19"/>
  <c r="G455" i="19" s="1"/>
  <c r="F456" i="19"/>
  <c r="G456" i="19" s="1"/>
  <c r="F457" i="19"/>
  <c r="G457" i="19" s="1"/>
  <c r="F458" i="19"/>
  <c r="G458" i="19" s="1"/>
  <c r="F459" i="19"/>
  <c r="G459" i="19" s="1"/>
  <c r="F460" i="19"/>
  <c r="G460" i="19" s="1"/>
  <c r="F461" i="19"/>
  <c r="G461" i="19" s="1"/>
  <c r="F462" i="19"/>
  <c r="G462" i="19" s="1"/>
  <c r="F463" i="19"/>
  <c r="G463" i="19" s="1"/>
  <c r="F464" i="19"/>
  <c r="G464" i="19" s="1"/>
  <c r="F25" i="19"/>
  <c r="G25" i="19" s="1"/>
  <c r="F465" i="19"/>
  <c r="G465" i="19" s="1"/>
  <c r="F466" i="19"/>
  <c r="G466" i="19" s="1"/>
  <c r="F467" i="19"/>
  <c r="G467" i="19" s="1"/>
  <c r="F468" i="19"/>
  <c r="G468" i="19" s="1"/>
  <c r="F469" i="19"/>
  <c r="G469" i="19" s="1"/>
  <c r="F470" i="19"/>
  <c r="G470" i="19" s="1"/>
  <c r="F471" i="19"/>
  <c r="G471" i="19" s="1"/>
  <c r="F472" i="19"/>
  <c r="G472" i="19" s="1"/>
  <c r="F473" i="19"/>
  <c r="G473" i="19" s="1"/>
  <c r="F474" i="19"/>
  <c r="G474" i="19" s="1"/>
  <c r="F475" i="19"/>
  <c r="G475" i="19" s="1"/>
  <c r="F476" i="19"/>
  <c r="G476" i="19" s="1"/>
  <c r="F477" i="19"/>
  <c r="G477" i="19" s="1"/>
  <c r="F478" i="19"/>
  <c r="G478" i="19" s="1"/>
  <c r="F479" i="19"/>
  <c r="G479" i="19" s="1"/>
  <c r="F480" i="19"/>
  <c r="G480" i="19" s="1"/>
  <c r="F481" i="19"/>
  <c r="G481" i="19" s="1"/>
  <c r="F482" i="19"/>
  <c r="G482" i="19" s="1"/>
  <c r="F483" i="19"/>
  <c r="G483" i="19" s="1"/>
  <c r="F484" i="19"/>
  <c r="G484" i="19" s="1"/>
  <c r="F485" i="19"/>
  <c r="G485" i="19" s="1"/>
  <c r="F486" i="19"/>
  <c r="G486" i="19" s="1"/>
  <c r="F487" i="19"/>
  <c r="G487" i="19" s="1"/>
  <c r="F488" i="19"/>
  <c r="G488" i="19" s="1"/>
  <c r="F489" i="19"/>
  <c r="G489" i="19" s="1"/>
  <c r="F490" i="19"/>
  <c r="G490" i="19" s="1"/>
  <c r="F491" i="19"/>
  <c r="G491" i="19" s="1"/>
  <c r="F492" i="19"/>
  <c r="G492" i="19" s="1"/>
  <c r="F493" i="19"/>
  <c r="G493" i="19" s="1"/>
  <c r="F494" i="19"/>
  <c r="G494" i="19" s="1"/>
  <c r="F495" i="19"/>
  <c r="G495" i="19" s="1"/>
  <c r="F496" i="19"/>
  <c r="G496" i="19" s="1"/>
  <c r="F35" i="19"/>
  <c r="G35" i="19" s="1"/>
  <c r="F497" i="19"/>
  <c r="G497" i="19" s="1"/>
  <c r="F498" i="19"/>
  <c r="G498" i="19" s="1"/>
  <c r="F499" i="19"/>
  <c r="G499" i="19" s="1"/>
  <c r="F500" i="19"/>
  <c r="G500" i="19" s="1"/>
  <c r="F501" i="19"/>
  <c r="G501" i="19" s="1"/>
  <c r="F502" i="19"/>
  <c r="G502" i="19" s="1"/>
  <c r="F503" i="19"/>
  <c r="G503" i="19" s="1"/>
  <c r="F504" i="19"/>
  <c r="G504" i="19" s="1"/>
  <c r="F505" i="19"/>
  <c r="G505" i="19" s="1"/>
  <c r="F506" i="19"/>
  <c r="G506" i="19" s="1"/>
  <c r="F507" i="19"/>
  <c r="G507" i="19" s="1"/>
  <c r="F508" i="19"/>
  <c r="G508" i="19" s="1"/>
  <c r="F509" i="19"/>
  <c r="G509" i="19" s="1"/>
  <c r="F510" i="19"/>
  <c r="G510" i="19" s="1"/>
  <c r="F39" i="19"/>
  <c r="G39" i="19" s="1"/>
  <c r="F511" i="19"/>
  <c r="G511" i="19" s="1"/>
  <c r="F512" i="19"/>
  <c r="G512" i="19" s="1"/>
  <c r="F513" i="19"/>
  <c r="G513" i="19" s="1"/>
  <c r="F514" i="19"/>
  <c r="G514" i="19" s="1"/>
  <c r="F515" i="19"/>
  <c r="G515" i="19" s="1"/>
  <c r="F516" i="19"/>
  <c r="G516" i="19" s="1"/>
  <c r="F517" i="19"/>
  <c r="G517" i="19" s="1"/>
  <c r="F518" i="19"/>
  <c r="G518" i="19" s="1"/>
  <c r="F519" i="19"/>
  <c r="G519" i="19" s="1"/>
  <c r="F31" i="19"/>
  <c r="G31" i="19" s="1"/>
  <c r="F520" i="19"/>
  <c r="G520" i="19" s="1"/>
  <c r="F2" i="4"/>
  <c r="G2" i="4" s="1"/>
  <c r="F3" i="4"/>
  <c r="G3" i="4" s="1"/>
  <c r="F5" i="4"/>
  <c r="G5" i="4" s="1"/>
  <c r="F4" i="4"/>
  <c r="G4" i="4" s="1"/>
  <c r="F6" i="4"/>
  <c r="G6" i="4" s="1"/>
  <c r="F8" i="4"/>
  <c r="G8" i="4" s="1"/>
  <c r="F26" i="4"/>
  <c r="G26" i="4" s="1"/>
  <c r="F10" i="4"/>
  <c r="G10" i="4" s="1"/>
  <c r="F9" i="4"/>
  <c r="G9" i="4" s="1"/>
  <c r="F11" i="4"/>
  <c r="G11" i="4" s="1"/>
  <c r="F31" i="4"/>
  <c r="G31" i="4" s="1"/>
  <c r="F29" i="4"/>
  <c r="G29" i="4" s="1"/>
  <c r="F30" i="4"/>
  <c r="G30" i="4" s="1"/>
  <c r="F27" i="4"/>
  <c r="G27" i="4" s="1"/>
  <c r="F13" i="4"/>
  <c r="G13" i="4" s="1"/>
  <c r="F32" i="4"/>
  <c r="G32" i="4" s="1"/>
  <c r="F14" i="4"/>
  <c r="G14" i="4" s="1"/>
  <c r="F12" i="4"/>
  <c r="G12" i="4" s="1"/>
  <c r="F24" i="4"/>
  <c r="G24" i="4" s="1"/>
  <c r="F520" i="4"/>
  <c r="G520" i="4" s="1"/>
  <c r="F19" i="4"/>
  <c r="G19" i="4" s="1"/>
  <c r="F18" i="4"/>
  <c r="G18" i="4" s="1"/>
  <c r="F7" i="4"/>
  <c r="G7" i="4" s="1"/>
  <c r="F519" i="4"/>
  <c r="G519" i="4" s="1"/>
  <c r="F23" i="4"/>
  <c r="G23" i="4" s="1"/>
  <c r="F37" i="4"/>
  <c r="G37" i="4" s="1"/>
  <c r="F34" i="4"/>
  <c r="G34" i="4" s="1"/>
  <c r="F17" i="4"/>
  <c r="G17" i="4" s="1"/>
  <c r="F518" i="4"/>
  <c r="G518" i="4" s="1"/>
  <c r="F58" i="4"/>
  <c r="G58" i="4" s="1"/>
  <c r="F25" i="4"/>
  <c r="G25" i="4" s="1"/>
  <c r="F53" i="4"/>
  <c r="G53" i="4" s="1"/>
  <c r="F517" i="4"/>
  <c r="G517" i="4" s="1"/>
  <c r="F47" i="4"/>
  <c r="G47" i="4" s="1"/>
  <c r="F515" i="4"/>
  <c r="G515" i="4" s="1"/>
  <c r="F516" i="4"/>
  <c r="G516" i="4" s="1"/>
  <c r="F40" i="4"/>
  <c r="G40" i="4" s="1"/>
  <c r="F514" i="4"/>
  <c r="G514" i="4" s="1"/>
  <c r="F513" i="4"/>
  <c r="G513" i="4" s="1"/>
  <c r="F512" i="4"/>
  <c r="G512" i="4" s="1"/>
  <c r="F511" i="4"/>
  <c r="G511" i="4" s="1"/>
  <c r="F510" i="4"/>
  <c r="G510" i="4" s="1"/>
  <c r="F20" i="4"/>
  <c r="G20" i="4" s="1"/>
  <c r="F54" i="4"/>
  <c r="G54" i="4" s="1"/>
  <c r="F15" i="4"/>
  <c r="G15" i="4" s="1"/>
  <c r="F509" i="4"/>
  <c r="G509" i="4" s="1"/>
  <c r="F508" i="4"/>
  <c r="G508" i="4" s="1"/>
  <c r="F22" i="4"/>
  <c r="G22" i="4" s="1"/>
  <c r="F36" i="4"/>
  <c r="G36" i="4" s="1"/>
  <c r="F507" i="4"/>
  <c r="G507" i="4" s="1"/>
  <c r="F506" i="4"/>
  <c r="G506" i="4" s="1"/>
  <c r="F505" i="4"/>
  <c r="G505" i="4" s="1"/>
  <c r="F504" i="4"/>
  <c r="G504" i="4" s="1"/>
  <c r="F503" i="4"/>
  <c r="G503" i="4" s="1"/>
  <c r="F501" i="4"/>
  <c r="G501" i="4" s="1"/>
  <c r="F502" i="4"/>
  <c r="G502" i="4" s="1"/>
  <c r="F500" i="4"/>
  <c r="G500" i="4" s="1"/>
  <c r="F499" i="4"/>
  <c r="G499" i="4" s="1"/>
  <c r="F496" i="4"/>
  <c r="G496" i="4" s="1"/>
  <c r="F497" i="4"/>
  <c r="G497" i="4" s="1"/>
  <c r="F498" i="4"/>
  <c r="G498" i="4" s="1"/>
  <c r="F492" i="4"/>
  <c r="G492" i="4" s="1"/>
  <c r="F493" i="4"/>
  <c r="G493" i="4" s="1"/>
  <c r="F46" i="4"/>
  <c r="G46" i="4" s="1"/>
  <c r="F494" i="4"/>
  <c r="G494" i="4" s="1"/>
  <c r="F495" i="4"/>
  <c r="G495" i="4" s="1"/>
  <c r="F490" i="4"/>
  <c r="G490" i="4" s="1"/>
  <c r="F491" i="4"/>
  <c r="G491" i="4" s="1"/>
  <c r="F21" i="4"/>
  <c r="G21" i="4" s="1"/>
  <c r="F487" i="4"/>
  <c r="G487" i="4" s="1"/>
  <c r="F488" i="4"/>
  <c r="G488" i="4" s="1"/>
  <c r="F489" i="4"/>
  <c r="G489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49" i="4"/>
  <c r="G49" i="4" s="1"/>
  <c r="F80" i="4"/>
  <c r="G80" i="4" s="1"/>
  <c r="F81" i="4"/>
  <c r="G81" i="4" s="1"/>
  <c r="F82" i="4"/>
  <c r="G82" i="4" s="1"/>
  <c r="F83" i="4"/>
  <c r="G83" i="4" s="1"/>
  <c r="F84" i="4"/>
  <c r="G84" i="4" s="1"/>
  <c r="F50" i="4"/>
  <c r="G50" i="4" s="1"/>
  <c r="F85" i="4"/>
  <c r="G85" i="4" s="1"/>
  <c r="F86" i="4"/>
  <c r="G86" i="4" s="1"/>
  <c r="F87" i="4"/>
  <c r="G87" i="4" s="1"/>
  <c r="F88" i="4"/>
  <c r="G88" i="4" s="1"/>
  <c r="F51" i="4"/>
  <c r="G51" i="4" s="1"/>
  <c r="F89" i="4"/>
  <c r="G89" i="4" s="1"/>
  <c r="F90" i="4"/>
  <c r="G90" i="4" s="1"/>
  <c r="F91" i="4"/>
  <c r="G91" i="4" s="1"/>
  <c r="F92" i="4"/>
  <c r="G92" i="4" s="1"/>
  <c r="F41" i="4"/>
  <c r="G41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43" i="4"/>
  <c r="G43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55" i="4"/>
  <c r="G55" i="4" s="1"/>
  <c r="F116" i="4"/>
  <c r="G116" i="4" s="1"/>
  <c r="F117" i="4"/>
  <c r="G117" i="4" s="1"/>
  <c r="F118" i="4"/>
  <c r="G118" i="4" s="1"/>
  <c r="F119" i="4"/>
  <c r="G119" i="4" s="1"/>
  <c r="F61" i="4"/>
  <c r="G61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39" i="4"/>
  <c r="G39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38" i="4"/>
  <c r="G38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48" i="4"/>
  <c r="G48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42" i="4"/>
  <c r="G42" i="4" s="1"/>
  <c r="F284" i="4"/>
  <c r="G284" i="4" s="1"/>
  <c r="F285" i="4"/>
  <c r="G285" i="4" s="1"/>
  <c r="F45" i="4"/>
  <c r="G45" i="4" s="1"/>
  <c r="F286" i="4"/>
  <c r="G286" i="4" s="1"/>
  <c r="F287" i="4"/>
  <c r="G287" i="4" s="1"/>
  <c r="F288" i="4"/>
  <c r="G288" i="4" s="1"/>
  <c r="F289" i="4"/>
  <c r="G289" i="4" s="1"/>
  <c r="F28" i="4"/>
  <c r="G28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G298" i="4" s="1"/>
  <c r="F299" i="4"/>
  <c r="G299" i="4" s="1"/>
  <c r="F300" i="4"/>
  <c r="G300" i="4" s="1"/>
  <c r="F301" i="4"/>
  <c r="G301" i="4" s="1"/>
  <c r="F302" i="4"/>
  <c r="G302" i="4" s="1"/>
  <c r="F56" i="4"/>
  <c r="G56" i="4" s="1"/>
  <c r="F303" i="4"/>
  <c r="G303" i="4" s="1"/>
  <c r="F304" i="4"/>
  <c r="G304" i="4" s="1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11" i="4"/>
  <c r="G311" i="4" s="1"/>
  <c r="F312" i="4"/>
  <c r="G312" i="4" s="1"/>
  <c r="F313" i="4"/>
  <c r="G313" i="4" s="1"/>
  <c r="F314" i="4"/>
  <c r="G314" i="4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F321" i="4"/>
  <c r="G321" i="4" s="1"/>
  <c r="F322" i="4"/>
  <c r="G322" i="4" s="1"/>
  <c r="F323" i="4"/>
  <c r="G323" i="4" s="1"/>
  <c r="F324" i="4"/>
  <c r="G324" i="4" s="1"/>
  <c r="F325" i="4"/>
  <c r="G325" i="4" s="1"/>
  <c r="F326" i="4"/>
  <c r="G326" i="4" s="1"/>
  <c r="F327" i="4"/>
  <c r="G327" i="4" s="1"/>
  <c r="F328" i="4"/>
  <c r="G328" i="4" s="1"/>
  <c r="F329" i="4"/>
  <c r="G329" i="4" s="1"/>
  <c r="F330" i="4"/>
  <c r="G330" i="4" s="1"/>
  <c r="F331" i="4"/>
  <c r="G331" i="4" s="1"/>
  <c r="F332" i="4"/>
  <c r="G332" i="4" s="1"/>
  <c r="F333" i="4"/>
  <c r="G333" i="4" s="1"/>
  <c r="F334" i="4"/>
  <c r="G334" i="4" s="1"/>
  <c r="F335" i="4"/>
  <c r="G335" i="4" s="1"/>
  <c r="F336" i="4"/>
  <c r="G336" i="4" s="1"/>
  <c r="F337" i="4"/>
  <c r="G337" i="4" s="1"/>
  <c r="F338" i="4"/>
  <c r="G338" i="4" s="1"/>
  <c r="F339" i="4"/>
  <c r="G339" i="4" s="1"/>
  <c r="F340" i="4"/>
  <c r="G340" i="4" s="1"/>
  <c r="F341" i="4"/>
  <c r="G341" i="4" s="1"/>
  <c r="F342" i="4"/>
  <c r="G342" i="4" s="1"/>
  <c r="F343" i="4"/>
  <c r="G343" i="4" s="1"/>
  <c r="F344" i="4"/>
  <c r="G344" i="4" s="1"/>
  <c r="F345" i="4"/>
  <c r="G345" i="4" s="1"/>
  <c r="F346" i="4"/>
  <c r="G346" i="4" s="1"/>
  <c r="F347" i="4"/>
  <c r="G347" i="4" s="1"/>
  <c r="F348" i="4"/>
  <c r="G348" i="4" s="1"/>
  <c r="F349" i="4"/>
  <c r="G349" i="4" s="1"/>
  <c r="F33" i="4"/>
  <c r="G33" i="4" s="1"/>
  <c r="F350" i="4"/>
  <c r="G350" i="4" s="1"/>
  <c r="F351" i="4"/>
  <c r="G351" i="4" s="1"/>
  <c r="F352" i="4"/>
  <c r="G352" i="4" s="1"/>
  <c r="F59" i="4"/>
  <c r="G59" i="4" s="1"/>
  <c r="F353" i="4"/>
  <c r="G353" i="4" s="1"/>
  <c r="F354" i="4"/>
  <c r="G354" i="4" s="1"/>
  <c r="F355" i="4"/>
  <c r="G355" i="4" s="1"/>
  <c r="F356" i="4"/>
  <c r="G356" i="4" s="1"/>
  <c r="F357" i="4"/>
  <c r="G357" i="4" s="1"/>
  <c r="F358" i="4"/>
  <c r="G358" i="4" s="1"/>
  <c r="F359" i="4"/>
  <c r="G359" i="4" s="1"/>
  <c r="F360" i="4"/>
  <c r="G360" i="4" s="1"/>
  <c r="F361" i="4"/>
  <c r="G361" i="4" s="1"/>
  <c r="F362" i="4"/>
  <c r="G362" i="4" s="1"/>
  <c r="F363" i="4"/>
  <c r="G363" i="4" s="1"/>
  <c r="F364" i="4"/>
  <c r="G364" i="4" s="1"/>
  <c r="F365" i="4"/>
  <c r="G365" i="4" s="1"/>
  <c r="F366" i="4"/>
  <c r="G366" i="4" s="1"/>
  <c r="F367" i="4"/>
  <c r="G367" i="4" s="1"/>
  <c r="F368" i="4"/>
  <c r="G368" i="4" s="1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G378" i="4" s="1"/>
  <c r="F379" i="4"/>
  <c r="G379" i="4" s="1"/>
  <c r="F380" i="4"/>
  <c r="G380" i="4" s="1"/>
  <c r="F381" i="4"/>
  <c r="G381" i="4" s="1"/>
  <c r="F382" i="4"/>
  <c r="G382" i="4" s="1"/>
  <c r="F383" i="4"/>
  <c r="G383" i="4" s="1"/>
  <c r="F384" i="4"/>
  <c r="G384" i="4" s="1"/>
  <c r="F385" i="4"/>
  <c r="G385" i="4" s="1"/>
  <c r="F386" i="4"/>
  <c r="G386" i="4" s="1"/>
  <c r="F387" i="4"/>
  <c r="G387" i="4" s="1"/>
  <c r="F388" i="4"/>
  <c r="G388" i="4" s="1"/>
  <c r="F389" i="4"/>
  <c r="G389" i="4" s="1"/>
  <c r="F390" i="4"/>
  <c r="G390" i="4" s="1"/>
  <c r="F391" i="4"/>
  <c r="G391" i="4" s="1"/>
  <c r="F392" i="4"/>
  <c r="G392" i="4" s="1"/>
  <c r="F393" i="4"/>
  <c r="G393" i="4" s="1"/>
  <c r="F394" i="4"/>
  <c r="G394" i="4" s="1"/>
  <c r="F395" i="4"/>
  <c r="G395" i="4" s="1"/>
  <c r="F396" i="4"/>
  <c r="G396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G402" i="4" s="1"/>
  <c r="F403" i="4"/>
  <c r="G403" i="4" s="1"/>
  <c r="F404" i="4"/>
  <c r="G404" i="4" s="1"/>
  <c r="F405" i="4"/>
  <c r="G405" i="4" s="1"/>
  <c r="F406" i="4"/>
  <c r="G406" i="4" s="1"/>
  <c r="F407" i="4"/>
  <c r="G407" i="4" s="1"/>
  <c r="F408" i="4"/>
  <c r="G408" i="4" s="1"/>
  <c r="F409" i="4"/>
  <c r="G409" i="4" s="1"/>
  <c r="F410" i="4"/>
  <c r="G410" i="4" s="1"/>
  <c r="F411" i="4"/>
  <c r="G411" i="4" s="1"/>
  <c r="F412" i="4"/>
  <c r="G412" i="4" s="1"/>
  <c r="F44" i="4"/>
  <c r="G44" i="4" s="1"/>
  <c r="F413" i="4"/>
  <c r="G413" i="4" s="1"/>
  <c r="F414" i="4"/>
  <c r="G414" i="4" s="1"/>
  <c r="F415" i="4"/>
  <c r="G415" i="4" s="1"/>
  <c r="F416" i="4"/>
  <c r="G416" i="4" s="1"/>
  <c r="F417" i="4"/>
  <c r="G417" i="4" s="1"/>
  <c r="F57" i="4"/>
  <c r="G5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G426" i="4" s="1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F436" i="4"/>
  <c r="G436" i="4" s="1"/>
  <c r="F437" i="4"/>
  <c r="G437" i="4" s="1"/>
  <c r="F438" i="4"/>
  <c r="G438" i="4" s="1"/>
  <c r="F439" i="4"/>
  <c r="G439" i="4" s="1"/>
  <c r="F440" i="4"/>
  <c r="G440" i="4" s="1"/>
  <c r="F441" i="4"/>
  <c r="G441" i="4" s="1"/>
  <c r="F442" i="4"/>
  <c r="G442" i="4" s="1"/>
  <c r="F443" i="4"/>
  <c r="G443" i="4" s="1"/>
  <c r="F444" i="4"/>
  <c r="G444" i="4" s="1"/>
  <c r="F445" i="4"/>
  <c r="G445" i="4" s="1"/>
  <c r="F446" i="4"/>
  <c r="G446" i="4" s="1"/>
  <c r="F447" i="4"/>
  <c r="G447" i="4" s="1"/>
  <c r="F448" i="4"/>
  <c r="G448" i="4" s="1"/>
  <c r="F449" i="4"/>
  <c r="G449" i="4" s="1"/>
  <c r="F450" i="4"/>
  <c r="G450" i="4" s="1"/>
  <c r="F451" i="4"/>
  <c r="G451" i="4" s="1"/>
  <c r="F452" i="4"/>
  <c r="G452" i="4" s="1"/>
  <c r="F453" i="4"/>
  <c r="G453" i="4" s="1"/>
  <c r="F454" i="4"/>
  <c r="G454" i="4" s="1"/>
  <c r="F455" i="4"/>
  <c r="G455" i="4" s="1"/>
  <c r="F456" i="4"/>
  <c r="G456" i="4" s="1"/>
  <c r="F457" i="4"/>
  <c r="G457" i="4" s="1"/>
  <c r="F458" i="4"/>
  <c r="G458" i="4" s="1"/>
  <c r="F459" i="4"/>
  <c r="G459" i="4" s="1"/>
  <c r="F460" i="4"/>
  <c r="G460" i="4" s="1"/>
  <c r="F461" i="4"/>
  <c r="G461" i="4" s="1"/>
  <c r="F462" i="4"/>
  <c r="G462" i="4" s="1"/>
  <c r="F463" i="4"/>
  <c r="G463" i="4" s="1"/>
  <c r="F52" i="4"/>
  <c r="G52" i="4" s="1"/>
  <c r="F464" i="4"/>
  <c r="G464" i="4" s="1"/>
  <c r="F465" i="4"/>
  <c r="G465" i="4" s="1"/>
  <c r="F466" i="4"/>
  <c r="G466" i="4" s="1"/>
  <c r="F467" i="4"/>
  <c r="G467" i="4" s="1"/>
  <c r="F468" i="4"/>
  <c r="G468" i="4" s="1"/>
  <c r="F60" i="4"/>
  <c r="G60" i="4" s="1"/>
  <c r="F469" i="4"/>
  <c r="G469" i="4" s="1"/>
  <c r="F470" i="4"/>
  <c r="G470" i="4" s="1"/>
  <c r="F471" i="4"/>
  <c r="G471" i="4" s="1"/>
  <c r="F472" i="4"/>
  <c r="G472" i="4" s="1"/>
  <c r="F473" i="4"/>
  <c r="G473" i="4" s="1"/>
  <c r="F474" i="4"/>
  <c r="G474" i="4" s="1"/>
  <c r="F475" i="4"/>
  <c r="G475" i="4" s="1"/>
  <c r="F476" i="4"/>
  <c r="G476" i="4" s="1"/>
  <c r="F477" i="4"/>
  <c r="G477" i="4" s="1"/>
  <c r="F478" i="4"/>
  <c r="G478" i="4" s="1"/>
  <c r="F479" i="4"/>
  <c r="G479" i="4" s="1"/>
  <c r="F35" i="4"/>
  <c r="G35" i="4" s="1"/>
  <c r="F480" i="4"/>
  <c r="G480" i="4" s="1"/>
  <c r="F481" i="4"/>
  <c r="G481" i="4" s="1"/>
  <c r="F482" i="4"/>
  <c r="G482" i="4" s="1"/>
  <c r="F483" i="4"/>
  <c r="G483" i="4" s="1"/>
  <c r="F484" i="4"/>
  <c r="G484" i="4" s="1"/>
  <c r="F485" i="4"/>
  <c r="G485" i="4" s="1"/>
  <c r="F16" i="4"/>
  <c r="G16" i="4" s="1"/>
  <c r="F486" i="4"/>
  <c r="G486" i="4" s="1"/>
  <c r="F2" i="3"/>
  <c r="G2" i="3" s="1"/>
  <c r="F3" i="3"/>
  <c r="G3" i="3" s="1"/>
  <c r="F5" i="3"/>
  <c r="G5" i="3" s="1"/>
  <c r="F4" i="3"/>
  <c r="G4" i="3" s="1"/>
  <c r="F6" i="3"/>
  <c r="G6" i="3" s="1"/>
  <c r="F7" i="3"/>
  <c r="G7" i="3" s="1"/>
  <c r="F10" i="3"/>
  <c r="G10" i="3" s="1"/>
  <c r="F8" i="3"/>
  <c r="G8" i="3" s="1"/>
  <c r="F9" i="3"/>
  <c r="G9" i="3" s="1"/>
  <c r="F22" i="3"/>
  <c r="G22" i="3" s="1"/>
  <c r="F27" i="3"/>
  <c r="G27" i="3" s="1"/>
  <c r="F29" i="3"/>
  <c r="G29" i="3" s="1"/>
  <c r="F34" i="3"/>
  <c r="G34" i="3" s="1"/>
  <c r="F18" i="3"/>
  <c r="G18" i="3" s="1"/>
  <c r="F33" i="3"/>
  <c r="G33" i="3" s="1"/>
  <c r="F21" i="3"/>
  <c r="G21" i="3" s="1"/>
  <c r="F15" i="3"/>
  <c r="G15" i="3" s="1"/>
  <c r="F30" i="3"/>
  <c r="G30" i="3" s="1"/>
  <c r="F24" i="3"/>
  <c r="G24" i="3" s="1"/>
  <c r="F20" i="3"/>
  <c r="G20" i="3" s="1"/>
  <c r="F11" i="3"/>
  <c r="G11" i="3" s="1"/>
  <c r="F16" i="3"/>
  <c r="G16" i="3" s="1"/>
  <c r="F13" i="3"/>
  <c r="G13" i="3" s="1"/>
  <c r="F23" i="3"/>
  <c r="G23" i="3" s="1"/>
  <c r="F39" i="3"/>
  <c r="G39" i="3" s="1"/>
  <c r="F62" i="3"/>
  <c r="G62" i="3" s="1"/>
  <c r="F28" i="3"/>
  <c r="G28" i="3" s="1"/>
  <c r="F19" i="3"/>
  <c r="G19" i="3" s="1"/>
  <c r="F36" i="3"/>
  <c r="G36" i="3" s="1"/>
  <c r="F63" i="3"/>
  <c r="G63" i="3" s="1"/>
  <c r="F48" i="3"/>
  <c r="G48" i="3" s="1"/>
  <c r="F64" i="3"/>
  <c r="G64" i="3" s="1"/>
  <c r="F65" i="3"/>
  <c r="G65" i="3" s="1"/>
  <c r="F66" i="3"/>
  <c r="G66" i="3" s="1"/>
  <c r="F67" i="3"/>
  <c r="G67" i="3" s="1"/>
  <c r="F68" i="3"/>
  <c r="G68" i="3" s="1"/>
  <c r="F12" i="3"/>
  <c r="G12" i="3" s="1"/>
  <c r="F17" i="3"/>
  <c r="G17" i="3" s="1"/>
  <c r="F69" i="3"/>
  <c r="G69" i="3" s="1"/>
  <c r="F70" i="3"/>
  <c r="G70" i="3" s="1"/>
  <c r="F32" i="3"/>
  <c r="G32" i="3" s="1"/>
  <c r="F71" i="3"/>
  <c r="G71" i="3" s="1"/>
  <c r="F49" i="3"/>
  <c r="G49" i="3" s="1"/>
  <c r="F72" i="3"/>
  <c r="G72" i="3" s="1"/>
  <c r="F73" i="3"/>
  <c r="G73" i="3" s="1"/>
  <c r="F74" i="3"/>
  <c r="G74" i="3" s="1"/>
  <c r="F75" i="3"/>
  <c r="G75" i="3" s="1"/>
  <c r="F76" i="3"/>
  <c r="G76" i="3" s="1"/>
  <c r="F61" i="3"/>
  <c r="G61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38" i="3"/>
  <c r="G38" i="3" s="1"/>
  <c r="F35" i="3"/>
  <c r="G35" i="3" s="1"/>
  <c r="F14" i="3"/>
  <c r="G1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26" i="3"/>
  <c r="G26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50" i="3"/>
  <c r="G50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42" i="3"/>
  <c r="G42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56" i="3"/>
  <c r="G56" i="3" s="1"/>
  <c r="F123" i="3"/>
  <c r="G123" i="3" s="1"/>
  <c r="F124" i="3"/>
  <c r="G124" i="3" s="1"/>
  <c r="F125" i="3"/>
  <c r="G125" i="3" s="1"/>
  <c r="F126" i="3"/>
  <c r="G126" i="3" s="1"/>
  <c r="F43" i="3"/>
  <c r="G43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51" i="3"/>
  <c r="G51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57" i="3"/>
  <c r="G57" i="3" s="1"/>
  <c r="F150" i="3"/>
  <c r="G150" i="3" s="1"/>
  <c r="F151" i="3"/>
  <c r="G151" i="3" s="1"/>
  <c r="F152" i="3"/>
  <c r="G152" i="3" s="1"/>
  <c r="F153" i="3"/>
  <c r="G153" i="3" s="1"/>
  <c r="F58" i="3"/>
  <c r="G58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45" i="3"/>
  <c r="G45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31" i="3"/>
  <c r="G31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40" i="3"/>
  <c r="G4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52" i="3"/>
  <c r="G52" i="3" s="1"/>
  <c r="F318" i="3"/>
  <c r="G318" i="3" s="1"/>
  <c r="F319" i="3"/>
  <c r="G319" i="3" s="1"/>
  <c r="F59" i="3"/>
  <c r="G59" i="3" s="1"/>
  <c r="F320" i="3"/>
  <c r="G320" i="3" s="1"/>
  <c r="F321" i="3"/>
  <c r="G321" i="3" s="1"/>
  <c r="F322" i="3"/>
  <c r="G322" i="3" s="1"/>
  <c r="F323" i="3"/>
  <c r="G323" i="3" s="1"/>
  <c r="F37" i="3"/>
  <c r="G37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53" i="3"/>
  <c r="G53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44" i="3"/>
  <c r="G44" i="3" s="1"/>
  <c r="F384" i="3"/>
  <c r="G384" i="3" s="1"/>
  <c r="F385" i="3"/>
  <c r="G385" i="3" s="1"/>
  <c r="F386" i="3"/>
  <c r="G386" i="3" s="1"/>
  <c r="F60" i="3"/>
  <c r="G60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54" i="3"/>
  <c r="G54" i="3" s="1"/>
  <c r="F447" i="3"/>
  <c r="G447" i="3" s="1"/>
  <c r="F448" i="3"/>
  <c r="G448" i="3" s="1"/>
  <c r="F449" i="3"/>
  <c r="G449" i="3" s="1"/>
  <c r="F450" i="3"/>
  <c r="G450" i="3" s="1"/>
  <c r="F451" i="3"/>
  <c r="G451" i="3" s="1"/>
  <c r="F46" i="3"/>
  <c r="G46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7" i="3"/>
  <c r="G47" i="3" s="1"/>
  <c r="F498" i="3"/>
  <c r="G498" i="3" s="1"/>
  <c r="F499" i="3"/>
  <c r="G499" i="3" s="1"/>
  <c r="F500" i="3"/>
  <c r="G500" i="3" s="1"/>
  <c r="F501" i="3"/>
  <c r="G501" i="3" s="1"/>
  <c r="F502" i="3"/>
  <c r="G502" i="3" s="1"/>
  <c r="F55" i="3"/>
  <c r="G55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25" i="3"/>
  <c r="G25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41" i="3"/>
  <c r="G41" i="3" s="1"/>
  <c r="F520" i="3"/>
  <c r="G520" i="3" s="1"/>
  <c r="F2" i="6"/>
  <c r="G2" i="6" s="1"/>
  <c r="F4" i="6"/>
  <c r="G4" i="6" s="1"/>
  <c r="F3" i="6"/>
  <c r="G3" i="6" s="1"/>
  <c r="F5" i="6"/>
  <c r="G5" i="6" s="1"/>
  <c r="F8" i="6"/>
  <c r="G8" i="6" s="1"/>
  <c r="F16" i="6"/>
  <c r="G16" i="6" s="1"/>
  <c r="F10" i="6"/>
  <c r="G10" i="6" s="1"/>
  <c r="F7" i="6"/>
  <c r="G7" i="6" s="1"/>
  <c r="F6" i="6"/>
  <c r="G6" i="6" s="1"/>
  <c r="F12" i="6"/>
  <c r="G12" i="6" s="1"/>
  <c r="F9" i="6"/>
  <c r="G9" i="6" s="1"/>
  <c r="F15" i="6"/>
  <c r="G15" i="6" s="1"/>
  <c r="F19" i="6"/>
  <c r="G19" i="6" s="1"/>
  <c r="F11" i="6"/>
  <c r="G11" i="6" s="1"/>
  <c r="F27" i="6"/>
  <c r="G27" i="6" s="1"/>
  <c r="F22" i="6"/>
  <c r="G22" i="6" s="1"/>
  <c r="F31" i="6"/>
  <c r="G31" i="6" s="1"/>
  <c r="F40" i="6"/>
  <c r="G40" i="6" s="1"/>
  <c r="F26" i="6"/>
  <c r="G26" i="6" s="1"/>
  <c r="F25" i="6"/>
  <c r="G25" i="6" s="1"/>
  <c r="F13" i="6"/>
  <c r="G13" i="6" s="1"/>
  <c r="F29" i="6"/>
  <c r="G29" i="6" s="1"/>
  <c r="F17" i="6"/>
  <c r="G17" i="6" s="1"/>
  <c r="F18" i="6"/>
  <c r="G18" i="6" s="1"/>
  <c r="F21" i="6"/>
  <c r="G21" i="6" s="1"/>
  <c r="F14" i="6"/>
  <c r="G14" i="6" s="1"/>
  <c r="F520" i="6"/>
  <c r="G520" i="6" s="1"/>
  <c r="F519" i="6"/>
  <c r="G519" i="6" s="1"/>
  <c r="F23" i="6"/>
  <c r="G23" i="6" s="1"/>
  <c r="F42" i="6"/>
  <c r="G42" i="6" s="1"/>
  <c r="F517" i="6"/>
  <c r="G517" i="6" s="1"/>
  <c r="F518" i="6"/>
  <c r="G518" i="6" s="1"/>
  <c r="F516" i="6"/>
  <c r="G516" i="6" s="1"/>
  <c r="F514" i="6"/>
  <c r="G514" i="6" s="1"/>
  <c r="F515" i="6"/>
  <c r="G515" i="6" s="1"/>
  <c r="F512" i="6"/>
  <c r="G512" i="6" s="1"/>
  <c r="F513" i="6"/>
  <c r="G513" i="6" s="1"/>
  <c r="F510" i="6"/>
  <c r="G510" i="6" s="1"/>
  <c r="F511" i="6"/>
  <c r="G511" i="6" s="1"/>
  <c r="F508" i="6"/>
  <c r="G508" i="6" s="1"/>
  <c r="F509" i="6"/>
  <c r="G509" i="6" s="1"/>
  <c r="F507" i="6"/>
  <c r="G507" i="6" s="1"/>
  <c r="F33" i="6"/>
  <c r="G33" i="6" s="1"/>
  <c r="F503" i="6"/>
  <c r="G503" i="6" s="1"/>
  <c r="F504" i="6"/>
  <c r="G504" i="6" s="1"/>
  <c r="F505" i="6"/>
  <c r="G505" i="6" s="1"/>
  <c r="F506" i="6"/>
  <c r="G506" i="6" s="1"/>
  <c r="F502" i="6"/>
  <c r="G50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20" i="6"/>
  <c r="G20" i="6" s="1"/>
  <c r="F37" i="6"/>
  <c r="G37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F75" i="6"/>
  <c r="G75" i="6" s="1"/>
  <c r="F76" i="6"/>
  <c r="G76" i="6" s="1"/>
  <c r="F77" i="6"/>
  <c r="G77" i="6" s="1"/>
  <c r="F78" i="6"/>
  <c r="G78" i="6" s="1"/>
  <c r="F79" i="6"/>
  <c r="G79" i="6" s="1"/>
  <c r="F80" i="6"/>
  <c r="G80" i="6" s="1"/>
  <c r="F81" i="6"/>
  <c r="G81" i="6" s="1"/>
  <c r="F82" i="6"/>
  <c r="G82" i="6" s="1"/>
  <c r="F83" i="6"/>
  <c r="G83" i="6" s="1"/>
  <c r="F84" i="6"/>
  <c r="G84" i="6" s="1"/>
  <c r="F85" i="6"/>
  <c r="G85" i="6" s="1"/>
  <c r="F86" i="6"/>
  <c r="G86" i="6" s="1"/>
  <c r="F87" i="6"/>
  <c r="G87" i="6" s="1"/>
  <c r="F88" i="6"/>
  <c r="G88" i="6" s="1"/>
  <c r="F89" i="6"/>
  <c r="G89" i="6" s="1"/>
  <c r="F90" i="6"/>
  <c r="G90" i="6" s="1"/>
  <c r="F91" i="6"/>
  <c r="G91" i="6" s="1"/>
  <c r="F92" i="6"/>
  <c r="G92" i="6" s="1"/>
  <c r="F93" i="6"/>
  <c r="G93" i="6" s="1"/>
  <c r="F94" i="6"/>
  <c r="G94" i="6" s="1"/>
  <c r="F95" i="6"/>
  <c r="G95" i="6" s="1"/>
  <c r="F96" i="6"/>
  <c r="G96" i="6" s="1"/>
  <c r="F97" i="6"/>
  <c r="G97" i="6" s="1"/>
  <c r="F98" i="6"/>
  <c r="G98" i="6" s="1"/>
  <c r="F99" i="6"/>
  <c r="G99" i="6" s="1"/>
  <c r="F100" i="6"/>
  <c r="G100" i="6" s="1"/>
  <c r="F101" i="6"/>
  <c r="G101" i="6" s="1"/>
  <c r="F102" i="6"/>
  <c r="G102" i="6" s="1"/>
  <c r="F103" i="6"/>
  <c r="G103" i="6" s="1"/>
  <c r="F104" i="6"/>
  <c r="G104" i="6" s="1"/>
  <c r="F34" i="6"/>
  <c r="G34" i="6" s="1"/>
  <c r="F105" i="6"/>
  <c r="G105" i="6" s="1"/>
  <c r="F106" i="6"/>
  <c r="G106" i="6" s="1"/>
  <c r="F107" i="6"/>
  <c r="G107" i="6" s="1"/>
  <c r="F24" i="6"/>
  <c r="G24" i="6" s="1"/>
  <c r="F108" i="6"/>
  <c r="G108" i="6" s="1"/>
  <c r="F109" i="6"/>
  <c r="G109" i="6" s="1"/>
  <c r="F110" i="6"/>
  <c r="G110" i="6" s="1"/>
  <c r="F111" i="6"/>
  <c r="G111" i="6" s="1"/>
  <c r="F112" i="6"/>
  <c r="G112" i="6" s="1"/>
  <c r="F113" i="6"/>
  <c r="G113" i="6" s="1"/>
  <c r="F114" i="6"/>
  <c r="G114" i="6" s="1"/>
  <c r="F115" i="6"/>
  <c r="G115" i="6" s="1"/>
  <c r="F116" i="6"/>
  <c r="G116" i="6" s="1"/>
  <c r="F117" i="6"/>
  <c r="G117" i="6" s="1"/>
  <c r="F118" i="6"/>
  <c r="G118" i="6" s="1"/>
  <c r="F119" i="6"/>
  <c r="G119" i="6" s="1"/>
  <c r="F120" i="6"/>
  <c r="G120" i="6" s="1"/>
  <c r="F121" i="6"/>
  <c r="G121" i="6" s="1"/>
  <c r="F122" i="6"/>
  <c r="G122" i="6" s="1"/>
  <c r="F35" i="6"/>
  <c r="G35" i="6" s="1"/>
  <c r="F123" i="6"/>
  <c r="G123" i="6" s="1"/>
  <c r="F124" i="6"/>
  <c r="G124" i="6" s="1"/>
  <c r="F125" i="6"/>
  <c r="G125" i="6" s="1"/>
  <c r="F126" i="6"/>
  <c r="G126" i="6" s="1"/>
  <c r="F127" i="6"/>
  <c r="G127" i="6" s="1"/>
  <c r="F128" i="6"/>
  <c r="G128" i="6" s="1"/>
  <c r="F129" i="6"/>
  <c r="G129" i="6" s="1"/>
  <c r="F130" i="6"/>
  <c r="G130" i="6" s="1"/>
  <c r="F131" i="6"/>
  <c r="G131" i="6" s="1"/>
  <c r="F132" i="6"/>
  <c r="G132" i="6" s="1"/>
  <c r="F133" i="6"/>
  <c r="G133" i="6" s="1"/>
  <c r="F32" i="6"/>
  <c r="G32" i="6" s="1"/>
  <c r="F134" i="6"/>
  <c r="G134" i="6" s="1"/>
  <c r="F135" i="6"/>
  <c r="G135" i="6" s="1"/>
  <c r="F136" i="6"/>
  <c r="G136" i="6" s="1"/>
  <c r="F137" i="6"/>
  <c r="G137" i="6" s="1"/>
  <c r="F138" i="6"/>
  <c r="G138" i="6" s="1"/>
  <c r="F139" i="6"/>
  <c r="G139" i="6" s="1"/>
  <c r="F140" i="6"/>
  <c r="G140" i="6" s="1"/>
  <c r="F141" i="6"/>
  <c r="G141" i="6" s="1"/>
  <c r="F142" i="6"/>
  <c r="G142" i="6" s="1"/>
  <c r="F143" i="6"/>
  <c r="G143" i="6" s="1"/>
  <c r="F144" i="6"/>
  <c r="G144" i="6" s="1"/>
  <c r="F145" i="6"/>
  <c r="G145" i="6" s="1"/>
  <c r="F146" i="6"/>
  <c r="G146" i="6" s="1"/>
  <c r="F147" i="6"/>
  <c r="G147" i="6" s="1"/>
  <c r="F148" i="6"/>
  <c r="G148" i="6" s="1"/>
  <c r="F149" i="6"/>
  <c r="G149" i="6" s="1"/>
  <c r="F150" i="6"/>
  <c r="G150" i="6" s="1"/>
  <c r="F151" i="6"/>
  <c r="G151" i="6" s="1"/>
  <c r="F152" i="6"/>
  <c r="G152" i="6" s="1"/>
  <c r="F153" i="6"/>
  <c r="G153" i="6" s="1"/>
  <c r="F154" i="6"/>
  <c r="G154" i="6" s="1"/>
  <c r="F155" i="6"/>
  <c r="G155" i="6" s="1"/>
  <c r="F156" i="6"/>
  <c r="G156" i="6" s="1"/>
  <c r="F157" i="6"/>
  <c r="G157" i="6" s="1"/>
  <c r="F158" i="6"/>
  <c r="G158" i="6" s="1"/>
  <c r="F159" i="6"/>
  <c r="G159" i="6" s="1"/>
  <c r="F160" i="6"/>
  <c r="G160" i="6" s="1"/>
  <c r="F161" i="6"/>
  <c r="G161" i="6" s="1"/>
  <c r="F162" i="6"/>
  <c r="G162" i="6" s="1"/>
  <c r="F163" i="6"/>
  <c r="G163" i="6" s="1"/>
  <c r="F164" i="6"/>
  <c r="G164" i="6" s="1"/>
  <c r="F165" i="6"/>
  <c r="G165" i="6" s="1"/>
  <c r="F166" i="6"/>
  <c r="G166" i="6" s="1"/>
  <c r="F167" i="6"/>
  <c r="G167" i="6" s="1"/>
  <c r="F168" i="6"/>
  <c r="G168" i="6" s="1"/>
  <c r="F169" i="6"/>
  <c r="G169" i="6" s="1"/>
  <c r="F170" i="6"/>
  <c r="G170" i="6" s="1"/>
  <c r="F171" i="6"/>
  <c r="G171" i="6" s="1"/>
  <c r="F172" i="6"/>
  <c r="G172" i="6" s="1"/>
  <c r="F173" i="6"/>
  <c r="G173" i="6" s="1"/>
  <c r="F174" i="6"/>
  <c r="G174" i="6" s="1"/>
  <c r="F175" i="6"/>
  <c r="G175" i="6" s="1"/>
  <c r="F176" i="6"/>
  <c r="G176" i="6" s="1"/>
  <c r="F177" i="6"/>
  <c r="G177" i="6" s="1"/>
  <c r="F178" i="6"/>
  <c r="G178" i="6" s="1"/>
  <c r="F179" i="6"/>
  <c r="G179" i="6" s="1"/>
  <c r="F180" i="6"/>
  <c r="G180" i="6" s="1"/>
  <c r="F181" i="6"/>
  <c r="G181" i="6" s="1"/>
  <c r="F182" i="6"/>
  <c r="G182" i="6" s="1"/>
  <c r="F183" i="6"/>
  <c r="G183" i="6" s="1"/>
  <c r="F41" i="6"/>
  <c r="G41" i="6" s="1"/>
  <c r="F184" i="6"/>
  <c r="G184" i="6" s="1"/>
  <c r="F185" i="6"/>
  <c r="G185" i="6" s="1"/>
  <c r="F186" i="6"/>
  <c r="G186" i="6" s="1"/>
  <c r="F187" i="6"/>
  <c r="G187" i="6" s="1"/>
  <c r="F188" i="6"/>
  <c r="G188" i="6" s="1"/>
  <c r="F189" i="6"/>
  <c r="G189" i="6" s="1"/>
  <c r="F190" i="6"/>
  <c r="G190" i="6" s="1"/>
  <c r="F191" i="6"/>
  <c r="G191" i="6" s="1"/>
  <c r="F192" i="6"/>
  <c r="G192" i="6" s="1"/>
  <c r="F193" i="6"/>
  <c r="G193" i="6" s="1"/>
  <c r="F194" i="6"/>
  <c r="G194" i="6" s="1"/>
  <c r="F195" i="6"/>
  <c r="G195" i="6" s="1"/>
  <c r="F196" i="6"/>
  <c r="G196" i="6" s="1"/>
  <c r="F197" i="6"/>
  <c r="G197" i="6" s="1"/>
  <c r="F198" i="6"/>
  <c r="G198" i="6" s="1"/>
  <c r="F199" i="6"/>
  <c r="G199" i="6" s="1"/>
  <c r="F200" i="6"/>
  <c r="G200" i="6" s="1"/>
  <c r="F201" i="6"/>
  <c r="G201" i="6" s="1"/>
  <c r="F202" i="6"/>
  <c r="G202" i="6" s="1"/>
  <c r="F203" i="6"/>
  <c r="G203" i="6" s="1"/>
  <c r="F204" i="6"/>
  <c r="G204" i="6" s="1"/>
  <c r="F205" i="6"/>
  <c r="G205" i="6" s="1"/>
  <c r="F206" i="6"/>
  <c r="G206" i="6" s="1"/>
  <c r="F207" i="6"/>
  <c r="G207" i="6" s="1"/>
  <c r="F208" i="6"/>
  <c r="G208" i="6" s="1"/>
  <c r="F209" i="6"/>
  <c r="G209" i="6" s="1"/>
  <c r="F210" i="6"/>
  <c r="G210" i="6" s="1"/>
  <c r="F211" i="6"/>
  <c r="G211" i="6" s="1"/>
  <c r="F212" i="6"/>
  <c r="G212" i="6" s="1"/>
  <c r="F213" i="6"/>
  <c r="G213" i="6" s="1"/>
  <c r="F214" i="6"/>
  <c r="G214" i="6" s="1"/>
  <c r="F215" i="6"/>
  <c r="G215" i="6" s="1"/>
  <c r="F216" i="6"/>
  <c r="G216" i="6" s="1"/>
  <c r="F217" i="6"/>
  <c r="G217" i="6" s="1"/>
  <c r="F218" i="6"/>
  <c r="G218" i="6" s="1"/>
  <c r="F219" i="6"/>
  <c r="G219" i="6" s="1"/>
  <c r="F220" i="6"/>
  <c r="G220" i="6" s="1"/>
  <c r="F221" i="6"/>
  <c r="G221" i="6" s="1"/>
  <c r="F222" i="6"/>
  <c r="G222" i="6" s="1"/>
  <c r="F223" i="6"/>
  <c r="G223" i="6" s="1"/>
  <c r="F224" i="6"/>
  <c r="G224" i="6" s="1"/>
  <c r="F225" i="6"/>
  <c r="G225" i="6" s="1"/>
  <c r="F226" i="6"/>
  <c r="G226" i="6" s="1"/>
  <c r="F227" i="6"/>
  <c r="G227" i="6" s="1"/>
  <c r="F228" i="6"/>
  <c r="G228" i="6" s="1"/>
  <c r="F229" i="6"/>
  <c r="G229" i="6" s="1"/>
  <c r="F230" i="6"/>
  <c r="G230" i="6" s="1"/>
  <c r="F231" i="6"/>
  <c r="G231" i="6" s="1"/>
  <c r="F232" i="6"/>
  <c r="G232" i="6" s="1"/>
  <c r="F233" i="6"/>
  <c r="G233" i="6" s="1"/>
  <c r="F234" i="6"/>
  <c r="G234" i="6" s="1"/>
  <c r="F235" i="6"/>
  <c r="G235" i="6" s="1"/>
  <c r="F236" i="6"/>
  <c r="G236" i="6" s="1"/>
  <c r="F237" i="6"/>
  <c r="G237" i="6" s="1"/>
  <c r="F238" i="6"/>
  <c r="G238" i="6" s="1"/>
  <c r="F239" i="6"/>
  <c r="G239" i="6" s="1"/>
  <c r="F240" i="6"/>
  <c r="G240" i="6" s="1"/>
  <c r="F241" i="6"/>
  <c r="G241" i="6" s="1"/>
  <c r="F242" i="6"/>
  <c r="G242" i="6" s="1"/>
  <c r="F243" i="6"/>
  <c r="G243" i="6" s="1"/>
  <c r="F244" i="6"/>
  <c r="G244" i="6" s="1"/>
  <c r="F245" i="6"/>
  <c r="G245" i="6" s="1"/>
  <c r="F246" i="6"/>
  <c r="G246" i="6" s="1"/>
  <c r="F247" i="6"/>
  <c r="G247" i="6" s="1"/>
  <c r="F248" i="6"/>
  <c r="G248" i="6" s="1"/>
  <c r="F249" i="6"/>
  <c r="G249" i="6" s="1"/>
  <c r="F250" i="6"/>
  <c r="G250" i="6" s="1"/>
  <c r="F251" i="6"/>
  <c r="G251" i="6" s="1"/>
  <c r="F252" i="6"/>
  <c r="G252" i="6" s="1"/>
  <c r="F253" i="6"/>
  <c r="G253" i="6" s="1"/>
  <c r="F254" i="6"/>
  <c r="G254" i="6" s="1"/>
  <c r="F255" i="6"/>
  <c r="G255" i="6" s="1"/>
  <c r="F256" i="6"/>
  <c r="G256" i="6" s="1"/>
  <c r="F257" i="6"/>
  <c r="G257" i="6" s="1"/>
  <c r="F258" i="6"/>
  <c r="G258" i="6" s="1"/>
  <c r="F259" i="6"/>
  <c r="G259" i="6" s="1"/>
  <c r="F260" i="6"/>
  <c r="G260" i="6" s="1"/>
  <c r="F261" i="6"/>
  <c r="G261" i="6" s="1"/>
  <c r="F262" i="6"/>
  <c r="G262" i="6" s="1"/>
  <c r="F263" i="6"/>
  <c r="G263" i="6" s="1"/>
  <c r="F264" i="6"/>
  <c r="G264" i="6" s="1"/>
  <c r="F265" i="6"/>
  <c r="G265" i="6" s="1"/>
  <c r="F266" i="6"/>
  <c r="G266" i="6" s="1"/>
  <c r="F267" i="6"/>
  <c r="G267" i="6" s="1"/>
  <c r="F268" i="6"/>
  <c r="G268" i="6" s="1"/>
  <c r="F269" i="6"/>
  <c r="G269" i="6" s="1"/>
  <c r="F270" i="6"/>
  <c r="G270" i="6" s="1"/>
  <c r="F271" i="6"/>
  <c r="G271" i="6" s="1"/>
  <c r="F272" i="6"/>
  <c r="G272" i="6" s="1"/>
  <c r="F273" i="6"/>
  <c r="G273" i="6" s="1"/>
  <c r="F274" i="6"/>
  <c r="G274" i="6" s="1"/>
  <c r="F275" i="6"/>
  <c r="G275" i="6" s="1"/>
  <c r="F276" i="6"/>
  <c r="G276" i="6" s="1"/>
  <c r="F277" i="6"/>
  <c r="G277" i="6" s="1"/>
  <c r="F278" i="6"/>
  <c r="G278" i="6" s="1"/>
  <c r="F279" i="6"/>
  <c r="G279" i="6" s="1"/>
  <c r="F280" i="6"/>
  <c r="G280" i="6" s="1"/>
  <c r="F281" i="6"/>
  <c r="G281" i="6" s="1"/>
  <c r="F282" i="6"/>
  <c r="G282" i="6" s="1"/>
  <c r="F283" i="6"/>
  <c r="G283" i="6" s="1"/>
  <c r="F284" i="6"/>
  <c r="G284" i="6" s="1"/>
  <c r="F285" i="6"/>
  <c r="G285" i="6" s="1"/>
  <c r="F286" i="6"/>
  <c r="G286" i="6" s="1"/>
  <c r="F287" i="6"/>
  <c r="G287" i="6" s="1"/>
  <c r="F288" i="6"/>
  <c r="G288" i="6" s="1"/>
  <c r="F289" i="6"/>
  <c r="G289" i="6" s="1"/>
  <c r="F290" i="6"/>
  <c r="G290" i="6" s="1"/>
  <c r="F291" i="6"/>
  <c r="G291" i="6" s="1"/>
  <c r="F292" i="6"/>
  <c r="G292" i="6" s="1"/>
  <c r="F293" i="6"/>
  <c r="G293" i="6" s="1"/>
  <c r="F294" i="6"/>
  <c r="G294" i="6" s="1"/>
  <c r="F295" i="6"/>
  <c r="G295" i="6" s="1"/>
  <c r="F296" i="6"/>
  <c r="G296" i="6" s="1"/>
  <c r="F297" i="6"/>
  <c r="G297" i="6" s="1"/>
  <c r="F298" i="6"/>
  <c r="G298" i="6" s="1"/>
  <c r="F299" i="6"/>
  <c r="G299" i="6" s="1"/>
  <c r="F300" i="6"/>
  <c r="G300" i="6" s="1"/>
  <c r="F301" i="6"/>
  <c r="G301" i="6" s="1"/>
  <c r="F302" i="6"/>
  <c r="G302" i="6" s="1"/>
  <c r="F303" i="6"/>
  <c r="G303" i="6" s="1"/>
  <c r="F304" i="6"/>
  <c r="G304" i="6" s="1"/>
  <c r="F305" i="6"/>
  <c r="G305" i="6" s="1"/>
  <c r="F306" i="6"/>
  <c r="G306" i="6" s="1"/>
  <c r="F307" i="6"/>
  <c r="G307" i="6" s="1"/>
  <c r="F308" i="6"/>
  <c r="G308" i="6" s="1"/>
  <c r="F309" i="6"/>
  <c r="G309" i="6" s="1"/>
  <c r="F310" i="6"/>
  <c r="G310" i="6" s="1"/>
  <c r="F311" i="6"/>
  <c r="G311" i="6" s="1"/>
  <c r="F312" i="6"/>
  <c r="G312" i="6" s="1"/>
  <c r="F313" i="6"/>
  <c r="G313" i="6" s="1"/>
  <c r="F314" i="6"/>
  <c r="G314" i="6" s="1"/>
  <c r="F315" i="6"/>
  <c r="G315" i="6" s="1"/>
  <c r="F316" i="6"/>
  <c r="G316" i="6" s="1"/>
  <c r="F317" i="6"/>
  <c r="G317" i="6" s="1"/>
  <c r="F318" i="6"/>
  <c r="G318" i="6" s="1"/>
  <c r="F319" i="6"/>
  <c r="G319" i="6" s="1"/>
  <c r="F320" i="6"/>
  <c r="G320" i="6" s="1"/>
  <c r="F321" i="6"/>
  <c r="G321" i="6" s="1"/>
  <c r="F322" i="6"/>
  <c r="G322" i="6" s="1"/>
  <c r="F323" i="6"/>
  <c r="G323" i="6" s="1"/>
  <c r="F324" i="6"/>
  <c r="G324" i="6" s="1"/>
  <c r="F325" i="6"/>
  <c r="G325" i="6" s="1"/>
  <c r="F326" i="6"/>
  <c r="G326" i="6" s="1"/>
  <c r="F327" i="6"/>
  <c r="G327" i="6" s="1"/>
  <c r="F328" i="6"/>
  <c r="G328" i="6" s="1"/>
  <c r="F329" i="6"/>
  <c r="G329" i="6" s="1"/>
  <c r="F330" i="6"/>
  <c r="G330" i="6" s="1"/>
  <c r="F331" i="6"/>
  <c r="G331" i="6" s="1"/>
  <c r="F332" i="6"/>
  <c r="G332" i="6" s="1"/>
  <c r="F333" i="6"/>
  <c r="G333" i="6" s="1"/>
  <c r="F334" i="6"/>
  <c r="G334" i="6" s="1"/>
  <c r="F28" i="6"/>
  <c r="G28" i="6" s="1"/>
  <c r="F335" i="6"/>
  <c r="G335" i="6" s="1"/>
  <c r="F336" i="6"/>
  <c r="G336" i="6" s="1"/>
  <c r="F38" i="6"/>
  <c r="G38" i="6" s="1"/>
  <c r="F337" i="6"/>
  <c r="G337" i="6" s="1"/>
  <c r="F338" i="6"/>
  <c r="G338" i="6" s="1"/>
  <c r="F339" i="6"/>
  <c r="G339" i="6" s="1"/>
  <c r="F340" i="6"/>
  <c r="G340" i="6" s="1"/>
  <c r="F341" i="6"/>
  <c r="G341" i="6" s="1"/>
  <c r="F342" i="6"/>
  <c r="G342" i="6" s="1"/>
  <c r="F343" i="6"/>
  <c r="G343" i="6" s="1"/>
  <c r="F344" i="6"/>
  <c r="G344" i="6" s="1"/>
  <c r="F345" i="6"/>
  <c r="G345" i="6" s="1"/>
  <c r="F346" i="6"/>
  <c r="G346" i="6" s="1"/>
  <c r="F347" i="6"/>
  <c r="G347" i="6" s="1"/>
  <c r="F348" i="6"/>
  <c r="G348" i="6" s="1"/>
  <c r="F349" i="6"/>
  <c r="G349" i="6" s="1"/>
  <c r="F350" i="6"/>
  <c r="G350" i="6" s="1"/>
  <c r="F351" i="6"/>
  <c r="G351" i="6" s="1"/>
  <c r="F352" i="6"/>
  <c r="G352" i="6" s="1"/>
  <c r="F353" i="6"/>
  <c r="G353" i="6" s="1"/>
  <c r="F354" i="6"/>
  <c r="G354" i="6" s="1"/>
  <c r="F355" i="6"/>
  <c r="G355" i="6" s="1"/>
  <c r="F356" i="6"/>
  <c r="G356" i="6" s="1"/>
  <c r="F357" i="6"/>
  <c r="G357" i="6" s="1"/>
  <c r="F358" i="6"/>
  <c r="G358" i="6" s="1"/>
  <c r="F359" i="6"/>
  <c r="G359" i="6" s="1"/>
  <c r="F360" i="6"/>
  <c r="G360" i="6" s="1"/>
  <c r="F361" i="6"/>
  <c r="G361" i="6" s="1"/>
  <c r="F362" i="6"/>
  <c r="G362" i="6" s="1"/>
  <c r="F363" i="6"/>
  <c r="G363" i="6" s="1"/>
  <c r="F364" i="6"/>
  <c r="G364" i="6" s="1"/>
  <c r="F365" i="6"/>
  <c r="G365" i="6" s="1"/>
  <c r="F366" i="6"/>
  <c r="G366" i="6" s="1"/>
  <c r="F367" i="6"/>
  <c r="G367" i="6" s="1"/>
  <c r="F368" i="6"/>
  <c r="G368" i="6" s="1"/>
  <c r="F369" i="6"/>
  <c r="G369" i="6" s="1"/>
  <c r="F370" i="6"/>
  <c r="G370" i="6" s="1"/>
  <c r="F371" i="6"/>
  <c r="G371" i="6" s="1"/>
  <c r="F372" i="6"/>
  <c r="G372" i="6" s="1"/>
  <c r="F373" i="6"/>
  <c r="G373" i="6" s="1"/>
  <c r="F374" i="6"/>
  <c r="G374" i="6" s="1"/>
  <c r="F375" i="6"/>
  <c r="G375" i="6" s="1"/>
  <c r="F376" i="6"/>
  <c r="G376" i="6" s="1"/>
  <c r="F377" i="6"/>
  <c r="G377" i="6" s="1"/>
  <c r="F378" i="6"/>
  <c r="G378" i="6" s="1"/>
  <c r="F379" i="6"/>
  <c r="G379" i="6" s="1"/>
  <c r="F380" i="6"/>
  <c r="G380" i="6" s="1"/>
  <c r="F381" i="6"/>
  <c r="G381" i="6" s="1"/>
  <c r="F382" i="6"/>
  <c r="G382" i="6" s="1"/>
  <c r="F383" i="6"/>
  <c r="G383" i="6" s="1"/>
  <c r="F384" i="6"/>
  <c r="G384" i="6" s="1"/>
  <c r="F385" i="6"/>
  <c r="G385" i="6" s="1"/>
  <c r="F386" i="6"/>
  <c r="G386" i="6" s="1"/>
  <c r="F387" i="6"/>
  <c r="G387" i="6" s="1"/>
  <c r="F388" i="6"/>
  <c r="G388" i="6" s="1"/>
  <c r="F389" i="6"/>
  <c r="G389" i="6" s="1"/>
  <c r="F390" i="6"/>
  <c r="G390" i="6" s="1"/>
  <c r="F391" i="6"/>
  <c r="G391" i="6" s="1"/>
  <c r="F392" i="6"/>
  <c r="G392" i="6" s="1"/>
  <c r="F393" i="6"/>
  <c r="G393" i="6" s="1"/>
  <c r="F394" i="6"/>
  <c r="G394" i="6" s="1"/>
  <c r="F395" i="6"/>
  <c r="G395" i="6" s="1"/>
  <c r="F396" i="6"/>
  <c r="G396" i="6" s="1"/>
  <c r="F397" i="6"/>
  <c r="G397" i="6" s="1"/>
  <c r="F398" i="6"/>
  <c r="G398" i="6" s="1"/>
  <c r="F399" i="6"/>
  <c r="G399" i="6" s="1"/>
  <c r="F400" i="6"/>
  <c r="G400" i="6" s="1"/>
  <c r="F401" i="6"/>
  <c r="G401" i="6" s="1"/>
  <c r="F402" i="6"/>
  <c r="G402" i="6" s="1"/>
  <c r="F403" i="6"/>
  <c r="G403" i="6" s="1"/>
  <c r="F404" i="6"/>
  <c r="G404" i="6" s="1"/>
  <c r="F405" i="6"/>
  <c r="G405" i="6" s="1"/>
  <c r="F406" i="6"/>
  <c r="G406" i="6" s="1"/>
  <c r="F407" i="6"/>
  <c r="G407" i="6" s="1"/>
  <c r="F408" i="6"/>
  <c r="G408" i="6" s="1"/>
  <c r="F409" i="6"/>
  <c r="G409" i="6" s="1"/>
  <c r="F410" i="6"/>
  <c r="G410" i="6" s="1"/>
  <c r="F411" i="6"/>
  <c r="G411" i="6" s="1"/>
  <c r="F412" i="6"/>
  <c r="G412" i="6" s="1"/>
  <c r="F36" i="6"/>
  <c r="G36" i="6" s="1"/>
  <c r="F413" i="6"/>
  <c r="G413" i="6" s="1"/>
  <c r="F414" i="6"/>
  <c r="G414" i="6" s="1"/>
  <c r="F415" i="6"/>
  <c r="G415" i="6" s="1"/>
  <c r="F416" i="6"/>
  <c r="G416" i="6" s="1"/>
  <c r="F417" i="6"/>
  <c r="G417" i="6" s="1"/>
  <c r="F418" i="6"/>
  <c r="G418" i="6" s="1"/>
  <c r="F419" i="6"/>
  <c r="G419" i="6" s="1"/>
  <c r="F420" i="6"/>
  <c r="G420" i="6" s="1"/>
  <c r="F421" i="6"/>
  <c r="G421" i="6" s="1"/>
  <c r="F422" i="6"/>
  <c r="G422" i="6" s="1"/>
  <c r="F30" i="6"/>
  <c r="G30" i="6" s="1"/>
  <c r="F423" i="6"/>
  <c r="G423" i="6" s="1"/>
  <c r="F424" i="6"/>
  <c r="G424" i="6" s="1"/>
  <c r="F425" i="6"/>
  <c r="G425" i="6" s="1"/>
  <c r="F426" i="6"/>
  <c r="G426" i="6" s="1"/>
  <c r="F427" i="6"/>
  <c r="G427" i="6" s="1"/>
  <c r="F39" i="6"/>
  <c r="G39" i="6" s="1"/>
  <c r="F428" i="6"/>
  <c r="G428" i="6" s="1"/>
  <c r="F429" i="6"/>
  <c r="G429" i="6" s="1"/>
  <c r="F430" i="6"/>
  <c r="G430" i="6" s="1"/>
  <c r="F431" i="6"/>
  <c r="G431" i="6" s="1"/>
  <c r="F432" i="6"/>
  <c r="G432" i="6" s="1"/>
  <c r="F433" i="6"/>
  <c r="G433" i="6" s="1"/>
  <c r="F434" i="6"/>
  <c r="G434" i="6" s="1"/>
  <c r="F435" i="6"/>
  <c r="G435" i="6" s="1"/>
  <c r="F436" i="6"/>
  <c r="G436" i="6" s="1"/>
  <c r="F437" i="6"/>
  <c r="G437" i="6" s="1"/>
  <c r="F438" i="6"/>
  <c r="G438" i="6" s="1"/>
  <c r="F439" i="6"/>
  <c r="G439" i="6" s="1"/>
  <c r="F440" i="6"/>
  <c r="G440" i="6" s="1"/>
  <c r="F441" i="6"/>
  <c r="G441" i="6" s="1"/>
  <c r="F442" i="6"/>
  <c r="G442" i="6" s="1"/>
  <c r="F443" i="6"/>
  <c r="G443" i="6" s="1"/>
  <c r="F444" i="6"/>
  <c r="G444" i="6" s="1"/>
  <c r="F445" i="6"/>
  <c r="G445" i="6" s="1"/>
  <c r="F446" i="6"/>
  <c r="G446" i="6" s="1"/>
  <c r="F447" i="6"/>
  <c r="G447" i="6" s="1"/>
  <c r="F448" i="6"/>
  <c r="G448" i="6" s="1"/>
  <c r="F449" i="6"/>
  <c r="G449" i="6" s="1"/>
  <c r="F450" i="6"/>
  <c r="G450" i="6" s="1"/>
  <c r="F451" i="6"/>
  <c r="G451" i="6" s="1"/>
  <c r="F452" i="6"/>
  <c r="G452" i="6" s="1"/>
  <c r="F453" i="6"/>
  <c r="G453" i="6" s="1"/>
  <c r="F454" i="6"/>
  <c r="G454" i="6" s="1"/>
  <c r="F455" i="6"/>
  <c r="G455" i="6" s="1"/>
  <c r="F456" i="6"/>
  <c r="G456" i="6" s="1"/>
  <c r="F457" i="6"/>
  <c r="G457" i="6" s="1"/>
  <c r="F458" i="6"/>
  <c r="G458" i="6" s="1"/>
  <c r="F459" i="6"/>
  <c r="G459" i="6" s="1"/>
  <c r="F460" i="6"/>
  <c r="G460" i="6" s="1"/>
  <c r="F461" i="6"/>
  <c r="G461" i="6" s="1"/>
  <c r="F462" i="6"/>
  <c r="G462" i="6" s="1"/>
  <c r="F463" i="6"/>
  <c r="G463" i="6" s="1"/>
  <c r="F464" i="6"/>
  <c r="G464" i="6" s="1"/>
  <c r="F465" i="6"/>
  <c r="G465" i="6" s="1"/>
  <c r="F466" i="6"/>
  <c r="G466" i="6" s="1"/>
  <c r="F467" i="6"/>
  <c r="G467" i="6" s="1"/>
  <c r="F468" i="6"/>
  <c r="G468" i="6" s="1"/>
  <c r="F469" i="6"/>
  <c r="G469" i="6" s="1"/>
  <c r="F470" i="6"/>
  <c r="G470" i="6" s="1"/>
  <c r="F471" i="6"/>
  <c r="G471" i="6" s="1"/>
  <c r="F472" i="6"/>
  <c r="G472" i="6" s="1"/>
  <c r="F473" i="6"/>
  <c r="G473" i="6" s="1"/>
  <c r="F474" i="6"/>
  <c r="G474" i="6" s="1"/>
  <c r="F475" i="6"/>
  <c r="G475" i="6" s="1"/>
  <c r="F476" i="6"/>
  <c r="G476" i="6" s="1"/>
  <c r="F477" i="6"/>
  <c r="G477" i="6" s="1"/>
  <c r="F478" i="6"/>
  <c r="G478" i="6" s="1"/>
  <c r="F479" i="6"/>
  <c r="G479" i="6" s="1"/>
  <c r="F480" i="6"/>
  <c r="G480" i="6" s="1"/>
  <c r="F481" i="6"/>
  <c r="G481" i="6" s="1"/>
  <c r="F482" i="6"/>
  <c r="G482" i="6" s="1"/>
  <c r="F483" i="6"/>
  <c r="G483" i="6" s="1"/>
  <c r="F484" i="6"/>
  <c r="G484" i="6" s="1"/>
  <c r="F485" i="6"/>
  <c r="G485" i="6" s="1"/>
  <c r="F486" i="6"/>
  <c r="G486" i="6" s="1"/>
  <c r="F487" i="6"/>
  <c r="G487" i="6" s="1"/>
  <c r="F488" i="6"/>
  <c r="G488" i="6" s="1"/>
  <c r="F489" i="6"/>
  <c r="G489" i="6" s="1"/>
  <c r="F490" i="6"/>
  <c r="G490" i="6" s="1"/>
  <c r="F491" i="6"/>
  <c r="G491" i="6" s="1"/>
  <c r="F492" i="6"/>
  <c r="G492" i="6" s="1"/>
  <c r="F493" i="6"/>
  <c r="G493" i="6" s="1"/>
  <c r="F494" i="6"/>
  <c r="G494" i="6" s="1"/>
  <c r="F495" i="6"/>
  <c r="G495" i="6" s="1"/>
  <c r="F496" i="6"/>
  <c r="G496" i="6" s="1"/>
  <c r="F497" i="6"/>
  <c r="G497" i="6" s="1"/>
  <c r="F498" i="6"/>
  <c r="G498" i="6" s="1"/>
  <c r="F499" i="6"/>
  <c r="G499" i="6" s="1"/>
  <c r="F500" i="6"/>
  <c r="G500" i="6" s="1"/>
  <c r="F501" i="6"/>
  <c r="G501" i="6" s="1"/>
  <c r="F2" i="5"/>
  <c r="G2" i="5" s="1"/>
  <c r="F4" i="5"/>
  <c r="G4" i="5" s="1"/>
  <c r="F3" i="5"/>
  <c r="G3" i="5" s="1"/>
  <c r="F5" i="5"/>
  <c r="G5" i="5" s="1"/>
  <c r="F8" i="5"/>
  <c r="G8" i="5" s="1"/>
  <c r="F7" i="5"/>
  <c r="G7" i="5" s="1"/>
  <c r="F9" i="5"/>
  <c r="G9" i="5" s="1"/>
  <c r="F11" i="5"/>
  <c r="G11" i="5" s="1"/>
  <c r="F6" i="5"/>
  <c r="G6" i="5" s="1"/>
  <c r="F15" i="5"/>
  <c r="G15" i="5" s="1"/>
  <c r="F12" i="5"/>
  <c r="G12" i="5" s="1"/>
  <c r="F13" i="5"/>
  <c r="G13" i="5" s="1"/>
  <c r="F17" i="5"/>
  <c r="G17" i="5" s="1"/>
  <c r="F28" i="5"/>
  <c r="G28" i="5" s="1"/>
  <c r="F14" i="5"/>
  <c r="G14" i="5" s="1"/>
  <c r="F16" i="5"/>
  <c r="G16" i="5" s="1"/>
  <c r="F29" i="5"/>
  <c r="G29" i="5" s="1"/>
  <c r="F18" i="5"/>
  <c r="G18" i="5" s="1"/>
  <c r="F23" i="5"/>
  <c r="G23" i="5" s="1"/>
  <c r="F42" i="5"/>
  <c r="G42" i="5" s="1"/>
  <c r="F30" i="5"/>
  <c r="G30" i="5" s="1"/>
  <c r="F10" i="5"/>
  <c r="G10" i="5" s="1"/>
  <c r="F24" i="5"/>
  <c r="G24" i="5" s="1"/>
  <c r="F36" i="5"/>
  <c r="G36" i="5" s="1"/>
  <c r="F26" i="5"/>
  <c r="G26" i="5" s="1"/>
  <c r="F20" i="5"/>
  <c r="G20" i="5" s="1"/>
  <c r="F43" i="5"/>
  <c r="G43" i="5" s="1"/>
  <c r="F19" i="5"/>
  <c r="G19" i="5" s="1"/>
  <c r="F44" i="5"/>
  <c r="G44" i="5" s="1"/>
  <c r="F45" i="5"/>
  <c r="G45" i="5" s="1"/>
  <c r="F46" i="5"/>
  <c r="G46" i="5" s="1"/>
  <c r="F47" i="5"/>
  <c r="G47" i="5" s="1"/>
  <c r="F37" i="5"/>
  <c r="G37" i="5" s="1"/>
  <c r="F48" i="5"/>
  <c r="G48" i="5" s="1"/>
  <c r="F49" i="5"/>
  <c r="G49" i="5" s="1"/>
  <c r="F50" i="5"/>
  <c r="G50" i="5" s="1"/>
  <c r="F51" i="5"/>
  <c r="G51" i="5" s="1"/>
  <c r="F52" i="5"/>
  <c r="G52" i="5" s="1"/>
  <c r="F53" i="5"/>
  <c r="G53" i="5" s="1"/>
  <c r="F54" i="5"/>
  <c r="G54" i="5" s="1"/>
  <c r="F22" i="5"/>
  <c r="G22" i="5" s="1"/>
  <c r="F55" i="5"/>
  <c r="G55" i="5" s="1"/>
  <c r="F56" i="5"/>
  <c r="G56" i="5" s="1"/>
  <c r="F57" i="5"/>
  <c r="G57" i="5" s="1"/>
  <c r="F58" i="5"/>
  <c r="G58" i="5" s="1"/>
  <c r="F59" i="5"/>
  <c r="G59" i="5" s="1"/>
  <c r="F60" i="5"/>
  <c r="G60" i="5" s="1"/>
  <c r="F61" i="5"/>
  <c r="G61" i="5" s="1"/>
  <c r="F62" i="5"/>
  <c r="G62" i="5" s="1"/>
  <c r="F63" i="5"/>
  <c r="G63" i="5" s="1"/>
  <c r="F64" i="5"/>
  <c r="G64" i="5" s="1"/>
  <c r="F65" i="5"/>
  <c r="G65" i="5" s="1"/>
  <c r="F66" i="5"/>
  <c r="G66" i="5" s="1"/>
  <c r="F67" i="5"/>
  <c r="G67" i="5" s="1"/>
  <c r="F68" i="5"/>
  <c r="G68" i="5" s="1"/>
  <c r="F69" i="5"/>
  <c r="G69" i="5" s="1"/>
  <c r="F70" i="5"/>
  <c r="G70" i="5" s="1"/>
  <c r="F71" i="5"/>
  <c r="G71" i="5" s="1"/>
  <c r="F72" i="5"/>
  <c r="G72" i="5" s="1"/>
  <c r="F73" i="5"/>
  <c r="G73" i="5" s="1"/>
  <c r="F74" i="5"/>
  <c r="G74" i="5" s="1"/>
  <c r="F75" i="5"/>
  <c r="G75" i="5" s="1"/>
  <c r="F76" i="5"/>
  <c r="G76" i="5" s="1"/>
  <c r="F77" i="5"/>
  <c r="G77" i="5" s="1"/>
  <c r="F78" i="5"/>
  <c r="G78" i="5" s="1"/>
  <c r="F79" i="5"/>
  <c r="G79" i="5" s="1"/>
  <c r="F80" i="5"/>
  <c r="G80" i="5" s="1"/>
  <c r="F81" i="5"/>
  <c r="G81" i="5" s="1"/>
  <c r="F82" i="5"/>
  <c r="G82" i="5" s="1"/>
  <c r="F83" i="5"/>
  <c r="G83" i="5" s="1"/>
  <c r="F84" i="5"/>
  <c r="G84" i="5" s="1"/>
  <c r="F85" i="5"/>
  <c r="G85" i="5" s="1"/>
  <c r="F86" i="5"/>
  <c r="G86" i="5" s="1"/>
  <c r="F87" i="5"/>
  <c r="G87" i="5" s="1"/>
  <c r="F31" i="5"/>
  <c r="G31" i="5" s="1"/>
  <c r="F88" i="5"/>
  <c r="G88" i="5" s="1"/>
  <c r="F89" i="5"/>
  <c r="G89" i="5" s="1"/>
  <c r="F90" i="5"/>
  <c r="G90" i="5" s="1"/>
  <c r="F91" i="5"/>
  <c r="G91" i="5" s="1"/>
  <c r="F32" i="5"/>
  <c r="G32" i="5" s="1"/>
  <c r="F92" i="5"/>
  <c r="G92" i="5" s="1"/>
  <c r="F93" i="5"/>
  <c r="G93" i="5" s="1"/>
  <c r="F94" i="5"/>
  <c r="G94" i="5" s="1"/>
  <c r="F95" i="5"/>
  <c r="G95" i="5" s="1"/>
  <c r="F96" i="5"/>
  <c r="G96" i="5" s="1"/>
  <c r="F97" i="5"/>
  <c r="G97" i="5" s="1"/>
  <c r="F98" i="5"/>
  <c r="G98" i="5" s="1"/>
  <c r="F99" i="5"/>
  <c r="G99" i="5" s="1"/>
  <c r="F100" i="5"/>
  <c r="G100" i="5" s="1"/>
  <c r="F101" i="5"/>
  <c r="G101" i="5" s="1"/>
  <c r="F102" i="5"/>
  <c r="G102" i="5" s="1"/>
  <c r="F103" i="5"/>
  <c r="G103" i="5" s="1"/>
  <c r="F104" i="5"/>
  <c r="G104" i="5" s="1"/>
  <c r="F105" i="5"/>
  <c r="G105" i="5" s="1"/>
  <c r="F106" i="5"/>
  <c r="G106" i="5" s="1"/>
  <c r="F107" i="5"/>
  <c r="G107" i="5" s="1"/>
  <c r="F108" i="5"/>
  <c r="G108" i="5" s="1"/>
  <c r="F109" i="5"/>
  <c r="G109" i="5" s="1"/>
  <c r="F110" i="5"/>
  <c r="G110" i="5" s="1"/>
  <c r="F111" i="5"/>
  <c r="G111" i="5" s="1"/>
  <c r="F112" i="5"/>
  <c r="G112" i="5" s="1"/>
  <c r="F39" i="5"/>
  <c r="G39" i="5" s="1"/>
  <c r="F113" i="5"/>
  <c r="G113" i="5" s="1"/>
  <c r="F114" i="5"/>
  <c r="G114" i="5" s="1"/>
  <c r="F115" i="5"/>
  <c r="G115" i="5" s="1"/>
  <c r="F116" i="5"/>
  <c r="G116" i="5" s="1"/>
  <c r="F117" i="5"/>
  <c r="G117" i="5" s="1"/>
  <c r="F118" i="5"/>
  <c r="G118" i="5" s="1"/>
  <c r="F119" i="5"/>
  <c r="G119" i="5" s="1"/>
  <c r="F120" i="5"/>
  <c r="G120" i="5" s="1"/>
  <c r="F121" i="5"/>
  <c r="G121" i="5" s="1"/>
  <c r="F122" i="5"/>
  <c r="G122" i="5" s="1"/>
  <c r="F123" i="5"/>
  <c r="G123" i="5" s="1"/>
  <c r="F124" i="5"/>
  <c r="G124" i="5" s="1"/>
  <c r="F33" i="5"/>
  <c r="G33" i="5" s="1"/>
  <c r="F125" i="5"/>
  <c r="G125" i="5" s="1"/>
  <c r="F126" i="5"/>
  <c r="G126" i="5" s="1"/>
  <c r="F127" i="5"/>
  <c r="G127" i="5" s="1"/>
  <c r="F128" i="5"/>
  <c r="G128" i="5" s="1"/>
  <c r="F129" i="5"/>
  <c r="G129" i="5" s="1"/>
  <c r="F130" i="5"/>
  <c r="G130" i="5" s="1"/>
  <c r="F131" i="5"/>
  <c r="G131" i="5" s="1"/>
  <c r="F132" i="5"/>
  <c r="G132" i="5" s="1"/>
  <c r="F133" i="5"/>
  <c r="G133" i="5" s="1"/>
  <c r="F134" i="5"/>
  <c r="G134" i="5" s="1"/>
  <c r="F135" i="5"/>
  <c r="G135" i="5" s="1"/>
  <c r="F136" i="5"/>
  <c r="G136" i="5" s="1"/>
  <c r="F137" i="5"/>
  <c r="G137" i="5" s="1"/>
  <c r="F138" i="5"/>
  <c r="G138" i="5" s="1"/>
  <c r="F139" i="5"/>
  <c r="G139" i="5" s="1"/>
  <c r="F34" i="5"/>
  <c r="G34" i="5" s="1"/>
  <c r="F140" i="5"/>
  <c r="G140" i="5" s="1"/>
  <c r="F38" i="5"/>
  <c r="G38" i="5" s="1"/>
  <c r="F141" i="5"/>
  <c r="G141" i="5" s="1"/>
  <c r="F142" i="5"/>
  <c r="G142" i="5" s="1"/>
  <c r="F143" i="5"/>
  <c r="G143" i="5" s="1"/>
  <c r="F144" i="5"/>
  <c r="G144" i="5" s="1"/>
  <c r="F145" i="5"/>
  <c r="G145" i="5" s="1"/>
  <c r="F146" i="5"/>
  <c r="G146" i="5" s="1"/>
  <c r="F147" i="5"/>
  <c r="G147" i="5" s="1"/>
  <c r="F148" i="5"/>
  <c r="G148" i="5" s="1"/>
  <c r="F149" i="5"/>
  <c r="G149" i="5" s="1"/>
  <c r="F150" i="5"/>
  <c r="G150" i="5" s="1"/>
  <c r="F151" i="5"/>
  <c r="G151" i="5" s="1"/>
  <c r="F152" i="5"/>
  <c r="G152" i="5" s="1"/>
  <c r="F153" i="5"/>
  <c r="G153" i="5" s="1"/>
  <c r="F154" i="5"/>
  <c r="G154" i="5" s="1"/>
  <c r="F155" i="5"/>
  <c r="G155" i="5" s="1"/>
  <c r="F156" i="5"/>
  <c r="G156" i="5" s="1"/>
  <c r="F157" i="5"/>
  <c r="G157" i="5" s="1"/>
  <c r="F158" i="5"/>
  <c r="G158" i="5" s="1"/>
  <c r="F159" i="5"/>
  <c r="G159" i="5" s="1"/>
  <c r="F160" i="5"/>
  <c r="G160" i="5" s="1"/>
  <c r="F161" i="5"/>
  <c r="G161" i="5" s="1"/>
  <c r="F162" i="5"/>
  <c r="G162" i="5" s="1"/>
  <c r="F163" i="5"/>
  <c r="G163" i="5" s="1"/>
  <c r="F164" i="5"/>
  <c r="G164" i="5" s="1"/>
  <c r="F165" i="5"/>
  <c r="G165" i="5" s="1"/>
  <c r="F166" i="5"/>
  <c r="G166" i="5" s="1"/>
  <c r="F167" i="5"/>
  <c r="G167" i="5" s="1"/>
  <c r="F168" i="5"/>
  <c r="G168" i="5" s="1"/>
  <c r="F169" i="5"/>
  <c r="G169" i="5" s="1"/>
  <c r="F170" i="5"/>
  <c r="G170" i="5" s="1"/>
  <c r="F171" i="5"/>
  <c r="G171" i="5" s="1"/>
  <c r="F172" i="5"/>
  <c r="G172" i="5" s="1"/>
  <c r="F173" i="5"/>
  <c r="G173" i="5" s="1"/>
  <c r="F174" i="5"/>
  <c r="G174" i="5" s="1"/>
  <c r="F175" i="5"/>
  <c r="G175" i="5" s="1"/>
  <c r="F176" i="5"/>
  <c r="G176" i="5" s="1"/>
  <c r="F177" i="5"/>
  <c r="G177" i="5" s="1"/>
  <c r="F178" i="5"/>
  <c r="G178" i="5" s="1"/>
  <c r="F179" i="5"/>
  <c r="G179" i="5" s="1"/>
  <c r="F180" i="5"/>
  <c r="G180" i="5" s="1"/>
  <c r="F181" i="5"/>
  <c r="G181" i="5" s="1"/>
  <c r="F182" i="5"/>
  <c r="G182" i="5" s="1"/>
  <c r="F183" i="5"/>
  <c r="G183" i="5" s="1"/>
  <c r="F184" i="5"/>
  <c r="G184" i="5" s="1"/>
  <c r="F185" i="5"/>
  <c r="G185" i="5" s="1"/>
  <c r="F186" i="5"/>
  <c r="G186" i="5" s="1"/>
  <c r="F187" i="5"/>
  <c r="G187" i="5" s="1"/>
  <c r="F188" i="5"/>
  <c r="G188" i="5" s="1"/>
  <c r="F189" i="5"/>
  <c r="G189" i="5" s="1"/>
  <c r="F190" i="5"/>
  <c r="G190" i="5" s="1"/>
  <c r="F191" i="5"/>
  <c r="G191" i="5" s="1"/>
  <c r="F192" i="5"/>
  <c r="G192" i="5" s="1"/>
  <c r="F193" i="5"/>
  <c r="G193" i="5" s="1"/>
  <c r="F194" i="5"/>
  <c r="G194" i="5" s="1"/>
  <c r="F195" i="5"/>
  <c r="G195" i="5" s="1"/>
  <c r="F196" i="5"/>
  <c r="G196" i="5" s="1"/>
  <c r="F197" i="5"/>
  <c r="G197" i="5" s="1"/>
  <c r="F198" i="5"/>
  <c r="G198" i="5" s="1"/>
  <c r="F199" i="5"/>
  <c r="G199" i="5" s="1"/>
  <c r="F200" i="5"/>
  <c r="G200" i="5" s="1"/>
  <c r="F201" i="5"/>
  <c r="G201" i="5" s="1"/>
  <c r="F202" i="5"/>
  <c r="G202" i="5" s="1"/>
  <c r="F40" i="5"/>
  <c r="G40" i="5" s="1"/>
  <c r="F203" i="5"/>
  <c r="G203" i="5" s="1"/>
  <c r="F204" i="5"/>
  <c r="G204" i="5" s="1"/>
  <c r="F205" i="5"/>
  <c r="G205" i="5" s="1"/>
  <c r="F206" i="5"/>
  <c r="G206" i="5" s="1"/>
  <c r="F207" i="5"/>
  <c r="G207" i="5" s="1"/>
  <c r="F208" i="5"/>
  <c r="G208" i="5" s="1"/>
  <c r="F209" i="5"/>
  <c r="G209" i="5" s="1"/>
  <c r="F210" i="5"/>
  <c r="G210" i="5" s="1"/>
  <c r="F211" i="5"/>
  <c r="G211" i="5" s="1"/>
  <c r="F212" i="5"/>
  <c r="G212" i="5" s="1"/>
  <c r="F213" i="5"/>
  <c r="G213" i="5" s="1"/>
  <c r="F214" i="5"/>
  <c r="G214" i="5" s="1"/>
  <c r="F215" i="5"/>
  <c r="G215" i="5" s="1"/>
  <c r="F216" i="5"/>
  <c r="G216" i="5" s="1"/>
  <c r="F217" i="5"/>
  <c r="G217" i="5" s="1"/>
  <c r="F218" i="5"/>
  <c r="G218" i="5" s="1"/>
  <c r="F219" i="5"/>
  <c r="G219" i="5" s="1"/>
  <c r="F220" i="5"/>
  <c r="G220" i="5" s="1"/>
  <c r="F221" i="5"/>
  <c r="G221" i="5" s="1"/>
  <c r="F222" i="5"/>
  <c r="G222" i="5" s="1"/>
  <c r="F223" i="5"/>
  <c r="G223" i="5" s="1"/>
  <c r="F224" i="5"/>
  <c r="G224" i="5" s="1"/>
  <c r="F225" i="5"/>
  <c r="G225" i="5" s="1"/>
  <c r="F226" i="5"/>
  <c r="G226" i="5" s="1"/>
  <c r="F227" i="5"/>
  <c r="G227" i="5" s="1"/>
  <c r="F228" i="5"/>
  <c r="G228" i="5" s="1"/>
  <c r="F229" i="5"/>
  <c r="G229" i="5" s="1"/>
  <c r="F230" i="5"/>
  <c r="G230" i="5" s="1"/>
  <c r="F231" i="5"/>
  <c r="G231" i="5" s="1"/>
  <c r="F232" i="5"/>
  <c r="G232" i="5" s="1"/>
  <c r="F233" i="5"/>
  <c r="G233" i="5" s="1"/>
  <c r="F234" i="5"/>
  <c r="G234" i="5" s="1"/>
  <c r="F235" i="5"/>
  <c r="G235" i="5" s="1"/>
  <c r="F236" i="5"/>
  <c r="G236" i="5" s="1"/>
  <c r="F237" i="5"/>
  <c r="G237" i="5" s="1"/>
  <c r="F238" i="5"/>
  <c r="G238" i="5" s="1"/>
  <c r="F239" i="5"/>
  <c r="G239" i="5" s="1"/>
  <c r="F240" i="5"/>
  <c r="G240" i="5" s="1"/>
  <c r="F241" i="5"/>
  <c r="G241" i="5" s="1"/>
  <c r="F242" i="5"/>
  <c r="G242" i="5" s="1"/>
  <c r="F243" i="5"/>
  <c r="G243" i="5" s="1"/>
  <c r="F244" i="5"/>
  <c r="G244" i="5" s="1"/>
  <c r="F245" i="5"/>
  <c r="G245" i="5" s="1"/>
  <c r="F246" i="5"/>
  <c r="G246" i="5" s="1"/>
  <c r="F247" i="5"/>
  <c r="G247" i="5" s="1"/>
  <c r="F248" i="5"/>
  <c r="G248" i="5" s="1"/>
  <c r="F249" i="5"/>
  <c r="G249" i="5" s="1"/>
  <c r="F250" i="5"/>
  <c r="G250" i="5" s="1"/>
  <c r="F251" i="5"/>
  <c r="G251" i="5" s="1"/>
  <c r="F252" i="5"/>
  <c r="G252" i="5" s="1"/>
  <c r="F253" i="5"/>
  <c r="G253" i="5" s="1"/>
  <c r="F254" i="5"/>
  <c r="G254" i="5" s="1"/>
  <c r="F255" i="5"/>
  <c r="G255" i="5" s="1"/>
  <c r="F256" i="5"/>
  <c r="G256" i="5" s="1"/>
  <c r="F257" i="5"/>
  <c r="G257" i="5" s="1"/>
  <c r="F258" i="5"/>
  <c r="G258" i="5" s="1"/>
  <c r="F259" i="5"/>
  <c r="G259" i="5" s="1"/>
  <c r="F260" i="5"/>
  <c r="G260" i="5" s="1"/>
  <c r="F261" i="5"/>
  <c r="G261" i="5" s="1"/>
  <c r="F262" i="5"/>
  <c r="G262" i="5" s="1"/>
  <c r="F263" i="5"/>
  <c r="G263" i="5" s="1"/>
  <c r="F264" i="5"/>
  <c r="G264" i="5" s="1"/>
  <c r="F265" i="5"/>
  <c r="G265" i="5" s="1"/>
  <c r="F266" i="5"/>
  <c r="G266" i="5" s="1"/>
  <c r="F267" i="5"/>
  <c r="G267" i="5" s="1"/>
  <c r="F268" i="5"/>
  <c r="G268" i="5" s="1"/>
  <c r="F269" i="5"/>
  <c r="G269" i="5" s="1"/>
  <c r="F270" i="5"/>
  <c r="G270" i="5" s="1"/>
  <c r="F271" i="5"/>
  <c r="G271" i="5" s="1"/>
  <c r="F272" i="5"/>
  <c r="G272" i="5" s="1"/>
  <c r="F273" i="5"/>
  <c r="G273" i="5" s="1"/>
  <c r="F274" i="5"/>
  <c r="G274" i="5" s="1"/>
  <c r="F275" i="5"/>
  <c r="G275" i="5" s="1"/>
  <c r="F276" i="5"/>
  <c r="G276" i="5" s="1"/>
  <c r="F277" i="5"/>
  <c r="G277" i="5" s="1"/>
  <c r="F278" i="5"/>
  <c r="G278" i="5" s="1"/>
  <c r="F279" i="5"/>
  <c r="G279" i="5" s="1"/>
  <c r="F280" i="5"/>
  <c r="G280" i="5" s="1"/>
  <c r="F281" i="5"/>
  <c r="G281" i="5" s="1"/>
  <c r="F282" i="5"/>
  <c r="G282" i="5" s="1"/>
  <c r="F283" i="5"/>
  <c r="G283" i="5" s="1"/>
  <c r="F284" i="5"/>
  <c r="G284" i="5" s="1"/>
  <c r="F285" i="5"/>
  <c r="G285" i="5" s="1"/>
  <c r="F286" i="5"/>
  <c r="G286" i="5" s="1"/>
  <c r="F287" i="5"/>
  <c r="G287" i="5" s="1"/>
  <c r="F288" i="5"/>
  <c r="G288" i="5" s="1"/>
  <c r="F289" i="5"/>
  <c r="G289" i="5" s="1"/>
  <c r="F290" i="5"/>
  <c r="G290" i="5" s="1"/>
  <c r="F291" i="5"/>
  <c r="G291" i="5" s="1"/>
  <c r="F292" i="5"/>
  <c r="G292" i="5" s="1"/>
  <c r="F293" i="5"/>
  <c r="G293" i="5" s="1"/>
  <c r="F294" i="5"/>
  <c r="G294" i="5" s="1"/>
  <c r="F295" i="5"/>
  <c r="G295" i="5" s="1"/>
  <c r="F296" i="5"/>
  <c r="G296" i="5" s="1"/>
  <c r="F297" i="5"/>
  <c r="G297" i="5" s="1"/>
  <c r="F298" i="5"/>
  <c r="G298" i="5" s="1"/>
  <c r="F299" i="5"/>
  <c r="G299" i="5" s="1"/>
  <c r="F300" i="5"/>
  <c r="G300" i="5" s="1"/>
  <c r="F301" i="5"/>
  <c r="G301" i="5" s="1"/>
  <c r="F302" i="5"/>
  <c r="G302" i="5" s="1"/>
  <c r="F303" i="5"/>
  <c r="G303" i="5" s="1"/>
  <c r="F304" i="5"/>
  <c r="G304" i="5" s="1"/>
  <c r="F305" i="5"/>
  <c r="G305" i="5" s="1"/>
  <c r="F306" i="5"/>
  <c r="G306" i="5" s="1"/>
  <c r="F307" i="5"/>
  <c r="G307" i="5" s="1"/>
  <c r="F308" i="5"/>
  <c r="G308" i="5" s="1"/>
  <c r="F309" i="5"/>
  <c r="G309" i="5" s="1"/>
  <c r="F310" i="5"/>
  <c r="G310" i="5" s="1"/>
  <c r="F311" i="5"/>
  <c r="G311" i="5" s="1"/>
  <c r="F312" i="5"/>
  <c r="G312" i="5" s="1"/>
  <c r="F313" i="5"/>
  <c r="G313" i="5" s="1"/>
  <c r="F314" i="5"/>
  <c r="G314" i="5" s="1"/>
  <c r="F315" i="5"/>
  <c r="G315" i="5" s="1"/>
  <c r="F316" i="5"/>
  <c r="G316" i="5" s="1"/>
  <c r="F317" i="5"/>
  <c r="G317" i="5" s="1"/>
  <c r="F318" i="5"/>
  <c r="G318" i="5" s="1"/>
  <c r="F319" i="5"/>
  <c r="G319" i="5" s="1"/>
  <c r="F320" i="5"/>
  <c r="G320" i="5" s="1"/>
  <c r="F321" i="5"/>
  <c r="G321" i="5" s="1"/>
  <c r="F322" i="5"/>
  <c r="G322" i="5" s="1"/>
  <c r="F323" i="5"/>
  <c r="G323" i="5" s="1"/>
  <c r="F324" i="5"/>
  <c r="G324" i="5" s="1"/>
  <c r="F325" i="5"/>
  <c r="G325" i="5" s="1"/>
  <c r="F326" i="5"/>
  <c r="G326" i="5" s="1"/>
  <c r="F327" i="5"/>
  <c r="G327" i="5" s="1"/>
  <c r="F328" i="5"/>
  <c r="G328" i="5" s="1"/>
  <c r="F329" i="5"/>
  <c r="G329" i="5" s="1"/>
  <c r="F330" i="5"/>
  <c r="G330" i="5" s="1"/>
  <c r="F331" i="5"/>
  <c r="G331" i="5" s="1"/>
  <c r="F332" i="5"/>
  <c r="G332" i="5" s="1"/>
  <c r="F333" i="5"/>
  <c r="G333" i="5" s="1"/>
  <c r="F334" i="5"/>
  <c r="G334" i="5" s="1"/>
  <c r="F335" i="5"/>
  <c r="G335" i="5" s="1"/>
  <c r="F336" i="5"/>
  <c r="G336" i="5" s="1"/>
  <c r="F337" i="5"/>
  <c r="G337" i="5" s="1"/>
  <c r="F338" i="5"/>
  <c r="G338" i="5" s="1"/>
  <c r="F339" i="5"/>
  <c r="G339" i="5" s="1"/>
  <c r="F340" i="5"/>
  <c r="G340" i="5" s="1"/>
  <c r="F341" i="5"/>
  <c r="G341" i="5" s="1"/>
  <c r="F342" i="5"/>
  <c r="G342" i="5" s="1"/>
  <c r="F343" i="5"/>
  <c r="G343" i="5" s="1"/>
  <c r="F344" i="5"/>
  <c r="G344" i="5" s="1"/>
  <c r="F345" i="5"/>
  <c r="G345" i="5" s="1"/>
  <c r="F346" i="5"/>
  <c r="G346" i="5" s="1"/>
  <c r="F347" i="5"/>
  <c r="G347" i="5" s="1"/>
  <c r="F348" i="5"/>
  <c r="G348" i="5" s="1"/>
  <c r="F349" i="5"/>
  <c r="G349" i="5" s="1"/>
  <c r="F350" i="5"/>
  <c r="G350" i="5" s="1"/>
  <c r="F351" i="5"/>
  <c r="G351" i="5" s="1"/>
  <c r="F352" i="5"/>
  <c r="G352" i="5" s="1"/>
  <c r="F353" i="5"/>
  <c r="G353" i="5" s="1"/>
  <c r="F27" i="5"/>
  <c r="G27" i="5" s="1"/>
  <c r="F354" i="5"/>
  <c r="G354" i="5" s="1"/>
  <c r="F355" i="5"/>
  <c r="G355" i="5" s="1"/>
  <c r="F35" i="5"/>
  <c r="G35" i="5" s="1"/>
  <c r="F356" i="5"/>
  <c r="G356" i="5" s="1"/>
  <c r="F357" i="5"/>
  <c r="G357" i="5" s="1"/>
  <c r="F358" i="5"/>
  <c r="G358" i="5" s="1"/>
  <c r="F359" i="5"/>
  <c r="G359" i="5" s="1"/>
  <c r="F360" i="5"/>
  <c r="G360" i="5" s="1"/>
  <c r="F361" i="5"/>
  <c r="G361" i="5" s="1"/>
  <c r="F362" i="5"/>
  <c r="G362" i="5" s="1"/>
  <c r="F363" i="5"/>
  <c r="G363" i="5" s="1"/>
  <c r="F364" i="5"/>
  <c r="G364" i="5" s="1"/>
  <c r="F365" i="5"/>
  <c r="G365" i="5" s="1"/>
  <c r="F366" i="5"/>
  <c r="G366" i="5" s="1"/>
  <c r="F367" i="5"/>
  <c r="G367" i="5" s="1"/>
  <c r="F368" i="5"/>
  <c r="G368" i="5" s="1"/>
  <c r="F369" i="5"/>
  <c r="G369" i="5" s="1"/>
  <c r="F370" i="5"/>
  <c r="G370" i="5" s="1"/>
  <c r="F371" i="5"/>
  <c r="G371" i="5" s="1"/>
  <c r="F372" i="5"/>
  <c r="G372" i="5" s="1"/>
  <c r="F373" i="5"/>
  <c r="G373" i="5" s="1"/>
  <c r="F374" i="5"/>
  <c r="G374" i="5" s="1"/>
  <c r="F375" i="5"/>
  <c r="G375" i="5" s="1"/>
  <c r="F376" i="5"/>
  <c r="G376" i="5" s="1"/>
  <c r="F377" i="5"/>
  <c r="G377" i="5" s="1"/>
  <c r="F378" i="5"/>
  <c r="G378" i="5" s="1"/>
  <c r="F379" i="5"/>
  <c r="G379" i="5" s="1"/>
  <c r="F380" i="5"/>
  <c r="G380" i="5" s="1"/>
  <c r="F381" i="5"/>
  <c r="G381" i="5" s="1"/>
  <c r="F382" i="5"/>
  <c r="G382" i="5" s="1"/>
  <c r="F383" i="5"/>
  <c r="G383" i="5" s="1"/>
  <c r="F384" i="5"/>
  <c r="G384" i="5" s="1"/>
  <c r="F385" i="5"/>
  <c r="G385" i="5" s="1"/>
  <c r="F386" i="5"/>
  <c r="G386" i="5" s="1"/>
  <c r="F387" i="5"/>
  <c r="G387" i="5" s="1"/>
  <c r="F388" i="5"/>
  <c r="G388" i="5" s="1"/>
  <c r="F389" i="5"/>
  <c r="G389" i="5" s="1"/>
  <c r="F390" i="5"/>
  <c r="G390" i="5" s="1"/>
  <c r="F391" i="5"/>
  <c r="G391" i="5" s="1"/>
  <c r="F392" i="5"/>
  <c r="G392" i="5" s="1"/>
  <c r="F393" i="5"/>
  <c r="G393" i="5" s="1"/>
  <c r="F394" i="5"/>
  <c r="G394" i="5" s="1"/>
  <c r="F395" i="5"/>
  <c r="G395" i="5" s="1"/>
  <c r="F396" i="5"/>
  <c r="G396" i="5" s="1"/>
  <c r="F397" i="5"/>
  <c r="G397" i="5" s="1"/>
  <c r="F398" i="5"/>
  <c r="G398" i="5" s="1"/>
  <c r="F399" i="5"/>
  <c r="G399" i="5" s="1"/>
  <c r="F400" i="5"/>
  <c r="G400" i="5" s="1"/>
  <c r="F401" i="5"/>
  <c r="G401" i="5" s="1"/>
  <c r="F402" i="5"/>
  <c r="G402" i="5" s="1"/>
  <c r="F403" i="5"/>
  <c r="G403" i="5" s="1"/>
  <c r="F404" i="5"/>
  <c r="G404" i="5" s="1"/>
  <c r="F405" i="5"/>
  <c r="G405" i="5" s="1"/>
  <c r="F406" i="5"/>
  <c r="G406" i="5" s="1"/>
  <c r="F407" i="5"/>
  <c r="G407" i="5" s="1"/>
  <c r="F408" i="5"/>
  <c r="G408" i="5" s="1"/>
  <c r="F409" i="5"/>
  <c r="G409" i="5" s="1"/>
  <c r="F410" i="5"/>
  <c r="G410" i="5" s="1"/>
  <c r="F411" i="5"/>
  <c r="G411" i="5" s="1"/>
  <c r="F412" i="5"/>
  <c r="G412" i="5" s="1"/>
  <c r="F413" i="5"/>
  <c r="G413" i="5" s="1"/>
  <c r="F414" i="5"/>
  <c r="G414" i="5" s="1"/>
  <c r="F415" i="5"/>
  <c r="G415" i="5" s="1"/>
  <c r="F416" i="5"/>
  <c r="G416" i="5" s="1"/>
  <c r="F417" i="5"/>
  <c r="G417" i="5" s="1"/>
  <c r="F418" i="5"/>
  <c r="G418" i="5" s="1"/>
  <c r="F419" i="5"/>
  <c r="G419" i="5" s="1"/>
  <c r="F420" i="5"/>
  <c r="G420" i="5" s="1"/>
  <c r="F421" i="5"/>
  <c r="G421" i="5" s="1"/>
  <c r="F422" i="5"/>
  <c r="G422" i="5" s="1"/>
  <c r="F423" i="5"/>
  <c r="G423" i="5" s="1"/>
  <c r="F424" i="5"/>
  <c r="G424" i="5" s="1"/>
  <c r="F425" i="5"/>
  <c r="G425" i="5" s="1"/>
  <c r="F426" i="5"/>
  <c r="G426" i="5" s="1"/>
  <c r="F427" i="5"/>
  <c r="G427" i="5" s="1"/>
  <c r="F428" i="5"/>
  <c r="G428" i="5" s="1"/>
  <c r="F429" i="5"/>
  <c r="G429" i="5" s="1"/>
  <c r="F430" i="5"/>
  <c r="G430" i="5" s="1"/>
  <c r="F431" i="5"/>
  <c r="G431" i="5" s="1"/>
  <c r="F21" i="5"/>
  <c r="G21" i="5" s="1"/>
  <c r="F432" i="5"/>
  <c r="G432" i="5" s="1"/>
  <c r="F433" i="5"/>
  <c r="G433" i="5" s="1"/>
  <c r="F434" i="5"/>
  <c r="G434" i="5" s="1"/>
  <c r="F435" i="5"/>
  <c r="G435" i="5" s="1"/>
  <c r="F436" i="5"/>
  <c r="G436" i="5" s="1"/>
  <c r="F437" i="5"/>
  <c r="G437" i="5" s="1"/>
  <c r="F438" i="5"/>
  <c r="G438" i="5" s="1"/>
  <c r="F439" i="5"/>
  <c r="G439" i="5" s="1"/>
  <c r="F440" i="5"/>
  <c r="G440" i="5" s="1"/>
  <c r="F441" i="5"/>
  <c r="G441" i="5" s="1"/>
  <c r="F25" i="5"/>
  <c r="G25" i="5" s="1"/>
  <c r="F442" i="5"/>
  <c r="G442" i="5" s="1"/>
  <c r="F443" i="5"/>
  <c r="G443" i="5" s="1"/>
  <c r="F444" i="5"/>
  <c r="G444" i="5" s="1"/>
  <c r="F445" i="5"/>
  <c r="G445" i="5" s="1"/>
  <c r="F446" i="5"/>
  <c r="G446" i="5" s="1"/>
  <c r="F41" i="5"/>
  <c r="G41" i="5" s="1"/>
  <c r="F447" i="5"/>
  <c r="G447" i="5" s="1"/>
  <c r="F448" i="5"/>
  <c r="G448" i="5" s="1"/>
  <c r="F449" i="5"/>
  <c r="G449" i="5" s="1"/>
  <c r="F450" i="5"/>
  <c r="G450" i="5" s="1"/>
  <c r="F451" i="5"/>
  <c r="G451" i="5" s="1"/>
  <c r="F452" i="5"/>
  <c r="G452" i="5" s="1"/>
  <c r="F453" i="5"/>
  <c r="G453" i="5" s="1"/>
  <c r="F454" i="5"/>
  <c r="G454" i="5" s="1"/>
  <c r="F455" i="5"/>
  <c r="G455" i="5" s="1"/>
  <c r="F456" i="5"/>
  <c r="G456" i="5" s="1"/>
  <c r="F457" i="5"/>
  <c r="G457" i="5" s="1"/>
  <c r="F458" i="5"/>
  <c r="G458" i="5" s="1"/>
  <c r="F459" i="5"/>
  <c r="G459" i="5" s="1"/>
  <c r="F460" i="5"/>
  <c r="G460" i="5" s="1"/>
  <c r="F461" i="5"/>
  <c r="G461" i="5" s="1"/>
  <c r="F462" i="5"/>
  <c r="G462" i="5" s="1"/>
  <c r="F463" i="5"/>
  <c r="G463" i="5" s="1"/>
  <c r="F464" i="5"/>
  <c r="G464" i="5" s="1"/>
  <c r="F465" i="5"/>
  <c r="G465" i="5" s="1"/>
  <c r="F466" i="5"/>
  <c r="G466" i="5" s="1"/>
  <c r="F467" i="5"/>
  <c r="G467" i="5" s="1"/>
  <c r="F468" i="5"/>
  <c r="G468" i="5" s="1"/>
  <c r="F469" i="5"/>
  <c r="G469" i="5" s="1"/>
  <c r="F470" i="5"/>
  <c r="G470" i="5" s="1"/>
  <c r="F471" i="5"/>
  <c r="G471" i="5" s="1"/>
  <c r="F472" i="5"/>
  <c r="G472" i="5" s="1"/>
  <c r="F473" i="5"/>
  <c r="G473" i="5" s="1"/>
  <c r="F474" i="5"/>
  <c r="G474" i="5" s="1"/>
  <c r="F475" i="5"/>
  <c r="G475" i="5" s="1"/>
  <c r="F476" i="5"/>
  <c r="G476" i="5" s="1"/>
  <c r="F477" i="5"/>
  <c r="G477" i="5" s="1"/>
  <c r="F478" i="5"/>
  <c r="G478" i="5" s="1"/>
  <c r="F479" i="5"/>
  <c r="G479" i="5" s="1"/>
  <c r="F480" i="5"/>
  <c r="G480" i="5" s="1"/>
  <c r="F481" i="5"/>
  <c r="G481" i="5" s="1"/>
  <c r="F482" i="5"/>
  <c r="G482" i="5" s="1"/>
  <c r="F483" i="5"/>
  <c r="G483" i="5" s="1"/>
  <c r="F484" i="5"/>
  <c r="G484" i="5" s="1"/>
  <c r="F485" i="5"/>
  <c r="G485" i="5" s="1"/>
  <c r="F486" i="5"/>
  <c r="G486" i="5" s="1"/>
  <c r="F487" i="5"/>
  <c r="G487" i="5" s="1"/>
  <c r="F488" i="5"/>
  <c r="G488" i="5" s="1"/>
  <c r="F489" i="5"/>
  <c r="G489" i="5" s="1"/>
  <c r="F490" i="5"/>
  <c r="G490" i="5" s="1"/>
  <c r="F491" i="5"/>
  <c r="G491" i="5" s="1"/>
  <c r="F492" i="5"/>
  <c r="G492" i="5" s="1"/>
  <c r="F493" i="5"/>
  <c r="G493" i="5" s="1"/>
  <c r="F494" i="5"/>
  <c r="G494" i="5" s="1"/>
  <c r="F495" i="5"/>
  <c r="G495" i="5" s="1"/>
  <c r="F496" i="5"/>
  <c r="G496" i="5" s="1"/>
  <c r="F497" i="5"/>
  <c r="G497" i="5" s="1"/>
  <c r="F498" i="5"/>
  <c r="G498" i="5" s="1"/>
  <c r="F499" i="5"/>
  <c r="G499" i="5" s="1"/>
  <c r="F500" i="5"/>
  <c r="G500" i="5" s="1"/>
  <c r="F501" i="5"/>
  <c r="G501" i="5" s="1"/>
  <c r="F502" i="5"/>
  <c r="G502" i="5" s="1"/>
  <c r="F503" i="5"/>
  <c r="G503" i="5" s="1"/>
  <c r="F504" i="5"/>
  <c r="G504" i="5" s="1"/>
  <c r="F505" i="5"/>
  <c r="G505" i="5" s="1"/>
  <c r="F506" i="5"/>
  <c r="G506" i="5" s="1"/>
  <c r="F507" i="5"/>
  <c r="G507" i="5" s="1"/>
  <c r="F508" i="5"/>
  <c r="G508" i="5" s="1"/>
  <c r="F509" i="5"/>
  <c r="G509" i="5" s="1"/>
  <c r="F510" i="5"/>
  <c r="G510" i="5" s="1"/>
  <c r="F511" i="5"/>
  <c r="G511" i="5" s="1"/>
  <c r="F512" i="5"/>
  <c r="G512" i="5" s="1"/>
  <c r="F513" i="5"/>
  <c r="G513" i="5" s="1"/>
  <c r="F514" i="5"/>
  <c r="G514" i="5" s="1"/>
  <c r="F515" i="5"/>
  <c r="G515" i="5" s="1"/>
  <c r="F516" i="5"/>
  <c r="G516" i="5" s="1"/>
  <c r="F517" i="5"/>
  <c r="G517" i="5" s="1"/>
  <c r="F518" i="5"/>
  <c r="G518" i="5" s="1"/>
  <c r="F519" i="5"/>
  <c r="G519" i="5" s="1"/>
  <c r="F520" i="5"/>
  <c r="G520" i="5" s="1"/>
  <c r="F5" i="15"/>
  <c r="G5" i="15" s="1"/>
  <c r="F4" i="15"/>
  <c r="G4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25" i="15"/>
  <c r="G25" i="15" s="1"/>
  <c r="F24" i="15"/>
  <c r="G24" i="15" s="1"/>
  <c r="F14" i="15"/>
  <c r="G14" i="15" s="1"/>
  <c r="F12" i="15"/>
  <c r="G12" i="15" s="1"/>
  <c r="F21" i="15"/>
  <c r="G21" i="15" s="1"/>
  <c r="F38" i="15"/>
  <c r="G38" i="15" s="1"/>
  <c r="F13" i="15"/>
  <c r="G13" i="15" s="1"/>
  <c r="F17" i="15"/>
  <c r="G17" i="15" s="1"/>
  <c r="F40" i="15"/>
  <c r="G40" i="15" s="1"/>
  <c r="F520" i="15"/>
  <c r="G520" i="15" s="1"/>
  <c r="F28" i="15"/>
  <c r="G28" i="15" s="1"/>
  <c r="F519" i="15"/>
  <c r="G519" i="15" s="1"/>
  <c r="F15" i="15"/>
  <c r="G15" i="15" s="1"/>
  <c r="F518" i="15"/>
  <c r="G518" i="15" s="1"/>
  <c r="F23" i="15"/>
  <c r="G23" i="15" s="1"/>
  <c r="F517" i="15"/>
  <c r="G517" i="15" s="1"/>
  <c r="F49" i="15"/>
  <c r="G49" i="15" s="1"/>
  <c r="F516" i="15"/>
  <c r="G516" i="15" s="1"/>
  <c r="F27" i="15"/>
  <c r="G27" i="15" s="1"/>
  <c r="F19" i="15"/>
  <c r="G19" i="15" s="1"/>
  <c r="F46" i="15"/>
  <c r="G46" i="15" s="1"/>
  <c r="F45" i="15"/>
  <c r="G45" i="15" s="1"/>
  <c r="F54" i="15"/>
  <c r="G54" i="15" s="1"/>
  <c r="F515" i="15"/>
  <c r="G515" i="15" s="1"/>
  <c r="F18" i="15"/>
  <c r="G18" i="15" s="1"/>
  <c r="F512" i="15"/>
  <c r="G512" i="15" s="1"/>
  <c r="F513" i="15"/>
  <c r="G513" i="15" s="1"/>
  <c r="F514" i="15"/>
  <c r="G514" i="15" s="1"/>
  <c r="F55" i="15"/>
  <c r="G55" i="15" s="1"/>
  <c r="F16" i="15"/>
  <c r="G16" i="15" s="1"/>
  <c r="F42" i="15"/>
  <c r="G42" i="15" s="1"/>
  <c r="F509" i="15"/>
  <c r="G509" i="15" s="1"/>
  <c r="F510" i="15"/>
  <c r="G510" i="15" s="1"/>
  <c r="F511" i="15"/>
  <c r="G511" i="15" s="1"/>
  <c r="F507" i="15"/>
  <c r="G507" i="15" s="1"/>
  <c r="F508" i="15"/>
  <c r="G508" i="15" s="1"/>
  <c r="F53" i="15"/>
  <c r="G53" i="15" s="1"/>
  <c r="F33" i="15"/>
  <c r="G33" i="15" s="1"/>
  <c r="F26" i="15"/>
  <c r="G26" i="15" s="1"/>
  <c r="F506" i="15"/>
  <c r="G506" i="15" s="1"/>
  <c r="F503" i="15"/>
  <c r="G503" i="15" s="1"/>
  <c r="F504" i="15"/>
  <c r="G504" i="15" s="1"/>
  <c r="F505" i="15"/>
  <c r="G505" i="15" s="1"/>
  <c r="F502" i="15"/>
  <c r="G502" i="15" s="1"/>
  <c r="F22" i="15"/>
  <c r="G22" i="15" s="1"/>
  <c r="F499" i="15"/>
  <c r="G499" i="15" s="1"/>
  <c r="F37" i="15"/>
  <c r="G37" i="15" s="1"/>
  <c r="F500" i="15"/>
  <c r="G500" i="15" s="1"/>
  <c r="F501" i="15"/>
  <c r="G501" i="15" s="1"/>
  <c r="F57" i="15"/>
  <c r="G57" i="15" s="1"/>
  <c r="F58" i="15"/>
  <c r="G58" i="15" s="1"/>
  <c r="F59" i="15"/>
  <c r="G59" i="15" s="1"/>
  <c r="F60" i="15"/>
  <c r="G60" i="15" s="1"/>
  <c r="F61" i="15"/>
  <c r="G61" i="15" s="1"/>
  <c r="F62" i="15"/>
  <c r="G62" i="15" s="1"/>
  <c r="F63" i="15"/>
  <c r="G63" i="15" s="1"/>
  <c r="F64" i="15"/>
  <c r="G64" i="15" s="1"/>
  <c r="F65" i="15"/>
  <c r="G65" i="15" s="1"/>
  <c r="F66" i="15"/>
  <c r="G66" i="15" s="1"/>
  <c r="F67" i="15"/>
  <c r="G67" i="15" s="1"/>
  <c r="F68" i="15"/>
  <c r="G68" i="15" s="1"/>
  <c r="F69" i="15"/>
  <c r="G69" i="15" s="1"/>
  <c r="F70" i="15"/>
  <c r="G70" i="15" s="1"/>
  <c r="F71" i="15"/>
  <c r="G71" i="15" s="1"/>
  <c r="F72" i="15"/>
  <c r="G72" i="15" s="1"/>
  <c r="F73" i="15"/>
  <c r="G73" i="15" s="1"/>
  <c r="F74" i="15"/>
  <c r="G74" i="15" s="1"/>
  <c r="F75" i="15"/>
  <c r="G75" i="15" s="1"/>
  <c r="F76" i="15"/>
  <c r="G76" i="15" s="1"/>
  <c r="F77" i="15"/>
  <c r="G77" i="15" s="1"/>
  <c r="F78" i="15"/>
  <c r="G78" i="15" s="1"/>
  <c r="F79" i="15"/>
  <c r="G79" i="15" s="1"/>
  <c r="F80" i="15"/>
  <c r="G80" i="15" s="1"/>
  <c r="F81" i="15"/>
  <c r="G81" i="15" s="1"/>
  <c r="F82" i="15"/>
  <c r="G82" i="15" s="1"/>
  <c r="F83" i="15"/>
  <c r="G83" i="15" s="1"/>
  <c r="F84" i="15"/>
  <c r="G84" i="15" s="1"/>
  <c r="F85" i="15"/>
  <c r="G85" i="15" s="1"/>
  <c r="F86" i="15"/>
  <c r="G86" i="15" s="1"/>
  <c r="F87" i="15"/>
  <c r="G87" i="15" s="1"/>
  <c r="F88" i="15"/>
  <c r="G88" i="15" s="1"/>
  <c r="F89" i="15"/>
  <c r="G89" i="15" s="1"/>
  <c r="F90" i="15"/>
  <c r="G90" i="15" s="1"/>
  <c r="F91" i="15"/>
  <c r="G91" i="15" s="1"/>
  <c r="F92" i="15"/>
  <c r="G92" i="15" s="1"/>
  <c r="F93" i="15"/>
  <c r="G93" i="15" s="1"/>
  <c r="F94" i="15"/>
  <c r="G94" i="15" s="1"/>
  <c r="F95" i="15"/>
  <c r="G95" i="15" s="1"/>
  <c r="F96" i="15"/>
  <c r="G96" i="15" s="1"/>
  <c r="F97" i="15"/>
  <c r="G97" i="15" s="1"/>
  <c r="F98" i="15"/>
  <c r="G98" i="15" s="1"/>
  <c r="F99" i="15"/>
  <c r="G99" i="15" s="1"/>
  <c r="F100" i="15"/>
  <c r="G100" i="15" s="1"/>
  <c r="F34" i="15"/>
  <c r="G34" i="15" s="1"/>
  <c r="F101" i="15"/>
  <c r="G101" i="15" s="1"/>
  <c r="F102" i="15"/>
  <c r="G102" i="15" s="1"/>
  <c r="F103" i="15"/>
  <c r="G103" i="15" s="1"/>
  <c r="F104" i="15"/>
  <c r="G104" i="15" s="1"/>
  <c r="F39" i="15"/>
  <c r="G39" i="15" s="1"/>
  <c r="F105" i="15"/>
  <c r="G105" i="15" s="1"/>
  <c r="F106" i="15"/>
  <c r="G106" i="15" s="1"/>
  <c r="F107" i="15"/>
  <c r="G107" i="15" s="1"/>
  <c r="F29" i="15"/>
  <c r="G29" i="15" s="1"/>
  <c r="F108" i="15"/>
  <c r="G108" i="15" s="1"/>
  <c r="F47" i="15"/>
  <c r="G47" i="15" s="1"/>
  <c r="F109" i="15"/>
  <c r="G109" i="15" s="1"/>
  <c r="F110" i="15"/>
  <c r="G110" i="15" s="1"/>
  <c r="F111" i="15"/>
  <c r="G111" i="15" s="1"/>
  <c r="F112" i="15"/>
  <c r="G112" i="15" s="1"/>
  <c r="F113" i="15"/>
  <c r="G113" i="15" s="1"/>
  <c r="F114" i="15"/>
  <c r="G114" i="15" s="1"/>
  <c r="F115" i="15"/>
  <c r="G115" i="15" s="1"/>
  <c r="F116" i="15"/>
  <c r="G116" i="15" s="1"/>
  <c r="F117" i="15"/>
  <c r="G117" i="15" s="1"/>
  <c r="F118" i="15"/>
  <c r="G118" i="15" s="1"/>
  <c r="F119" i="15"/>
  <c r="G119" i="15" s="1"/>
  <c r="F120" i="15"/>
  <c r="G120" i="15" s="1"/>
  <c r="F121" i="15"/>
  <c r="G121" i="15" s="1"/>
  <c r="F122" i="15"/>
  <c r="G122" i="15" s="1"/>
  <c r="F123" i="15"/>
  <c r="G123" i="15" s="1"/>
  <c r="F124" i="15"/>
  <c r="G124" i="15" s="1"/>
  <c r="F125" i="15"/>
  <c r="G125" i="15" s="1"/>
  <c r="F126" i="15"/>
  <c r="G126" i="15" s="1"/>
  <c r="F127" i="15"/>
  <c r="G127" i="15" s="1"/>
  <c r="F128" i="15"/>
  <c r="G128" i="15" s="1"/>
  <c r="F129" i="15"/>
  <c r="G129" i="15" s="1"/>
  <c r="F130" i="15"/>
  <c r="G130" i="15" s="1"/>
  <c r="F131" i="15"/>
  <c r="G131" i="15" s="1"/>
  <c r="F132" i="15"/>
  <c r="G132" i="15" s="1"/>
  <c r="F133" i="15"/>
  <c r="G133" i="15" s="1"/>
  <c r="F134" i="15"/>
  <c r="G134" i="15" s="1"/>
  <c r="F135" i="15"/>
  <c r="G135" i="15" s="1"/>
  <c r="F136" i="15"/>
  <c r="G136" i="15" s="1"/>
  <c r="F137" i="15"/>
  <c r="G137" i="15" s="1"/>
  <c r="F138" i="15"/>
  <c r="G138" i="15" s="1"/>
  <c r="F50" i="15"/>
  <c r="G50" i="15" s="1"/>
  <c r="F139" i="15"/>
  <c r="G139" i="15" s="1"/>
  <c r="F140" i="15"/>
  <c r="G140" i="15" s="1"/>
  <c r="F141" i="15"/>
  <c r="G141" i="15" s="1"/>
  <c r="F142" i="15"/>
  <c r="G142" i="15" s="1"/>
  <c r="F143" i="15"/>
  <c r="G143" i="15" s="1"/>
  <c r="F144" i="15"/>
  <c r="G144" i="15" s="1"/>
  <c r="F145" i="15"/>
  <c r="G145" i="15" s="1"/>
  <c r="F146" i="15"/>
  <c r="G146" i="15" s="1"/>
  <c r="F147" i="15"/>
  <c r="G147" i="15" s="1"/>
  <c r="F148" i="15"/>
  <c r="G148" i="15" s="1"/>
  <c r="F149" i="15"/>
  <c r="G149" i="15" s="1"/>
  <c r="F150" i="15"/>
  <c r="G150" i="15" s="1"/>
  <c r="F151" i="15"/>
  <c r="G151" i="15" s="1"/>
  <c r="F152" i="15"/>
  <c r="G152" i="15" s="1"/>
  <c r="F153" i="15"/>
  <c r="G153" i="15" s="1"/>
  <c r="F154" i="15"/>
  <c r="G154" i="15" s="1"/>
  <c r="F155" i="15"/>
  <c r="G155" i="15" s="1"/>
  <c r="F156" i="15"/>
  <c r="G156" i="15" s="1"/>
  <c r="F157" i="15"/>
  <c r="G157" i="15" s="1"/>
  <c r="F158" i="15"/>
  <c r="G158" i="15" s="1"/>
  <c r="F159" i="15"/>
  <c r="G159" i="15" s="1"/>
  <c r="F160" i="15"/>
  <c r="G160" i="15" s="1"/>
  <c r="F161" i="15"/>
  <c r="G161" i="15" s="1"/>
  <c r="F162" i="15"/>
  <c r="G162" i="15" s="1"/>
  <c r="F163" i="15"/>
  <c r="G163" i="15" s="1"/>
  <c r="F164" i="15"/>
  <c r="G164" i="15" s="1"/>
  <c r="F165" i="15"/>
  <c r="G165" i="15" s="1"/>
  <c r="F166" i="15"/>
  <c r="G166" i="15" s="1"/>
  <c r="F167" i="15"/>
  <c r="G167" i="15" s="1"/>
  <c r="F168" i="15"/>
  <c r="G168" i="15" s="1"/>
  <c r="F169" i="15"/>
  <c r="G169" i="15" s="1"/>
  <c r="F170" i="15"/>
  <c r="G170" i="15" s="1"/>
  <c r="F171" i="15"/>
  <c r="G171" i="15" s="1"/>
  <c r="F172" i="15"/>
  <c r="G172" i="15" s="1"/>
  <c r="F173" i="15"/>
  <c r="G173" i="15" s="1"/>
  <c r="F174" i="15"/>
  <c r="G174" i="15" s="1"/>
  <c r="F175" i="15"/>
  <c r="G175" i="15" s="1"/>
  <c r="F176" i="15"/>
  <c r="G176" i="15" s="1"/>
  <c r="F177" i="15"/>
  <c r="G177" i="15" s="1"/>
  <c r="F178" i="15"/>
  <c r="G178" i="15" s="1"/>
  <c r="F179" i="15"/>
  <c r="G179" i="15" s="1"/>
  <c r="F180" i="15"/>
  <c r="G180" i="15" s="1"/>
  <c r="F181" i="15"/>
  <c r="G181" i="15" s="1"/>
  <c r="F182" i="15"/>
  <c r="G182" i="15" s="1"/>
  <c r="F20" i="15"/>
  <c r="G20" i="15" s="1"/>
  <c r="F183" i="15"/>
  <c r="G183" i="15" s="1"/>
  <c r="F184" i="15"/>
  <c r="G184" i="15" s="1"/>
  <c r="F44" i="15"/>
  <c r="G44" i="15" s="1"/>
  <c r="F185" i="15"/>
  <c r="G185" i="15" s="1"/>
  <c r="F186" i="15"/>
  <c r="G186" i="15" s="1"/>
  <c r="F187" i="15"/>
  <c r="G187" i="15" s="1"/>
  <c r="F188" i="15"/>
  <c r="G188" i="15" s="1"/>
  <c r="F189" i="15"/>
  <c r="G189" i="15" s="1"/>
  <c r="F190" i="15"/>
  <c r="G190" i="15" s="1"/>
  <c r="F191" i="15"/>
  <c r="G191" i="15" s="1"/>
  <c r="F192" i="15"/>
  <c r="G192" i="15" s="1"/>
  <c r="F193" i="15"/>
  <c r="G193" i="15" s="1"/>
  <c r="F194" i="15"/>
  <c r="G194" i="15" s="1"/>
  <c r="F195" i="15"/>
  <c r="G195" i="15" s="1"/>
  <c r="F196" i="15"/>
  <c r="G196" i="15" s="1"/>
  <c r="F197" i="15"/>
  <c r="G197" i="15" s="1"/>
  <c r="F198" i="15"/>
  <c r="G198" i="15" s="1"/>
  <c r="F199" i="15"/>
  <c r="G199" i="15" s="1"/>
  <c r="F200" i="15"/>
  <c r="G200" i="15" s="1"/>
  <c r="F201" i="15"/>
  <c r="G201" i="15" s="1"/>
  <c r="F202" i="15"/>
  <c r="G202" i="15" s="1"/>
  <c r="F203" i="15"/>
  <c r="G203" i="15" s="1"/>
  <c r="F204" i="15"/>
  <c r="G204" i="15" s="1"/>
  <c r="F205" i="15"/>
  <c r="G205" i="15" s="1"/>
  <c r="F206" i="15"/>
  <c r="G206" i="15" s="1"/>
  <c r="F207" i="15"/>
  <c r="G207" i="15" s="1"/>
  <c r="F208" i="15"/>
  <c r="G208" i="15" s="1"/>
  <c r="F209" i="15"/>
  <c r="G209" i="15" s="1"/>
  <c r="F210" i="15"/>
  <c r="G210" i="15" s="1"/>
  <c r="F211" i="15"/>
  <c r="G211" i="15" s="1"/>
  <c r="F212" i="15"/>
  <c r="G212" i="15" s="1"/>
  <c r="F213" i="15"/>
  <c r="G213" i="15" s="1"/>
  <c r="F214" i="15"/>
  <c r="G214" i="15" s="1"/>
  <c r="F215" i="15"/>
  <c r="G215" i="15" s="1"/>
  <c r="F216" i="15"/>
  <c r="G216" i="15" s="1"/>
  <c r="F217" i="15"/>
  <c r="G217" i="15" s="1"/>
  <c r="F218" i="15"/>
  <c r="G218" i="15" s="1"/>
  <c r="F219" i="15"/>
  <c r="G219" i="15" s="1"/>
  <c r="F220" i="15"/>
  <c r="G220" i="15" s="1"/>
  <c r="F221" i="15"/>
  <c r="G221" i="15" s="1"/>
  <c r="F222" i="15"/>
  <c r="G222" i="15" s="1"/>
  <c r="F223" i="15"/>
  <c r="G223" i="15" s="1"/>
  <c r="F224" i="15"/>
  <c r="G224" i="15" s="1"/>
  <c r="F225" i="15"/>
  <c r="G225" i="15" s="1"/>
  <c r="F226" i="15"/>
  <c r="G226" i="15" s="1"/>
  <c r="F227" i="15"/>
  <c r="G227" i="15" s="1"/>
  <c r="F228" i="15"/>
  <c r="G228" i="15" s="1"/>
  <c r="F229" i="15"/>
  <c r="G229" i="15" s="1"/>
  <c r="F230" i="15"/>
  <c r="G230" i="15" s="1"/>
  <c r="F231" i="15"/>
  <c r="G231" i="15" s="1"/>
  <c r="F232" i="15"/>
  <c r="G232" i="15" s="1"/>
  <c r="F233" i="15"/>
  <c r="G233" i="15" s="1"/>
  <c r="F234" i="15"/>
  <c r="G234" i="15" s="1"/>
  <c r="F235" i="15"/>
  <c r="G235" i="15" s="1"/>
  <c r="F236" i="15"/>
  <c r="G236" i="15" s="1"/>
  <c r="F237" i="15"/>
  <c r="G237" i="15" s="1"/>
  <c r="F238" i="15"/>
  <c r="G238" i="15" s="1"/>
  <c r="F239" i="15"/>
  <c r="G239" i="15" s="1"/>
  <c r="F240" i="15"/>
  <c r="G240" i="15" s="1"/>
  <c r="F241" i="15"/>
  <c r="G241" i="15" s="1"/>
  <c r="F242" i="15"/>
  <c r="G242" i="15" s="1"/>
  <c r="F243" i="15"/>
  <c r="G243" i="15" s="1"/>
  <c r="F244" i="15"/>
  <c r="G244" i="15" s="1"/>
  <c r="F245" i="15"/>
  <c r="G245" i="15" s="1"/>
  <c r="F246" i="15"/>
  <c r="G246" i="15" s="1"/>
  <c r="F247" i="15"/>
  <c r="G247" i="15" s="1"/>
  <c r="F248" i="15"/>
  <c r="G248" i="15" s="1"/>
  <c r="F249" i="15"/>
  <c r="G249" i="15" s="1"/>
  <c r="F250" i="15"/>
  <c r="G250" i="15" s="1"/>
  <c r="F251" i="15"/>
  <c r="G251" i="15" s="1"/>
  <c r="F252" i="15"/>
  <c r="G252" i="15" s="1"/>
  <c r="F253" i="15"/>
  <c r="G253" i="15" s="1"/>
  <c r="F254" i="15"/>
  <c r="G254" i="15" s="1"/>
  <c r="F255" i="15"/>
  <c r="G255" i="15" s="1"/>
  <c r="F256" i="15"/>
  <c r="G256" i="15" s="1"/>
  <c r="F257" i="15"/>
  <c r="G257" i="15" s="1"/>
  <c r="F258" i="15"/>
  <c r="G258" i="15" s="1"/>
  <c r="F259" i="15"/>
  <c r="G259" i="15" s="1"/>
  <c r="F260" i="15"/>
  <c r="G260" i="15" s="1"/>
  <c r="F261" i="15"/>
  <c r="G261" i="15" s="1"/>
  <c r="F262" i="15"/>
  <c r="G262" i="15" s="1"/>
  <c r="F263" i="15"/>
  <c r="G263" i="15" s="1"/>
  <c r="F264" i="15"/>
  <c r="G264" i="15" s="1"/>
  <c r="F265" i="15"/>
  <c r="G265" i="15" s="1"/>
  <c r="F266" i="15"/>
  <c r="G266" i="15" s="1"/>
  <c r="F267" i="15"/>
  <c r="G267" i="15" s="1"/>
  <c r="F268" i="15"/>
  <c r="G268" i="15" s="1"/>
  <c r="F269" i="15"/>
  <c r="G269" i="15" s="1"/>
  <c r="F270" i="15"/>
  <c r="G270" i="15" s="1"/>
  <c r="F271" i="15"/>
  <c r="G271" i="15" s="1"/>
  <c r="F272" i="15"/>
  <c r="G272" i="15" s="1"/>
  <c r="F273" i="15"/>
  <c r="G273" i="15" s="1"/>
  <c r="F274" i="15"/>
  <c r="G274" i="15" s="1"/>
  <c r="F275" i="15"/>
  <c r="G275" i="15" s="1"/>
  <c r="F276" i="15"/>
  <c r="G276" i="15" s="1"/>
  <c r="F277" i="15"/>
  <c r="G277" i="15" s="1"/>
  <c r="F278" i="15"/>
  <c r="G278" i="15" s="1"/>
  <c r="F279" i="15"/>
  <c r="G279" i="15" s="1"/>
  <c r="F280" i="15"/>
  <c r="G280" i="15" s="1"/>
  <c r="F281" i="15"/>
  <c r="G281" i="15" s="1"/>
  <c r="F282" i="15"/>
  <c r="G282" i="15" s="1"/>
  <c r="F283" i="15"/>
  <c r="G283" i="15" s="1"/>
  <c r="F284" i="15"/>
  <c r="G284" i="15" s="1"/>
  <c r="F285" i="15"/>
  <c r="G285" i="15" s="1"/>
  <c r="F286" i="15"/>
  <c r="G286" i="15" s="1"/>
  <c r="F287" i="15"/>
  <c r="G287" i="15" s="1"/>
  <c r="F288" i="15"/>
  <c r="G288" i="15" s="1"/>
  <c r="F289" i="15"/>
  <c r="G289" i="15" s="1"/>
  <c r="F290" i="15"/>
  <c r="G290" i="15" s="1"/>
  <c r="F291" i="15"/>
  <c r="G291" i="15" s="1"/>
  <c r="F292" i="15"/>
  <c r="G292" i="15" s="1"/>
  <c r="F293" i="15"/>
  <c r="G293" i="15" s="1"/>
  <c r="F294" i="15"/>
  <c r="G294" i="15" s="1"/>
  <c r="F295" i="15"/>
  <c r="G295" i="15" s="1"/>
  <c r="F51" i="15"/>
  <c r="G51" i="15" s="1"/>
  <c r="F296" i="15"/>
  <c r="G296" i="15" s="1"/>
  <c r="F297" i="15"/>
  <c r="G297" i="15" s="1"/>
  <c r="F298" i="15"/>
  <c r="G298" i="15" s="1"/>
  <c r="F299" i="15"/>
  <c r="G299" i="15" s="1"/>
  <c r="F300" i="15"/>
  <c r="G300" i="15" s="1"/>
  <c r="F301" i="15"/>
  <c r="G301" i="15" s="1"/>
  <c r="F302" i="15"/>
  <c r="G302" i="15" s="1"/>
  <c r="F303" i="15"/>
  <c r="G303" i="15" s="1"/>
  <c r="F304" i="15"/>
  <c r="G304" i="15" s="1"/>
  <c r="F305" i="15"/>
  <c r="G305" i="15" s="1"/>
  <c r="F306" i="15"/>
  <c r="G306" i="15" s="1"/>
  <c r="F307" i="15"/>
  <c r="G307" i="15" s="1"/>
  <c r="F308" i="15"/>
  <c r="G308" i="15" s="1"/>
  <c r="F309" i="15"/>
  <c r="G309" i="15" s="1"/>
  <c r="F310" i="15"/>
  <c r="G310" i="15" s="1"/>
  <c r="F311" i="15"/>
  <c r="G311" i="15" s="1"/>
  <c r="F312" i="15"/>
  <c r="G312" i="15" s="1"/>
  <c r="F313" i="15"/>
  <c r="G313" i="15" s="1"/>
  <c r="F314" i="15"/>
  <c r="G314" i="15" s="1"/>
  <c r="F315" i="15"/>
  <c r="G315" i="15" s="1"/>
  <c r="F316" i="15"/>
  <c r="G316" i="15" s="1"/>
  <c r="F317" i="15"/>
  <c r="G317" i="15" s="1"/>
  <c r="F318" i="15"/>
  <c r="G318" i="15" s="1"/>
  <c r="F319" i="15"/>
  <c r="G319" i="15" s="1"/>
  <c r="F320" i="15"/>
  <c r="G320" i="15" s="1"/>
  <c r="F321" i="15"/>
  <c r="G321" i="15" s="1"/>
  <c r="F322" i="15"/>
  <c r="G322" i="15" s="1"/>
  <c r="F323" i="15"/>
  <c r="G323" i="15" s="1"/>
  <c r="F324" i="15"/>
  <c r="G324" i="15" s="1"/>
  <c r="F325" i="15"/>
  <c r="G325" i="15" s="1"/>
  <c r="F326" i="15"/>
  <c r="G326" i="15" s="1"/>
  <c r="F327" i="15"/>
  <c r="G327" i="15" s="1"/>
  <c r="F328" i="15"/>
  <c r="G328" i="15" s="1"/>
  <c r="F30" i="15"/>
  <c r="G30" i="15" s="1"/>
  <c r="F329" i="15"/>
  <c r="G329" i="15" s="1"/>
  <c r="F330" i="15"/>
  <c r="G330" i="15" s="1"/>
  <c r="F331" i="15"/>
  <c r="G331" i="15" s="1"/>
  <c r="F332" i="15"/>
  <c r="G332" i="15" s="1"/>
  <c r="F333" i="15"/>
  <c r="G333" i="15" s="1"/>
  <c r="F334" i="15"/>
  <c r="G334" i="15" s="1"/>
  <c r="F335" i="15"/>
  <c r="G335" i="15" s="1"/>
  <c r="F336" i="15"/>
  <c r="G336" i="15" s="1"/>
  <c r="F337" i="15"/>
  <c r="G337" i="15" s="1"/>
  <c r="F338" i="15"/>
  <c r="G338" i="15" s="1"/>
  <c r="F339" i="15"/>
  <c r="G339" i="15" s="1"/>
  <c r="F340" i="15"/>
  <c r="G340" i="15" s="1"/>
  <c r="F341" i="15"/>
  <c r="G341" i="15" s="1"/>
  <c r="F342" i="15"/>
  <c r="G342" i="15" s="1"/>
  <c r="F343" i="15"/>
  <c r="G343" i="15" s="1"/>
  <c r="F31" i="15"/>
  <c r="G31" i="15" s="1"/>
  <c r="F344" i="15"/>
  <c r="G344" i="15" s="1"/>
  <c r="F345" i="15"/>
  <c r="G345" i="15" s="1"/>
  <c r="F346" i="15"/>
  <c r="G346" i="15" s="1"/>
  <c r="F347" i="15"/>
  <c r="G347" i="15" s="1"/>
  <c r="F348" i="15"/>
  <c r="G348" i="15" s="1"/>
  <c r="F349" i="15"/>
  <c r="G349" i="15" s="1"/>
  <c r="F350" i="15"/>
  <c r="G350" i="15" s="1"/>
  <c r="F351" i="15"/>
  <c r="G351" i="15" s="1"/>
  <c r="F352" i="15"/>
  <c r="G352" i="15" s="1"/>
  <c r="F353" i="15"/>
  <c r="G353" i="15" s="1"/>
  <c r="F354" i="15"/>
  <c r="G354" i="15" s="1"/>
  <c r="F355" i="15"/>
  <c r="G355" i="15" s="1"/>
  <c r="F35" i="15"/>
  <c r="G35" i="15" s="1"/>
  <c r="F356" i="15"/>
  <c r="G356" i="15" s="1"/>
  <c r="F357" i="15"/>
  <c r="G357" i="15" s="1"/>
  <c r="F358" i="15"/>
  <c r="G358" i="15" s="1"/>
  <c r="F36" i="15"/>
  <c r="G36" i="15" s="1"/>
  <c r="F359" i="15"/>
  <c r="G359" i="15" s="1"/>
  <c r="F360" i="15"/>
  <c r="G360" i="15" s="1"/>
  <c r="F361" i="15"/>
  <c r="G361" i="15" s="1"/>
  <c r="F362" i="15"/>
  <c r="G362" i="15" s="1"/>
  <c r="F363" i="15"/>
  <c r="G363" i="15" s="1"/>
  <c r="F364" i="15"/>
  <c r="G364" i="15" s="1"/>
  <c r="F365" i="15"/>
  <c r="G365" i="15" s="1"/>
  <c r="F366" i="15"/>
  <c r="G366" i="15" s="1"/>
  <c r="F367" i="15"/>
  <c r="G367" i="15" s="1"/>
  <c r="F368" i="15"/>
  <c r="G368" i="15" s="1"/>
  <c r="F369" i="15"/>
  <c r="G369" i="15" s="1"/>
  <c r="F370" i="15"/>
  <c r="G370" i="15" s="1"/>
  <c r="F371" i="15"/>
  <c r="G371" i="15" s="1"/>
  <c r="F372" i="15"/>
  <c r="G372" i="15" s="1"/>
  <c r="F373" i="15"/>
  <c r="G373" i="15" s="1"/>
  <c r="F374" i="15"/>
  <c r="G374" i="15" s="1"/>
  <c r="F375" i="15"/>
  <c r="G375" i="15" s="1"/>
  <c r="F376" i="15"/>
  <c r="G376" i="15" s="1"/>
  <c r="F377" i="15"/>
  <c r="G377" i="15" s="1"/>
  <c r="F378" i="15"/>
  <c r="G378" i="15" s="1"/>
  <c r="F379" i="15"/>
  <c r="G379" i="15" s="1"/>
  <c r="F380" i="15"/>
  <c r="G380" i="15" s="1"/>
  <c r="F381" i="15"/>
  <c r="G381" i="15" s="1"/>
  <c r="F382" i="15"/>
  <c r="G382" i="15" s="1"/>
  <c r="F383" i="15"/>
  <c r="G383" i="15" s="1"/>
  <c r="F384" i="15"/>
  <c r="G384" i="15" s="1"/>
  <c r="F385" i="15"/>
  <c r="G385" i="15" s="1"/>
  <c r="F386" i="15"/>
  <c r="G386" i="15" s="1"/>
  <c r="F387" i="15"/>
  <c r="G387" i="15" s="1"/>
  <c r="F388" i="15"/>
  <c r="G388" i="15" s="1"/>
  <c r="F389" i="15"/>
  <c r="G389" i="15" s="1"/>
  <c r="F390" i="15"/>
  <c r="G390" i="15" s="1"/>
  <c r="F391" i="15"/>
  <c r="G391" i="15" s="1"/>
  <c r="F392" i="15"/>
  <c r="G392" i="15" s="1"/>
  <c r="F52" i="15"/>
  <c r="G52" i="15" s="1"/>
  <c r="F393" i="15"/>
  <c r="G393" i="15" s="1"/>
  <c r="F394" i="15"/>
  <c r="G394" i="15" s="1"/>
  <c r="F395" i="15"/>
  <c r="G395" i="15" s="1"/>
  <c r="F396" i="15"/>
  <c r="G396" i="15" s="1"/>
  <c r="F397" i="15"/>
  <c r="G397" i="15" s="1"/>
  <c r="F398" i="15"/>
  <c r="G398" i="15" s="1"/>
  <c r="F399" i="15"/>
  <c r="G399" i="15" s="1"/>
  <c r="F400" i="15"/>
  <c r="G400" i="15" s="1"/>
  <c r="F401" i="15"/>
  <c r="G401" i="15" s="1"/>
  <c r="F402" i="15"/>
  <c r="G402" i="15" s="1"/>
  <c r="F403" i="15"/>
  <c r="G403" i="15" s="1"/>
  <c r="F404" i="15"/>
  <c r="G404" i="15" s="1"/>
  <c r="F405" i="15"/>
  <c r="G405" i="15" s="1"/>
  <c r="F406" i="15"/>
  <c r="G406" i="15" s="1"/>
  <c r="F407" i="15"/>
  <c r="G407" i="15" s="1"/>
  <c r="F408" i="15"/>
  <c r="G408" i="15" s="1"/>
  <c r="F409" i="15"/>
  <c r="G409" i="15" s="1"/>
  <c r="F410" i="15"/>
  <c r="G410" i="15" s="1"/>
  <c r="F411" i="15"/>
  <c r="G411" i="15" s="1"/>
  <c r="F412" i="15"/>
  <c r="G412" i="15" s="1"/>
  <c r="F413" i="15"/>
  <c r="G413" i="15" s="1"/>
  <c r="F48" i="15"/>
  <c r="G48" i="15" s="1"/>
  <c r="F414" i="15"/>
  <c r="G414" i="15" s="1"/>
  <c r="F415" i="15"/>
  <c r="G415" i="15" s="1"/>
  <c r="F416" i="15"/>
  <c r="G416" i="15" s="1"/>
  <c r="F417" i="15"/>
  <c r="G417" i="15" s="1"/>
  <c r="F418" i="15"/>
  <c r="G418" i="15" s="1"/>
  <c r="F419" i="15"/>
  <c r="G419" i="15" s="1"/>
  <c r="F420" i="15"/>
  <c r="G420" i="15" s="1"/>
  <c r="F421" i="15"/>
  <c r="G421" i="15" s="1"/>
  <c r="F422" i="15"/>
  <c r="G422" i="15" s="1"/>
  <c r="F423" i="15"/>
  <c r="G423" i="15" s="1"/>
  <c r="F424" i="15"/>
  <c r="G424" i="15" s="1"/>
  <c r="F425" i="15"/>
  <c r="G425" i="15" s="1"/>
  <c r="F426" i="15"/>
  <c r="G426" i="15" s="1"/>
  <c r="F427" i="15"/>
  <c r="G427" i="15" s="1"/>
  <c r="F428" i="15"/>
  <c r="G428" i="15" s="1"/>
  <c r="F429" i="15"/>
  <c r="G429" i="15" s="1"/>
  <c r="F430" i="15"/>
  <c r="G430" i="15" s="1"/>
  <c r="F431" i="15"/>
  <c r="G431" i="15" s="1"/>
  <c r="F432" i="15"/>
  <c r="G432" i="15" s="1"/>
  <c r="F433" i="15"/>
  <c r="G433" i="15" s="1"/>
  <c r="F434" i="15"/>
  <c r="G434" i="15" s="1"/>
  <c r="F435" i="15"/>
  <c r="G435" i="15" s="1"/>
  <c r="F436" i="15"/>
  <c r="G436" i="15" s="1"/>
  <c r="F437" i="15"/>
  <c r="G437" i="15" s="1"/>
  <c r="F438" i="15"/>
  <c r="G438" i="15" s="1"/>
  <c r="F439" i="15"/>
  <c r="G439" i="15" s="1"/>
  <c r="F440" i="15"/>
  <c r="G440" i="15" s="1"/>
  <c r="F441" i="15"/>
  <c r="G441" i="15" s="1"/>
  <c r="F442" i="15"/>
  <c r="G442" i="15" s="1"/>
  <c r="F443" i="15"/>
  <c r="G443" i="15" s="1"/>
  <c r="F444" i="15"/>
  <c r="G444" i="15" s="1"/>
  <c r="F445" i="15"/>
  <c r="G445" i="15" s="1"/>
  <c r="F32" i="15"/>
  <c r="G32" i="15" s="1"/>
  <c r="F446" i="15"/>
  <c r="G446" i="15" s="1"/>
  <c r="F447" i="15"/>
  <c r="G447" i="15" s="1"/>
  <c r="F448" i="15"/>
  <c r="G448" i="15" s="1"/>
  <c r="F449" i="15"/>
  <c r="G449" i="15" s="1"/>
  <c r="F450" i="15"/>
  <c r="G450" i="15" s="1"/>
  <c r="F451" i="15"/>
  <c r="G451" i="15" s="1"/>
  <c r="F43" i="15"/>
  <c r="G43" i="15" s="1"/>
  <c r="F452" i="15"/>
  <c r="G452" i="15" s="1"/>
  <c r="F453" i="15"/>
  <c r="G453" i="15" s="1"/>
  <c r="F454" i="15"/>
  <c r="G454" i="15" s="1"/>
  <c r="F455" i="15"/>
  <c r="G455" i="15" s="1"/>
  <c r="F456" i="15"/>
  <c r="G456" i="15" s="1"/>
  <c r="F457" i="15"/>
  <c r="G457" i="15" s="1"/>
  <c r="F458" i="15"/>
  <c r="G458" i="15" s="1"/>
  <c r="F459" i="15"/>
  <c r="G459" i="15" s="1"/>
  <c r="F460" i="15"/>
  <c r="G460" i="15" s="1"/>
  <c r="F461" i="15"/>
  <c r="G461" i="15" s="1"/>
  <c r="F41" i="15"/>
  <c r="G41" i="15" s="1"/>
  <c r="F462" i="15"/>
  <c r="G462" i="15" s="1"/>
  <c r="F463" i="15"/>
  <c r="G463" i="15" s="1"/>
  <c r="F464" i="15"/>
  <c r="G464" i="15" s="1"/>
  <c r="F465" i="15"/>
  <c r="G465" i="15" s="1"/>
  <c r="F466" i="15"/>
  <c r="G466" i="15" s="1"/>
  <c r="F467" i="15"/>
  <c r="G467" i="15" s="1"/>
  <c r="F468" i="15"/>
  <c r="G468" i="15" s="1"/>
  <c r="F469" i="15"/>
  <c r="G469" i="15" s="1"/>
  <c r="F470" i="15"/>
  <c r="G470" i="15" s="1"/>
  <c r="F471" i="15"/>
  <c r="G471" i="15" s="1"/>
  <c r="F472" i="15"/>
  <c r="G472" i="15" s="1"/>
  <c r="F473" i="15"/>
  <c r="G473" i="15" s="1"/>
  <c r="F474" i="15"/>
  <c r="G474" i="15" s="1"/>
  <c r="F475" i="15"/>
  <c r="G475" i="15" s="1"/>
  <c r="F476" i="15"/>
  <c r="G476" i="15" s="1"/>
  <c r="F477" i="15"/>
  <c r="G477" i="15" s="1"/>
  <c r="F478" i="15"/>
  <c r="G478" i="15" s="1"/>
  <c r="F479" i="15"/>
  <c r="G479" i="15" s="1"/>
  <c r="F480" i="15"/>
  <c r="G480" i="15" s="1"/>
  <c r="F481" i="15"/>
  <c r="G481" i="15" s="1"/>
  <c r="F482" i="15"/>
  <c r="G482" i="15" s="1"/>
  <c r="F483" i="15"/>
  <c r="G483" i="15" s="1"/>
  <c r="F484" i="15"/>
  <c r="G484" i="15" s="1"/>
  <c r="F485" i="15"/>
  <c r="G485" i="15" s="1"/>
  <c r="F486" i="15"/>
  <c r="G486" i="15" s="1"/>
  <c r="F487" i="15"/>
  <c r="G487" i="15" s="1"/>
  <c r="F56" i="15"/>
  <c r="G56" i="15" s="1"/>
  <c r="F488" i="15"/>
  <c r="G488" i="15" s="1"/>
  <c r="F489" i="15"/>
  <c r="G489" i="15" s="1"/>
  <c r="F490" i="15"/>
  <c r="G490" i="15" s="1"/>
  <c r="F491" i="15"/>
  <c r="G491" i="15" s="1"/>
  <c r="F492" i="15"/>
  <c r="G492" i="15" s="1"/>
  <c r="F493" i="15"/>
  <c r="G493" i="15" s="1"/>
  <c r="F494" i="15"/>
  <c r="G494" i="15" s="1"/>
  <c r="F495" i="15"/>
  <c r="G495" i="15" s="1"/>
  <c r="F496" i="15"/>
  <c r="G496" i="15" s="1"/>
  <c r="F497" i="15"/>
  <c r="G497" i="15" s="1"/>
  <c r="F498" i="15"/>
  <c r="G498" i="15" s="1"/>
  <c r="F6" i="16"/>
  <c r="G6" i="16" s="1"/>
  <c r="F7" i="16"/>
  <c r="G7" i="16" s="1"/>
  <c r="F11" i="16"/>
  <c r="G11" i="16" s="1"/>
  <c r="F5" i="16"/>
  <c r="G5" i="16" s="1"/>
  <c r="F22" i="16"/>
  <c r="G22" i="16" s="1"/>
  <c r="F17" i="16"/>
  <c r="G17" i="16" s="1"/>
  <c r="F57" i="16"/>
  <c r="G57" i="16" s="1"/>
  <c r="F9" i="16"/>
  <c r="G9" i="16" s="1"/>
  <c r="F24" i="16"/>
  <c r="G24" i="16" s="1"/>
  <c r="F52" i="16"/>
  <c r="G52" i="16" s="1"/>
  <c r="F41" i="16"/>
  <c r="G41" i="16" s="1"/>
  <c r="F58" i="16"/>
  <c r="G58" i="16" s="1"/>
  <c r="F16" i="16"/>
  <c r="G16" i="16" s="1"/>
  <c r="F31" i="16"/>
  <c r="G31" i="16" s="1"/>
  <c r="F46" i="16"/>
  <c r="G46" i="16" s="1"/>
  <c r="F10" i="16"/>
  <c r="G10" i="16" s="1"/>
  <c r="F61" i="16"/>
  <c r="G61" i="16" s="1"/>
  <c r="F62" i="16"/>
  <c r="G62" i="16" s="1"/>
  <c r="F63" i="16"/>
  <c r="G63" i="16" s="1"/>
  <c r="F64" i="16"/>
  <c r="G64" i="16" s="1"/>
  <c r="F49" i="16"/>
  <c r="G49" i="16" s="1"/>
  <c r="F12" i="16"/>
  <c r="G12" i="16" s="1"/>
  <c r="F45" i="16"/>
  <c r="G45" i="16" s="1"/>
  <c r="F65" i="16"/>
  <c r="G65" i="16" s="1"/>
  <c r="F59" i="16"/>
  <c r="G59" i="16" s="1"/>
  <c r="F66" i="16"/>
  <c r="G66" i="16" s="1"/>
  <c r="F36" i="16"/>
  <c r="G36" i="16" s="1"/>
  <c r="F47" i="16"/>
  <c r="G47" i="16" s="1"/>
  <c r="F53" i="16"/>
  <c r="G53" i="16" s="1"/>
  <c r="F68" i="16"/>
  <c r="G68" i="16" s="1"/>
  <c r="F70" i="16"/>
  <c r="G70" i="16" s="1"/>
  <c r="F71" i="16"/>
  <c r="G71" i="16" s="1"/>
  <c r="F72" i="16"/>
  <c r="G72" i="16" s="1"/>
  <c r="F25" i="16"/>
  <c r="G25" i="16" s="1"/>
  <c r="F35" i="16"/>
  <c r="G35" i="16" s="1"/>
  <c r="F74" i="16"/>
  <c r="G74" i="16" s="1"/>
  <c r="F75" i="16"/>
  <c r="G75" i="16" s="1"/>
  <c r="F76" i="16"/>
  <c r="G76" i="16" s="1"/>
  <c r="F77" i="16"/>
  <c r="G77" i="16" s="1"/>
  <c r="F78" i="16"/>
  <c r="G78" i="16" s="1"/>
  <c r="F60" i="16"/>
  <c r="G60" i="16" s="1"/>
  <c r="F73" i="16"/>
  <c r="G73" i="16" s="1"/>
  <c r="F69" i="16"/>
  <c r="G69" i="16" s="1"/>
  <c r="F79" i="16"/>
  <c r="G79" i="16" s="1"/>
  <c r="F80" i="16"/>
  <c r="G80" i="16" s="1"/>
  <c r="F81" i="16"/>
  <c r="G81" i="16" s="1"/>
  <c r="F82" i="16"/>
  <c r="G82" i="16" s="1"/>
  <c r="F83" i="16"/>
  <c r="G83" i="16" s="1"/>
  <c r="F84" i="16"/>
  <c r="G84" i="16" s="1"/>
  <c r="F85" i="16"/>
  <c r="G85" i="16" s="1"/>
  <c r="F86" i="16"/>
  <c r="G86" i="16" s="1"/>
  <c r="F87" i="16"/>
  <c r="G87" i="16" s="1"/>
  <c r="F88" i="16"/>
  <c r="G88" i="16" s="1"/>
  <c r="F89" i="16"/>
  <c r="G89" i="16" s="1"/>
  <c r="F90" i="16"/>
  <c r="G90" i="16" s="1"/>
  <c r="F91" i="16"/>
  <c r="G91" i="16" s="1"/>
  <c r="F92" i="16"/>
  <c r="G92" i="16" s="1"/>
  <c r="F93" i="16"/>
  <c r="G93" i="16" s="1"/>
  <c r="F94" i="16"/>
  <c r="G94" i="16" s="1"/>
  <c r="F95" i="16"/>
  <c r="G95" i="16" s="1"/>
  <c r="F96" i="16"/>
  <c r="G96" i="16" s="1"/>
  <c r="F97" i="16"/>
  <c r="G97" i="16" s="1"/>
  <c r="F98" i="16"/>
  <c r="G98" i="16" s="1"/>
  <c r="F99" i="16"/>
  <c r="G99" i="16" s="1"/>
  <c r="F100" i="16"/>
  <c r="G100" i="16" s="1"/>
  <c r="F101" i="16"/>
  <c r="G101" i="16" s="1"/>
  <c r="F102" i="16"/>
  <c r="G102" i="16" s="1"/>
  <c r="F103" i="16"/>
  <c r="G103" i="16" s="1"/>
  <c r="F104" i="16"/>
  <c r="G104" i="16" s="1"/>
  <c r="F105" i="16"/>
  <c r="G105" i="16" s="1"/>
  <c r="F106" i="16"/>
  <c r="G106" i="16" s="1"/>
  <c r="F107" i="16"/>
  <c r="G107" i="16" s="1"/>
  <c r="F108" i="16"/>
  <c r="G108" i="16" s="1"/>
  <c r="F109" i="16"/>
  <c r="G109" i="16" s="1"/>
  <c r="F110" i="16"/>
  <c r="G110" i="16" s="1"/>
  <c r="F111" i="16"/>
  <c r="G111" i="16" s="1"/>
  <c r="F112" i="16"/>
  <c r="G112" i="16" s="1"/>
  <c r="F113" i="16"/>
  <c r="G113" i="16" s="1"/>
  <c r="F114" i="16"/>
  <c r="G114" i="16" s="1"/>
  <c r="F115" i="16"/>
  <c r="G115" i="16" s="1"/>
  <c r="F116" i="16"/>
  <c r="G116" i="16" s="1"/>
  <c r="F117" i="16"/>
  <c r="G117" i="16" s="1"/>
  <c r="F118" i="16"/>
  <c r="G118" i="16" s="1"/>
  <c r="F119" i="16"/>
  <c r="G119" i="16" s="1"/>
  <c r="F23" i="16"/>
  <c r="G23" i="16" s="1"/>
  <c r="F120" i="16"/>
  <c r="G120" i="16" s="1"/>
  <c r="F121" i="16"/>
  <c r="G121" i="16" s="1"/>
  <c r="F122" i="16"/>
  <c r="G122" i="16" s="1"/>
  <c r="F123" i="16"/>
  <c r="G123" i="16" s="1"/>
  <c r="F124" i="16"/>
  <c r="G124" i="16" s="1"/>
  <c r="F125" i="16"/>
  <c r="G125" i="16" s="1"/>
  <c r="F126" i="16"/>
  <c r="G126" i="16" s="1"/>
  <c r="F127" i="16"/>
  <c r="G127" i="16" s="1"/>
  <c r="F128" i="16"/>
  <c r="G128" i="16" s="1"/>
  <c r="F129" i="16"/>
  <c r="G129" i="16" s="1"/>
  <c r="F130" i="16"/>
  <c r="G130" i="16" s="1"/>
  <c r="F131" i="16"/>
  <c r="G131" i="16" s="1"/>
  <c r="F132" i="16"/>
  <c r="G132" i="16" s="1"/>
  <c r="F133" i="16"/>
  <c r="G133" i="16" s="1"/>
  <c r="F134" i="16"/>
  <c r="G134" i="16" s="1"/>
  <c r="F135" i="16"/>
  <c r="G135" i="16" s="1"/>
  <c r="F136" i="16"/>
  <c r="G136" i="16" s="1"/>
  <c r="F137" i="16"/>
  <c r="G137" i="16" s="1"/>
  <c r="F138" i="16"/>
  <c r="G138" i="16" s="1"/>
  <c r="F139" i="16"/>
  <c r="G139" i="16" s="1"/>
  <c r="F140" i="16"/>
  <c r="G140" i="16" s="1"/>
  <c r="F141" i="16"/>
  <c r="G141" i="16" s="1"/>
  <c r="F142" i="16"/>
  <c r="G142" i="16" s="1"/>
  <c r="F143" i="16"/>
  <c r="G143" i="16" s="1"/>
  <c r="F144" i="16"/>
  <c r="G144" i="16" s="1"/>
  <c r="F145" i="16"/>
  <c r="G145" i="16" s="1"/>
  <c r="F146" i="16"/>
  <c r="G146" i="16" s="1"/>
  <c r="F147" i="16"/>
  <c r="G147" i="16" s="1"/>
  <c r="F148" i="16"/>
  <c r="G148" i="16" s="1"/>
  <c r="F149" i="16"/>
  <c r="G149" i="16" s="1"/>
  <c r="F150" i="16"/>
  <c r="G150" i="16" s="1"/>
  <c r="F151" i="16"/>
  <c r="G151" i="16" s="1"/>
  <c r="F152" i="16"/>
  <c r="G152" i="16" s="1"/>
  <c r="F153" i="16"/>
  <c r="G153" i="16" s="1"/>
  <c r="F154" i="16"/>
  <c r="G154" i="16" s="1"/>
  <c r="F155" i="16"/>
  <c r="G155" i="16" s="1"/>
  <c r="F51" i="16"/>
  <c r="G51" i="16" s="1"/>
  <c r="F156" i="16"/>
  <c r="G156" i="16" s="1"/>
  <c r="F157" i="16"/>
  <c r="G157" i="16" s="1"/>
  <c r="F158" i="16"/>
  <c r="G158" i="16" s="1"/>
  <c r="F159" i="16"/>
  <c r="G159" i="16" s="1"/>
  <c r="F160" i="16"/>
  <c r="G160" i="16" s="1"/>
  <c r="F161" i="16"/>
  <c r="G161" i="16" s="1"/>
  <c r="F162" i="16"/>
  <c r="G162" i="16" s="1"/>
  <c r="F163" i="16"/>
  <c r="G163" i="16" s="1"/>
  <c r="F164" i="16"/>
  <c r="G164" i="16" s="1"/>
  <c r="F165" i="16"/>
  <c r="G165" i="16" s="1"/>
  <c r="F166" i="16"/>
  <c r="G166" i="16" s="1"/>
  <c r="F167" i="16"/>
  <c r="G167" i="16" s="1"/>
  <c r="F168" i="16"/>
  <c r="G168" i="16" s="1"/>
  <c r="F169" i="16"/>
  <c r="G169" i="16" s="1"/>
  <c r="F170" i="16"/>
  <c r="G170" i="16" s="1"/>
  <c r="F171" i="16"/>
  <c r="G171" i="16" s="1"/>
  <c r="F172" i="16"/>
  <c r="G172" i="16" s="1"/>
  <c r="F173" i="16"/>
  <c r="G173" i="16" s="1"/>
  <c r="F174" i="16"/>
  <c r="G174" i="16" s="1"/>
  <c r="F175" i="16"/>
  <c r="G175" i="16" s="1"/>
  <c r="F176" i="16"/>
  <c r="G176" i="16" s="1"/>
  <c r="F177" i="16"/>
  <c r="G177" i="16" s="1"/>
  <c r="F178" i="16"/>
  <c r="G178" i="16" s="1"/>
  <c r="F179" i="16"/>
  <c r="G179" i="16" s="1"/>
  <c r="F180" i="16"/>
  <c r="G180" i="16" s="1"/>
  <c r="F181" i="16"/>
  <c r="G181" i="16" s="1"/>
  <c r="F182" i="16"/>
  <c r="G182" i="16" s="1"/>
  <c r="F183" i="16"/>
  <c r="G183" i="16" s="1"/>
  <c r="F184" i="16"/>
  <c r="G184" i="16" s="1"/>
  <c r="F185" i="16"/>
  <c r="G185" i="16" s="1"/>
  <c r="F186" i="16"/>
  <c r="G186" i="16" s="1"/>
  <c r="F187" i="16"/>
  <c r="G187" i="16" s="1"/>
  <c r="F188" i="16"/>
  <c r="G188" i="16" s="1"/>
  <c r="F189" i="16"/>
  <c r="G189" i="16" s="1"/>
  <c r="F190" i="16"/>
  <c r="G190" i="16" s="1"/>
  <c r="F191" i="16"/>
  <c r="G191" i="16" s="1"/>
  <c r="F192" i="16"/>
  <c r="G192" i="16" s="1"/>
  <c r="F193" i="16"/>
  <c r="G193" i="16" s="1"/>
  <c r="F194" i="16"/>
  <c r="G194" i="16" s="1"/>
  <c r="F195" i="16"/>
  <c r="G195" i="16" s="1"/>
  <c r="F196" i="16"/>
  <c r="G196" i="16" s="1"/>
  <c r="F197" i="16"/>
  <c r="G197" i="16" s="1"/>
  <c r="F198" i="16"/>
  <c r="G198" i="16" s="1"/>
  <c r="F199" i="16"/>
  <c r="G199" i="16" s="1"/>
  <c r="F200" i="16"/>
  <c r="G200" i="16" s="1"/>
  <c r="F44" i="16"/>
  <c r="G44" i="16" s="1"/>
  <c r="F201" i="16"/>
  <c r="G201" i="16" s="1"/>
  <c r="F202" i="16"/>
  <c r="G202" i="16" s="1"/>
  <c r="F203" i="16"/>
  <c r="G203" i="16" s="1"/>
  <c r="F204" i="16"/>
  <c r="G204" i="16" s="1"/>
  <c r="F205" i="16"/>
  <c r="G205" i="16" s="1"/>
  <c r="F206" i="16"/>
  <c r="G206" i="16" s="1"/>
  <c r="F207" i="16"/>
  <c r="G207" i="16" s="1"/>
  <c r="F208" i="16"/>
  <c r="G208" i="16" s="1"/>
  <c r="F209" i="16"/>
  <c r="G209" i="16" s="1"/>
  <c r="F210" i="16"/>
  <c r="G210" i="16" s="1"/>
  <c r="F211" i="16"/>
  <c r="G211" i="16" s="1"/>
  <c r="F212" i="16"/>
  <c r="G212" i="16" s="1"/>
  <c r="F213" i="16"/>
  <c r="G213" i="16" s="1"/>
  <c r="F214" i="16"/>
  <c r="G214" i="16" s="1"/>
  <c r="F215" i="16"/>
  <c r="G215" i="16" s="1"/>
  <c r="F216" i="16"/>
  <c r="G216" i="16" s="1"/>
  <c r="F217" i="16"/>
  <c r="G217" i="16" s="1"/>
  <c r="F218" i="16"/>
  <c r="G218" i="16" s="1"/>
  <c r="F219" i="16"/>
  <c r="G219" i="16" s="1"/>
  <c r="F220" i="16"/>
  <c r="G220" i="16" s="1"/>
  <c r="F221" i="16"/>
  <c r="G221" i="16" s="1"/>
  <c r="F222" i="16"/>
  <c r="G222" i="16" s="1"/>
  <c r="F223" i="16"/>
  <c r="G223" i="16" s="1"/>
  <c r="F224" i="16"/>
  <c r="G224" i="16" s="1"/>
  <c r="F225" i="16"/>
  <c r="G225" i="16" s="1"/>
  <c r="F226" i="16"/>
  <c r="G226" i="16" s="1"/>
  <c r="F227" i="16"/>
  <c r="G227" i="16" s="1"/>
  <c r="F228" i="16"/>
  <c r="G228" i="16" s="1"/>
  <c r="F229" i="16"/>
  <c r="G229" i="16" s="1"/>
  <c r="F230" i="16"/>
  <c r="G230" i="16" s="1"/>
  <c r="F231" i="16"/>
  <c r="G231" i="16" s="1"/>
  <c r="F232" i="16"/>
  <c r="G232" i="16" s="1"/>
  <c r="F233" i="16"/>
  <c r="G233" i="16" s="1"/>
  <c r="F234" i="16"/>
  <c r="G234" i="16" s="1"/>
  <c r="F235" i="16"/>
  <c r="G235" i="16" s="1"/>
  <c r="F236" i="16"/>
  <c r="G236" i="16" s="1"/>
  <c r="F237" i="16"/>
  <c r="G237" i="16" s="1"/>
  <c r="F238" i="16"/>
  <c r="G238" i="16" s="1"/>
  <c r="F239" i="16"/>
  <c r="G239" i="16" s="1"/>
  <c r="F240" i="16"/>
  <c r="G240" i="16" s="1"/>
  <c r="F241" i="16"/>
  <c r="G241" i="16" s="1"/>
  <c r="F242" i="16"/>
  <c r="G242" i="16" s="1"/>
  <c r="F243" i="16"/>
  <c r="G243" i="16" s="1"/>
  <c r="F244" i="16"/>
  <c r="G244" i="16" s="1"/>
  <c r="F245" i="16"/>
  <c r="G245" i="16" s="1"/>
  <c r="F246" i="16"/>
  <c r="G246" i="16" s="1"/>
  <c r="F247" i="16"/>
  <c r="G247" i="16" s="1"/>
  <c r="F248" i="16"/>
  <c r="G248" i="16" s="1"/>
  <c r="F249" i="16"/>
  <c r="G249" i="16" s="1"/>
  <c r="F250" i="16"/>
  <c r="G250" i="16" s="1"/>
  <c r="F251" i="16"/>
  <c r="G251" i="16" s="1"/>
  <c r="F252" i="16"/>
  <c r="G252" i="16" s="1"/>
  <c r="F253" i="16"/>
  <c r="G253" i="16" s="1"/>
  <c r="F254" i="16"/>
  <c r="G254" i="16" s="1"/>
  <c r="F255" i="16"/>
  <c r="G255" i="16" s="1"/>
  <c r="F256" i="16"/>
  <c r="G256" i="16" s="1"/>
  <c r="F257" i="16"/>
  <c r="G257" i="16" s="1"/>
  <c r="F258" i="16"/>
  <c r="G258" i="16" s="1"/>
  <c r="F259" i="16"/>
  <c r="G259" i="16" s="1"/>
  <c r="F260" i="16"/>
  <c r="G260" i="16" s="1"/>
  <c r="F261" i="16"/>
  <c r="G261" i="16" s="1"/>
  <c r="F262" i="16"/>
  <c r="G262" i="16" s="1"/>
  <c r="F263" i="16"/>
  <c r="G263" i="16" s="1"/>
  <c r="F264" i="16"/>
  <c r="G264" i="16" s="1"/>
  <c r="F265" i="16"/>
  <c r="G265" i="16" s="1"/>
  <c r="F266" i="16"/>
  <c r="G266" i="16" s="1"/>
  <c r="F267" i="16"/>
  <c r="G267" i="16" s="1"/>
  <c r="F268" i="16"/>
  <c r="G268" i="16" s="1"/>
  <c r="F269" i="16"/>
  <c r="G269" i="16" s="1"/>
  <c r="F270" i="16"/>
  <c r="G270" i="16" s="1"/>
  <c r="F271" i="16"/>
  <c r="G271" i="16" s="1"/>
  <c r="F272" i="16"/>
  <c r="G272" i="16" s="1"/>
  <c r="F273" i="16"/>
  <c r="G273" i="16" s="1"/>
  <c r="F274" i="16"/>
  <c r="G274" i="16" s="1"/>
  <c r="F275" i="16"/>
  <c r="G275" i="16" s="1"/>
  <c r="F276" i="16"/>
  <c r="G276" i="16" s="1"/>
  <c r="F277" i="16"/>
  <c r="G277" i="16" s="1"/>
  <c r="F278" i="16"/>
  <c r="G278" i="16" s="1"/>
  <c r="F279" i="16"/>
  <c r="G279" i="16" s="1"/>
  <c r="F280" i="16"/>
  <c r="G280" i="16" s="1"/>
  <c r="F281" i="16"/>
  <c r="G281" i="16" s="1"/>
  <c r="F282" i="16"/>
  <c r="G282" i="16" s="1"/>
  <c r="F283" i="16"/>
  <c r="G283" i="16" s="1"/>
  <c r="F284" i="16"/>
  <c r="G284" i="16" s="1"/>
  <c r="F285" i="16"/>
  <c r="G285" i="16" s="1"/>
  <c r="F286" i="16"/>
  <c r="G286" i="16" s="1"/>
  <c r="F287" i="16"/>
  <c r="G287" i="16" s="1"/>
  <c r="F288" i="16"/>
  <c r="G288" i="16" s="1"/>
  <c r="F289" i="16"/>
  <c r="G289" i="16" s="1"/>
  <c r="F290" i="16"/>
  <c r="G290" i="16" s="1"/>
  <c r="F291" i="16"/>
  <c r="G291" i="16" s="1"/>
  <c r="F292" i="16"/>
  <c r="G292" i="16" s="1"/>
  <c r="F293" i="16"/>
  <c r="G293" i="16" s="1"/>
  <c r="F294" i="16"/>
  <c r="G294" i="16" s="1"/>
  <c r="F295" i="16"/>
  <c r="G295" i="16" s="1"/>
  <c r="F296" i="16"/>
  <c r="G296" i="16" s="1"/>
  <c r="F297" i="16"/>
  <c r="G297" i="16" s="1"/>
  <c r="F298" i="16"/>
  <c r="G298" i="16" s="1"/>
  <c r="F299" i="16"/>
  <c r="G299" i="16" s="1"/>
  <c r="F300" i="16"/>
  <c r="G300" i="16" s="1"/>
  <c r="F301" i="16"/>
  <c r="G301" i="16" s="1"/>
  <c r="F302" i="16"/>
  <c r="G302" i="16" s="1"/>
  <c r="F303" i="16"/>
  <c r="G303" i="16" s="1"/>
  <c r="F304" i="16"/>
  <c r="G304" i="16" s="1"/>
  <c r="F305" i="16"/>
  <c r="G305" i="16" s="1"/>
  <c r="F306" i="16"/>
  <c r="G306" i="16" s="1"/>
  <c r="F307" i="16"/>
  <c r="G307" i="16" s="1"/>
  <c r="F308" i="16"/>
  <c r="G308" i="16" s="1"/>
  <c r="F309" i="16"/>
  <c r="G309" i="16" s="1"/>
  <c r="F48" i="16"/>
  <c r="G48" i="16" s="1"/>
  <c r="F310" i="16"/>
  <c r="G310" i="16" s="1"/>
  <c r="F311" i="16"/>
  <c r="G311" i="16" s="1"/>
  <c r="F312" i="16"/>
  <c r="G312" i="16" s="1"/>
  <c r="F313" i="16"/>
  <c r="G313" i="16" s="1"/>
  <c r="F314" i="16"/>
  <c r="G314" i="16" s="1"/>
  <c r="F315" i="16"/>
  <c r="G315" i="16" s="1"/>
  <c r="F316" i="16"/>
  <c r="G316" i="16" s="1"/>
  <c r="F317" i="16"/>
  <c r="G317" i="16" s="1"/>
  <c r="F318" i="16"/>
  <c r="G318" i="16" s="1"/>
  <c r="F319" i="16"/>
  <c r="G319" i="16" s="1"/>
  <c r="F320" i="16"/>
  <c r="G320" i="16" s="1"/>
  <c r="F321" i="16"/>
  <c r="G321" i="16" s="1"/>
  <c r="F322" i="16"/>
  <c r="G322" i="16" s="1"/>
  <c r="F323" i="16"/>
  <c r="G323" i="16" s="1"/>
  <c r="F324" i="16"/>
  <c r="G324" i="16" s="1"/>
  <c r="F325" i="16"/>
  <c r="G325" i="16" s="1"/>
  <c r="F326" i="16"/>
  <c r="G326" i="16" s="1"/>
  <c r="F327" i="16"/>
  <c r="G327" i="16" s="1"/>
  <c r="F328" i="16"/>
  <c r="G328" i="16" s="1"/>
  <c r="F329" i="16"/>
  <c r="G329" i="16" s="1"/>
  <c r="F330" i="16"/>
  <c r="G330" i="16" s="1"/>
  <c r="F331" i="16"/>
  <c r="G331" i="16" s="1"/>
  <c r="F332" i="16"/>
  <c r="G332" i="16" s="1"/>
  <c r="F333" i="16"/>
  <c r="G333" i="16" s="1"/>
  <c r="F334" i="16"/>
  <c r="G334" i="16" s="1"/>
  <c r="F335" i="16"/>
  <c r="G335" i="16" s="1"/>
  <c r="F336" i="16"/>
  <c r="G336" i="16" s="1"/>
  <c r="F337" i="16"/>
  <c r="G337" i="16" s="1"/>
  <c r="F338" i="16"/>
  <c r="G338" i="16" s="1"/>
  <c r="F339" i="16"/>
  <c r="G339" i="16" s="1"/>
  <c r="F340" i="16"/>
  <c r="G340" i="16" s="1"/>
  <c r="F33" i="16"/>
  <c r="G33" i="16" s="1"/>
  <c r="F341" i="16"/>
  <c r="G341" i="16" s="1"/>
  <c r="F342" i="16"/>
  <c r="G342" i="16" s="1"/>
  <c r="F343" i="16"/>
  <c r="G343" i="16" s="1"/>
  <c r="F344" i="16"/>
  <c r="G344" i="16" s="1"/>
  <c r="F345" i="16"/>
  <c r="G345" i="16" s="1"/>
  <c r="F346" i="16"/>
  <c r="G346" i="16" s="1"/>
  <c r="F347" i="16"/>
  <c r="G347" i="16" s="1"/>
  <c r="F348" i="16"/>
  <c r="G348" i="16" s="1"/>
  <c r="F349" i="16"/>
  <c r="G349" i="16" s="1"/>
  <c r="F350" i="16"/>
  <c r="G350" i="16" s="1"/>
  <c r="F351" i="16"/>
  <c r="G351" i="16" s="1"/>
  <c r="F352" i="16"/>
  <c r="G352" i="16" s="1"/>
  <c r="F353" i="16"/>
  <c r="G353" i="16" s="1"/>
  <c r="F354" i="16"/>
  <c r="G354" i="16" s="1"/>
  <c r="F355" i="16"/>
  <c r="G355" i="16" s="1"/>
  <c r="F38" i="16"/>
  <c r="G38" i="16" s="1"/>
  <c r="F356" i="16"/>
  <c r="G356" i="16" s="1"/>
  <c r="F357" i="16"/>
  <c r="G357" i="16" s="1"/>
  <c r="F358" i="16"/>
  <c r="G358" i="16" s="1"/>
  <c r="F359" i="16"/>
  <c r="G359" i="16" s="1"/>
  <c r="F360" i="16"/>
  <c r="G360" i="16" s="1"/>
  <c r="F361" i="16"/>
  <c r="G361" i="16" s="1"/>
  <c r="F362" i="16"/>
  <c r="G362" i="16" s="1"/>
  <c r="F363" i="16"/>
  <c r="G363" i="16" s="1"/>
  <c r="F364" i="16"/>
  <c r="G364" i="16" s="1"/>
  <c r="F365" i="16"/>
  <c r="G365" i="16" s="1"/>
  <c r="F366" i="16"/>
  <c r="G366" i="16" s="1"/>
  <c r="F367" i="16"/>
  <c r="G367" i="16" s="1"/>
  <c r="F29" i="16"/>
  <c r="G29" i="16" s="1"/>
  <c r="F368" i="16"/>
  <c r="G368" i="16" s="1"/>
  <c r="F369" i="16"/>
  <c r="G369" i="16" s="1"/>
  <c r="F370" i="16"/>
  <c r="G370" i="16" s="1"/>
  <c r="F371" i="16"/>
  <c r="G371" i="16" s="1"/>
  <c r="F372" i="16"/>
  <c r="G372" i="16" s="1"/>
  <c r="F373" i="16"/>
  <c r="G373" i="16" s="1"/>
  <c r="F374" i="16"/>
  <c r="G374" i="16" s="1"/>
  <c r="F375" i="16"/>
  <c r="G375" i="16" s="1"/>
  <c r="F376" i="16"/>
  <c r="G376" i="16" s="1"/>
  <c r="F377" i="16"/>
  <c r="G377" i="16" s="1"/>
  <c r="F378" i="16"/>
  <c r="G378" i="16" s="1"/>
  <c r="F379" i="16"/>
  <c r="G379" i="16" s="1"/>
  <c r="F380" i="16"/>
  <c r="G380" i="16" s="1"/>
  <c r="F381" i="16"/>
  <c r="G381" i="16" s="1"/>
  <c r="F382" i="16"/>
  <c r="G382" i="16" s="1"/>
  <c r="F383" i="16"/>
  <c r="G383" i="16" s="1"/>
  <c r="F384" i="16"/>
  <c r="G384" i="16" s="1"/>
  <c r="F385" i="16"/>
  <c r="G385" i="16" s="1"/>
  <c r="F386" i="16"/>
  <c r="G386" i="16" s="1"/>
  <c r="F387" i="16"/>
  <c r="G387" i="16" s="1"/>
  <c r="F388" i="16"/>
  <c r="G388" i="16" s="1"/>
  <c r="F389" i="16"/>
  <c r="G389" i="16" s="1"/>
  <c r="F390" i="16"/>
  <c r="G390" i="16" s="1"/>
  <c r="F391" i="16"/>
  <c r="G391" i="16" s="1"/>
  <c r="F392" i="16"/>
  <c r="G392" i="16" s="1"/>
  <c r="F393" i="16"/>
  <c r="G393" i="16" s="1"/>
  <c r="F394" i="16"/>
  <c r="G394" i="16" s="1"/>
  <c r="F395" i="16"/>
  <c r="G395" i="16" s="1"/>
  <c r="F396" i="16"/>
  <c r="G396" i="16" s="1"/>
  <c r="F397" i="16"/>
  <c r="G397" i="16" s="1"/>
  <c r="F398" i="16"/>
  <c r="G398" i="16" s="1"/>
  <c r="F399" i="16"/>
  <c r="G399" i="16" s="1"/>
  <c r="F400" i="16"/>
  <c r="G400" i="16" s="1"/>
  <c r="F401" i="16"/>
  <c r="G401" i="16" s="1"/>
  <c r="F402" i="16"/>
  <c r="G402" i="16" s="1"/>
  <c r="F403" i="16"/>
  <c r="G403" i="16" s="1"/>
  <c r="F404" i="16"/>
  <c r="G404" i="16" s="1"/>
  <c r="F405" i="16"/>
  <c r="G405" i="16" s="1"/>
  <c r="F406" i="16"/>
  <c r="G406" i="16" s="1"/>
  <c r="F407" i="16"/>
  <c r="G407" i="16" s="1"/>
  <c r="F408" i="16"/>
  <c r="G408" i="16" s="1"/>
  <c r="F409" i="16"/>
  <c r="G409" i="16" s="1"/>
  <c r="F410" i="16"/>
  <c r="G410" i="16" s="1"/>
  <c r="F411" i="16"/>
  <c r="G411" i="16" s="1"/>
  <c r="F412" i="16"/>
  <c r="G412" i="16" s="1"/>
  <c r="F413" i="16"/>
  <c r="G413" i="16" s="1"/>
  <c r="F414" i="16"/>
  <c r="G414" i="16" s="1"/>
  <c r="F415" i="16"/>
  <c r="G415" i="16" s="1"/>
  <c r="F416" i="16"/>
  <c r="G416" i="16" s="1"/>
  <c r="F417" i="16"/>
  <c r="G417" i="16" s="1"/>
  <c r="F418" i="16"/>
  <c r="G418" i="16" s="1"/>
  <c r="F419" i="16"/>
  <c r="G419" i="16" s="1"/>
  <c r="F39" i="16"/>
  <c r="G39" i="16" s="1"/>
  <c r="F420" i="16"/>
  <c r="G420" i="16" s="1"/>
  <c r="F421" i="16"/>
  <c r="G421" i="16" s="1"/>
  <c r="F422" i="16"/>
  <c r="G422" i="16" s="1"/>
  <c r="F423" i="16"/>
  <c r="G423" i="16" s="1"/>
  <c r="F424" i="16"/>
  <c r="G424" i="16" s="1"/>
  <c r="F425" i="16"/>
  <c r="G425" i="16" s="1"/>
  <c r="F426" i="16"/>
  <c r="G426" i="16" s="1"/>
  <c r="F427" i="16"/>
  <c r="G427" i="16" s="1"/>
  <c r="F428" i="16"/>
  <c r="G428" i="16" s="1"/>
  <c r="F429" i="16"/>
  <c r="G429" i="16" s="1"/>
  <c r="F430" i="16"/>
  <c r="G430" i="16" s="1"/>
  <c r="F431" i="16"/>
  <c r="G431" i="16" s="1"/>
  <c r="F432" i="16"/>
  <c r="G432" i="16" s="1"/>
  <c r="F433" i="16"/>
  <c r="G433" i="16" s="1"/>
  <c r="F434" i="16"/>
  <c r="G434" i="16" s="1"/>
  <c r="F435" i="16"/>
  <c r="G435" i="16" s="1"/>
  <c r="F436" i="16"/>
  <c r="G436" i="16" s="1"/>
  <c r="F437" i="16"/>
  <c r="G437" i="16" s="1"/>
  <c r="F438" i="16"/>
  <c r="G438" i="16" s="1"/>
  <c r="F439" i="16"/>
  <c r="G439" i="16" s="1"/>
  <c r="F440" i="16"/>
  <c r="G440" i="16" s="1"/>
  <c r="F441" i="16"/>
  <c r="G441" i="16" s="1"/>
  <c r="F442" i="16"/>
  <c r="G442" i="16" s="1"/>
  <c r="F443" i="16"/>
  <c r="G443" i="16" s="1"/>
  <c r="F444" i="16"/>
  <c r="G444" i="16" s="1"/>
  <c r="F445" i="16"/>
  <c r="G445" i="16" s="1"/>
  <c r="F446" i="16"/>
  <c r="G446" i="16" s="1"/>
  <c r="F447" i="16"/>
  <c r="G447" i="16" s="1"/>
  <c r="F448" i="16"/>
  <c r="G448" i="16" s="1"/>
  <c r="F449" i="16"/>
  <c r="G449" i="16" s="1"/>
  <c r="F450" i="16"/>
  <c r="G450" i="16" s="1"/>
  <c r="F451" i="16"/>
  <c r="G451" i="16" s="1"/>
  <c r="F452" i="16"/>
  <c r="G452" i="16" s="1"/>
  <c r="F453" i="16"/>
  <c r="G453" i="16" s="1"/>
  <c r="F50" i="16"/>
  <c r="G50" i="16" s="1"/>
  <c r="F454" i="16"/>
  <c r="G454" i="16" s="1"/>
  <c r="F455" i="16"/>
  <c r="G455" i="16" s="1"/>
  <c r="F456" i="16"/>
  <c r="G456" i="16" s="1"/>
  <c r="F457" i="16"/>
  <c r="G457" i="16" s="1"/>
  <c r="F458" i="16"/>
  <c r="G458" i="16" s="1"/>
  <c r="F459" i="16"/>
  <c r="G459" i="16" s="1"/>
  <c r="F460" i="16"/>
  <c r="G460" i="16" s="1"/>
  <c r="F461" i="16"/>
  <c r="G461" i="16" s="1"/>
  <c r="F462" i="16"/>
  <c r="G462" i="16" s="1"/>
  <c r="F463" i="16"/>
  <c r="G463" i="16" s="1"/>
  <c r="F43" i="16"/>
  <c r="G43" i="16" s="1"/>
  <c r="F464" i="16"/>
  <c r="G464" i="16" s="1"/>
  <c r="F465" i="16"/>
  <c r="G465" i="16" s="1"/>
  <c r="F466" i="16"/>
  <c r="G466" i="16" s="1"/>
  <c r="F467" i="16"/>
  <c r="G467" i="16" s="1"/>
  <c r="F468" i="16"/>
  <c r="G468" i="16" s="1"/>
  <c r="F469" i="16"/>
  <c r="G469" i="16" s="1"/>
  <c r="F470" i="16"/>
  <c r="G470" i="16" s="1"/>
  <c r="F471" i="16"/>
  <c r="G471" i="16" s="1"/>
  <c r="F472" i="16"/>
  <c r="G472" i="16" s="1"/>
  <c r="F473" i="16"/>
  <c r="G473" i="16" s="1"/>
  <c r="F474" i="16"/>
  <c r="G474" i="16" s="1"/>
  <c r="F475" i="16"/>
  <c r="G475" i="16" s="1"/>
  <c r="F476" i="16"/>
  <c r="G476" i="16" s="1"/>
  <c r="F477" i="16"/>
  <c r="G477" i="16" s="1"/>
  <c r="F478" i="16"/>
  <c r="G478" i="16" s="1"/>
  <c r="F479" i="16"/>
  <c r="G479" i="16" s="1"/>
  <c r="F480" i="16"/>
  <c r="G480" i="16" s="1"/>
  <c r="F481" i="16"/>
  <c r="G481" i="16" s="1"/>
  <c r="F482" i="16"/>
  <c r="G482" i="16" s="1"/>
  <c r="F483" i="16"/>
  <c r="G483" i="16" s="1"/>
  <c r="F484" i="16"/>
  <c r="G484" i="16" s="1"/>
  <c r="F485" i="16"/>
  <c r="G485" i="16" s="1"/>
  <c r="F486" i="16"/>
  <c r="G486" i="16" s="1"/>
  <c r="F487" i="16"/>
  <c r="G487" i="16" s="1"/>
  <c r="F56" i="16"/>
  <c r="G56" i="16" s="1"/>
  <c r="F488" i="16"/>
  <c r="G488" i="16" s="1"/>
  <c r="F489" i="16"/>
  <c r="G489" i="16" s="1"/>
  <c r="F490" i="16"/>
  <c r="G490" i="16" s="1"/>
  <c r="F491" i="16"/>
  <c r="G491" i="16" s="1"/>
  <c r="F492" i="16"/>
  <c r="G492" i="16" s="1"/>
  <c r="F493" i="16"/>
  <c r="G493" i="16" s="1"/>
  <c r="F494" i="16"/>
  <c r="G494" i="16" s="1"/>
  <c r="F495" i="16"/>
  <c r="G495" i="16" s="1"/>
  <c r="F496" i="16"/>
  <c r="G496" i="16" s="1"/>
  <c r="F497" i="16"/>
  <c r="G497" i="16" s="1"/>
  <c r="F37" i="16"/>
  <c r="G37" i="16" s="1"/>
  <c r="F498" i="16"/>
  <c r="G498" i="16" s="1"/>
  <c r="F499" i="16"/>
  <c r="G499" i="16" s="1"/>
  <c r="F500" i="16"/>
  <c r="G500" i="16" s="1"/>
  <c r="F501" i="16"/>
  <c r="G501" i="16" s="1"/>
  <c r="F502" i="16"/>
  <c r="G502" i="16" s="1"/>
  <c r="F503" i="16"/>
  <c r="G503" i="16" s="1"/>
  <c r="F34" i="16"/>
  <c r="G34" i="16" s="1"/>
  <c r="F67" i="16"/>
  <c r="G67" i="16" s="1"/>
  <c r="F42" i="16"/>
  <c r="G42" i="16" s="1"/>
  <c r="F504" i="16"/>
  <c r="G504" i="16" s="1"/>
  <c r="F505" i="16"/>
  <c r="G505" i="16" s="1"/>
  <c r="F55" i="16"/>
  <c r="G55" i="16" s="1"/>
  <c r="F506" i="16"/>
  <c r="G506" i="16" s="1"/>
  <c r="F507" i="16"/>
  <c r="G507" i="16" s="1"/>
  <c r="F508" i="16"/>
  <c r="G508" i="16" s="1"/>
  <c r="F509" i="16"/>
  <c r="G509" i="16" s="1"/>
  <c r="F510" i="16"/>
  <c r="G510" i="16" s="1"/>
  <c r="F511" i="16"/>
  <c r="G511" i="16" s="1"/>
  <c r="F28" i="16"/>
  <c r="G28" i="16" s="1"/>
  <c r="F512" i="16"/>
  <c r="G512" i="16" s="1"/>
  <c r="F513" i="16"/>
  <c r="G513" i="16" s="1"/>
  <c r="F514" i="16"/>
  <c r="G514" i="16" s="1"/>
  <c r="F515" i="16"/>
  <c r="G515" i="16" s="1"/>
  <c r="F516" i="16"/>
  <c r="G516" i="16" s="1"/>
  <c r="F517" i="16"/>
  <c r="G517" i="16" s="1"/>
  <c r="F54" i="16"/>
  <c r="G54" i="16" s="1"/>
  <c r="F32" i="16"/>
  <c r="G32" i="16" s="1"/>
  <c r="F26" i="16"/>
  <c r="G26" i="16" s="1"/>
  <c r="F21" i="16"/>
  <c r="G21" i="16" s="1"/>
  <c r="F27" i="16"/>
  <c r="G27" i="16" s="1"/>
  <c r="F18" i="16"/>
  <c r="G18" i="16" s="1"/>
  <c r="F30" i="16"/>
  <c r="G30" i="16" s="1"/>
  <c r="F20" i="16"/>
  <c r="G20" i="16" s="1"/>
  <c r="F15" i="16"/>
  <c r="G15" i="16" s="1"/>
  <c r="F518" i="16"/>
  <c r="G518" i="16" s="1"/>
  <c r="F519" i="16"/>
  <c r="G519" i="16" s="1"/>
  <c r="F520" i="16"/>
  <c r="G520" i="16" s="1"/>
  <c r="F8" i="16"/>
  <c r="G8" i="16" s="1"/>
  <c r="F40" i="16"/>
  <c r="G40" i="16" s="1"/>
  <c r="F3" i="16"/>
  <c r="G3" i="16" s="1"/>
  <c r="F19" i="16"/>
  <c r="G19" i="16" s="1"/>
  <c r="F13" i="16"/>
  <c r="G13" i="16" s="1"/>
  <c r="F14" i="16"/>
  <c r="G14" i="16" s="1"/>
  <c r="F4" i="16"/>
  <c r="G4" i="16" s="1"/>
  <c r="F2" i="15"/>
  <c r="G2" i="15" s="1"/>
  <c r="F3" i="15"/>
  <c r="G3" i="15" s="1"/>
  <c r="F2" i="10"/>
  <c r="G2" i="10" s="1"/>
  <c r="F3" i="10"/>
  <c r="G3" i="10" s="1"/>
  <c r="F4" i="10"/>
  <c r="G4" i="10" s="1"/>
  <c r="F5" i="10"/>
  <c r="G5" i="10" s="1"/>
  <c r="F10" i="10"/>
  <c r="G10" i="10" s="1"/>
  <c r="F9" i="10"/>
  <c r="G9" i="10" s="1"/>
  <c r="F8" i="10"/>
  <c r="G8" i="10" s="1"/>
  <c r="F6" i="10"/>
  <c r="G6" i="10" s="1"/>
  <c r="F11" i="10"/>
  <c r="G11" i="10" s="1"/>
  <c r="F520" i="10"/>
  <c r="G520" i="10" s="1"/>
  <c r="F29" i="10"/>
  <c r="G29" i="10" s="1"/>
  <c r="F13" i="10"/>
  <c r="G13" i="10" s="1"/>
  <c r="F519" i="10"/>
  <c r="G519" i="10" s="1"/>
  <c r="F35" i="10"/>
  <c r="G35" i="10" s="1"/>
  <c r="F518" i="10"/>
  <c r="G518" i="10" s="1"/>
  <c r="F7" i="10"/>
  <c r="G7" i="10" s="1"/>
  <c r="F15" i="10"/>
  <c r="G15" i="10" s="1"/>
  <c r="F517" i="10"/>
  <c r="G517" i="10" s="1"/>
  <c r="F18" i="10"/>
  <c r="G18" i="10" s="1"/>
  <c r="F516" i="10"/>
  <c r="G516" i="10" s="1"/>
  <c r="F515" i="10"/>
  <c r="G515" i="10" s="1"/>
  <c r="F23" i="10"/>
  <c r="G23" i="10" s="1"/>
  <c r="F32" i="10"/>
  <c r="G32" i="10" s="1"/>
  <c r="F514" i="10"/>
  <c r="G514" i="10" s="1"/>
  <c r="F34" i="10"/>
  <c r="G34" i="10" s="1"/>
  <c r="F513" i="10"/>
  <c r="G513" i="10" s="1"/>
  <c r="F511" i="10"/>
  <c r="G511" i="10" s="1"/>
  <c r="F512" i="10"/>
  <c r="G512" i="10" s="1"/>
  <c r="F510" i="10"/>
  <c r="G510" i="10" s="1"/>
  <c r="F509" i="10"/>
  <c r="G509" i="10" s="1"/>
  <c r="F16" i="10"/>
  <c r="G16" i="10" s="1"/>
  <c r="F508" i="10"/>
  <c r="G508" i="10" s="1"/>
  <c r="F507" i="10"/>
  <c r="G507" i="10" s="1"/>
  <c r="F506" i="10"/>
  <c r="G506" i="10" s="1"/>
  <c r="F505" i="10"/>
  <c r="G505" i="10" s="1"/>
  <c r="F502" i="10"/>
  <c r="G502" i="10" s="1"/>
  <c r="F503" i="10"/>
  <c r="G503" i="10" s="1"/>
  <c r="F504" i="10"/>
  <c r="G504" i="10" s="1"/>
  <c r="F19" i="10"/>
  <c r="G19" i="10" s="1"/>
  <c r="F497" i="10"/>
  <c r="G497" i="10" s="1"/>
  <c r="F498" i="10"/>
  <c r="G498" i="10" s="1"/>
  <c r="F499" i="10"/>
  <c r="G499" i="10" s="1"/>
  <c r="F500" i="10"/>
  <c r="G500" i="10" s="1"/>
  <c r="F501" i="10"/>
  <c r="G501" i="10" s="1"/>
  <c r="F496" i="10"/>
  <c r="G496" i="10" s="1"/>
  <c r="F21" i="10"/>
  <c r="G21" i="10" s="1"/>
  <c r="F493" i="10"/>
  <c r="G493" i="10" s="1"/>
  <c r="F494" i="10"/>
  <c r="G494" i="10" s="1"/>
  <c r="F495" i="10"/>
  <c r="G495" i="10" s="1"/>
  <c r="F492" i="10"/>
  <c r="G492" i="10" s="1"/>
  <c r="F491" i="10"/>
  <c r="G491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F53" i="10"/>
  <c r="G53" i="10" s="1"/>
  <c r="F54" i="10"/>
  <c r="G54" i="10" s="1"/>
  <c r="F55" i="10"/>
  <c r="G55" i="10" s="1"/>
  <c r="F56" i="10"/>
  <c r="G56" i="10" s="1"/>
  <c r="F57" i="10"/>
  <c r="G57" i="10" s="1"/>
  <c r="F58" i="10"/>
  <c r="G58" i="10" s="1"/>
  <c r="F59" i="10"/>
  <c r="G59" i="10" s="1"/>
  <c r="F60" i="10"/>
  <c r="G60" i="10" s="1"/>
  <c r="F61" i="10"/>
  <c r="G61" i="10" s="1"/>
  <c r="F62" i="10"/>
  <c r="G62" i="10" s="1"/>
  <c r="F63" i="10"/>
  <c r="G63" i="10" s="1"/>
  <c r="F64" i="10"/>
  <c r="G64" i="10" s="1"/>
  <c r="F65" i="10"/>
  <c r="G65" i="10" s="1"/>
  <c r="F66" i="10"/>
  <c r="G66" i="10" s="1"/>
  <c r="F67" i="10"/>
  <c r="G67" i="10" s="1"/>
  <c r="F68" i="10"/>
  <c r="G68" i="10" s="1"/>
  <c r="F69" i="10"/>
  <c r="G69" i="10" s="1"/>
  <c r="F70" i="10"/>
  <c r="G70" i="10" s="1"/>
  <c r="F71" i="10"/>
  <c r="G71" i="10" s="1"/>
  <c r="F72" i="10"/>
  <c r="G72" i="10" s="1"/>
  <c r="F73" i="10"/>
  <c r="G73" i="10" s="1"/>
  <c r="F74" i="10"/>
  <c r="G74" i="10" s="1"/>
  <c r="F75" i="10"/>
  <c r="G75" i="10" s="1"/>
  <c r="F76" i="10"/>
  <c r="G76" i="10" s="1"/>
  <c r="F77" i="10"/>
  <c r="G77" i="10" s="1"/>
  <c r="F78" i="10"/>
  <c r="G78" i="10" s="1"/>
  <c r="F79" i="10"/>
  <c r="G79" i="10" s="1"/>
  <c r="F80" i="10"/>
  <c r="G80" i="10" s="1"/>
  <c r="F81" i="10"/>
  <c r="G81" i="10" s="1"/>
  <c r="F82" i="10"/>
  <c r="G82" i="10" s="1"/>
  <c r="F83" i="10"/>
  <c r="G83" i="10" s="1"/>
  <c r="F84" i="10"/>
  <c r="G84" i="10" s="1"/>
  <c r="F85" i="10"/>
  <c r="G85" i="10" s="1"/>
  <c r="F86" i="10"/>
  <c r="G86" i="10" s="1"/>
  <c r="F87" i="10"/>
  <c r="G87" i="10" s="1"/>
  <c r="F88" i="10"/>
  <c r="G88" i="10" s="1"/>
  <c r="F89" i="10"/>
  <c r="G89" i="10" s="1"/>
  <c r="F90" i="10"/>
  <c r="G90" i="10" s="1"/>
  <c r="F91" i="10"/>
  <c r="G91" i="10" s="1"/>
  <c r="F92" i="10"/>
  <c r="G92" i="10" s="1"/>
  <c r="F93" i="10"/>
  <c r="G93" i="10" s="1"/>
  <c r="F94" i="10"/>
  <c r="G94" i="10" s="1"/>
  <c r="F95" i="10"/>
  <c r="G95" i="10" s="1"/>
  <c r="F96" i="10"/>
  <c r="G96" i="10" s="1"/>
  <c r="F97" i="10"/>
  <c r="G97" i="10" s="1"/>
  <c r="F98" i="10"/>
  <c r="G98" i="10" s="1"/>
  <c r="F14" i="10"/>
  <c r="G14" i="10" s="1"/>
  <c r="F99" i="10"/>
  <c r="G99" i="10" s="1"/>
  <c r="F100" i="10"/>
  <c r="G100" i="10" s="1"/>
  <c r="F101" i="10"/>
  <c r="G101" i="10" s="1"/>
  <c r="F102" i="10"/>
  <c r="G102" i="10" s="1"/>
  <c r="F103" i="10"/>
  <c r="G103" i="10" s="1"/>
  <c r="F104" i="10"/>
  <c r="G104" i="10" s="1"/>
  <c r="F105" i="10"/>
  <c r="G105" i="10" s="1"/>
  <c r="F106" i="10"/>
  <c r="G106" i="10" s="1"/>
  <c r="F107" i="10"/>
  <c r="G107" i="10" s="1"/>
  <c r="F108" i="10"/>
  <c r="G108" i="10" s="1"/>
  <c r="F109" i="10"/>
  <c r="G109" i="10" s="1"/>
  <c r="F110" i="10"/>
  <c r="G110" i="10" s="1"/>
  <c r="F111" i="10"/>
  <c r="G111" i="10" s="1"/>
  <c r="F112" i="10"/>
  <c r="G112" i="10" s="1"/>
  <c r="F113" i="10"/>
  <c r="G113" i="10" s="1"/>
  <c r="F114" i="10"/>
  <c r="G114" i="10" s="1"/>
  <c r="F115" i="10"/>
  <c r="G115" i="10" s="1"/>
  <c r="F116" i="10"/>
  <c r="G116" i="10" s="1"/>
  <c r="F117" i="10"/>
  <c r="G117" i="10" s="1"/>
  <c r="F118" i="10"/>
  <c r="G118" i="10" s="1"/>
  <c r="F119" i="10"/>
  <c r="G119" i="10" s="1"/>
  <c r="F120" i="10"/>
  <c r="G120" i="10" s="1"/>
  <c r="F121" i="10"/>
  <c r="G121" i="10" s="1"/>
  <c r="F122" i="10"/>
  <c r="G122" i="10" s="1"/>
  <c r="F123" i="10"/>
  <c r="G123" i="10" s="1"/>
  <c r="F124" i="10"/>
  <c r="G124" i="10" s="1"/>
  <c r="F125" i="10"/>
  <c r="G125" i="10" s="1"/>
  <c r="F126" i="10"/>
  <c r="G126" i="10" s="1"/>
  <c r="F127" i="10"/>
  <c r="G127" i="10" s="1"/>
  <c r="F128" i="10"/>
  <c r="G128" i="10" s="1"/>
  <c r="F129" i="10"/>
  <c r="G129" i="10" s="1"/>
  <c r="F130" i="10"/>
  <c r="G130" i="10" s="1"/>
  <c r="F131" i="10"/>
  <c r="G131" i="10" s="1"/>
  <c r="F132" i="10"/>
  <c r="G132" i="10" s="1"/>
  <c r="F133" i="10"/>
  <c r="G133" i="10" s="1"/>
  <c r="F134" i="10"/>
  <c r="G134" i="10" s="1"/>
  <c r="F135" i="10"/>
  <c r="G135" i="10" s="1"/>
  <c r="F136" i="10"/>
  <c r="G136" i="10" s="1"/>
  <c r="F137" i="10"/>
  <c r="G137" i="10" s="1"/>
  <c r="F138" i="10"/>
  <c r="G138" i="10" s="1"/>
  <c r="F139" i="10"/>
  <c r="G139" i="10" s="1"/>
  <c r="F26" i="10"/>
  <c r="G26" i="10" s="1"/>
  <c r="F140" i="10"/>
  <c r="G140" i="10" s="1"/>
  <c r="F141" i="10"/>
  <c r="G141" i="10" s="1"/>
  <c r="F142" i="10"/>
  <c r="G142" i="10" s="1"/>
  <c r="F143" i="10"/>
  <c r="G143" i="10" s="1"/>
  <c r="F144" i="10"/>
  <c r="G144" i="10" s="1"/>
  <c r="F145" i="10"/>
  <c r="G145" i="10" s="1"/>
  <c r="F146" i="10"/>
  <c r="G146" i="10" s="1"/>
  <c r="F147" i="10"/>
  <c r="G147" i="10" s="1"/>
  <c r="F148" i="10"/>
  <c r="G148" i="10" s="1"/>
  <c r="F149" i="10"/>
  <c r="G149" i="10" s="1"/>
  <c r="F150" i="10"/>
  <c r="G150" i="10" s="1"/>
  <c r="F151" i="10"/>
  <c r="G151" i="10" s="1"/>
  <c r="F152" i="10"/>
  <c r="G152" i="10" s="1"/>
  <c r="F153" i="10"/>
  <c r="G153" i="10" s="1"/>
  <c r="F154" i="10"/>
  <c r="G154" i="10" s="1"/>
  <c r="F155" i="10"/>
  <c r="G155" i="10" s="1"/>
  <c r="F24" i="10"/>
  <c r="G24" i="10" s="1"/>
  <c r="F156" i="10"/>
  <c r="G156" i="10" s="1"/>
  <c r="F157" i="10"/>
  <c r="G157" i="10" s="1"/>
  <c r="F158" i="10"/>
  <c r="G158" i="10" s="1"/>
  <c r="F159" i="10"/>
  <c r="G159" i="10" s="1"/>
  <c r="F160" i="10"/>
  <c r="G160" i="10" s="1"/>
  <c r="F161" i="10"/>
  <c r="G161" i="10" s="1"/>
  <c r="F162" i="10"/>
  <c r="G162" i="10" s="1"/>
  <c r="F163" i="10"/>
  <c r="G163" i="10" s="1"/>
  <c r="F164" i="10"/>
  <c r="G164" i="10" s="1"/>
  <c r="F165" i="10"/>
  <c r="G165" i="10" s="1"/>
  <c r="F166" i="10"/>
  <c r="G166" i="10" s="1"/>
  <c r="F167" i="10"/>
  <c r="G167" i="10" s="1"/>
  <c r="F168" i="10"/>
  <c r="G168" i="10" s="1"/>
  <c r="F169" i="10"/>
  <c r="G169" i="10" s="1"/>
  <c r="F170" i="10"/>
  <c r="G170" i="10" s="1"/>
  <c r="F171" i="10"/>
  <c r="G171" i="10" s="1"/>
  <c r="F172" i="10"/>
  <c r="G172" i="10" s="1"/>
  <c r="F173" i="10"/>
  <c r="G173" i="10" s="1"/>
  <c r="F174" i="10"/>
  <c r="G174" i="10" s="1"/>
  <c r="F175" i="10"/>
  <c r="G175" i="10" s="1"/>
  <c r="F176" i="10"/>
  <c r="G176" i="10" s="1"/>
  <c r="F177" i="10"/>
  <c r="G177" i="10" s="1"/>
  <c r="F178" i="10"/>
  <c r="G178" i="10" s="1"/>
  <c r="F179" i="10"/>
  <c r="G179" i="10" s="1"/>
  <c r="F180" i="10"/>
  <c r="G180" i="10" s="1"/>
  <c r="F181" i="10"/>
  <c r="G181" i="10" s="1"/>
  <c r="F182" i="10"/>
  <c r="G182" i="10" s="1"/>
  <c r="F183" i="10"/>
  <c r="G183" i="10" s="1"/>
  <c r="F184" i="10"/>
  <c r="G184" i="10" s="1"/>
  <c r="F185" i="10"/>
  <c r="G185" i="10" s="1"/>
  <c r="F186" i="10"/>
  <c r="G186" i="10" s="1"/>
  <c r="F187" i="10"/>
  <c r="G187" i="10" s="1"/>
  <c r="F188" i="10"/>
  <c r="G188" i="10" s="1"/>
  <c r="F189" i="10"/>
  <c r="G189" i="10" s="1"/>
  <c r="F190" i="10"/>
  <c r="G190" i="10" s="1"/>
  <c r="F191" i="10"/>
  <c r="G191" i="10" s="1"/>
  <c r="F192" i="10"/>
  <c r="G192" i="10" s="1"/>
  <c r="F193" i="10"/>
  <c r="G193" i="10" s="1"/>
  <c r="F194" i="10"/>
  <c r="G194" i="10" s="1"/>
  <c r="F195" i="10"/>
  <c r="G195" i="10" s="1"/>
  <c r="F196" i="10"/>
  <c r="G196" i="10" s="1"/>
  <c r="F197" i="10"/>
  <c r="G197" i="10" s="1"/>
  <c r="F198" i="10"/>
  <c r="G198" i="10" s="1"/>
  <c r="F199" i="10"/>
  <c r="G199" i="10" s="1"/>
  <c r="F200" i="10"/>
  <c r="G200" i="10" s="1"/>
  <c r="F201" i="10"/>
  <c r="G201" i="10" s="1"/>
  <c r="F202" i="10"/>
  <c r="G202" i="10" s="1"/>
  <c r="F203" i="10"/>
  <c r="G203" i="10" s="1"/>
  <c r="F204" i="10"/>
  <c r="G204" i="10" s="1"/>
  <c r="F205" i="10"/>
  <c r="G205" i="10" s="1"/>
  <c r="F206" i="10"/>
  <c r="G206" i="10" s="1"/>
  <c r="F207" i="10"/>
  <c r="G207" i="10" s="1"/>
  <c r="F208" i="10"/>
  <c r="G208" i="10" s="1"/>
  <c r="F209" i="10"/>
  <c r="G209" i="10" s="1"/>
  <c r="F210" i="10"/>
  <c r="G210" i="10" s="1"/>
  <c r="F211" i="10"/>
  <c r="G211" i="10" s="1"/>
  <c r="F212" i="10"/>
  <c r="G212" i="10" s="1"/>
  <c r="F213" i="10"/>
  <c r="G213" i="10" s="1"/>
  <c r="F214" i="10"/>
  <c r="G214" i="10" s="1"/>
  <c r="F215" i="10"/>
  <c r="G215" i="10" s="1"/>
  <c r="F216" i="10"/>
  <c r="G216" i="10" s="1"/>
  <c r="F217" i="10"/>
  <c r="G217" i="10" s="1"/>
  <c r="F218" i="10"/>
  <c r="G218" i="10" s="1"/>
  <c r="F219" i="10"/>
  <c r="G219" i="10" s="1"/>
  <c r="F220" i="10"/>
  <c r="G220" i="10" s="1"/>
  <c r="F221" i="10"/>
  <c r="G221" i="10" s="1"/>
  <c r="F222" i="10"/>
  <c r="G222" i="10" s="1"/>
  <c r="F223" i="10"/>
  <c r="G223" i="10" s="1"/>
  <c r="F224" i="10"/>
  <c r="G224" i="10" s="1"/>
  <c r="F225" i="10"/>
  <c r="G225" i="10" s="1"/>
  <c r="F226" i="10"/>
  <c r="G226" i="10" s="1"/>
  <c r="F227" i="10"/>
  <c r="G227" i="10" s="1"/>
  <c r="F228" i="10"/>
  <c r="G228" i="10" s="1"/>
  <c r="F229" i="10"/>
  <c r="G229" i="10" s="1"/>
  <c r="F230" i="10"/>
  <c r="G230" i="10" s="1"/>
  <c r="F231" i="10"/>
  <c r="G231" i="10" s="1"/>
  <c r="F232" i="10"/>
  <c r="G232" i="10" s="1"/>
  <c r="F233" i="10"/>
  <c r="G233" i="10" s="1"/>
  <c r="F234" i="10"/>
  <c r="G234" i="10" s="1"/>
  <c r="F235" i="10"/>
  <c r="G235" i="10" s="1"/>
  <c r="F236" i="10"/>
  <c r="G236" i="10" s="1"/>
  <c r="F237" i="10"/>
  <c r="G237" i="10" s="1"/>
  <c r="F238" i="10"/>
  <c r="G238" i="10" s="1"/>
  <c r="F239" i="10"/>
  <c r="G239" i="10" s="1"/>
  <c r="F240" i="10"/>
  <c r="G240" i="10" s="1"/>
  <c r="F241" i="10"/>
  <c r="G241" i="10" s="1"/>
  <c r="F242" i="10"/>
  <c r="G242" i="10" s="1"/>
  <c r="F243" i="10"/>
  <c r="G243" i="10" s="1"/>
  <c r="F244" i="10"/>
  <c r="G244" i="10" s="1"/>
  <c r="F245" i="10"/>
  <c r="G245" i="10" s="1"/>
  <c r="F246" i="10"/>
  <c r="G246" i="10" s="1"/>
  <c r="F247" i="10"/>
  <c r="G247" i="10" s="1"/>
  <c r="F248" i="10"/>
  <c r="G248" i="10" s="1"/>
  <c r="F249" i="10"/>
  <c r="G249" i="10" s="1"/>
  <c r="F250" i="10"/>
  <c r="G250" i="10" s="1"/>
  <c r="F251" i="10"/>
  <c r="G251" i="10" s="1"/>
  <c r="F252" i="10"/>
  <c r="G252" i="10" s="1"/>
  <c r="F253" i="10"/>
  <c r="G253" i="10" s="1"/>
  <c r="F254" i="10"/>
  <c r="G254" i="10" s="1"/>
  <c r="F255" i="10"/>
  <c r="G255" i="10" s="1"/>
  <c r="F256" i="10"/>
  <c r="G256" i="10" s="1"/>
  <c r="F257" i="10"/>
  <c r="G257" i="10" s="1"/>
  <c r="F258" i="10"/>
  <c r="G258" i="10" s="1"/>
  <c r="F259" i="10"/>
  <c r="G259" i="10" s="1"/>
  <c r="F260" i="10"/>
  <c r="G260" i="10" s="1"/>
  <c r="F261" i="10"/>
  <c r="G261" i="10" s="1"/>
  <c r="F262" i="10"/>
  <c r="G262" i="10" s="1"/>
  <c r="F263" i="10"/>
  <c r="G263" i="10" s="1"/>
  <c r="F264" i="10"/>
  <c r="G264" i="10" s="1"/>
  <c r="F265" i="10"/>
  <c r="G265" i="10" s="1"/>
  <c r="F266" i="10"/>
  <c r="G266" i="10" s="1"/>
  <c r="F267" i="10"/>
  <c r="G267" i="10" s="1"/>
  <c r="F268" i="10"/>
  <c r="G268" i="10" s="1"/>
  <c r="F269" i="10"/>
  <c r="G269" i="10" s="1"/>
  <c r="F270" i="10"/>
  <c r="G270" i="10" s="1"/>
  <c r="F271" i="10"/>
  <c r="G271" i="10" s="1"/>
  <c r="F272" i="10"/>
  <c r="G272" i="10" s="1"/>
  <c r="F273" i="10"/>
  <c r="G273" i="10" s="1"/>
  <c r="F274" i="10"/>
  <c r="G274" i="10" s="1"/>
  <c r="F275" i="10"/>
  <c r="G275" i="10" s="1"/>
  <c r="F276" i="10"/>
  <c r="G276" i="10" s="1"/>
  <c r="F277" i="10"/>
  <c r="G277" i="10" s="1"/>
  <c r="F278" i="10"/>
  <c r="G278" i="10" s="1"/>
  <c r="F279" i="10"/>
  <c r="G279" i="10" s="1"/>
  <c r="F280" i="10"/>
  <c r="G280" i="10" s="1"/>
  <c r="F281" i="10"/>
  <c r="G281" i="10" s="1"/>
  <c r="F282" i="10"/>
  <c r="G282" i="10" s="1"/>
  <c r="F283" i="10"/>
  <c r="G283" i="10" s="1"/>
  <c r="F284" i="10"/>
  <c r="G284" i="10" s="1"/>
  <c r="F285" i="10"/>
  <c r="G285" i="10" s="1"/>
  <c r="F286" i="10"/>
  <c r="G286" i="10" s="1"/>
  <c r="F287" i="10"/>
  <c r="G287" i="10" s="1"/>
  <c r="F288" i="10"/>
  <c r="G288" i="10" s="1"/>
  <c r="F33" i="10"/>
  <c r="G33" i="10" s="1"/>
  <c r="F289" i="10"/>
  <c r="G289" i="10" s="1"/>
  <c r="F290" i="10"/>
  <c r="G290" i="10" s="1"/>
  <c r="F291" i="10"/>
  <c r="G291" i="10" s="1"/>
  <c r="F292" i="10"/>
  <c r="G292" i="10" s="1"/>
  <c r="F293" i="10"/>
  <c r="G293" i="10" s="1"/>
  <c r="F294" i="10"/>
  <c r="G294" i="10" s="1"/>
  <c r="F295" i="10"/>
  <c r="G295" i="10" s="1"/>
  <c r="F296" i="10"/>
  <c r="G296" i="10" s="1"/>
  <c r="F30" i="10"/>
  <c r="G30" i="10" s="1"/>
  <c r="F297" i="10"/>
  <c r="G297" i="10" s="1"/>
  <c r="F298" i="10"/>
  <c r="G298" i="10" s="1"/>
  <c r="F299" i="10"/>
  <c r="G299" i="10" s="1"/>
  <c r="F300" i="10"/>
  <c r="G300" i="10" s="1"/>
  <c r="F301" i="10"/>
  <c r="G301" i="10" s="1"/>
  <c r="F302" i="10"/>
  <c r="G302" i="10" s="1"/>
  <c r="F303" i="10"/>
  <c r="G303" i="10" s="1"/>
  <c r="F304" i="10"/>
  <c r="G304" i="10" s="1"/>
  <c r="F305" i="10"/>
  <c r="G305" i="10" s="1"/>
  <c r="F306" i="10"/>
  <c r="G306" i="10" s="1"/>
  <c r="F307" i="10"/>
  <c r="G307" i="10" s="1"/>
  <c r="F308" i="10"/>
  <c r="G308" i="10" s="1"/>
  <c r="F309" i="10"/>
  <c r="G309" i="10" s="1"/>
  <c r="F310" i="10"/>
  <c r="G310" i="10" s="1"/>
  <c r="F311" i="10"/>
  <c r="G311" i="10" s="1"/>
  <c r="F312" i="10"/>
  <c r="G312" i="10" s="1"/>
  <c r="F313" i="10"/>
  <c r="G313" i="10" s="1"/>
  <c r="F314" i="10"/>
  <c r="G314" i="10" s="1"/>
  <c r="F315" i="10"/>
  <c r="G315" i="10" s="1"/>
  <c r="F316" i="10"/>
  <c r="G316" i="10" s="1"/>
  <c r="F317" i="10"/>
  <c r="G317" i="10" s="1"/>
  <c r="F318" i="10"/>
  <c r="G318" i="10" s="1"/>
  <c r="F319" i="10"/>
  <c r="G319" i="10" s="1"/>
  <c r="F320" i="10"/>
  <c r="G320" i="10" s="1"/>
  <c r="F321" i="10"/>
  <c r="G321" i="10" s="1"/>
  <c r="F322" i="10"/>
  <c r="G322" i="10" s="1"/>
  <c r="F323" i="10"/>
  <c r="G323" i="10" s="1"/>
  <c r="F324" i="10"/>
  <c r="G324" i="10" s="1"/>
  <c r="F22" i="10"/>
  <c r="G22" i="10" s="1"/>
  <c r="F325" i="10"/>
  <c r="G325" i="10" s="1"/>
  <c r="F326" i="10"/>
  <c r="G326" i="10" s="1"/>
  <c r="F327" i="10"/>
  <c r="G327" i="10" s="1"/>
  <c r="F328" i="10"/>
  <c r="G328" i="10" s="1"/>
  <c r="F329" i="10"/>
  <c r="G329" i="10" s="1"/>
  <c r="F330" i="10"/>
  <c r="G330" i="10" s="1"/>
  <c r="F331" i="10"/>
  <c r="G331" i="10" s="1"/>
  <c r="F332" i="10"/>
  <c r="G332" i="10" s="1"/>
  <c r="F333" i="10"/>
  <c r="G333" i="10" s="1"/>
  <c r="F334" i="10"/>
  <c r="G334" i="10" s="1"/>
  <c r="F335" i="10"/>
  <c r="G335" i="10" s="1"/>
  <c r="F336" i="10"/>
  <c r="G336" i="10" s="1"/>
  <c r="F337" i="10"/>
  <c r="G337" i="10" s="1"/>
  <c r="F338" i="10"/>
  <c r="G338" i="10" s="1"/>
  <c r="F339" i="10"/>
  <c r="G339" i="10" s="1"/>
  <c r="F340" i="10"/>
  <c r="G340" i="10" s="1"/>
  <c r="F341" i="10"/>
  <c r="G341" i="10" s="1"/>
  <c r="F342" i="10"/>
  <c r="G342" i="10" s="1"/>
  <c r="F343" i="10"/>
  <c r="G343" i="10" s="1"/>
  <c r="F344" i="10"/>
  <c r="G344" i="10" s="1"/>
  <c r="F345" i="10"/>
  <c r="G345" i="10" s="1"/>
  <c r="F346" i="10"/>
  <c r="G346" i="10" s="1"/>
  <c r="F347" i="10"/>
  <c r="G347" i="10" s="1"/>
  <c r="F348" i="10"/>
  <c r="G348" i="10" s="1"/>
  <c r="F349" i="10"/>
  <c r="G349" i="10" s="1"/>
  <c r="F350" i="10"/>
  <c r="G350" i="10" s="1"/>
  <c r="F351" i="10"/>
  <c r="G351" i="10" s="1"/>
  <c r="F352" i="10"/>
  <c r="G352" i="10" s="1"/>
  <c r="F353" i="10"/>
  <c r="G353" i="10" s="1"/>
  <c r="F354" i="10"/>
  <c r="G354" i="10" s="1"/>
  <c r="F355" i="10"/>
  <c r="G355" i="10" s="1"/>
  <c r="F356" i="10"/>
  <c r="G356" i="10" s="1"/>
  <c r="F357" i="10"/>
  <c r="G357" i="10" s="1"/>
  <c r="F358" i="10"/>
  <c r="G358" i="10" s="1"/>
  <c r="F27" i="10"/>
  <c r="G27" i="10" s="1"/>
  <c r="F359" i="10"/>
  <c r="G359" i="10" s="1"/>
  <c r="F360" i="10"/>
  <c r="G360" i="10" s="1"/>
  <c r="F361" i="10"/>
  <c r="G361" i="10" s="1"/>
  <c r="F362" i="10"/>
  <c r="G362" i="10" s="1"/>
  <c r="F363" i="10"/>
  <c r="G363" i="10" s="1"/>
  <c r="F364" i="10"/>
  <c r="G364" i="10" s="1"/>
  <c r="F365" i="10"/>
  <c r="G365" i="10" s="1"/>
  <c r="F366" i="10"/>
  <c r="G366" i="10" s="1"/>
  <c r="F367" i="10"/>
  <c r="G367" i="10" s="1"/>
  <c r="F368" i="10"/>
  <c r="G368" i="10" s="1"/>
  <c r="F369" i="10"/>
  <c r="G369" i="10" s="1"/>
  <c r="F370" i="10"/>
  <c r="G370" i="10" s="1"/>
  <c r="F371" i="10"/>
  <c r="G371" i="10" s="1"/>
  <c r="F372" i="10"/>
  <c r="G372" i="10" s="1"/>
  <c r="F373" i="10"/>
  <c r="G373" i="10" s="1"/>
  <c r="F374" i="10"/>
  <c r="G374" i="10" s="1"/>
  <c r="F20" i="10"/>
  <c r="G20" i="10" s="1"/>
  <c r="F375" i="10"/>
  <c r="G375" i="10" s="1"/>
  <c r="F376" i="10"/>
  <c r="G376" i="10" s="1"/>
  <c r="F377" i="10"/>
  <c r="G377" i="10" s="1"/>
  <c r="F378" i="10"/>
  <c r="G378" i="10" s="1"/>
  <c r="F379" i="10"/>
  <c r="G379" i="10" s="1"/>
  <c r="F380" i="10"/>
  <c r="G380" i="10" s="1"/>
  <c r="F381" i="10"/>
  <c r="G381" i="10" s="1"/>
  <c r="F382" i="10"/>
  <c r="G382" i="10" s="1"/>
  <c r="F383" i="10"/>
  <c r="G383" i="10" s="1"/>
  <c r="F384" i="10"/>
  <c r="G384" i="10" s="1"/>
  <c r="F385" i="10"/>
  <c r="G385" i="10" s="1"/>
  <c r="F386" i="10"/>
  <c r="G386" i="10" s="1"/>
  <c r="F387" i="10"/>
  <c r="G387" i="10" s="1"/>
  <c r="F388" i="10"/>
  <c r="G388" i="10" s="1"/>
  <c r="F389" i="10"/>
  <c r="G389" i="10" s="1"/>
  <c r="F390" i="10"/>
  <c r="G390" i="10" s="1"/>
  <c r="F391" i="10"/>
  <c r="G391" i="10" s="1"/>
  <c r="F392" i="10"/>
  <c r="G392" i="10" s="1"/>
  <c r="F393" i="10"/>
  <c r="G393" i="10" s="1"/>
  <c r="F394" i="10"/>
  <c r="G394" i="10" s="1"/>
  <c r="F395" i="10"/>
  <c r="G395" i="10" s="1"/>
  <c r="F396" i="10"/>
  <c r="G396" i="10" s="1"/>
  <c r="F397" i="10"/>
  <c r="G397" i="10" s="1"/>
  <c r="F398" i="10"/>
  <c r="G398" i="10" s="1"/>
  <c r="F399" i="10"/>
  <c r="G399" i="10" s="1"/>
  <c r="F400" i="10"/>
  <c r="G400" i="10" s="1"/>
  <c r="F401" i="10"/>
  <c r="G401" i="10" s="1"/>
  <c r="F402" i="10"/>
  <c r="G402" i="10" s="1"/>
  <c r="F403" i="10"/>
  <c r="G403" i="10" s="1"/>
  <c r="F404" i="10"/>
  <c r="G404" i="10" s="1"/>
  <c r="F405" i="10"/>
  <c r="G405" i="10" s="1"/>
  <c r="F406" i="10"/>
  <c r="G406" i="10" s="1"/>
  <c r="F407" i="10"/>
  <c r="G407" i="10" s="1"/>
  <c r="F408" i="10"/>
  <c r="G408" i="10" s="1"/>
  <c r="F409" i="10"/>
  <c r="G409" i="10" s="1"/>
  <c r="F410" i="10"/>
  <c r="G410" i="10" s="1"/>
  <c r="F411" i="10"/>
  <c r="G411" i="10" s="1"/>
  <c r="F412" i="10"/>
  <c r="G412" i="10" s="1"/>
  <c r="F413" i="10"/>
  <c r="G413" i="10" s="1"/>
  <c r="F414" i="10"/>
  <c r="G414" i="10" s="1"/>
  <c r="F415" i="10"/>
  <c r="G415" i="10" s="1"/>
  <c r="F416" i="10"/>
  <c r="G416" i="10" s="1"/>
  <c r="F417" i="10"/>
  <c r="G417" i="10" s="1"/>
  <c r="F418" i="10"/>
  <c r="G418" i="10" s="1"/>
  <c r="F419" i="10"/>
  <c r="G419" i="10" s="1"/>
  <c r="F420" i="10"/>
  <c r="G420" i="10" s="1"/>
  <c r="F421" i="10"/>
  <c r="G421" i="10" s="1"/>
  <c r="F422" i="10"/>
  <c r="G422" i="10" s="1"/>
  <c r="F423" i="10"/>
  <c r="G423" i="10" s="1"/>
  <c r="F424" i="10"/>
  <c r="G424" i="10" s="1"/>
  <c r="F425" i="10"/>
  <c r="G425" i="10" s="1"/>
  <c r="F426" i="10"/>
  <c r="G426" i="10" s="1"/>
  <c r="F427" i="10"/>
  <c r="G427" i="10" s="1"/>
  <c r="F28" i="10"/>
  <c r="G28" i="10" s="1"/>
  <c r="F428" i="10"/>
  <c r="G428" i="10" s="1"/>
  <c r="F429" i="10"/>
  <c r="G429" i="10" s="1"/>
  <c r="F430" i="10"/>
  <c r="G430" i="10" s="1"/>
  <c r="F431" i="10"/>
  <c r="G431" i="10" s="1"/>
  <c r="F25" i="10"/>
  <c r="G25" i="10" s="1"/>
  <c r="F432" i="10"/>
  <c r="G432" i="10" s="1"/>
  <c r="F433" i="10"/>
  <c r="G433" i="10" s="1"/>
  <c r="F434" i="10"/>
  <c r="G434" i="10" s="1"/>
  <c r="F435" i="10"/>
  <c r="G435" i="10" s="1"/>
  <c r="F436" i="10"/>
  <c r="G436" i="10" s="1"/>
  <c r="F437" i="10"/>
  <c r="G437" i="10" s="1"/>
  <c r="F438" i="10"/>
  <c r="G438" i="10" s="1"/>
  <c r="F439" i="10"/>
  <c r="G439" i="10" s="1"/>
  <c r="F440" i="10"/>
  <c r="G440" i="10" s="1"/>
  <c r="F441" i="10"/>
  <c r="G441" i="10" s="1"/>
  <c r="F442" i="10"/>
  <c r="G442" i="10" s="1"/>
  <c r="F443" i="10"/>
  <c r="G443" i="10" s="1"/>
  <c r="F444" i="10"/>
  <c r="G444" i="10" s="1"/>
  <c r="F445" i="10"/>
  <c r="G445" i="10" s="1"/>
  <c r="F446" i="10"/>
  <c r="G446" i="10" s="1"/>
  <c r="F12" i="10"/>
  <c r="G12" i="10" s="1"/>
  <c r="F447" i="10"/>
  <c r="G447" i="10" s="1"/>
  <c r="F448" i="10"/>
  <c r="G448" i="10" s="1"/>
  <c r="F449" i="10"/>
  <c r="G449" i="10" s="1"/>
  <c r="F450" i="10"/>
  <c r="G450" i="10" s="1"/>
  <c r="F451" i="10"/>
  <c r="G451" i="10" s="1"/>
  <c r="F452" i="10"/>
  <c r="G452" i="10" s="1"/>
  <c r="F453" i="10"/>
  <c r="G453" i="10" s="1"/>
  <c r="F454" i="10"/>
  <c r="G454" i="10" s="1"/>
  <c r="F455" i="10"/>
  <c r="G455" i="10" s="1"/>
  <c r="F456" i="10"/>
  <c r="G456" i="10" s="1"/>
  <c r="F37" i="10"/>
  <c r="G37" i="10" s="1"/>
  <c r="F457" i="10"/>
  <c r="G457" i="10" s="1"/>
  <c r="F458" i="10"/>
  <c r="G458" i="10" s="1"/>
  <c r="F459" i="10"/>
  <c r="G459" i="10" s="1"/>
  <c r="F460" i="10"/>
  <c r="G460" i="10" s="1"/>
  <c r="F461" i="10"/>
  <c r="G461" i="10" s="1"/>
  <c r="F462" i="10"/>
  <c r="G462" i="10" s="1"/>
  <c r="F17" i="10"/>
  <c r="G17" i="10" s="1"/>
  <c r="F463" i="10"/>
  <c r="G463" i="10" s="1"/>
  <c r="F464" i="10"/>
  <c r="G464" i="10" s="1"/>
  <c r="F465" i="10"/>
  <c r="G465" i="10" s="1"/>
  <c r="F466" i="10"/>
  <c r="G466" i="10" s="1"/>
  <c r="F467" i="10"/>
  <c r="G467" i="10" s="1"/>
  <c r="F468" i="10"/>
  <c r="G468" i="10" s="1"/>
  <c r="F469" i="10"/>
  <c r="G469" i="10" s="1"/>
  <c r="F470" i="10"/>
  <c r="G470" i="10" s="1"/>
  <c r="F471" i="10"/>
  <c r="G471" i="10" s="1"/>
  <c r="F472" i="10"/>
  <c r="G472" i="10" s="1"/>
  <c r="F473" i="10"/>
  <c r="G473" i="10" s="1"/>
  <c r="F474" i="10"/>
  <c r="G474" i="10" s="1"/>
  <c r="F475" i="10"/>
  <c r="G475" i="10" s="1"/>
  <c r="F476" i="10"/>
  <c r="G476" i="10" s="1"/>
  <c r="F477" i="10"/>
  <c r="G477" i="10" s="1"/>
  <c r="F478" i="10"/>
  <c r="G478" i="10" s="1"/>
  <c r="F479" i="10"/>
  <c r="G479" i="10" s="1"/>
  <c r="F480" i="10"/>
  <c r="G480" i="10" s="1"/>
  <c r="F36" i="10"/>
  <c r="G36" i="10" s="1"/>
  <c r="F481" i="10"/>
  <c r="G481" i="10" s="1"/>
  <c r="F482" i="10"/>
  <c r="G482" i="10" s="1"/>
  <c r="F483" i="10"/>
  <c r="G483" i="10" s="1"/>
  <c r="F484" i="10"/>
  <c r="G484" i="10" s="1"/>
  <c r="F485" i="10"/>
  <c r="G485" i="10" s="1"/>
  <c r="F486" i="10"/>
  <c r="G486" i="10" s="1"/>
  <c r="F31" i="10"/>
  <c r="G31" i="10" s="1"/>
  <c r="F487" i="10"/>
  <c r="G487" i="10" s="1"/>
  <c r="F488" i="10"/>
  <c r="G488" i="10" s="1"/>
  <c r="F489" i="10"/>
  <c r="G489" i="10" s="1"/>
  <c r="F490" i="10"/>
  <c r="G490" i="10" s="1"/>
  <c r="F3" i="9"/>
  <c r="G3" i="9" s="1"/>
  <c r="F5" i="9"/>
  <c r="G5" i="9" s="1"/>
  <c r="F4" i="9"/>
  <c r="G4" i="9" s="1"/>
  <c r="F9" i="9"/>
  <c r="G9" i="9" s="1"/>
  <c r="F10" i="9"/>
  <c r="G10" i="9" s="1"/>
  <c r="F11" i="9"/>
  <c r="G11" i="9" s="1"/>
  <c r="F8" i="9"/>
  <c r="G8" i="9" s="1"/>
  <c r="F6" i="9"/>
  <c r="G6" i="9" s="1"/>
  <c r="F33" i="9"/>
  <c r="G33" i="9" s="1"/>
  <c r="F38" i="9"/>
  <c r="G38" i="9" s="1"/>
  <c r="F17" i="9"/>
  <c r="G17" i="9" s="1"/>
  <c r="F34" i="9"/>
  <c r="G34" i="9" s="1"/>
  <c r="F39" i="9"/>
  <c r="G39" i="9" s="1"/>
  <c r="F7" i="9"/>
  <c r="G7" i="9" s="1"/>
  <c r="F14" i="9"/>
  <c r="G14" i="9" s="1"/>
  <c r="F40" i="9"/>
  <c r="G40" i="9" s="1"/>
  <c r="F12" i="9"/>
  <c r="G12" i="9" s="1"/>
  <c r="F41" i="9"/>
  <c r="G41" i="9" s="1"/>
  <c r="F27" i="9"/>
  <c r="G27" i="9" s="1"/>
  <c r="F42" i="9"/>
  <c r="G42" i="9" s="1"/>
  <c r="F43" i="9"/>
  <c r="G43" i="9" s="1"/>
  <c r="F44" i="9"/>
  <c r="G44" i="9" s="1"/>
  <c r="F45" i="9"/>
  <c r="G45" i="9" s="1"/>
  <c r="F46" i="9"/>
  <c r="G46" i="9" s="1"/>
  <c r="F47" i="9"/>
  <c r="G47" i="9" s="1"/>
  <c r="F32" i="9"/>
  <c r="G32" i="9" s="1"/>
  <c r="F48" i="9"/>
  <c r="G48" i="9" s="1"/>
  <c r="F49" i="9"/>
  <c r="G49" i="9" s="1"/>
  <c r="F25" i="9"/>
  <c r="G25" i="9" s="1"/>
  <c r="F21" i="9"/>
  <c r="G21" i="9" s="1"/>
  <c r="F19" i="9"/>
  <c r="G19" i="9" s="1"/>
  <c r="F16" i="9"/>
  <c r="G16" i="9" s="1"/>
  <c r="F50" i="9"/>
  <c r="G50" i="9" s="1"/>
  <c r="F51" i="9"/>
  <c r="G51" i="9" s="1"/>
  <c r="F52" i="9"/>
  <c r="G52" i="9" s="1"/>
  <c r="F53" i="9"/>
  <c r="G53" i="9" s="1"/>
  <c r="F54" i="9"/>
  <c r="G54" i="9" s="1"/>
  <c r="F55" i="9"/>
  <c r="G55" i="9" s="1"/>
  <c r="F56" i="9"/>
  <c r="G56" i="9" s="1"/>
  <c r="F57" i="9"/>
  <c r="G57" i="9" s="1"/>
  <c r="F58" i="9"/>
  <c r="G58" i="9" s="1"/>
  <c r="F59" i="9"/>
  <c r="G59" i="9" s="1"/>
  <c r="F60" i="9"/>
  <c r="G60" i="9" s="1"/>
  <c r="F61" i="9"/>
  <c r="G61" i="9" s="1"/>
  <c r="F62" i="9"/>
  <c r="G62" i="9" s="1"/>
  <c r="F63" i="9"/>
  <c r="G63" i="9" s="1"/>
  <c r="F64" i="9"/>
  <c r="G64" i="9" s="1"/>
  <c r="F65" i="9"/>
  <c r="G65" i="9" s="1"/>
  <c r="F66" i="9"/>
  <c r="G66" i="9" s="1"/>
  <c r="F67" i="9"/>
  <c r="G67" i="9" s="1"/>
  <c r="F68" i="9"/>
  <c r="G68" i="9" s="1"/>
  <c r="F69" i="9"/>
  <c r="G69" i="9" s="1"/>
  <c r="F70" i="9"/>
  <c r="G70" i="9" s="1"/>
  <c r="F71" i="9"/>
  <c r="G71" i="9" s="1"/>
  <c r="F72" i="9"/>
  <c r="G72" i="9" s="1"/>
  <c r="F73" i="9"/>
  <c r="G73" i="9" s="1"/>
  <c r="F74" i="9"/>
  <c r="G74" i="9" s="1"/>
  <c r="F75" i="9"/>
  <c r="G75" i="9" s="1"/>
  <c r="F76" i="9"/>
  <c r="G76" i="9" s="1"/>
  <c r="F77" i="9"/>
  <c r="G77" i="9" s="1"/>
  <c r="F78" i="9"/>
  <c r="G78" i="9" s="1"/>
  <c r="F79" i="9"/>
  <c r="G79" i="9" s="1"/>
  <c r="F80" i="9"/>
  <c r="G80" i="9" s="1"/>
  <c r="F81" i="9"/>
  <c r="G81" i="9" s="1"/>
  <c r="F82" i="9"/>
  <c r="G82" i="9" s="1"/>
  <c r="F83" i="9"/>
  <c r="G83" i="9" s="1"/>
  <c r="F84" i="9"/>
  <c r="G84" i="9" s="1"/>
  <c r="F85" i="9"/>
  <c r="G85" i="9" s="1"/>
  <c r="F86" i="9"/>
  <c r="G86" i="9" s="1"/>
  <c r="F87" i="9"/>
  <c r="G87" i="9" s="1"/>
  <c r="F88" i="9"/>
  <c r="G88" i="9" s="1"/>
  <c r="F89" i="9"/>
  <c r="G89" i="9" s="1"/>
  <c r="F90" i="9"/>
  <c r="G90" i="9" s="1"/>
  <c r="F91" i="9"/>
  <c r="G91" i="9" s="1"/>
  <c r="F92" i="9"/>
  <c r="G92" i="9" s="1"/>
  <c r="F93" i="9"/>
  <c r="G93" i="9" s="1"/>
  <c r="F94" i="9"/>
  <c r="G94" i="9" s="1"/>
  <c r="F95" i="9"/>
  <c r="G95" i="9" s="1"/>
  <c r="F96" i="9"/>
  <c r="G96" i="9" s="1"/>
  <c r="F97" i="9"/>
  <c r="G97" i="9" s="1"/>
  <c r="F98" i="9"/>
  <c r="G98" i="9" s="1"/>
  <c r="F99" i="9"/>
  <c r="G99" i="9" s="1"/>
  <c r="F100" i="9"/>
  <c r="G100" i="9" s="1"/>
  <c r="F101" i="9"/>
  <c r="G101" i="9" s="1"/>
  <c r="F102" i="9"/>
  <c r="G102" i="9" s="1"/>
  <c r="F103" i="9"/>
  <c r="G103" i="9" s="1"/>
  <c r="F104" i="9"/>
  <c r="G104" i="9" s="1"/>
  <c r="F105" i="9"/>
  <c r="G105" i="9" s="1"/>
  <c r="F106" i="9"/>
  <c r="G106" i="9" s="1"/>
  <c r="F107" i="9"/>
  <c r="G107" i="9" s="1"/>
  <c r="F108" i="9"/>
  <c r="G108" i="9" s="1"/>
  <c r="F109" i="9"/>
  <c r="G109" i="9" s="1"/>
  <c r="F110" i="9"/>
  <c r="G110" i="9" s="1"/>
  <c r="F111" i="9"/>
  <c r="G111" i="9" s="1"/>
  <c r="F112" i="9"/>
  <c r="G112" i="9" s="1"/>
  <c r="F113" i="9"/>
  <c r="G113" i="9" s="1"/>
  <c r="F114" i="9"/>
  <c r="G114" i="9" s="1"/>
  <c r="F115" i="9"/>
  <c r="G115" i="9" s="1"/>
  <c r="F116" i="9"/>
  <c r="G116" i="9" s="1"/>
  <c r="F117" i="9"/>
  <c r="G117" i="9" s="1"/>
  <c r="F118" i="9"/>
  <c r="G118" i="9" s="1"/>
  <c r="F119" i="9"/>
  <c r="G119" i="9" s="1"/>
  <c r="F120" i="9"/>
  <c r="G120" i="9" s="1"/>
  <c r="F121" i="9"/>
  <c r="G121" i="9" s="1"/>
  <c r="F122" i="9"/>
  <c r="G122" i="9" s="1"/>
  <c r="F123" i="9"/>
  <c r="G123" i="9" s="1"/>
  <c r="F124" i="9"/>
  <c r="G124" i="9" s="1"/>
  <c r="F125" i="9"/>
  <c r="G125" i="9" s="1"/>
  <c r="F126" i="9"/>
  <c r="G126" i="9" s="1"/>
  <c r="F127" i="9"/>
  <c r="G127" i="9" s="1"/>
  <c r="F128" i="9"/>
  <c r="G128" i="9" s="1"/>
  <c r="F15" i="9"/>
  <c r="G15" i="9" s="1"/>
  <c r="F129" i="9"/>
  <c r="G129" i="9" s="1"/>
  <c r="F130" i="9"/>
  <c r="G130" i="9" s="1"/>
  <c r="F131" i="9"/>
  <c r="G131" i="9" s="1"/>
  <c r="F132" i="9"/>
  <c r="G132" i="9" s="1"/>
  <c r="F133" i="9"/>
  <c r="G133" i="9" s="1"/>
  <c r="F134" i="9"/>
  <c r="G134" i="9" s="1"/>
  <c r="F135" i="9"/>
  <c r="G135" i="9" s="1"/>
  <c r="F136" i="9"/>
  <c r="G136" i="9" s="1"/>
  <c r="F137" i="9"/>
  <c r="G137" i="9" s="1"/>
  <c r="F138" i="9"/>
  <c r="G138" i="9" s="1"/>
  <c r="F139" i="9"/>
  <c r="G139" i="9" s="1"/>
  <c r="F140" i="9"/>
  <c r="G140" i="9" s="1"/>
  <c r="F141" i="9"/>
  <c r="G141" i="9" s="1"/>
  <c r="F142" i="9"/>
  <c r="G142" i="9" s="1"/>
  <c r="F143" i="9"/>
  <c r="G143" i="9" s="1"/>
  <c r="F144" i="9"/>
  <c r="G144" i="9" s="1"/>
  <c r="F145" i="9"/>
  <c r="G145" i="9" s="1"/>
  <c r="F146" i="9"/>
  <c r="G146" i="9" s="1"/>
  <c r="F147" i="9"/>
  <c r="G147" i="9" s="1"/>
  <c r="F148" i="9"/>
  <c r="G148" i="9" s="1"/>
  <c r="F149" i="9"/>
  <c r="G149" i="9" s="1"/>
  <c r="F150" i="9"/>
  <c r="G150" i="9" s="1"/>
  <c r="F151" i="9"/>
  <c r="G151" i="9" s="1"/>
  <c r="F152" i="9"/>
  <c r="G152" i="9" s="1"/>
  <c r="F153" i="9"/>
  <c r="G153" i="9" s="1"/>
  <c r="F154" i="9"/>
  <c r="G154" i="9" s="1"/>
  <c r="F155" i="9"/>
  <c r="G155" i="9" s="1"/>
  <c r="F156" i="9"/>
  <c r="G156" i="9" s="1"/>
  <c r="F157" i="9"/>
  <c r="G157" i="9" s="1"/>
  <c r="F158" i="9"/>
  <c r="G158" i="9" s="1"/>
  <c r="F159" i="9"/>
  <c r="G159" i="9" s="1"/>
  <c r="F160" i="9"/>
  <c r="G160" i="9" s="1"/>
  <c r="F161" i="9"/>
  <c r="G161" i="9" s="1"/>
  <c r="F162" i="9"/>
  <c r="G162" i="9" s="1"/>
  <c r="F163" i="9"/>
  <c r="G163" i="9" s="1"/>
  <c r="F164" i="9"/>
  <c r="G164" i="9" s="1"/>
  <c r="F165" i="9"/>
  <c r="G165" i="9" s="1"/>
  <c r="F166" i="9"/>
  <c r="G166" i="9" s="1"/>
  <c r="F167" i="9"/>
  <c r="G167" i="9" s="1"/>
  <c r="F168" i="9"/>
  <c r="G168" i="9" s="1"/>
  <c r="F169" i="9"/>
  <c r="G169" i="9" s="1"/>
  <c r="F30" i="9"/>
  <c r="G30" i="9" s="1"/>
  <c r="F170" i="9"/>
  <c r="G170" i="9" s="1"/>
  <c r="F171" i="9"/>
  <c r="G171" i="9" s="1"/>
  <c r="F172" i="9"/>
  <c r="G172" i="9" s="1"/>
  <c r="F173" i="9"/>
  <c r="G173" i="9" s="1"/>
  <c r="F174" i="9"/>
  <c r="G174" i="9" s="1"/>
  <c r="F175" i="9"/>
  <c r="G175" i="9" s="1"/>
  <c r="F176" i="9"/>
  <c r="G176" i="9" s="1"/>
  <c r="F177" i="9"/>
  <c r="G177" i="9" s="1"/>
  <c r="F178" i="9"/>
  <c r="G178" i="9" s="1"/>
  <c r="F179" i="9"/>
  <c r="G179" i="9" s="1"/>
  <c r="F180" i="9"/>
  <c r="G180" i="9" s="1"/>
  <c r="F181" i="9"/>
  <c r="G181" i="9" s="1"/>
  <c r="F182" i="9"/>
  <c r="G182" i="9" s="1"/>
  <c r="F183" i="9"/>
  <c r="G183" i="9" s="1"/>
  <c r="F184" i="9"/>
  <c r="G184" i="9" s="1"/>
  <c r="F185" i="9"/>
  <c r="G185" i="9" s="1"/>
  <c r="F24" i="9"/>
  <c r="G24" i="9" s="1"/>
  <c r="F186" i="9"/>
  <c r="G186" i="9" s="1"/>
  <c r="F187" i="9"/>
  <c r="G187" i="9" s="1"/>
  <c r="F188" i="9"/>
  <c r="G188" i="9" s="1"/>
  <c r="F189" i="9"/>
  <c r="G189" i="9" s="1"/>
  <c r="F190" i="9"/>
  <c r="G190" i="9" s="1"/>
  <c r="F191" i="9"/>
  <c r="G191" i="9" s="1"/>
  <c r="F192" i="9"/>
  <c r="G192" i="9" s="1"/>
  <c r="F193" i="9"/>
  <c r="G193" i="9" s="1"/>
  <c r="F194" i="9"/>
  <c r="G194" i="9" s="1"/>
  <c r="F195" i="9"/>
  <c r="G195" i="9" s="1"/>
  <c r="F196" i="9"/>
  <c r="G196" i="9" s="1"/>
  <c r="F197" i="9"/>
  <c r="G197" i="9" s="1"/>
  <c r="F198" i="9"/>
  <c r="G198" i="9" s="1"/>
  <c r="F199" i="9"/>
  <c r="G199" i="9" s="1"/>
  <c r="F200" i="9"/>
  <c r="G200" i="9" s="1"/>
  <c r="F201" i="9"/>
  <c r="G201" i="9" s="1"/>
  <c r="F202" i="9"/>
  <c r="G202" i="9" s="1"/>
  <c r="F203" i="9"/>
  <c r="G203" i="9" s="1"/>
  <c r="F204" i="9"/>
  <c r="G204" i="9" s="1"/>
  <c r="F205" i="9"/>
  <c r="G205" i="9" s="1"/>
  <c r="F206" i="9"/>
  <c r="G206" i="9" s="1"/>
  <c r="F207" i="9"/>
  <c r="G207" i="9" s="1"/>
  <c r="F208" i="9"/>
  <c r="G208" i="9" s="1"/>
  <c r="F209" i="9"/>
  <c r="G209" i="9" s="1"/>
  <c r="F210" i="9"/>
  <c r="G210" i="9" s="1"/>
  <c r="F211" i="9"/>
  <c r="G211" i="9" s="1"/>
  <c r="F212" i="9"/>
  <c r="G212" i="9" s="1"/>
  <c r="F213" i="9"/>
  <c r="G213" i="9" s="1"/>
  <c r="F214" i="9"/>
  <c r="G214" i="9" s="1"/>
  <c r="F215" i="9"/>
  <c r="G215" i="9" s="1"/>
  <c r="F216" i="9"/>
  <c r="G216" i="9" s="1"/>
  <c r="F217" i="9"/>
  <c r="G217" i="9" s="1"/>
  <c r="F218" i="9"/>
  <c r="G218" i="9" s="1"/>
  <c r="F219" i="9"/>
  <c r="G219" i="9" s="1"/>
  <c r="F220" i="9"/>
  <c r="G220" i="9" s="1"/>
  <c r="F221" i="9"/>
  <c r="G221" i="9" s="1"/>
  <c r="F222" i="9"/>
  <c r="G222" i="9" s="1"/>
  <c r="F223" i="9"/>
  <c r="G223" i="9" s="1"/>
  <c r="F224" i="9"/>
  <c r="G224" i="9" s="1"/>
  <c r="F225" i="9"/>
  <c r="G225" i="9" s="1"/>
  <c r="F226" i="9"/>
  <c r="G226" i="9" s="1"/>
  <c r="F227" i="9"/>
  <c r="G227" i="9" s="1"/>
  <c r="F228" i="9"/>
  <c r="G228" i="9" s="1"/>
  <c r="F229" i="9"/>
  <c r="G229" i="9" s="1"/>
  <c r="F230" i="9"/>
  <c r="G230" i="9" s="1"/>
  <c r="F231" i="9"/>
  <c r="G231" i="9" s="1"/>
  <c r="F232" i="9"/>
  <c r="G232" i="9" s="1"/>
  <c r="F233" i="9"/>
  <c r="G233" i="9" s="1"/>
  <c r="F234" i="9"/>
  <c r="G234" i="9" s="1"/>
  <c r="F235" i="9"/>
  <c r="G235" i="9" s="1"/>
  <c r="F236" i="9"/>
  <c r="G236" i="9" s="1"/>
  <c r="F237" i="9"/>
  <c r="G237" i="9" s="1"/>
  <c r="F238" i="9"/>
  <c r="G238" i="9" s="1"/>
  <c r="F239" i="9"/>
  <c r="G239" i="9" s="1"/>
  <c r="F240" i="9"/>
  <c r="G240" i="9" s="1"/>
  <c r="F241" i="9"/>
  <c r="G241" i="9" s="1"/>
  <c r="F242" i="9"/>
  <c r="G242" i="9" s="1"/>
  <c r="F243" i="9"/>
  <c r="G243" i="9" s="1"/>
  <c r="F244" i="9"/>
  <c r="G244" i="9" s="1"/>
  <c r="F245" i="9"/>
  <c r="G245" i="9" s="1"/>
  <c r="F246" i="9"/>
  <c r="G246" i="9" s="1"/>
  <c r="F247" i="9"/>
  <c r="G247" i="9" s="1"/>
  <c r="F248" i="9"/>
  <c r="G248" i="9" s="1"/>
  <c r="F249" i="9"/>
  <c r="G249" i="9" s="1"/>
  <c r="F250" i="9"/>
  <c r="G250" i="9" s="1"/>
  <c r="F251" i="9"/>
  <c r="G251" i="9" s="1"/>
  <c r="F252" i="9"/>
  <c r="G252" i="9" s="1"/>
  <c r="F253" i="9"/>
  <c r="G253" i="9" s="1"/>
  <c r="F254" i="9"/>
  <c r="G254" i="9" s="1"/>
  <c r="F255" i="9"/>
  <c r="G255" i="9" s="1"/>
  <c r="F256" i="9"/>
  <c r="G256" i="9" s="1"/>
  <c r="F257" i="9"/>
  <c r="G257" i="9" s="1"/>
  <c r="F258" i="9"/>
  <c r="G258" i="9" s="1"/>
  <c r="F259" i="9"/>
  <c r="G259" i="9" s="1"/>
  <c r="F260" i="9"/>
  <c r="G260" i="9" s="1"/>
  <c r="F261" i="9"/>
  <c r="G261" i="9" s="1"/>
  <c r="F262" i="9"/>
  <c r="G262" i="9" s="1"/>
  <c r="F263" i="9"/>
  <c r="G263" i="9" s="1"/>
  <c r="F264" i="9"/>
  <c r="G264" i="9" s="1"/>
  <c r="F265" i="9"/>
  <c r="G265" i="9" s="1"/>
  <c r="F266" i="9"/>
  <c r="G266" i="9" s="1"/>
  <c r="F267" i="9"/>
  <c r="G267" i="9" s="1"/>
  <c r="F268" i="9"/>
  <c r="G268" i="9" s="1"/>
  <c r="F269" i="9"/>
  <c r="G269" i="9" s="1"/>
  <c r="F270" i="9"/>
  <c r="G270" i="9" s="1"/>
  <c r="F271" i="9"/>
  <c r="G271" i="9" s="1"/>
  <c r="F272" i="9"/>
  <c r="G272" i="9" s="1"/>
  <c r="F273" i="9"/>
  <c r="G273" i="9" s="1"/>
  <c r="F274" i="9"/>
  <c r="G274" i="9" s="1"/>
  <c r="F275" i="9"/>
  <c r="G275" i="9" s="1"/>
  <c r="F276" i="9"/>
  <c r="G276" i="9" s="1"/>
  <c r="F277" i="9"/>
  <c r="G277" i="9" s="1"/>
  <c r="F278" i="9"/>
  <c r="G278" i="9" s="1"/>
  <c r="F279" i="9"/>
  <c r="G279" i="9" s="1"/>
  <c r="F280" i="9"/>
  <c r="G280" i="9" s="1"/>
  <c r="F281" i="9"/>
  <c r="G281" i="9" s="1"/>
  <c r="F282" i="9"/>
  <c r="G282" i="9" s="1"/>
  <c r="F283" i="9"/>
  <c r="G283" i="9" s="1"/>
  <c r="F284" i="9"/>
  <c r="G284" i="9" s="1"/>
  <c r="F285" i="9"/>
  <c r="G285" i="9" s="1"/>
  <c r="F286" i="9"/>
  <c r="G286" i="9" s="1"/>
  <c r="F287" i="9"/>
  <c r="G287" i="9" s="1"/>
  <c r="F288" i="9"/>
  <c r="G288" i="9" s="1"/>
  <c r="F289" i="9"/>
  <c r="G289" i="9" s="1"/>
  <c r="F290" i="9"/>
  <c r="G290" i="9" s="1"/>
  <c r="F291" i="9"/>
  <c r="G291" i="9" s="1"/>
  <c r="F292" i="9"/>
  <c r="G292" i="9" s="1"/>
  <c r="F293" i="9"/>
  <c r="G293" i="9" s="1"/>
  <c r="F294" i="9"/>
  <c r="G294" i="9" s="1"/>
  <c r="F295" i="9"/>
  <c r="G295" i="9" s="1"/>
  <c r="F296" i="9"/>
  <c r="G296" i="9" s="1"/>
  <c r="F297" i="9"/>
  <c r="G297" i="9" s="1"/>
  <c r="F298" i="9"/>
  <c r="G298" i="9" s="1"/>
  <c r="F299" i="9"/>
  <c r="G299" i="9" s="1"/>
  <c r="F300" i="9"/>
  <c r="G300" i="9" s="1"/>
  <c r="F301" i="9"/>
  <c r="G301" i="9" s="1"/>
  <c r="F302" i="9"/>
  <c r="G302" i="9" s="1"/>
  <c r="F303" i="9"/>
  <c r="G303" i="9" s="1"/>
  <c r="F304" i="9"/>
  <c r="G304" i="9" s="1"/>
  <c r="F305" i="9"/>
  <c r="G305" i="9" s="1"/>
  <c r="F306" i="9"/>
  <c r="G306" i="9" s="1"/>
  <c r="F307" i="9"/>
  <c r="G307" i="9" s="1"/>
  <c r="F308" i="9"/>
  <c r="G308" i="9" s="1"/>
  <c r="F309" i="9"/>
  <c r="G309" i="9" s="1"/>
  <c r="F310" i="9"/>
  <c r="G310" i="9" s="1"/>
  <c r="F311" i="9"/>
  <c r="G311" i="9" s="1"/>
  <c r="F312" i="9"/>
  <c r="G312" i="9" s="1"/>
  <c r="F313" i="9"/>
  <c r="G313" i="9" s="1"/>
  <c r="F314" i="9"/>
  <c r="G314" i="9" s="1"/>
  <c r="F315" i="9"/>
  <c r="G315" i="9" s="1"/>
  <c r="F316" i="9"/>
  <c r="G316" i="9" s="1"/>
  <c r="F317" i="9"/>
  <c r="G317" i="9" s="1"/>
  <c r="F318" i="9"/>
  <c r="G318" i="9" s="1"/>
  <c r="F36" i="9"/>
  <c r="G36" i="9" s="1"/>
  <c r="F319" i="9"/>
  <c r="G319" i="9" s="1"/>
  <c r="F320" i="9"/>
  <c r="G320" i="9" s="1"/>
  <c r="F321" i="9"/>
  <c r="G321" i="9" s="1"/>
  <c r="F322" i="9"/>
  <c r="G322" i="9" s="1"/>
  <c r="F323" i="9"/>
  <c r="G323" i="9" s="1"/>
  <c r="F324" i="9"/>
  <c r="G324" i="9" s="1"/>
  <c r="F325" i="9"/>
  <c r="G325" i="9" s="1"/>
  <c r="F326" i="9"/>
  <c r="G326" i="9" s="1"/>
  <c r="F29" i="9"/>
  <c r="G29" i="9" s="1"/>
  <c r="F327" i="9"/>
  <c r="G327" i="9" s="1"/>
  <c r="F328" i="9"/>
  <c r="G328" i="9" s="1"/>
  <c r="F329" i="9"/>
  <c r="G329" i="9" s="1"/>
  <c r="F330" i="9"/>
  <c r="G330" i="9" s="1"/>
  <c r="F331" i="9"/>
  <c r="G331" i="9" s="1"/>
  <c r="F332" i="9"/>
  <c r="G332" i="9" s="1"/>
  <c r="F333" i="9"/>
  <c r="G333" i="9" s="1"/>
  <c r="F334" i="9"/>
  <c r="G334" i="9" s="1"/>
  <c r="F335" i="9"/>
  <c r="G335" i="9" s="1"/>
  <c r="F336" i="9"/>
  <c r="G336" i="9" s="1"/>
  <c r="F337" i="9"/>
  <c r="G337" i="9" s="1"/>
  <c r="F338" i="9"/>
  <c r="G338" i="9" s="1"/>
  <c r="F339" i="9"/>
  <c r="G339" i="9" s="1"/>
  <c r="F340" i="9"/>
  <c r="G340" i="9" s="1"/>
  <c r="F341" i="9"/>
  <c r="G341" i="9" s="1"/>
  <c r="F342" i="9"/>
  <c r="G342" i="9" s="1"/>
  <c r="F343" i="9"/>
  <c r="G343" i="9" s="1"/>
  <c r="F344" i="9"/>
  <c r="G344" i="9" s="1"/>
  <c r="F345" i="9"/>
  <c r="G345" i="9" s="1"/>
  <c r="F346" i="9"/>
  <c r="G346" i="9" s="1"/>
  <c r="F347" i="9"/>
  <c r="G347" i="9" s="1"/>
  <c r="F348" i="9"/>
  <c r="G348" i="9" s="1"/>
  <c r="F349" i="9"/>
  <c r="G349" i="9" s="1"/>
  <c r="F350" i="9"/>
  <c r="G350" i="9" s="1"/>
  <c r="F351" i="9"/>
  <c r="G351" i="9" s="1"/>
  <c r="F352" i="9"/>
  <c r="G352" i="9" s="1"/>
  <c r="F353" i="9"/>
  <c r="G353" i="9" s="1"/>
  <c r="F354" i="9"/>
  <c r="G354" i="9" s="1"/>
  <c r="F18" i="9"/>
  <c r="G18" i="9" s="1"/>
  <c r="F355" i="9"/>
  <c r="G355" i="9" s="1"/>
  <c r="F356" i="9"/>
  <c r="G356" i="9" s="1"/>
  <c r="F357" i="9"/>
  <c r="G357" i="9" s="1"/>
  <c r="F358" i="9"/>
  <c r="G358" i="9" s="1"/>
  <c r="F359" i="9"/>
  <c r="G359" i="9" s="1"/>
  <c r="F360" i="9"/>
  <c r="G360" i="9" s="1"/>
  <c r="F361" i="9"/>
  <c r="G361" i="9" s="1"/>
  <c r="F362" i="9"/>
  <c r="G362" i="9" s="1"/>
  <c r="F363" i="9"/>
  <c r="G363" i="9" s="1"/>
  <c r="F364" i="9"/>
  <c r="G364" i="9" s="1"/>
  <c r="F365" i="9"/>
  <c r="G365" i="9" s="1"/>
  <c r="F366" i="9"/>
  <c r="G366" i="9" s="1"/>
  <c r="F367" i="9"/>
  <c r="G367" i="9" s="1"/>
  <c r="F368" i="9"/>
  <c r="G368" i="9" s="1"/>
  <c r="F369" i="9"/>
  <c r="G369" i="9" s="1"/>
  <c r="F370" i="9"/>
  <c r="G370" i="9" s="1"/>
  <c r="F371" i="9"/>
  <c r="G371" i="9" s="1"/>
  <c r="F372" i="9"/>
  <c r="G372" i="9" s="1"/>
  <c r="F373" i="9"/>
  <c r="G373" i="9" s="1"/>
  <c r="F374" i="9"/>
  <c r="G374" i="9" s="1"/>
  <c r="F375" i="9"/>
  <c r="G375" i="9" s="1"/>
  <c r="F376" i="9"/>
  <c r="G376" i="9" s="1"/>
  <c r="F377" i="9"/>
  <c r="G377" i="9" s="1"/>
  <c r="F378" i="9"/>
  <c r="G378" i="9" s="1"/>
  <c r="F379" i="9"/>
  <c r="G379" i="9" s="1"/>
  <c r="F380" i="9"/>
  <c r="G380" i="9" s="1"/>
  <c r="F381" i="9"/>
  <c r="G381" i="9" s="1"/>
  <c r="F382" i="9"/>
  <c r="G382" i="9" s="1"/>
  <c r="F383" i="9"/>
  <c r="G383" i="9" s="1"/>
  <c r="F384" i="9"/>
  <c r="G384" i="9" s="1"/>
  <c r="F385" i="9"/>
  <c r="G385" i="9" s="1"/>
  <c r="F386" i="9"/>
  <c r="G386" i="9" s="1"/>
  <c r="F387" i="9"/>
  <c r="G387" i="9" s="1"/>
  <c r="F388" i="9"/>
  <c r="G388" i="9" s="1"/>
  <c r="F22" i="9"/>
  <c r="G22" i="9" s="1"/>
  <c r="F389" i="9"/>
  <c r="G389" i="9" s="1"/>
  <c r="F390" i="9"/>
  <c r="G390" i="9" s="1"/>
  <c r="F391" i="9"/>
  <c r="G391" i="9" s="1"/>
  <c r="F392" i="9"/>
  <c r="G392" i="9" s="1"/>
  <c r="F393" i="9"/>
  <c r="G393" i="9" s="1"/>
  <c r="F394" i="9"/>
  <c r="G394" i="9" s="1"/>
  <c r="F395" i="9"/>
  <c r="G395" i="9" s="1"/>
  <c r="F396" i="9"/>
  <c r="G396" i="9" s="1"/>
  <c r="F397" i="9"/>
  <c r="G397" i="9" s="1"/>
  <c r="F398" i="9"/>
  <c r="G398" i="9" s="1"/>
  <c r="F399" i="9"/>
  <c r="G399" i="9" s="1"/>
  <c r="F400" i="9"/>
  <c r="G400" i="9" s="1"/>
  <c r="F401" i="9"/>
  <c r="G401" i="9" s="1"/>
  <c r="F402" i="9"/>
  <c r="G402" i="9" s="1"/>
  <c r="F403" i="9"/>
  <c r="G403" i="9" s="1"/>
  <c r="F404" i="9"/>
  <c r="G404" i="9" s="1"/>
  <c r="F28" i="9"/>
  <c r="G28" i="9" s="1"/>
  <c r="F405" i="9"/>
  <c r="G405" i="9" s="1"/>
  <c r="F406" i="9"/>
  <c r="G406" i="9" s="1"/>
  <c r="F407" i="9"/>
  <c r="G407" i="9" s="1"/>
  <c r="F408" i="9"/>
  <c r="G408" i="9" s="1"/>
  <c r="F409" i="9"/>
  <c r="G409" i="9" s="1"/>
  <c r="F410" i="9"/>
  <c r="G410" i="9" s="1"/>
  <c r="F411" i="9"/>
  <c r="G411" i="9" s="1"/>
  <c r="F412" i="9"/>
  <c r="G412" i="9" s="1"/>
  <c r="F413" i="9"/>
  <c r="G413" i="9" s="1"/>
  <c r="F414" i="9"/>
  <c r="G414" i="9" s="1"/>
  <c r="F415" i="9"/>
  <c r="G415" i="9" s="1"/>
  <c r="F416" i="9"/>
  <c r="G416" i="9" s="1"/>
  <c r="F417" i="9"/>
  <c r="G417" i="9" s="1"/>
  <c r="F418" i="9"/>
  <c r="G418" i="9" s="1"/>
  <c r="F419" i="9"/>
  <c r="G419" i="9" s="1"/>
  <c r="F420" i="9"/>
  <c r="G420" i="9" s="1"/>
  <c r="F421" i="9"/>
  <c r="G421" i="9" s="1"/>
  <c r="F422" i="9"/>
  <c r="G422" i="9" s="1"/>
  <c r="F423" i="9"/>
  <c r="G423" i="9" s="1"/>
  <c r="F424" i="9"/>
  <c r="G424" i="9" s="1"/>
  <c r="F425" i="9"/>
  <c r="G425" i="9" s="1"/>
  <c r="F426" i="9"/>
  <c r="G426" i="9" s="1"/>
  <c r="F427" i="9"/>
  <c r="G427" i="9" s="1"/>
  <c r="F428" i="9"/>
  <c r="G428" i="9" s="1"/>
  <c r="F429" i="9"/>
  <c r="G429" i="9" s="1"/>
  <c r="F430" i="9"/>
  <c r="G430" i="9" s="1"/>
  <c r="F431" i="9"/>
  <c r="G431" i="9" s="1"/>
  <c r="F432" i="9"/>
  <c r="G432" i="9" s="1"/>
  <c r="F433" i="9"/>
  <c r="G433" i="9" s="1"/>
  <c r="F434" i="9"/>
  <c r="G434" i="9" s="1"/>
  <c r="F435" i="9"/>
  <c r="G435" i="9" s="1"/>
  <c r="F436" i="9"/>
  <c r="G436" i="9" s="1"/>
  <c r="F437" i="9"/>
  <c r="G437" i="9" s="1"/>
  <c r="F438" i="9"/>
  <c r="G438" i="9" s="1"/>
  <c r="F439" i="9"/>
  <c r="G439" i="9" s="1"/>
  <c r="F440" i="9"/>
  <c r="G440" i="9" s="1"/>
  <c r="F441" i="9"/>
  <c r="G441" i="9" s="1"/>
  <c r="F442" i="9"/>
  <c r="G442" i="9" s="1"/>
  <c r="F443" i="9"/>
  <c r="G443" i="9" s="1"/>
  <c r="F444" i="9"/>
  <c r="G444" i="9" s="1"/>
  <c r="F445" i="9"/>
  <c r="G445" i="9" s="1"/>
  <c r="F446" i="9"/>
  <c r="G446" i="9" s="1"/>
  <c r="F447" i="9"/>
  <c r="G447" i="9" s="1"/>
  <c r="F448" i="9"/>
  <c r="G448" i="9" s="1"/>
  <c r="F449" i="9"/>
  <c r="G449" i="9" s="1"/>
  <c r="F450" i="9"/>
  <c r="G450" i="9" s="1"/>
  <c r="F451" i="9"/>
  <c r="G451" i="9" s="1"/>
  <c r="F452" i="9"/>
  <c r="G452" i="9" s="1"/>
  <c r="F453" i="9"/>
  <c r="G453" i="9" s="1"/>
  <c r="F454" i="9"/>
  <c r="G454" i="9" s="1"/>
  <c r="F455" i="9"/>
  <c r="G455" i="9" s="1"/>
  <c r="F456" i="9"/>
  <c r="G456" i="9" s="1"/>
  <c r="F457" i="9"/>
  <c r="G457" i="9" s="1"/>
  <c r="F26" i="9"/>
  <c r="G26" i="9" s="1"/>
  <c r="F458" i="9"/>
  <c r="G458" i="9" s="1"/>
  <c r="F459" i="9"/>
  <c r="G459" i="9" s="1"/>
  <c r="F460" i="9"/>
  <c r="G460" i="9" s="1"/>
  <c r="F461" i="9"/>
  <c r="G461" i="9" s="1"/>
  <c r="F23" i="9"/>
  <c r="G23" i="9" s="1"/>
  <c r="F462" i="9"/>
  <c r="G462" i="9" s="1"/>
  <c r="F463" i="9"/>
  <c r="G463" i="9" s="1"/>
  <c r="F464" i="9"/>
  <c r="G464" i="9" s="1"/>
  <c r="F465" i="9"/>
  <c r="G465" i="9" s="1"/>
  <c r="F466" i="9"/>
  <c r="G466" i="9" s="1"/>
  <c r="F467" i="9"/>
  <c r="G467" i="9" s="1"/>
  <c r="F468" i="9"/>
  <c r="G468" i="9" s="1"/>
  <c r="F469" i="9"/>
  <c r="G469" i="9" s="1"/>
  <c r="F470" i="9"/>
  <c r="G470" i="9" s="1"/>
  <c r="F471" i="9"/>
  <c r="G471" i="9" s="1"/>
  <c r="F472" i="9"/>
  <c r="G472" i="9" s="1"/>
  <c r="F473" i="9"/>
  <c r="G473" i="9" s="1"/>
  <c r="F474" i="9"/>
  <c r="G474" i="9" s="1"/>
  <c r="F475" i="9"/>
  <c r="G475" i="9" s="1"/>
  <c r="F476" i="9"/>
  <c r="G476" i="9" s="1"/>
  <c r="F13" i="9"/>
  <c r="G13" i="9" s="1"/>
  <c r="F477" i="9"/>
  <c r="G477" i="9" s="1"/>
  <c r="F478" i="9"/>
  <c r="G478" i="9" s="1"/>
  <c r="F479" i="9"/>
  <c r="G479" i="9" s="1"/>
  <c r="F480" i="9"/>
  <c r="G480" i="9" s="1"/>
  <c r="F481" i="9"/>
  <c r="G481" i="9" s="1"/>
  <c r="F482" i="9"/>
  <c r="G482" i="9" s="1"/>
  <c r="F483" i="9"/>
  <c r="G483" i="9" s="1"/>
  <c r="F484" i="9"/>
  <c r="G484" i="9" s="1"/>
  <c r="F485" i="9"/>
  <c r="G485" i="9" s="1"/>
  <c r="F486" i="9"/>
  <c r="G486" i="9" s="1"/>
  <c r="F37" i="9"/>
  <c r="G37" i="9" s="1"/>
  <c r="F487" i="9"/>
  <c r="G487" i="9" s="1"/>
  <c r="F488" i="9"/>
  <c r="G488" i="9" s="1"/>
  <c r="F489" i="9"/>
  <c r="G489" i="9" s="1"/>
  <c r="F490" i="9"/>
  <c r="G490" i="9" s="1"/>
  <c r="F491" i="9"/>
  <c r="G491" i="9" s="1"/>
  <c r="F492" i="9"/>
  <c r="G492" i="9" s="1"/>
  <c r="F20" i="9"/>
  <c r="G20" i="9" s="1"/>
  <c r="F493" i="9"/>
  <c r="G493" i="9" s="1"/>
  <c r="F494" i="9"/>
  <c r="G494" i="9" s="1"/>
  <c r="F495" i="9"/>
  <c r="G495" i="9" s="1"/>
  <c r="F496" i="9"/>
  <c r="G496" i="9" s="1"/>
  <c r="F497" i="9"/>
  <c r="G497" i="9" s="1"/>
  <c r="F498" i="9"/>
  <c r="G498" i="9" s="1"/>
  <c r="F499" i="9"/>
  <c r="G499" i="9" s="1"/>
  <c r="F500" i="9"/>
  <c r="G500" i="9" s="1"/>
  <c r="F501" i="9"/>
  <c r="G501" i="9" s="1"/>
  <c r="F502" i="9"/>
  <c r="G502" i="9" s="1"/>
  <c r="F503" i="9"/>
  <c r="G503" i="9" s="1"/>
  <c r="F504" i="9"/>
  <c r="G504" i="9" s="1"/>
  <c r="F505" i="9"/>
  <c r="G505" i="9" s="1"/>
  <c r="F506" i="9"/>
  <c r="G506" i="9" s="1"/>
  <c r="F507" i="9"/>
  <c r="G507" i="9" s="1"/>
  <c r="F508" i="9"/>
  <c r="G508" i="9" s="1"/>
  <c r="F509" i="9"/>
  <c r="G509" i="9" s="1"/>
  <c r="F510" i="9"/>
  <c r="G510" i="9" s="1"/>
  <c r="F31" i="9"/>
  <c r="G31" i="9" s="1"/>
  <c r="F511" i="9"/>
  <c r="G511" i="9" s="1"/>
  <c r="F512" i="9"/>
  <c r="G512" i="9" s="1"/>
  <c r="F513" i="9"/>
  <c r="G513" i="9" s="1"/>
  <c r="F514" i="9"/>
  <c r="G514" i="9" s="1"/>
  <c r="F515" i="9"/>
  <c r="G515" i="9" s="1"/>
  <c r="F516" i="9"/>
  <c r="G516" i="9" s="1"/>
  <c r="F35" i="9"/>
  <c r="G35" i="9" s="1"/>
  <c r="F517" i="9"/>
  <c r="G517" i="9" s="1"/>
  <c r="F518" i="9"/>
  <c r="G518" i="9" s="1"/>
  <c r="F519" i="9"/>
  <c r="G519" i="9" s="1"/>
  <c r="F520" i="9"/>
  <c r="G520" i="9" s="1"/>
  <c r="F2" i="18"/>
  <c r="G2" i="18" s="1"/>
  <c r="F3" i="18"/>
  <c r="G3" i="18" s="1"/>
  <c r="F4" i="18"/>
  <c r="G4" i="18" s="1"/>
  <c r="F5" i="18"/>
  <c r="G5" i="18" s="1"/>
  <c r="F7" i="18"/>
  <c r="G7" i="18" s="1"/>
  <c r="F8" i="18"/>
  <c r="G8" i="18" s="1"/>
  <c r="F13" i="18"/>
  <c r="G13" i="18" s="1"/>
  <c r="F10" i="18"/>
  <c r="G10" i="18" s="1"/>
  <c r="F9" i="18"/>
  <c r="G9" i="18" s="1"/>
  <c r="F14" i="18"/>
  <c r="G14" i="18" s="1"/>
  <c r="F6" i="18"/>
  <c r="G6" i="18" s="1"/>
  <c r="F55" i="18"/>
  <c r="G55" i="18" s="1"/>
  <c r="F11" i="18"/>
  <c r="G11" i="18" s="1"/>
  <c r="F520" i="18"/>
  <c r="G520" i="18" s="1"/>
  <c r="F25" i="18"/>
  <c r="G25" i="18" s="1"/>
  <c r="F21" i="18"/>
  <c r="G21" i="18" s="1"/>
  <c r="F12" i="18"/>
  <c r="G12" i="18" s="1"/>
  <c r="F518" i="18"/>
  <c r="G518" i="18" s="1"/>
  <c r="F24" i="18"/>
  <c r="G24" i="18" s="1"/>
  <c r="F19" i="18"/>
  <c r="G19" i="18" s="1"/>
  <c r="F519" i="18"/>
  <c r="G519" i="18" s="1"/>
  <c r="F33" i="18"/>
  <c r="G33" i="18" s="1"/>
  <c r="F20" i="18"/>
  <c r="G20" i="18" s="1"/>
  <c r="F15" i="18"/>
  <c r="G15" i="18" s="1"/>
  <c r="F517" i="18"/>
  <c r="G517" i="18" s="1"/>
  <c r="F28" i="18"/>
  <c r="G28" i="18" s="1"/>
  <c r="F516" i="18"/>
  <c r="G516" i="18" s="1"/>
  <c r="F51" i="18"/>
  <c r="G51" i="18" s="1"/>
  <c r="F26" i="18"/>
  <c r="G26" i="18" s="1"/>
  <c r="F36" i="18"/>
  <c r="G36" i="18" s="1"/>
  <c r="F44" i="18"/>
  <c r="G44" i="18" s="1"/>
  <c r="F32" i="18"/>
  <c r="G32" i="18" s="1"/>
  <c r="F512" i="18"/>
  <c r="G512" i="18" s="1"/>
  <c r="F48" i="18"/>
  <c r="G48" i="18" s="1"/>
  <c r="F23" i="18"/>
  <c r="G23" i="18" s="1"/>
  <c r="F514" i="18"/>
  <c r="G514" i="18" s="1"/>
  <c r="F511" i="18"/>
  <c r="G511" i="18" s="1"/>
  <c r="F43" i="18"/>
  <c r="G43" i="18" s="1"/>
  <c r="F515" i="18"/>
  <c r="G515" i="18" s="1"/>
  <c r="F507" i="18"/>
  <c r="G507" i="18" s="1"/>
  <c r="F508" i="18"/>
  <c r="G508" i="18" s="1"/>
  <c r="F509" i="18"/>
  <c r="G509" i="18" s="1"/>
  <c r="F513" i="18"/>
  <c r="G513" i="18" s="1"/>
  <c r="F47" i="18"/>
  <c r="G47" i="18" s="1"/>
  <c r="F35" i="18"/>
  <c r="G35" i="18" s="1"/>
  <c r="F510" i="18"/>
  <c r="G510" i="18" s="1"/>
  <c r="F503" i="18"/>
  <c r="G503" i="18" s="1"/>
  <c r="F16" i="18"/>
  <c r="G16" i="18" s="1"/>
  <c r="F504" i="18"/>
  <c r="G504" i="18" s="1"/>
  <c r="F30" i="18"/>
  <c r="G30" i="18" s="1"/>
  <c r="F505" i="18"/>
  <c r="G505" i="18" s="1"/>
  <c r="F38" i="18"/>
  <c r="G38" i="18" s="1"/>
  <c r="F506" i="18"/>
  <c r="G506" i="18" s="1"/>
  <c r="F17" i="18"/>
  <c r="G17" i="18" s="1"/>
  <c r="F498" i="18"/>
  <c r="G498" i="18" s="1"/>
  <c r="F31" i="18"/>
  <c r="G31" i="18" s="1"/>
  <c r="F499" i="18"/>
  <c r="G499" i="18" s="1"/>
  <c r="F500" i="18"/>
  <c r="G500" i="18" s="1"/>
  <c r="F501" i="18"/>
  <c r="G501" i="18" s="1"/>
  <c r="F502" i="18"/>
  <c r="G502" i="18" s="1"/>
  <c r="F493" i="18"/>
  <c r="G493" i="18" s="1"/>
  <c r="F494" i="18"/>
  <c r="G494" i="18" s="1"/>
  <c r="F42" i="18"/>
  <c r="G42" i="18" s="1"/>
  <c r="F495" i="18"/>
  <c r="G495" i="18" s="1"/>
  <c r="F496" i="18"/>
  <c r="G496" i="18" s="1"/>
  <c r="F29" i="18"/>
  <c r="G29" i="18" s="1"/>
  <c r="F497" i="18"/>
  <c r="G497" i="18" s="1"/>
  <c r="F34" i="18"/>
  <c r="G34" i="18" s="1"/>
  <c r="F56" i="18"/>
  <c r="G56" i="18" s="1"/>
  <c r="F57" i="18"/>
  <c r="G57" i="18" s="1"/>
  <c r="F58" i="18"/>
  <c r="G58" i="18" s="1"/>
  <c r="F59" i="18"/>
  <c r="G59" i="18" s="1"/>
  <c r="F45" i="18"/>
  <c r="G45" i="18" s="1"/>
  <c r="F60" i="18"/>
  <c r="G60" i="18" s="1"/>
  <c r="F61" i="18"/>
  <c r="G61" i="18" s="1"/>
  <c r="F62" i="18"/>
  <c r="G62" i="18" s="1"/>
  <c r="F63" i="18"/>
  <c r="G63" i="18" s="1"/>
  <c r="F64" i="18"/>
  <c r="G64" i="18" s="1"/>
  <c r="F65" i="18"/>
  <c r="G65" i="18" s="1"/>
  <c r="F66" i="18"/>
  <c r="G66" i="18" s="1"/>
  <c r="F67" i="18"/>
  <c r="G67" i="18" s="1"/>
  <c r="F68" i="18"/>
  <c r="G68" i="18" s="1"/>
  <c r="F69" i="18"/>
  <c r="G69" i="18" s="1"/>
  <c r="F70" i="18"/>
  <c r="G70" i="18" s="1"/>
  <c r="F71" i="18"/>
  <c r="G71" i="18" s="1"/>
  <c r="F72" i="18"/>
  <c r="G72" i="18" s="1"/>
  <c r="F73" i="18"/>
  <c r="G73" i="18" s="1"/>
  <c r="F74" i="18"/>
  <c r="G74" i="18" s="1"/>
  <c r="F75" i="18"/>
  <c r="G75" i="18" s="1"/>
  <c r="F76" i="18"/>
  <c r="G76" i="18" s="1"/>
  <c r="F77" i="18"/>
  <c r="G77" i="18" s="1"/>
  <c r="F78" i="18"/>
  <c r="G78" i="18" s="1"/>
  <c r="F79" i="18"/>
  <c r="G79" i="18" s="1"/>
  <c r="F80" i="18"/>
  <c r="G80" i="18" s="1"/>
  <c r="F81" i="18"/>
  <c r="G81" i="18" s="1"/>
  <c r="F82" i="18"/>
  <c r="G82" i="18" s="1"/>
  <c r="F83" i="18"/>
  <c r="G83" i="18" s="1"/>
  <c r="F84" i="18"/>
  <c r="G84" i="18" s="1"/>
  <c r="F85" i="18"/>
  <c r="G85" i="18" s="1"/>
  <c r="F86" i="18"/>
  <c r="G86" i="18" s="1"/>
  <c r="F87" i="18"/>
  <c r="G87" i="18" s="1"/>
  <c r="F88" i="18"/>
  <c r="G88" i="18" s="1"/>
  <c r="F89" i="18"/>
  <c r="G89" i="18" s="1"/>
  <c r="F90" i="18"/>
  <c r="G90" i="18" s="1"/>
  <c r="F91" i="18"/>
  <c r="G91" i="18" s="1"/>
  <c r="F92" i="18"/>
  <c r="G92" i="18" s="1"/>
  <c r="F93" i="18"/>
  <c r="G93" i="18" s="1"/>
  <c r="F94" i="18"/>
  <c r="G94" i="18" s="1"/>
  <c r="F95" i="18"/>
  <c r="G95" i="18" s="1"/>
  <c r="F22" i="18"/>
  <c r="G22" i="18" s="1"/>
  <c r="F96" i="18"/>
  <c r="G96" i="18" s="1"/>
  <c r="F97" i="18"/>
  <c r="G97" i="18" s="1"/>
  <c r="F98" i="18"/>
  <c r="G98" i="18" s="1"/>
  <c r="F99" i="18"/>
  <c r="G99" i="18" s="1"/>
  <c r="F100" i="18"/>
  <c r="G100" i="18" s="1"/>
  <c r="F101" i="18"/>
  <c r="G101" i="18" s="1"/>
  <c r="F102" i="18"/>
  <c r="G102" i="18" s="1"/>
  <c r="F37" i="18"/>
  <c r="G37" i="18" s="1"/>
  <c r="F103" i="18"/>
  <c r="G103" i="18" s="1"/>
  <c r="F104" i="18"/>
  <c r="G104" i="18" s="1"/>
  <c r="F105" i="18"/>
  <c r="G105" i="18" s="1"/>
  <c r="F106" i="18"/>
  <c r="G106" i="18" s="1"/>
  <c r="F107" i="18"/>
  <c r="G107" i="18" s="1"/>
  <c r="F108" i="18"/>
  <c r="G108" i="18" s="1"/>
  <c r="F109" i="18"/>
  <c r="G109" i="18" s="1"/>
  <c r="F110" i="18"/>
  <c r="G110" i="18" s="1"/>
  <c r="F111" i="18"/>
  <c r="G111" i="18" s="1"/>
  <c r="F112" i="18"/>
  <c r="G112" i="18" s="1"/>
  <c r="F113" i="18"/>
  <c r="G113" i="18" s="1"/>
  <c r="F114" i="18"/>
  <c r="G114" i="18" s="1"/>
  <c r="F115" i="18"/>
  <c r="G115" i="18" s="1"/>
  <c r="F116" i="18"/>
  <c r="G116" i="18" s="1"/>
  <c r="F117" i="18"/>
  <c r="G117" i="18" s="1"/>
  <c r="F118" i="18"/>
  <c r="G118" i="18" s="1"/>
  <c r="F119" i="18"/>
  <c r="G119" i="18" s="1"/>
  <c r="F120" i="18"/>
  <c r="G120" i="18" s="1"/>
  <c r="F121" i="18"/>
  <c r="G121" i="18" s="1"/>
  <c r="F122" i="18"/>
  <c r="G122" i="18" s="1"/>
  <c r="F123" i="18"/>
  <c r="G123" i="18" s="1"/>
  <c r="F124" i="18"/>
  <c r="G124" i="18" s="1"/>
  <c r="F125" i="18"/>
  <c r="G125" i="18" s="1"/>
  <c r="F126" i="18"/>
  <c r="G126" i="18" s="1"/>
  <c r="F127" i="18"/>
  <c r="G127" i="18" s="1"/>
  <c r="F128" i="18"/>
  <c r="G128" i="18" s="1"/>
  <c r="F129" i="18"/>
  <c r="G129" i="18" s="1"/>
  <c r="F130" i="18"/>
  <c r="G130" i="18" s="1"/>
  <c r="F131" i="18"/>
  <c r="G131" i="18" s="1"/>
  <c r="F132" i="18"/>
  <c r="G132" i="18" s="1"/>
  <c r="F133" i="18"/>
  <c r="G133" i="18" s="1"/>
  <c r="F134" i="18"/>
  <c r="G134" i="18" s="1"/>
  <c r="F135" i="18"/>
  <c r="G135" i="18" s="1"/>
  <c r="F136" i="18"/>
  <c r="G136" i="18" s="1"/>
  <c r="F137" i="18"/>
  <c r="G137" i="18" s="1"/>
  <c r="F138" i="18"/>
  <c r="G138" i="18" s="1"/>
  <c r="F139" i="18"/>
  <c r="G139" i="18" s="1"/>
  <c r="F140" i="18"/>
  <c r="G140" i="18" s="1"/>
  <c r="F141" i="18"/>
  <c r="G141" i="18" s="1"/>
  <c r="F142" i="18"/>
  <c r="G142" i="18" s="1"/>
  <c r="F143" i="18"/>
  <c r="G143" i="18" s="1"/>
  <c r="F144" i="18"/>
  <c r="G144" i="18" s="1"/>
  <c r="F145" i="18"/>
  <c r="G145" i="18" s="1"/>
  <c r="F146" i="18"/>
  <c r="G146" i="18" s="1"/>
  <c r="F147" i="18"/>
  <c r="G147" i="18" s="1"/>
  <c r="F148" i="18"/>
  <c r="G148" i="18" s="1"/>
  <c r="F149" i="18"/>
  <c r="G149" i="18" s="1"/>
  <c r="F150" i="18"/>
  <c r="G150" i="18" s="1"/>
  <c r="F151" i="18"/>
  <c r="G151" i="18" s="1"/>
  <c r="F152" i="18"/>
  <c r="G152" i="18" s="1"/>
  <c r="F153" i="18"/>
  <c r="G153" i="18" s="1"/>
  <c r="F154" i="18"/>
  <c r="G154" i="18" s="1"/>
  <c r="F155" i="18"/>
  <c r="G155" i="18" s="1"/>
  <c r="F156" i="18"/>
  <c r="G156" i="18" s="1"/>
  <c r="F157" i="18"/>
  <c r="G157" i="18" s="1"/>
  <c r="F158" i="18"/>
  <c r="G158" i="18" s="1"/>
  <c r="F159" i="18"/>
  <c r="G159" i="18" s="1"/>
  <c r="F160" i="18"/>
  <c r="G160" i="18" s="1"/>
  <c r="F161" i="18"/>
  <c r="G161" i="18" s="1"/>
  <c r="F162" i="18"/>
  <c r="G162" i="18" s="1"/>
  <c r="F163" i="18"/>
  <c r="G163" i="18" s="1"/>
  <c r="F164" i="18"/>
  <c r="G164" i="18" s="1"/>
  <c r="F165" i="18"/>
  <c r="G165" i="18" s="1"/>
  <c r="F166" i="18"/>
  <c r="G166" i="18" s="1"/>
  <c r="F167" i="18"/>
  <c r="G167" i="18" s="1"/>
  <c r="F168" i="18"/>
  <c r="G168" i="18" s="1"/>
  <c r="F169" i="18"/>
  <c r="G169" i="18" s="1"/>
  <c r="F52" i="18"/>
  <c r="G52" i="18" s="1"/>
  <c r="F170" i="18"/>
  <c r="G170" i="18" s="1"/>
  <c r="F171" i="18"/>
  <c r="G171" i="18" s="1"/>
  <c r="F172" i="18"/>
  <c r="G172" i="18" s="1"/>
  <c r="F173" i="18"/>
  <c r="G173" i="18" s="1"/>
  <c r="F174" i="18"/>
  <c r="G174" i="18" s="1"/>
  <c r="F175" i="18"/>
  <c r="G175" i="18" s="1"/>
  <c r="F176" i="18"/>
  <c r="G176" i="18" s="1"/>
  <c r="F177" i="18"/>
  <c r="G177" i="18" s="1"/>
  <c r="F178" i="18"/>
  <c r="G178" i="18" s="1"/>
  <c r="F179" i="18"/>
  <c r="G179" i="18" s="1"/>
  <c r="F180" i="18"/>
  <c r="G180" i="18" s="1"/>
  <c r="F181" i="18"/>
  <c r="G181" i="18" s="1"/>
  <c r="F182" i="18"/>
  <c r="G182" i="18" s="1"/>
  <c r="F183" i="18"/>
  <c r="G183" i="18" s="1"/>
  <c r="F184" i="18"/>
  <c r="G184" i="18" s="1"/>
  <c r="F185" i="18"/>
  <c r="G185" i="18" s="1"/>
  <c r="F186" i="18"/>
  <c r="G186" i="18" s="1"/>
  <c r="F49" i="18"/>
  <c r="G49" i="18" s="1"/>
  <c r="F187" i="18"/>
  <c r="G187" i="18" s="1"/>
  <c r="F188" i="18"/>
  <c r="G188" i="18" s="1"/>
  <c r="F189" i="18"/>
  <c r="G189" i="18" s="1"/>
  <c r="F190" i="18"/>
  <c r="G190" i="18" s="1"/>
  <c r="F191" i="18"/>
  <c r="G191" i="18" s="1"/>
  <c r="F192" i="18"/>
  <c r="G192" i="18" s="1"/>
  <c r="F193" i="18"/>
  <c r="G193" i="18" s="1"/>
  <c r="F194" i="18"/>
  <c r="G194" i="18" s="1"/>
  <c r="F195" i="18"/>
  <c r="G195" i="18" s="1"/>
  <c r="F196" i="18"/>
  <c r="G196" i="18" s="1"/>
  <c r="F197" i="18"/>
  <c r="G197" i="18" s="1"/>
  <c r="F198" i="18"/>
  <c r="G198" i="18" s="1"/>
  <c r="F199" i="18"/>
  <c r="G199" i="18" s="1"/>
  <c r="F200" i="18"/>
  <c r="G200" i="18" s="1"/>
  <c r="F201" i="18"/>
  <c r="G201" i="18" s="1"/>
  <c r="F39" i="18"/>
  <c r="G39" i="18" s="1"/>
  <c r="F202" i="18"/>
  <c r="G202" i="18" s="1"/>
  <c r="F203" i="18"/>
  <c r="G203" i="18" s="1"/>
  <c r="F204" i="18"/>
  <c r="G204" i="18" s="1"/>
  <c r="F205" i="18"/>
  <c r="G205" i="18" s="1"/>
  <c r="F206" i="18"/>
  <c r="G206" i="18" s="1"/>
  <c r="F207" i="18"/>
  <c r="G207" i="18" s="1"/>
  <c r="F208" i="18"/>
  <c r="G208" i="18" s="1"/>
  <c r="F209" i="18"/>
  <c r="G209" i="18" s="1"/>
  <c r="F210" i="18"/>
  <c r="G210" i="18" s="1"/>
  <c r="F211" i="18"/>
  <c r="G211" i="18" s="1"/>
  <c r="F53" i="18"/>
  <c r="G53" i="18" s="1"/>
  <c r="F212" i="18"/>
  <c r="G212" i="18" s="1"/>
  <c r="F213" i="18"/>
  <c r="G213" i="18" s="1"/>
  <c r="F214" i="18"/>
  <c r="G214" i="18" s="1"/>
  <c r="F215" i="18"/>
  <c r="G215" i="18" s="1"/>
  <c r="F216" i="18"/>
  <c r="G216" i="18" s="1"/>
  <c r="F217" i="18"/>
  <c r="G217" i="18" s="1"/>
  <c r="F218" i="18"/>
  <c r="G218" i="18" s="1"/>
  <c r="F219" i="18"/>
  <c r="G219" i="18" s="1"/>
  <c r="F220" i="18"/>
  <c r="G220" i="18" s="1"/>
  <c r="F221" i="18"/>
  <c r="G221" i="18" s="1"/>
  <c r="F222" i="18"/>
  <c r="G222" i="18" s="1"/>
  <c r="F223" i="18"/>
  <c r="G223" i="18" s="1"/>
  <c r="F224" i="18"/>
  <c r="G224" i="18" s="1"/>
  <c r="F225" i="18"/>
  <c r="G225" i="18" s="1"/>
  <c r="F226" i="18"/>
  <c r="G226" i="18" s="1"/>
  <c r="F227" i="18"/>
  <c r="G227" i="18" s="1"/>
  <c r="F228" i="18"/>
  <c r="G228" i="18" s="1"/>
  <c r="F229" i="18"/>
  <c r="G229" i="18" s="1"/>
  <c r="F230" i="18"/>
  <c r="G230" i="18" s="1"/>
  <c r="F231" i="18"/>
  <c r="G231" i="18" s="1"/>
  <c r="F232" i="18"/>
  <c r="G232" i="18" s="1"/>
  <c r="F233" i="18"/>
  <c r="G233" i="18" s="1"/>
  <c r="F234" i="18"/>
  <c r="G234" i="18" s="1"/>
  <c r="F235" i="18"/>
  <c r="G235" i="18" s="1"/>
  <c r="F236" i="18"/>
  <c r="G236" i="18" s="1"/>
  <c r="F237" i="18"/>
  <c r="G237" i="18" s="1"/>
  <c r="F238" i="18"/>
  <c r="G238" i="18" s="1"/>
  <c r="F239" i="18"/>
  <c r="G239" i="18" s="1"/>
  <c r="F240" i="18"/>
  <c r="G240" i="18" s="1"/>
  <c r="F241" i="18"/>
  <c r="G241" i="18" s="1"/>
  <c r="F242" i="18"/>
  <c r="G242" i="18" s="1"/>
  <c r="F243" i="18"/>
  <c r="G243" i="18" s="1"/>
  <c r="F244" i="18"/>
  <c r="G244" i="18" s="1"/>
  <c r="F245" i="18"/>
  <c r="G245" i="18" s="1"/>
  <c r="F246" i="18"/>
  <c r="G246" i="18" s="1"/>
  <c r="F247" i="18"/>
  <c r="G247" i="18" s="1"/>
  <c r="F248" i="18"/>
  <c r="G248" i="18" s="1"/>
  <c r="F249" i="18"/>
  <c r="G249" i="18" s="1"/>
  <c r="F250" i="18"/>
  <c r="G250" i="18" s="1"/>
  <c r="F251" i="18"/>
  <c r="G251" i="18" s="1"/>
  <c r="F252" i="18"/>
  <c r="G252" i="18" s="1"/>
  <c r="F253" i="18"/>
  <c r="G253" i="18" s="1"/>
  <c r="F254" i="18"/>
  <c r="G254" i="18" s="1"/>
  <c r="F255" i="18"/>
  <c r="G255" i="18" s="1"/>
  <c r="F256" i="18"/>
  <c r="G256" i="18" s="1"/>
  <c r="F257" i="18"/>
  <c r="G257" i="18" s="1"/>
  <c r="F258" i="18"/>
  <c r="G258" i="18" s="1"/>
  <c r="F259" i="18"/>
  <c r="G259" i="18" s="1"/>
  <c r="F260" i="18"/>
  <c r="G260" i="18" s="1"/>
  <c r="F261" i="18"/>
  <c r="G261" i="18" s="1"/>
  <c r="F262" i="18"/>
  <c r="G262" i="18" s="1"/>
  <c r="F263" i="18"/>
  <c r="G263" i="18" s="1"/>
  <c r="F264" i="18"/>
  <c r="G264" i="18" s="1"/>
  <c r="F265" i="18"/>
  <c r="G265" i="18" s="1"/>
  <c r="F266" i="18"/>
  <c r="G266" i="18" s="1"/>
  <c r="F267" i="18"/>
  <c r="G267" i="18" s="1"/>
  <c r="F268" i="18"/>
  <c r="G268" i="18" s="1"/>
  <c r="F269" i="18"/>
  <c r="G269" i="18" s="1"/>
  <c r="F270" i="18"/>
  <c r="G270" i="18" s="1"/>
  <c r="F271" i="18"/>
  <c r="G271" i="18" s="1"/>
  <c r="F272" i="18"/>
  <c r="G272" i="18" s="1"/>
  <c r="F273" i="18"/>
  <c r="G273" i="18" s="1"/>
  <c r="F274" i="18"/>
  <c r="G274" i="18" s="1"/>
  <c r="F54" i="18"/>
  <c r="G54" i="18" s="1"/>
  <c r="F50" i="18"/>
  <c r="G50" i="18" s="1"/>
  <c r="F275" i="18"/>
  <c r="G275" i="18" s="1"/>
  <c r="F276" i="18"/>
  <c r="G276" i="18" s="1"/>
  <c r="F277" i="18"/>
  <c r="G277" i="18" s="1"/>
  <c r="F278" i="18"/>
  <c r="G278" i="18" s="1"/>
  <c r="F279" i="18"/>
  <c r="G279" i="18" s="1"/>
  <c r="F280" i="18"/>
  <c r="G280" i="18" s="1"/>
  <c r="F281" i="18"/>
  <c r="G281" i="18" s="1"/>
  <c r="F282" i="18"/>
  <c r="G282" i="18" s="1"/>
  <c r="F283" i="18"/>
  <c r="G283" i="18" s="1"/>
  <c r="F284" i="18"/>
  <c r="G284" i="18" s="1"/>
  <c r="F285" i="18"/>
  <c r="G285" i="18" s="1"/>
  <c r="F286" i="18"/>
  <c r="G286" i="18" s="1"/>
  <c r="F287" i="18"/>
  <c r="G287" i="18" s="1"/>
  <c r="F288" i="18"/>
  <c r="G288" i="18" s="1"/>
  <c r="F289" i="18"/>
  <c r="G289" i="18" s="1"/>
  <c r="F290" i="18"/>
  <c r="G290" i="18" s="1"/>
  <c r="F291" i="18"/>
  <c r="G291" i="18" s="1"/>
  <c r="F292" i="18"/>
  <c r="G292" i="18" s="1"/>
  <c r="F293" i="18"/>
  <c r="G293" i="18" s="1"/>
  <c r="F294" i="18"/>
  <c r="G294" i="18" s="1"/>
  <c r="F295" i="18"/>
  <c r="G295" i="18" s="1"/>
  <c r="F296" i="18"/>
  <c r="G296" i="18" s="1"/>
  <c r="F297" i="18"/>
  <c r="G297" i="18" s="1"/>
  <c r="F298" i="18"/>
  <c r="G298" i="18" s="1"/>
  <c r="F299" i="18"/>
  <c r="G299" i="18" s="1"/>
  <c r="F300" i="18"/>
  <c r="G300" i="18" s="1"/>
  <c r="F301" i="18"/>
  <c r="G301" i="18" s="1"/>
  <c r="F302" i="18"/>
  <c r="G302" i="18" s="1"/>
  <c r="F303" i="18"/>
  <c r="G303" i="18" s="1"/>
  <c r="F304" i="18"/>
  <c r="G304" i="18" s="1"/>
  <c r="F305" i="18"/>
  <c r="G305" i="18" s="1"/>
  <c r="F306" i="18"/>
  <c r="G306" i="18" s="1"/>
  <c r="F307" i="18"/>
  <c r="G307" i="18" s="1"/>
  <c r="F308" i="18"/>
  <c r="G308" i="18" s="1"/>
  <c r="F309" i="18"/>
  <c r="G309" i="18" s="1"/>
  <c r="F310" i="18"/>
  <c r="G310" i="18" s="1"/>
  <c r="F311" i="18"/>
  <c r="G311" i="18" s="1"/>
  <c r="F312" i="18"/>
  <c r="G312" i="18" s="1"/>
  <c r="F313" i="18"/>
  <c r="G313" i="18" s="1"/>
  <c r="F314" i="18"/>
  <c r="G314" i="18" s="1"/>
  <c r="F315" i="18"/>
  <c r="G315" i="18" s="1"/>
  <c r="F316" i="18"/>
  <c r="G316" i="18" s="1"/>
  <c r="F317" i="18"/>
  <c r="G317" i="18" s="1"/>
  <c r="F318" i="18"/>
  <c r="G318" i="18" s="1"/>
  <c r="F319" i="18"/>
  <c r="G319" i="18" s="1"/>
  <c r="F40" i="18"/>
  <c r="G40" i="18" s="1"/>
  <c r="F320" i="18"/>
  <c r="G320" i="18" s="1"/>
  <c r="F321" i="18"/>
  <c r="G321" i="18" s="1"/>
  <c r="F322" i="18"/>
  <c r="G322" i="18" s="1"/>
  <c r="F323" i="18"/>
  <c r="G323" i="18" s="1"/>
  <c r="F324" i="18"/>
  <c r="G324" i="18" s="1"/>
  <c r="F325" i="18"/>
  <c r="G325" i="18" s="1"/>
  <c r="F326" i="18"/>
  <c r="G326" i="18" s="1"/>
  <c r="F327" i="18"/>
  <c r="G327" i="18" s="1"/>
  <c r="F328" i="18"/>
  <c r="G328" i="18" s="1"/>
  <c r="F329" i="18"/>
  <c r="G329" i="18" s="1"/>
  <c r="F330" i="18"/>
  <c r="G330" i="18" s="1"/>
  <c r="F331" i="18"/>
  <c r="G331" i="18" s="1"/>
  <c r="F332" i="18"/>
  <c r="G332" i="18" s="1"/>
  <c r="F333" i="18"/>
  <c r="G333" i="18" s="1"/>
  <c r="F334" i="18"/>
  <c r="G334" i="18" s="1"/>
  <c r="F335" i="18"/>
  <c r="G335" i="18" s="1"/>
  <c r="F336" i="18"/>
  <c r="G336" i="18" s="1"/>
  <c r="F337" i="18"/>
  <c r="G337" i="18" s="1"/>
  <c r="F338" i="18"/>
  <c r="G338" i="18" s="1"/>
  <c r="F339" i="18"/>
  <c r="G339" i="18" s="1"/>
  <c r="F340" i="18"/>
  <c r="G340" i="18" s="1"/>
  <c r="F341" i="18"/>
  <c r="G341" i="18" s="1"/>
  <c r="F27" i="18"/>
  <c r="G27" i="18" s="1"/>
  <c r="F342" i="18"/>
  <c r="G342" i="18" s="1"/>
  <c r="F343" i="18"/>
  <c r="G343" i="18" s="1"/>
  <c r="F344" i="18"/>
  <c r="G344" i="18" s="1"/>
  <c r="F345" i="18"/>
  <c r="G345" i="18" s="1"/>
  <c r="F346" i="18"/>
  <c r="G346" i="18" s="1"/>
  <c r="F347" i="18"/>
  <c r="G347" i="18" s="1"/>
  <c r="F348" i="18"/>
  <c r="G348" i="18" s="1"/>
  <c r="F349" i="18"/>
  <c r="G349" i="18" s="1"/>
  <c r="F350" i="18"/>
  <c r="G350" i="18" s="1"/>
  <c r="F351" i="18"/>
  <c r="G351" i="18" s="1"/>
  <c r="F352" i="18"/>
  <c r="G352" i="18" s="1"/>
  <c r="F353" i="18"/>
  <c r="G353" i="18" s="1"/>
  <c r="F354" i="18"/>
  <c r="G354" i="18" s="1"/>
  <c r="F355" i="18"/>
  <c r="G355" i="18" s="1"/>
  <c r="F356" i="18"/>
  <c r="G356" i="18" s="1"/>
  <c r="F357" i="18"/>
  <c r="G357" i="18" s="1"/>
  <c r="F358" i="18"/>
  <c r="G358" i="18" s="1"/>
  <c r="F359" i="18"/>
  <c r="G359" i="18" s="1"/>
  <c r="F360" i="18"/>
  <c r="G360" i="18" s="1"/>
  <c r="F361" i="18"/>
  <c r="G361" i="18" s="1"/>
  <c r="F362" i="18"/>
  <c r="G362" i="18" s="1"/>
  <c r="F363" i="18"/>
  <c r="G363" i="18" s="1"/>
  <c r="F364" i="18"/>
  <c r="G364" i="18" s="1"/>
  <c r="F365" i="18"/>
  <c r="G365" i="18" s="1"/>
  <c r="F366" i="18"/>
  <c r="G366" i="18" s="1"/>
  <c r="F367" i="18"/>
  <c r="G367" i="18" s="1"/>
  <c r="F368" i="18"/>
  <c r="G368" i="18" s="1"/>
  <c r="F369" i="18"/>
  <c r="G369" i="18" s="1"/>
  <c r="F370" i="18"/>
  <c r="G370" i="18" s="1"/>
  <c r="F371" i="18"/>
  <c r="G371" i="18" s="1"/>
  <c r="F372" i="18"/>
  <c r="G372" i="18" s="1"/>
  <c r="F373" i="18"/>
  <c r="G373" i="18" s="1"/>
  <c r="F374" i="18"/>
  <c r="G374" i="18" s="1"/>
  <c r="F375" i="18"/>
  <c r="G375" i="18" s="1"/>
  <c r="F376" i="18"/>
  <c r="G376" i="18" s="1"/>
  <c r="F377" i="18"/>
  <c r="G377" i="18" s="1"/>
  <c r="F378" i="18"/>
  <c r="G378" i="18" s="1"/>
  <c r="F379" i="18"/>
  <c r="G379" i="18" s="1"/>
  <c r="F380" i="18"/>
  <c r="G380" i="18" s="1"/>
  <c r="F381" i="18"/>
  <c r="G381" i="18" s="1"/>
  <c r="F382" i="18"/>
  <c r="G382" i="18" s="1"/>
  <c r="F383" i="18"/>
  <c r="G383" i="18" s="1"/>
  <c r="F384" i="18"/>
  <c r="G384" i="18" s="1"/>
  <c r="F385" i="18"/>
  <c r="G385" i="18" s="1"/>
  <c r="F386" i="18"/>
  <c r="G386" i="18" s="1"/>
  <c r="F387" i="18"/>
  <c r="G387" i="18" s="1"/>
  <c r="F388" i="18"/>
  <c r="G388" i="18" s="1"/>
  <c r="F389" i="18"/>
  <c r="G389" i="18" s="1"/>
  <c r="F390" i="18"/>
  <c r="G390" i="18" s="1"/>
  <c r="F391" i="18"/>
  <c r="G391" i="18" s="1"/>
  <c r="F46" i="18"/>
  <c r="G46" i="18" s="1"/>
  <c r="F392" i="18"/>
  <c r="G392" i="18" s="1"/>
  <c r="F393" i="18"/>
  <c r="G393" i="18" s="1"/>
  <c r="F394" i="18"/>
  <c r="G394" i="18" s="1"/>
  <c r="F395" i="18"/>
  <c r="G395" i="18" s="1"/>
  <c r="F396" i="18"/>
  <c r="G396" i="18" s="1"/>
  <c r="F397" i="18"/>
  <c r="G397" i="18" s="1"/>
  <c r="F398" i="18"/>
  <c r="G398" i="18" s="1"/>
  <c r="F399" i="18"/>
  <c r="G399" i="18" s="1"/>
  <c r="F400" i="18"/>
  <c r="G400" i="18" s="1"/>
  <c r="F401" i="18"/>
  <c r="G401" i="18" s="1"/>
  <c r="F402" i="18"/>
  <c r="G402" i="18" s="1"/>
  <c r="F403" i="18"/>
  <c r="G403" i="18" s="1"/>
  <c r="F404" i="18"/>
  <c r="G404" i="18" s="1"/>
  <c r="F405" i="18"/>
  <c r="G405" i="18" s="1"/>
  <c r="F406" i="18"/>
  <c r="G406" i="18" s="1"/>
  <c r="F407" i="18"/>
  <c r="G407" i="18" s="1"/>
  <c r="F408" i="18"/>
  <c r="G408" i="18" s="1"/>
  <c r="F409" i="18"/>
  <c r="G409" i="18" s="1"/>
  <c r="F410" i="18"/>
  <c r="G410" i="18" s="1"/>
  <c r="F411" i="18"/>
  <c r="G411" i="18" s="1"/>
  <c r="F412" i="18"/>
  <c r="G412" i="18" s="1"/>
  <c r="F413" i="18"/>
  <c r="G413" i="18" s="1"/>
  <c r="F414" i="18"/>
  <c r="G414" i="18" s="1"/>
  <c r="F415" i="18"/>
  <c r="G415" i="18" s="1"/>
  <c r="F41" i="18"/>
  <c r="G41" i="18" s="1"/>
  <c r="F416" i="18"/>
  <c r="G416" i="18" s="1"/>
  <c r="F417" i="18"/>
  <c r="G417" i="18" s="1"/>
  <c r="F418" i="18"/>
  <c r="G418" i="18" s="1"/>
  <c r="F419" i="18"/>
  <c r="G419" i="18" s="1"/>
  <c r="F420" i="18"/>
  <c r="G420" i="18" s="1"/>
  <c r="F421" i="18"/>
  <c r="G421" i="18" s="1"/>
  <c r="F422" i="18"/>
  <c r="G422" i="18" s="1"/>
  <c r="F423" i="18"/>
  <c r="G423" i="18" s="1"/>
  <c r="F424" i="18"/>
  <c r="G424" i="18" s="1"/>
  <c r="F425" i="18"/>
  <c r="G425" i="18" s="1"/>
  <c r="F426" i="18"/>
  <c r="G426" i="18" s="1"/>
  <c r="F427" i="18"/>
  <c r="G427" i="18" s="1"/>
  <c r="F428" i="18"/>
  <c r="G428" i="18" s="1"/>
  <c r="F429" i="18"/>
  <c r="G429" i="18" s="1"/>
  <c r="F430" i="18"/>
  <c r="G430" i="18" s="1"/>
  <c r="F431" i="18"/>
  <c r="G431" i="18" s="1"/>
  <c r="F432" i="18"/>
  <c r="G432" i="18" s="1"/>
  <c r="F433" i="18"/>
  <c r="G433" i="18" s="1"/>
  <c r="F434" i="18"/>
  <c r="G434" i="18" s="1"/>
  <c r="F435" i="18"/>
  <c r="G435" i="18" s="1"/>
  <c r="F436" i="18"/>
  <c r="G436" i="18" s="1"/>
  <c r="F437" i="18"/>
  <c r="G437" i="18" s="1"/>
  <c r="F438" i="18"/>
  <c r="G438" i="18" s="1"/>
  <c r="F439" i="18"/>
  <c r="G439" i="18" s="1"/>
  <c r="F440" i="18"/>
  <c r="G440" i="18" s="1"/>
  <c r="F441" i="18"/>
  <c r="G441" i="18" s="1"/>
  <c r="F442" i="18"/>
  <c r="G442" i="18" s="1"/>
  <c r="F443" i="18"/>
  <c r="G443" i="18" s="1"/>
  <c r="F444" i="18"/>
  <c r="G444" i="18" s="1"/>
  <c r="F445" i="18"/>
  <c r="G445" i="18" s="1"/>
  <c r="F446" i="18"/>
  <c r="G446" i="18" s="1"/>
  <c r="F447" i="18"/>
  <c r="G447" i="18" s="1"/>
  <c r="F448" i="18"/>
  <c r="G448" i="18" s="1"/>
  <c r="F18" i="18"/>
  <c r="G18" i="18" s="1"/>
  <c r="F449" i="18"/>
  <c r="G449" i="18" s="1"/>
  <c r="F450" i="18"/>
  <c r="G450" i="18" s="1"/>
  <c r="F451" i="18"/>
  <c r="G451" i="18" s="1"/>
  <c r="F452" i="18"/>
  <c r="G452" i="18" s="1"/>
  <c r="F453" i="18"/>
  <c r="G453" i="18" s="1"/>
  <c r="F454" i="18"/>
  <c r="G454" i="18" s="1"/>
  <c r="F455" i="18"/>
  <c r="G455" i="18" s="1"/>
  <c r="F456" i="18"/>
  <c r="G456" i="18" s="1"/>
  <c r="F457" i="18"/>
  <c r="G457" i="18" s="1"/>
  <c r="F458" i="18"/>
  <c r="G458" i="18" s="1"/>
  <c r="F459" i="18"/>
  <c r="G459" i="18" s="1"/>
  <c r="F460" i="18"/>
  <c r="G460" i="18" s="1"/>
  <c r="F461" i="18"/>
  <c r="G461" i="18" s="1"/>
  <c r="F462" i="18"/>
  <c r="G462" i="18" s="1"/>
  <c r="F463" i="18"/>
  <c r="G463" i="18" s="1"/>
  <c r="F464" i="18"/>
  <c r="G464" i="18" s="1"/>
  <c r="F465" i="18"/>
  <c r="G465" i="18" s="1"/>
  <c r="F466" i="18"/>
  <c r="G466" i="18" s="1"/>
  <c r="F467" i="18"/>
  <c r="G467" i="18" s="1"/>
  <c r="F468" i="18"/>
  <c r="G468" i="18" s="1"/>
  <c r="F469" i="18"/>
  <c r="G469" i="18" s="1"/>
  <c r="F470" i="18"/>
  <c r="G470" i="18" s="1"/>
  <c r="F471" i="18"/>
  <c r="G471" i="18" s="1"/>
  <c r="F472" i="18"/>
  <c r="G472" i="18" s="1"/>
  <c r="F473" i="18"/>
  <c r="G473" i="18" s="1"/>
  <c r="F474" i="18"/>
  <c r="G474" i="18" s="1"/>
  <c r="F475" i="18"/>
  <c r="G475" i="18" s="1"/>
  <c r="F476" i="18"/>
  <c r="G476" i="18" s="1"/>
  <c r="F477" i="18"/>
  <c r="G477" i="18" s="1"/>
  <c r="F478" i="18"/>
  <c r="G478" i="18" s="1"/>
  <c r="F479" i="18"/>
  <c r="G479" i="18" s="1"/>
  <c r="F480" i="18"/>
  <c r="G480" i="18" s="1"/>
  <c r="F481" i="18"/>
  <c r="G481" i="18" s="1"/>
  <c r="F482" i="18"/>
  <c r="G482" i="18" s="1"/>
  <c r="F483" i="18"/>
  <c r="G483" i="18" s="1"/>
  <c r="F484" i="18"/>
  <c r="G484" i="18" s="1"/>
  <c r="F485" i="18"/>
  <c r="G485" i="18" s="1"/>
  <c r="F486" i="18"/>
  <c r="G486" i="18" s="1"/>
  <c r="F487" i="18"/>
  <c r="G487" i="18" s="1"/>
  <c r="F488" i="18"/>
  <c r="G488" i="18" s="1"/>
  <c r="F489" i="18"/>
  <c r="G489" i="18" s="1"/>
  <c r="F490" i="18"/>
  <c r="G490" i="18" s="1"/>
  <c r="F491" i="18"/>
  <c r="G491" i="18" s="1"/>
  <c r="F492" i="18"/>
  <c r="G492" i="18" s="1"/>
  <c r="F3" i="17"/>
  <c r="G3" i="17" s="1"/>
  <c r="F4" i="17"/>
  <c r="G4" i="17" s="1"/>
  <c r="F5" i="17"/>
  <c r="G5" i="17" s="1"/>
  <c r="F7" i="17"/>
  <c r="G7" i="17" s="1"/>
  <c r="F10" i="17"/>
  <c r="G10" i="17" s="1"/>
  <c r="F9" i="17"/>
  <c r="G9" i="17" s="1"/>
  <c r="F6" i="17"/>
  <c r="G6" i="17" s="1"/>
  <c r="F8" i="17"/>
  <c r="G8" i="17" s="1"/>
  <c r="F14" i="17"/>
  <c r="G14" i="17" s="1"/>
  <c r="F11" i="17"/>
  <c r="G11" i="17" s="1"/>
  <c r="F19" i="17"/>
  <c r="G19" i="17" s="1"/>
  <c r="F44" i="17"/>
  <c r="G44" i="17" s="1"/>
  <c r="F23" i="17"/>
  <c r="G23" i="17" s="1"/>
  <c r="F22" i="17"/>
  <c r="G22" i="17" s="1"/>
  <c r="F25" i="17"/>
  <c r="G25" i="17" s="1"/>
  <c r="F519" i="17"/>
  <c r="G519" i="17" s="1"/>
  <c r="F12" i="17"/>
  <c r="G12" i="17" s="1"/>
  <c r="F18" i="17"/>
  <c r="G18" i="17" s="1"/>
  <c r="F21" i="17"/>
  <c r="G21" i="17" s="1"/>
  <c r="F51" i="17"/>
  <c r="G51" i="17" s="1"/>
  <c r="F16" i="17"/>
  <c r="G16" i="17" s="1"/>
  <c r="F28" i="17"/>
  <c r="G28" i="17" s="1"/>
  <c r="F56" i="17"/>
  <c r="G56" i="17" s="1"/>
  <c r="F57" i="17"/>
  <c r="G57" i="17" s="1"/>
  <c r="F58" i="17"/>
  <c r="G58" i="17" s="1"/>
  <c r="F59" i="17"/>
  <c r="G59" i="17" s="1"/>
  <c r="F60" i="17"/>
  <c r="G60" i="17" s="1"/>
  <c r="F61" i="17"/>
  <c r="G61" i="17" s="1"/>
  <c r="F62" i="17"/>
  <c r="G62" i="17" s="1"/>
  <c r="F63" i="17"/>
  <c r="G63" i="17" s="1"/>
  <c r="F64" i="17"/>
  <c r="G64" i="17" s="1"/>
  <c r="F65" i="17"/>
  <c r="G65" i="17" s="1"/>
  <c r="F66" i="17"/>
  <c r="G66" i="17" s="1"/>
  <c r="F67" i="17"/>
  <c r="G67" i="17" s="1"/>
  <c r="F68" i="17"/>
  <c r="G68" i="17" s="1"/>
  <c r="F69" i="17"/>
  <c r="G69" i="17" s="1"/>
  <c r="F70" i="17"/>
  <c r="G70" i="17" s="1"/>
  <c r="F71" i="17"/>
  <c r="G71" i="17" s="1"/>
  <c r="F55" i="17"/>
  <c r="G55" i="17" s="1"/>
  <c r="F72" i="17"/>
  <c r="G72" i="17" s="1"/>
  <c r="F73" i="17"/>
  <c r="G73" i="17" s="1"/>
  <c r="F74" i="17"/>
  <c r="G74" i="17" s="1"/>
  <c r="F75" i="17"/>
  <c r="G75" i="17" s="1"/>
  <c r="F76" i="17"/>
  <c r="G76" i="17" s="1"/>
  <c r="F493" i="17"/>
  <c r="G493" i="17" s="1"/>
  <c r="F77" i="17"/>
  <c r="G77" i="17" s="1"/>
  <c r="F78" i="17"/>
  <c r="G78" i="17" s="1"/>
  <c r="F79" i="17"/>
  <c r="G79" i="17" s="1"/>
  <c r="F80" i="17"/>
  <c r="G80" i="17" s="1"/>
  <c r="F81" i="17"/>
  <c r="G81" i="17" s="1"/>
  <c r="F82" i="17"/>
  <c r="G82" i="17" s="1"/>
  <c r="F494" i="17"/>
  <c r="G494" i="17" s="1"/>
  <c r="F83" i="17"/>
  <c r="G83" i="17" s="1"/>
  <c r="F84" i="17"/>
  <c r="G84" i="17" s="1"/>
  <c r="F85" i="17"/>
  <c r="G85" i="17" s="1"/>
  <c r="F86" i="17"/>
  <c r="G86" i="17" s="1"/>
  <c r="F87" i="17"/>
  <c r="G87" i="17" s="1"/>
  <c r="F88" i="17"/>
  <c r="G88" i="17" s="1"/>
  <c r="F89" i="17"/>
  <c r="G89" i="17" s="1"/>
  <c r="F90" i="17"/>
  <c r="G90" i="17" s="1"/>
  <c r="F91" i="17"/>
  <c r="G91" i="17" s="1"/>
  <c r="F92" i="17"/>
  <c r="G92" i="17" s="1"/>
  <c r="F93" i="17"/>
  <c r="G93" i="17" s="1"/>
  <c r="F94" i="17"/>
  <c r="G94" i="17" s="1"/>
  <c r="F95" i="17"/>
  <c r="G95" i="17" s="1"/>
  <c r="F96" i="17"/>
  <c r="G96" i="17" s="1"/>
  <c r="F97" i="17"/>
  <c r="G97" i="17" s="1"/>
  <c r="F98" i="17"/>
  <c r="G98" i="17" s="1"/>
  <c r="F99" i="17"/>
  <c r="G99" i="17" s="1"/>
  <c r="F100" i="17"/>
  <c r="G100" i="17" s="1"/>
  <c r="F101" i="17"/>
  <c r="G101" i="17" s="1"/>
  <c r="F102" i="17"/>
  <c r="G102" i="17" s="1"/>
  <c r="F103" i="17"/>
  <c r="G103" i="17" s="1"/>
  <c r="F517" i="17"/>
  <c r="G517" i="17" s="1"/>
  <c r="F104" i="17"/>
  <c r="G104" i="17" s="1"/>
  <c r="F105" i="17"/>
  <c r="G105" i="17" s="1"/>
  <c r="F106" i="17"/>
  <c r="G106" i="17" s="1"/>
  <c r="F107" i="17"/>
  <c r="G107" i="17" s="1"/>
  <c r="F507" i="17"/>
  <c r="G507" i="17" s="1"/>
  <c r="F108" i="17"/>
  <c r="G108" i="17" s="1"/>
  <c r="F109" i="17"/>
  <c r="G109" i="17" s="1"/>
  <c r="F110" i="17"/>
  <c r="G110" i="17" s="1"/>
  <c r="F33" i="17"/>
  <c r="G33" i="17" s="1"/>
  <c r="F111" i="17"/>
  <c r="G111" i="17" s="1"/>
  <c r="F112" i="17"/>
  <c r="G112" i="17" s="1"/>
  <c r="F496" i="17"/>
  <c r="G496" i="17" s="1"/>
  <c r="F113" i="17"/>
  <c r="G113" i="17" s="1"/>
  <c r="F114" i="17"/>
  <c r="G114" i="17" s="1"/>
  <c r="F115" i="17"/>
  <c r="G115" i="17" s="1"/>
  <c r="F116" i="17"/>
  <c r="G116" i="17" s="1"/>
  <c r="F502" i="17"/>
  <c r="G502" i="17" s="1"/>
  <c r="F117" i="17"/>
  <c r="G117" i="17" s="1"/>
  <c r="F118" i="17"/>
  <c r="G118" i="17" s="1"/>
  <c r="F119" i="17"/>
  <c r="G119" i="17" s="1"/>
  <c r="F52" i="17"/>
  <c r="G52" i="17" s="1"/>
  <c r="F120" i="17"/>
  <c r="G120" i="17" s="1"/>
  <c r="F121" i="17"/>
  <c r="G121" i="17" s="1"/>
  <c r="F122" i="17"/>
  <c r="G122" i="17" s="1"/>
  <c r="F123" i="17"/>
  <c r="G123" i="17" s="1"/>
  <c r="F124" i="17"/>
  <c r="G124" i="17" s="1"/>
  <c r="F125" i="17"/>
  <c r="G125" i="17" s="1"/>
  <c r="F126" i="17"/>
  <c r="G126" i="17" s="1"/>
  <c r="F127" i="17"/>
  <c r="G127" i="17" s="1"/>
  <c r="F34" i="17"/>
  <c r="G34" i="17" s="1"/>
  <c r="F128" i="17"/>
  <c r="G128" i="17" s="1"/>
  <c r="F20" i="17"/>
  <c r="G20" i="17" s="1"/>
  <c r="F513" i="17"/>
  <c r="G513" i="17" s="1"/>
  <c r="F129" i="17"/>
  <c r="G129" i="17" s="1"/>
  <c r="F130" i="17"/>
  <c r="G130" i="17" s="1"/>
  <c r="F131" i="17"/>
  <c r="G131" i="17" s="1"/>
  <c r="F132" i="17"/>
  <c r="G132" i="17" s="1"/>
  <c r="F133" i="17"/>
  <c r="G133" i="17" s="1"/>
  <c r="F134" i="17"/>
  <c r="G134" i="17" s="1"/>
  <c r="F508" i="17"/>
  <c r="G508" i="17" s="1"/>
  <c r="F135" i="17"/>
  <c r="G135" i="17" s="1"/>
  <c r="F136" i="17"/>
  <c r="G136" i="17" s="1"/>
  <c r="F137" i="17"/>
  <c r="G137" i="17" s="1"/>
  <c r="F138" i="17"/>
  <c r="G138" i="17" s="1"/>
  <c r="F139" i="17"/>
  <c r="G139" i="17" s="1"/>
  <c r="F140" i="17"/>
  <c r="G140" i="17" s="1"/>
  <c r="F141" i="17"/>
  <c r="G141" i="17" s="1"/>
  <c r="F142" i="17"/>
  <c r="G142" i="17" s="1"/>
  <c r="F143" i="17"/>
  <c r="G143" i="17" s="1"/>
  <c r="F144" i="17"/>
  <c r="G144" i="17" s="1"/>
  <c r="F145" i="17"/>
  <c r="G145" i="17" s="1"/>
  <c r="F146" i="17"/>
  <c r="G146" i="17" s="1"/>
  <c r="F147" i="17"/>
  <c r="G147" i="17" s="1"/>
  <c r="F148" i="17"/>
  <c r="G148" i="17" s="1"/>
  <c r="F149" i="17"/>
  <c r="G149" i="17" s="1"/>
  <c r="F150" i="17"/>
  <c r="G150" i="17" s="1"/>
  <c r="F38" i="17"/>
  <c r="G38" i="17" s="1"/>
  <c r="F151" i="17"/>
  <c r="G151" i="17" s="1"/>
  <c r="F29" i="17"/>
  <c r="G29" i="17" s="1"/>
  <c r="F152" i="17"/>
  <c r="G152" i="17" s="1"/>
  <c r="F153" i="17"/>
  <c r="G153" i="17" s="1"/>
  <c r="F154" i="17"/>
  <c r="G154" i="17" s="1"/>
  <c r="F155" i="17"/>
  <c r="G155" i="17" s="1"/>
  <c r="F156" i="17"/>
  <c r="G156" i="17" s="1"/>
  <c r="F157" i="17"/>
  <c r="G157" i="17" s="1"/>
  <c r="F158" i="17"/>
  <c r="G158" i="17" s="1"/>
  <c r="F159" i="17"/>
  <c r="G159" i="17" s="1"/>
  <c r="F160" i="17"/>
  <c r="G160" i="17" s="1"/>
  <c r="F161" i="17"/>
  <c r="G161" i="17" s="1"/>
  <c r="F162" i="17"/>
  <c r="G162" i="17" s="1"/>
  <c r="F163" i="17"/>
  <c r="G163" i="17" s="1"/>
  <c r="F164" i="17"/>
  <c r="G164" i="17" s="1"/>
  <c r="F165" i="17"/>
  <c r="G165" i="17" s="1"/>
  <c r="F166" i="17"/>
  <c r="G166" i="17" s="1"/>
  <c r="F167" i="17"/>
  <c r="G167" i="17" s="1"/>
  <c r="F168" i="17"/>
  <c r="G168" i="17" s="1"/>
  <c r="F169" i="17"/>
  <c r="G169" i="17" s="1"/>
  <c r="F170" i="17"/>
  <c r="G170" i="17" s="1"/>
  <c r="F171" i="17"/>
  <c r="G171" i="17" s="1"/>
  <c r="F515" i="17"/>
  <c r="G515" i="17" s="1"/>
  <c r="F172" i="17"/>
  <c r="G172" i="17" s="1"/>
  <c r="F173" i="17"/>
  <c r="G173" i="17" s="1"/>
  <c r="F174" i="17"/>
  <c r="G174" i="17" s="1"/>
  <c r="F175" i="17"/>
  <c r="G175" i="17" s="1"/>
  <c r="F176" i="17"/>
  <c r="G176" i="17" s="1"/>
  <c r="F177" i="17"/>
  <c r="G177" i="17" s="1"/>
  <c r="F178" i="17"/>
  <c r="G178" i="17" s="1"/>
  <c r="F179" i="17"/>
  <c r="G179" i="17" s="1"/>
  <c r="F180" i="17"/>
  <c r="G180" i="17" s="1"/>
  <c r="F181" i="17"/>
  <c r="G181" i="17" s="1"/>
  <c r="F31" i="17"/>
  <c r="G31" i="17" s="1"/>
  <c r="F182" i="17"/>
  <c r="G182" i="17" s="1"/>
  <c r="F183" i="17"/>
  <c r="G183" i="17" s="1"/>
  <c r="F184" i="17"/>
  <c r="G184" i="17" s="1"/>
  <c r="F37" i="17"/>
  <c r="G37" i="17" s="1"/>
  <c r="F185" i="17"/>
  <c r="G185" i="17" s="1"/>
  <c r="G2" i="17"/>
  <c r="F186" i="17"/>
  <c r="G186" i="17" s="1"/>
  <c r="F187" i="17"/>
  <c r="G187" i="17" s="1"/>
  <c r="F35" i="17"/>
  <c r="G35" i="17" s="1"/>
  <c r="F54" i="17"/>
  <c r="G54" i="17" s="1"/>
  <c r="F188" i="17"/>
  <c r="G188" i="17" s="1"/>
  <c r="F516" i="17"/>
  <c r="G516" i="17" s="1"/>
  <c r="F189" i="17"/>
  <c r="G189" i="17" s="1"/>
  <c r="F190" i="17"/>
  <c r="G190" i="17" s="1"/>
  <c r="F191" i="17"/>
  <c r="G191" i="17" s="1"/>
  <c r="F192" i="17"/>
  <c r="G192" i="17" s="1"/>
  <c r="F193" i="17"/>
  <c r="G193" i="17" s="1"/>
  <c r="F194" i="17"/>
  <c r="G194" i="17" s="1"/>
  <c r="F195" i="17"/>
  <c r="G195" i="17" s="1"/>
  <c r="F196" i="17"/>
  <c r="G196" i="17" s="1"/>
  <c r="F506" i="17"/>
  <c r="G506" i="17" s="1"/>
  <c r="F197" i="17"/>
  <c r="G197" i="17" s="1"/>
  <c r="F505" i="17"/>
  <c r="G505" i="17" s="1"/>
  <c r="F198" i="17"/>
  <c r="G198" i="17" s="1"/>
  <c r="F199" i="17"/>
  <c r="G199" i="17" s="1"/>
  <c r="F36" i="17"/>
  <c r="G36" i="17" s="1"/>
  <c r="F200" i="17"/>
  <c r="G200" i="17" s="1"/>
  <c r="F201" i="17"/>
  <c r="G201" i="17" s="1"/>
  <c r="F202" i="17"/>
  <c r="G202" i="17" s="1"/>
  <c r="F203" i="17"/>
  <c r="G203" i="17" s="1"/>
  <c r="F26" i="17"/>
  <c r="G26" i="17" s="1"/>
  <c r="F204" i="17"/>
  <c r="G204" i="17" s="1"/>
  <c r="F205" i="17"/>
  <c r="G205" i="17" s="1"/>
  <c r="F206" i="17"/>
  <c r="G206" i="17" s="1"/>
  <c r="F207" i="17"/>
  <c r="G207" i="17" s="1"/>
  <c r="F208" i="17"/>
  <c r="G208" i="17" s="1"/>
  <c r="F209" i="17"/>
  <c r="G209" i="17" s="1"/>
  <c r="F210" i="17"/>
  <c r="G210" i="17" s="1"/>
  <c r="F211" i="17"/>
  <c r="G211" i="17" s="1"/>
  <c r="F212" i="17"/>
  <c r="G212" i="17" s="1"/>
  <c r="F213" i="17"/>
  <c r="G213" i="17" s="1"/>
  <c r="F214" i="17"/>
  <c r="G214" i="17" s="1"/>
  <c r="F215" i="17"/>
  <c r="G215" i="17" s="1"/>
  <c r="F216" i="17"/>
  <c r="G216" i="17" s="1"/>
  <c r="F217" i="17"/>
  <c r="G217" i="17" s="1"/>
  <c r="F218" i="17"/>
  <c r="G218" i="17" s="1"/>
  <c r="F219" i="17"/>
  <c r="G219" i="17" s="1"/>
  <c r="F220" i="17"/>
  <c r="G220" i="17" s="1"/>
  <c r="F221" i="17"/>
  <c r="G221" i="17" s="1"/>
  <c r="F222" i="17"/>
  <c r="G222" i="17" s="1"/>
  <c r="F223" i="17"/>
  <c r="G223" i="17" s="1"/>
  <c r="F224" i="17"/>
  <c r="G224" i="17" s="1"/>
  <c r="F49" i="17"/>
  <c r="G49" i="17" s="1"/>
  <c r="F225" i="17"/>
  <c r="G225" i="17" s="1"/>
  <c r="F226" i="17"/>
  <c r="G226" i="17" s="1"/>
  <c r="F39" i="17"/>
  <c r="G39" i="17" s="1"/>
  <c r="F227" i="17"/>
  <c r="G227" i="17" s="1"/>
  <c r="F228" i="17"/>
  <c r="G228" i="17" s="1"/>
  <c r="F229" i="17"/>
  <c r="G229" i="17" s="1"/>
  <c r="F230" i="17"/>
  <c r="G230" i="17" s="1"/>
  <c r="F231" i="17"/>
  <c r="G231" i="17" s="1"/>
  <c r="F232" i="17"/>
  <c r="G232" i="17" s="1"/>
  <c r="F233" i="17"/>
  <c r="G233" i="17" s="1"/>
  <c r="F234" i="17"/>
  <c r="G234" i="17" s="1"/>
  <c r="F235" i="17"/>
  <c r="G235" i="17" s="1"/>
  <c r="F236" i="17"/>
  <c r="G236" i="17" s="1"/>
  <c r="F237" i="17"/>
  <c r="G237" i="17" s="1"/>
  <c r="F238" i="17"/>
  <c r="G238" i="17" s="1"/>
  <c r="F239" i="17"/>
  <c r="G239" i="17" s="1"/>
  <c r="F240" i="17"/>
  <c r="G240" i="17" s="1"/>
  <c r="F241" i="17"/>
  <c r="G241" i="17" s="1"/>
  <c r="F242" i="17"/>
  <c r="G242" i="17" s="1"/>
  <c r="F243" i="17"/>
  <c r="G243" i="17" s="1"/>
  <c r="F244" i="17"/>
  <c r="G244" i="17" s="1"/>
  <c r="F245" i="17"/>
  <c r="G245" i="17" s="1"/>
  <c r="F246" i="17"/>
  <c r="G246" i="17" s="1"/>
  <c r="F247" i="17"/>
  <c r="G247" i="17" s="1"/>
  <c r="F248" i="17"/>
  <c r="G248" i="17" s="1"/>
  <c r="F249" i="17"/>
  <c r="G249" i="17" s="1"/>
  <c r="F250" i="17"/>
  <c r="G250" i="17" s="1"/>
  <c r="F251" i="17"/>
  <c r="G251" i="17" s="1"/>
  <c r="F252" i="17"/>
  <c r="G252" i="17" s="1"/>
  <c r="F253" i="17"/>
  <c r="G253" i="17" s="1"/>
  <c r="F254" i="17"/>
  <c r="G254" i="17" s="1"/>
  <c r="F255" i="17"/>
  <c r="G255" i="17" s="1"/>
  <c r="F256" i="17"/>
  <c r="G256" i="17" s="1"/>
  <c r="F257" i="17"/>
  <c r="G257" i="17" s="1"/>
  <c r="F258" i="17"/>
  <c r="G258" i="17" s="1"/>
  <c r="F259" i="17"/>
  <c r="G259" i="17" s="1"/>
  <c r="F260" i="17"/>
  <c r="G260" i="17" s="1"/>
  <c r="F261" i="17"/>
  <c r="G261" i="17" s="1"/>
  <c r="F262" i="17"/>
  <c r="G262" i="17" s="1"/>
  <c r="F263" i="17"/>
  <c r="G263" i="17" s="1"/>
  <c r="F264" i="17"/>
  <c r="G264" i="17" s="1"/>
  <c r="F265" i="17"/>
  <c r="G265" i="17" s="1"/>
  <c r="F266" i="17"/>
  <c r="G266" i="17" s="1"/>
  <c r="F46" i="17"/>
  <c r="G46" i="17" s="1"/>
  <c r="F267" i="17"/>
  <c r="G267" i="17" s="1"/>
  <c r="F268" i="17"/>
  <c r="G268" i="17" s="1"/>
  <c r="F269" i="17"/>
  <c r="G269" i="17" s="1"/>
  <c r="F40" i="17"/>
  <c r="G40" i="17" s="1"/>
  <c r="F270" i="17"/>
  <c r="G270" i="17" s="1"/>
  <c r="F271" i="17"/>
  <c r="G271" i="17" s="1"/>
  <c r="F272" i="17"/>
  <c r="G272" i="17" s="1"/>
  <c r="F41" i="17"/>
  <c r="G41" i="17" s="1"/>
  <c r="F273" i="17"/>
  <c r="G273" i="17" s="1"/>
  <c r="F274" i="17"/>
  <c r="G274" i="17" s="1"/>
  <c r="F275" i="17"/>
  <c r="G275" i="17" s="1"/>
  <c r="F276" i="17"/>
  <c r="G276" i="17" s="1"/>
  <c r="F277" i="17"/>
  <c r="G277" i="17" s="1"/>
  <c r="F278" i="17"/>
  <c r="G278" i="17" s="1"/>
  <c r="F279" i="17"/>
  <c r="G279" i="17" s="1"/>
  <c r="F42" i="17"/>
  <c r="G42" i="17" s="1"/>
  <c r="F53" i="17"/>
  <c r="G53" i="17" s="1"/>
  <c r="F280" i="17"/>
  <c r="G280" i="17" s="1"/>
  <c r="F281" i="17"/>
  <c r="G281" i="17" s="1"/>
  <c r="F282" i="17"/>
  <c r="G282" i="17" s="1"/>
  <c r="F283" i="17"/>
  <c r="G283" i="17" s="1"/>
  <c r="F284" i="17"/>
  <c r="G284" i="17" s="1"/>
  <c r="F15" i="17"/>
  <c r="G15" i="17" s="1"/>
  <c r="F285" i="17"/>
  <c r="G285" i="17" s="1"/>
  <c r="F286" i="17"/>
  <c r="G286" i="17" s="1"/>
  <c r="F287" i="17"/>
  <c r="G287" i="17" s="1"/>
  <c r="F288" i="17"/>
  <c r="G288" i="17" s="1"/>
  <c r="F45" i="17"/>
  <c r="G45" i="17" s="1"/>
  <c r="F289" i="17"/>
  <c r="G289" i="17" s="1"/>
  <c r="F290" i="17"/>
  <c r="G290" i="17" s="1"/>
  <c r="F291" i="17"/>
  <c r="G291" i="17" s="1"/>
  <c r="F503" i="17"/>
  <c r="G503" i="17" s="1"/>
  <c r="F500" i="17"/>
  <c r="G500" i="17" s="1"/>
  <c r="F292" i="17"/>
  <c r="G292" i="17" s="1"/>
  <c r="F293" i="17"/>
  <c r="G293" i="17" s="1"/>
  <c r="F294" i="17"/>
  <c r="G294" i="17" s="1"/>
  <c r="F295" i="17"/>
  <c r="G295" i="17" s="1"/>
  <c r="F296" i="17"/>
  <c r="G296" i="17" s="1"/>
  <c r="F297" i="17"/>
  <c r="G297" i="17" s="1"/>
  <c r="F298" i="17"/>
  <c r="G298" i="17" s="1"/>
  <c r="F299" i="17"/>
  <c r="G299" i="17" s="1"/>
  <c r="F300" i="17"/>
  <c r="G300" i="17" s="1"/>
  <c r="F301" i="17"/>
  <c r="G301" i="17" s="1"/>
  <c r="F302" i="17"/>
  <c r="G302" i="17" s="1"/>
  <c r="F303" i="17"/>
  <c r="G303" i="17" s="1"/>
  <c r="F304" i="17"/>
  <c r="G304" i="17" s="1"/>
  <c r="F305" i="17"/>
  <c r="G305" i="17" s="1"/>
  <c r="F306" i="17"/>
  <c r="G306" i="17" s="1"/>
  <c r="F307" i="17"/>
  <c r="G307" i="17" s="1"/>
  <c r="F308" i="17"/>
  <c r="G308" i="17" s="1"/>
  <c r="F510" i="17"/>
  <c r="G510" i="17" s="1"/>
  <c r="F309" i="17"/>
  <c r="G309" i="17" s="1"/>
  <c r="F27" i="17"/>
  <c r="G27" i="17" s="1"/>
  <c r="F310" i="17"/>
  <c r="G310" i="17" s="1"/>
  <c r="F311" i="17"/>
  <c r="G311" i="17" s="1"/>
  <c r="F312" i="17"/>
  <c r="G312" i="17" s="1"/>
  <c r="F313" i="17"/>
  <c r="G313" i="17" s="1"/>
  <c r="F314" i="17"/>
  <c r="G314" i="17" s="1"/>
  <c r="F315" i="17"/>
  <c r="G315" i="17" s="1"/>
  <c r="F316" i="17"/>
  <c r="G316" i="17" s="1"/>
  <c r="F317" i="17"/>
  <c r="G317" i="17" s="1"/>
  <c r="F318" i="17"/>
  <c r="G318" i="17" s="1"/>
  <c r="F319" i="17"/>
  <c r="G319" i="17" s="1"/>
  <c r="F497" i="17"/>
  <c r="G497" i="17" s="1"/>
  <c r="F320" i="17"/>
  <c r="G320" i="17" s="1"/>
  <c r="F321" i="17"/>
  <c r="G321" i="17" s="1"/>
  <c r="F322" i="17"/>
  <c r="G322" i="17" s="1"/>
  <c r="F323" i="17"/>
  <c r="G323" i="17" s="1"/>
  <c r="F324" i="17"/>
  <c r="G324" i="17" s="1"/>
  <c r="F325" i="17"/>
  <c r="G325" i="17" s="1"/>
  <c r="F326" i="17"/>
  <c r="G326" i="17" s="1"/>
  <c r="F327" i="17"/>
  <c r="G327" i="17" s="1"/>
  <c r="F498" i="17"/>
  <c r="G498" i="17" s="1"/>
  <c r="F328" i="17"/>
  <c r="G328" i="17" s="1"/>
  <c r="F329" i="17"/>
  <c r="G329" i="17" s="1"/>
  <c r="F330" i="17"/>
  <c r="G330" i="17" s="1"/>
  <c r="F331" i="17"/>
  <c r="G331" i="17" s="1"/>
  <c r="F332" i="17"/>
  <c r="G332" i="17" s="1"/>
  <c r="F333" i="17"/>
  <c r="G333" i="17" s="1"/>
  <c r="F334" i="17"/>
  <c r="G334" i="17" s="1"/>
  <c r="F335" i="17"/>
  <c r="G335" i="17" s="1"/>
  <c r="F336" i="17"/>
  <c r="G336" i="17" s="1"/>
  <c r="F337" i="17"/>
  <c r="G337" i="17" s="1"/>
  <c r="F338" i="17"/>
  <c r="G338" i="17" s="1"/>
  <c r="F339" i="17"/>
  <c r="G339" i="17" s="1"/>
  <c r="F340" i="17"/>
  <c r="G340" i="17" s="1"/>
  <c r="F504" i="17"/>
  <c r="G504" i="17" s="1"/>
  <c r="F341" i="17"/>
  <c r="G341" i="17" s="1"/>
  <c r="F342" i="17"/>
  <c r="G342" i="17" s="1"/>
  <c r="F343" i="17"/>
  <c r="G343" i="17" s="1"/>
  <c r="F344" i="17"/>
  <c r="G344" i="17" s="1"/>
  <c r="F345" i="17"/>
  <c r="G345" i="17" s="1"/>
  <c r="F346" i="17"/>
  <c r="G346" i="17" s="1"/>
  <c r="F347" i="17"/>
  <c r="G347" i="17" s="1"/>
  <c r="F24" i="17"/>
  <c r="G24" i="17" s="1"/>
  <c r="F348" i="17"/>
  <c r="G348" i="17" s="1"/>
  <c r="F349" i="17"/>
  <c r="G349" i="17" s="1"/>
  <c r="F350" i="17"/>
  <c r="G350" i="17" s="1"/>
  <c r="F351" i="17"/>
  <c r="G351" i="17" s="1"/>
  <c r="F352" i="17"/>
  <c r="G352" i="17" s="1"/>
  <c r="F353" i="17"/>
  <c r="G353" i="17" s="1"/>
  <c r="F354" i="17"/>
  <c r="G354" i="17" s="1"/>
  <c r="F30" i="17"/>
  <c r="G30" i="17" s="1"/>
  <c r="F355" i="17"/>
  <c r="G355" i="17" s="1"/>
  <c r="F356" i="17"/>
  <c r="G356" i="17" s="1"/>
  <c r="F357" i="17"/>
  <c r="G357" i="17" s="1"/>
  <c r="F358" i="17"/>
  <c r="G358" i="17" s="1"/>
  <c r="F43" i="17"/>
  <c r="G43" i="17" s="1"/>
  <c r="F359" i="17"/>
  <c r="G359" i="17" s="1"/>
  <c r="F360" i="17"/>
  <c r="G360" i="17" s="1"/>
  <c r="F361" i="17"/>
  <c r="G361" i="17" s="1"/>
  <c r="F362" i="17"/>
  <c r="G362" i="17" s="1"/>
  <c r="F363" i="17"/>
  <c r="G363" i="17" s="1"/>
  <c r="F364" i="17"/>
  <c r="G364" i="17" s="1"/>
  <c r="F365" i="17"/>
  <c r="G365" i="17" s="1"/>
  <c r="F366" i="17"/>
  <c r="G366" i="17" s="1"/>
  <c r="F367" i="17"/>
  <c r="G367" i="17" s="1"/>
  <c r="F368" i="17"/>
  <c r="G368" i="17" s="1"/>
  <c r="F369" i="17"/>
  <c r="G369" i="17" s="1"/>
  <c r="F370" i="17"/>
  <c r="G370" i="17" s="1"/>
  <c r="F371" i="17"/>
  <c r="G371" i="17" s="1"/>
  <c r="F372" i="17"/>
  <c r="G372" i="17" s="1"/>
  <c r="F373" i="17"/>
  <c r="G373" i="17" s="1"/>
  <c r="F374" i="17"/>
  <c r="G374" i="17" s="1"/>
  <c r="F375" i="17"/>
  <c r="G375" i="17" s="1"/>
  <c r="F376" i="17"/>
  <c r="G376" i="17" s="1"/>
  <c r="F377" i="17"/>
  <c r="G377" i="17" s="1"/>
  <c r="F378" i="17"/>
  <c r="G378" i="17" s="1"/>
  <c r="F379" i="17"/>
  <c r="G379" i="17" s="1"/>
  <c r="F380" i="17"/>
  <c r="G380" i="17" s="1"/>
  <c r="F381" i="17"/>
  <c r="G381" i="17" s="1"/>
  <c r="F382" i="17"/>
  <c r="G382" i="17" s="1"/>
  <c r="F383" i="17"/>
  <c r="G383" i="17" s="1"/>
  <c r="F384" i="17"/>
  <c r="G384" i="17" s="1"/>
  <c r="F385" i="17"/>
  <c r="G385" i="17" s="1"/>
  <c r="F386" i="17"/>
  <c r="G386" i="17" s="1"/>
  <c r="F387" i="17"/>
  <c r="G387" i="17" s="1"/>
  <c r="F388" i="17"/>
  <c r="G388" i="17" s="1"/>
  <c r="F389" i="17"/>
  <c r="G389" i="17" s="1"/>
  <c r="F390" i="17"/>
  <c r="G390" i="17" s="1"/>
  <c r="F391" i="17"/>
  <c r="G391" i="17" s="1"/>
  <c r="F392" i="17"/>
  <c r="G392" i="17" s="1"/>
  <c r="F393" i="17"/>
  <c r="G393" i="17" s="1"/>
  <c r="F394" i="17"/>
  <c r="G394" i="17" s="1"/>
  <c r="F395" i="17"/>
  <c r="G395" i="17" s="1"/>
  <c r="F396" i="17"/>
  <c r="G396" i="17" s="1"/>
  <c r="F50" i="17"/>
  <c r="G50" i="17" s="1"/>
  <c r="F397" i="17"/>
  <c r="G397" i="17" s="1"/>
  <c r="F398" i="17"/>
  <c r="G398" i="17" s="1"/>
  <c r="F399" i="17"/>
  <c r="G399" i="17" s="1"/>
  <c r="F400" i="17"/>
  <c r="G400" i="17" s="1"/>
  <c r="F401" i="17"/>
  <c r="G401" i="17" s="1"/>
  <c r="F402" i="17"/>
  <c r="G402" i="17" s="1"/>
  <c r="F403" i="17"/>
  <c r="G403" i="17" s="1"/>
  <c r="F511" i="17"/>
  <c r="G511" i="17" s="1"/>
  <c r="F404" i="17"/>
  <c r="G404" i="17" s="1"/>
  <c r="F405" i="17"/>
  <c r="G405" i="17" s="1"/>
  <c r="F406" i="17"/>
  <c r="G406" i="17" s="1"/>
  <c r="F407" i="17"/>
  <c r="G407" i="17" s="1"/>
  <c r="F408" i="17"/>
  <c r="G408" i="17" s="1"/>
  <c r="F409" i="17"/>
  <c r="G409" i="17" s="1"/>
  <c r="F410" i="17"/>
  <c r="G410" i="17" s="1"/>
  <c r="F411" i="17"/>
  <c r="G411" i="17" s="1"/>
  <c r="F412" i="17"/>
  <c r="G412" i="17" s="1"/>
  <c r="F413" i="17"/>
  <c r="G413" i="17" s="1"/>
  <c r="F414" i="17"/>
  <c r="G414" i="17" s="1"/>
  <c r="F415" i="17"/>
  <c r="G415" i="17" s="1"/>
  <c r="F416" i="17"/>
  <c r="G416" i="17" s="1"/>
  <c r="F417" i="17"/>
  <c r="G417" i="17" s="1"/>
  <c r="F418" i="17"/>
  <c r="G418" i="17" s="1"/>
  <c r="F419" i="17"/>
  <c r="G419" i="17" s="1"/>
  <c r="F420" i="17"/>
  <c r="G420" i="17" s="1"/>
  <c r="F421" i="17"/>
  <c r="G421" i="17" s="1"/>
  <c r="F495" i="17"/>
  <c r="G495" i="17" s="1"/>
  <c r="F422" i="17"/>
  <c r="G422" i="17" s="1"/>
  <c r="F423" i="17"/>
  <c r="G423" i="17" s="1"/>
  <c r="F424" i="17"/>
  <c r="G424" i="17" s="1"/>
  <c r="F425" i="17"/>
  <c r="G425" i="17" s="1"/>
  <c r="F426" i="17"/>
  <c r="G426" i="17" s="1"/>
  <c r="F427" i="17"/>
  <c r="G427" i="17" s="1"/>
  <c r="F428" i="17"/>
  <c r="G428" i="17" s="1"/>
  <c r="F429" i="17"/>
  <c r="G429" i="17" s="1"/>
  <c r="F430" i="17"/>
  <c r="G430" i="17" s="1"/>
  <c r="F431" i="17"/>
  <c r="G431" i="17" s="1"/>
  <c r="F432" i="17"/>
  <c r="G432" i="17" s="1"/>
  <c r="F433" i="17"/>
  <c r="G433" i="17" s="1"/>
  <c r="F514" i="17"/>
  <c r="G514" i="17" s="1"/>
  <c r="F434" i="17"/>
  <c r="G434" i="17" s="1"/>
  <c r="F435" i="17"/>
  <c r="G435" i="17" s="1"/>
  <c r="F436" i="17"/>
  <c r="G436" i="17" s="1"/>
  <c r="F437" i="17"/>
  <c r="G437" i="17" s="1"/>
  <c r="F520" i="17"/>
  <c r="G520" i="17" s="1"/>
  <c r="F438" i="17"/>
  <c r="G438" i="17" s="1"/>
  <c r="F32" i="17"/>
  <c r="G32" i="17" s="1"/>
  <c r="F439" i="17"/>
  <c r="G439" i="17" s="1"/>
  <c r="F13" i="17"/>
  <c r="G13" i="17" s="1"/>
  <c r="F440" i="17"/>
  <c r="G440" i="17" s="1"/>
  <c r="F441" i="17"/>
  <c r="G441" i="17" s="1"/>
  <c r="F442" i="17"/>
  <c r="G442" i="17" s="1"/>
  <c r="F443" i="17"/>
  <c r="G443" i="17" s="1"/>
  <c r="F509" i="17"/>
  <c r="G509" i="17" s="1"/>
  <c r="F444" i="17"/>
  <c r="G444" i="17" s="1"/>
  <c r="F499" i="17"/>
  <c r="G499" i="17" s="1"/>
  <c r="F445" i="17"/>
  <c r="G445" i="17" s="1"/>
  <c r="F446" i="17"/>
  <c r="G446" i="17" s="1"/>
  <c r="F447" i="17"/>
  <c r="G447" i="17" s="1"/>
  <c r="F448" i="17"/>
  <c r="G448" i="17" s="1"/>
  <c r="F449" i="17"/>
  <c r="G449" i="17" s="1"/>
  <c r="F450" i="17"/>
  <c r="G450" i="17" s="1"/>
  <c r="F451" i="17"/>
  <c r="G451" i="17" s="1"/>
  <c r="F452" i="17"/>
  <c r="G452" i="17" s="1"/>
  <c r="F453" i="17"/>
  <c r="G453" i="17" s="1"/>
  <c r="F454" i="17"/>
  <c r="G454" i="17" s="1"/>
  <c r="F455" i="17"/>
  <c r="G455" i="17" s="1"/>
  <c r="F456" i="17"/>
  <c r="G456" i="17" s="1"/>
  <c r="F457" i="17"/>
  <c r="G457" i="17" s="1"/>
  <c r="F458" i="17"/>
  <c r="G458" i="17" s="1"/>
  <c r="F459" i="17"/>
  <c r="G459" i="17" s="1"/>
  <c r="F460" i="17"/>
  <c r="G460" i="17" s="1"/>
  <c r="F461" i="17"/>
  <c r="G461" i="17" s="1"/>
  <c r="F462" i="17"/>
  <c r="G462" i="17" s="1"/>
  <c r="F463" i="17"/>
  <c r="G463" i="17" s="1"/>
  <c r="F464" i="17"/>
  <c r="G464" i="17" s="1"/>
  <c r="F465" i="17"/>
  <c r="G465" i="17" s="1"/>
  <c r="F518" i="17"/>
  <c r="G518" i="17" s="1"/>
  <c r="F466" i="17"/>
  <c r="G466" i="17" s="1"/>
  <c r="F467" i="17"/>
  <c r="G467" i="17" s="1"/>
  <c r="F468" i="17"/>
  <c r="G468" i="17" s="1"/>
  <c r="F501" i="17"/>
  <c r="G501" i="17" s="1"/>
  <c r="F469" i="17"/>
  <c r="G469" i="17" s="1"/>
  <c r="F470" i="17"/>
  <c r="G470" i="17" s="1"/>
  <c r="F47" i="17"/>
  <c r="G47" i="17" s="1"/>
  <c r="F471" i="17"/>
  <c r="G471" i="17" s="1"/>
  <c r="F472" i="17"/>
  <c r="G472" i="17" s="1"/>
  <c r="F473" i="17"/>
  <c r="G473" i="17" s="1"/>
  <c r="F474" i="17"/>
  <c r="G474" i="17" s="1"/>
  <c r="F475" i="17"/>
  <c r="G475" i="17" s="1"/>
  <c r="F476" i="17"/>
  <c r="G476" i="17" s="1"/>
  <c r="F477" i="17"/>
  <c r="G477" i="17" s="1"/>
  <c r="F478" i="17"/>
  <c r="G478" i="17" s="1"/>
  <c r="F17" i="17"/>
  <c r="G17" i="17" s="1"/>
  <c r="F479" i="17"/>
  <c r="G479" i="17" s="1"/>
  <c r="F480" i="17"/>
  <c r="G480" i="17" s="1"/>
  <c r="F481" i="17"/>
  <c r="G481" i="17" s="1"/>
  <c r="F482" i="17"/>
  <c r="G482" i="17" s="1"/>
  <c r="F512" i="17"/>
  <c r="G512" i="17" s="1"/>
  <c r="F483" i="17"/>
  <c r="G483" i="17" s="1"/>
  <c r="F484" i="17"/>
  <c r="G484" i="17" s="1"/>
  <c r="F485" i="17"/>
  <c r="G485" i="17" s="1"/>
  <c r="F486" i="17"/>
  <c r="G486" i="17" s="1"/>
  <c r="F487" i="17"/>
  <c r="G487" i="17" s="1"/>
  <c r="F488" i="17"/>
  <c r="G488" i="17" s="1"/>
  <c r="F48" i="17"/>
  <c r="G48" i="17" s="1"/>
  <c r="F489" i="17"/>
  <c r="G489" i="17" s="1"/>
  <c r="F490" i="17"/>
  <c r="G490" i="17" s="1"/>
  <c r="F491" i="17"/>
  <c r="G491" i="17" s="1"/>
  <c r="F492" i="17"/>
  <c r="G492" i="17" s="1"/>
  <c r="F2" i="22" l="1"/>
  <c r="G2" i="22" s="1"/>
  <c r="F3" i="22"/>
  <c r="G3" i="22" s="1"/>
  <c r="F4" i="22"/>
  <c r="G4" i="22" s="1"/>
  <c r="F5" i="22"/>
  <c r="G5" i="22" s="1"/>
  <c r="F6" i="22"/>
  <c r="G6" i="22" s="1"/>
  <c r="F8" i="22"/>
  <c r="G8" i="22" s="1"/>
  <c r="F10" i="22"/>
  <c r="G10" i="22" s="1"/>
  <c r="F13" i="22"/>
  <c r="G13" i="22" s="1"/>
  <c r="F7" i="22"/>
  <c r="G7" i="22" s="1"/>
  <c r="F9" i="22"/>
  <c r="G9" i="22" s="1"/>
  <c r="F23" i="22"/>
  <c r="G23" i="22" s="1"/>
  <c r="F15" i="22"/>
  <c r="G15" i="22" s="1"/>
  <c r="F14" i="22"/>
  <c r="G14" i="22" s="1"/>
  <c r="F520" i="22"/>
  <c r="G520" i="22" s="1"/>
  <c r="F19" i="22"/>
  <c r="G19" i="22" s="1"/>
  <c r="F16" i="22"/>
  <c r="G16" i="22" s="1"/>
  <c r="F26" i="22"/>
  <c r="G26" i="22" s="1"/>
  <c r="F11" i="22"/>
  <c r="G11" i="22" s="1"/>
  <c r="F519" i="22"/>
  <c r="G519" i="22" s="1"/>
  <c r="F518" i="22"/>
  <c r="G518" i="22" s="1"/>
  <c r="F517" i="22"/>
  <c r="G517" i="22" s="1"/>
  <c r="F28" i="22"/>
  <c r="G28" i="22" s="1"/>
  <c r="F32" i="22"/>
  <c r="G32" i="22" s="1"/>
  <c r="F516" i="22"/>
  <c r="G516" i="22" s="1"/>
  <c r="F514" i="22"/>
  <c r="G514" i="22" s="1"/>
  <c r="F30" i="22"/>
  <c r="G30" i="22" s="1"/>
  <c r="F515" i="22"/>
  <c r="G515" i="22" s="1"/>
  <c r="F511" i="22"/>
  <c r="G511" i="22" s="1"/>
  <c r="F512" i="22"/>
  <c r="G512" i="22" s="1"/>
  <c r="F513" i="22"/>
  <c r="G513" i="22" s="1"/>
  <c r="F25" i="22"/>
  <c r="G25" i="22" s="1"/>
  <c r="F22" i="22"/>
  <c r="G22" i="22" s="1"/>
  <c r="F33" i="22"/>
  <c r="G33" i="22" s="1"/>
  <c r="F508" i="22"/>
  <c r="G508" i="22" s="1"/>
  <c r="F20" i="22"/>
  <c r="G20" i="22" s="1"/>
  <c r="F509" i="22"/>
  <c r="G509" i="22" s="1"/>
  <c r="F27" i="22"/>
  <c r="G27" i="22" s="1"/>
  <c r="F510" i="22"/>
  <c r="G510" i="22" s="1"/>
  <c r="F507" i="22"/>
  <c r="G507" i="22" s="1"/>
  <c r="F24" i="22"/>
  <c r="G24" i="22" s="1"/>
  <c r="F503" i="22"/>
  <c r="G503" i="22" s="1"/>
  <c r="F504" i="22"/>
  <c r="G504" i="22" s="1"/>
  <c r="F505" i="22"/>
  <c r="G505" i="22" s="1"/>
  <c r="F17" i="22"/>
  <c r="G17" i="22" s="1"/>
  <c r="F506" i="22"/>
  <c r="G506" i="22" s="1"/>
  <c r="F497" i="22"/>
  <c r="G497" i="22" s="1"/>
  <c r="F498" i="22"/>
  <c r="G498" i="22" s="1"/>
  <c r="F499" i="22"/>
  <c r="G499" i="22" s="1"/>
  <c r="F500" i="22"/>
  <c r="G500" i="22" s="1"/>
  <c r="F501" i="22"/>
  <c r="G501" i="22" s="1"/>
  <c r="F502" i="22"/>
  <c r="G502" i="22" s="1"/>
  <c r="F43" i="22"/>
  <c r="G43" i="22" s="1"/>
  <c r="F44" i="22"/>
  <c r="G44" i="22" s="1"/>
  <c r="F45" i="22"/>
  <c r="G45" i="22" s="1"/>
  <c r="F46" i="22"/>
  <c r="G46" i="22" s="1"/>
  <c r="F47" i="22"/>
  <c r="G47" i="22" s="1"/>
  <c r="F48" i="22"/>
  <c r="G48" i="22" s="1"/>
  <c r="F49" i="22"/>
  <c r="G49" i="22" s="1"/>
  <c r="F50" i="22"/>
  <c r="G50" i="22" s="1"/>
  <c r="F51" i="22"/>
  <c r="G51" i="22" s="1"/>
  <c r="F52" i="22"/>
  <c r="G52" i="22" s="1"/>
  <c r="F53" i="22"/>
  <c r="G53" i="22" s="1"/>
  <c r="F54" i="22"/>
  <c r="G54" i="22" s="1"/>
  <c r="F55" i="22"/>
  <c r="G55" i="22" s="1"/>
  <c r="F56" i="22"/>
  <c r="G56" i="22" s="1"/>
  <c r="F57" i="22"/>
  <c r="G57" i="22" s="1"/>
  <c r="F58" i="22"/>
  <c r="G58" i="22" s="1"/>
  <c r="F59" i="22"/>
  <c r="G59" i="22" s="1"/>
  <c r="F60" i="22"/>
  <c r="G60" i="22" s="1"/>
  <c r="F61" i="22"/>
  <c r="G61" i="22" s="1"/>
  <c r="F62" i="22"/>
  <c r="G62" i="22" s="1"/>
  <c r="F63" i="22"/>
  <c r="G63" i="22" s="1"/>
  <c r="F64" i="22"/>
  <c r="G64" i="22" s="1"/>
  <c r="F65" i="22"/>
  <c r="G65" i="22" s="1"/>
  <c r="F66" i="22"/>
  <c r="G66" i="22" s="1"/>
  <c r="F67" i="22"/>
  <c r="G67" i="22" s="1"/>
  <c r="F68" i="22"/>
  <c r="G68" i="22" s="1"/>
  <c r="F69" i="22"/>
  <c r="G69" i="22" s="1"/>
  <c r="F70" i="22"/>
  <c r="G70" i="22" s="1"/>
  <c r="F71" i="22"/>
  <c r="G71" i="22" s="1"/>
  <c r="F72" i="22"/>
  <c r="G72" i="22" s="1"/>
  <c r="F73" i="22"/>
  <c r="G73" i="22" s="1"/>
  <c r="F74" i="22"/>
  <c r="G74" i="22" s="1"/>
  <c r="F75" i="22"/>
  <c r="G75" i="22" s="1"/>
  <c r="F76" i="22"/>
  <c r="G76" i="22" s="1"/>
  <c r="F77" i="22"/>
  <c r="G77" i="22" s="1"/>
  <c r="F78" i="22"/>
  <c r="G78" i="22" s="1"/>
  <c r="F79" i="22"/>
  <c r="G79" i="22" s="1"/>
  <c r="F80" i="22"/>
  <c r="G80" i="22" s="1"/>
  <c r="F81" i="22"/>
  <c r="G81" i="22" s="1"/>
  <c r="F82" i="22"/>
  <c r="G82" i="22" s="1"/>
  <c r="F83" i="22"/>
  <c r="G83" i="22" s="1"/>
  <c r="F84" i="22"/>
  <c r="G84" i="22" s="1"/>
  <c r="F85" i="22"/>
  <c r="G85" i="22" s="1"/>
  <c r="F86" i="22"/>
  <c r="G86" i="22" s="1"/>
  <c r="F87" i="22"/>
  <c r="G87" i="22" s="1"/>
  <c r="F88" i="22"/>
  <c r="G88" i="22" s="1"/>
  <c r="F89" i="22"/>
  <c r="G89" i="22" s="1"/>
  <c r="F90" i="22"/>
  <c r="G90" i="22" s="1"/>
  <c r="F91" i="22"/>
  <c r="G91" i="22" s="1"/>
  <c r="F92" i="22"/>
  <c r="G92" i="22" s="1"/>
  <c r="F93" i="22"/>
  <c r="G93" i="22" s="1"/>
  <c r="F94" i="22"/>
  <c r="G94" i="22" s="1"/>
  <c r="F95" i="22"/>
  <c r="G95" i="22" s="1"/>
  <c r="F96" i="22"/>
  <c r="G96" i="22" s="1"/>
  <c r="F97" i="22"/>
  <c r="G97" i="22" s="1"/>
  <c r="F98" i="22"/>
  <c r="G98" i="22" s="1"/>
  <c r="F99" i="22"/>
  <c r="G99" i="22" s="1"/>
  <c r="F100" i="22"/>
  <c r="G100" i="22" s="1"/>
  <c r="F101" i="22"/>
  <c r="G101" i="22" s="1"/>
  <c r="F102" i="22"/>
  <c r="G102" i="22" s="1"/>
  <c r="F103" i="22"/>
  <c r="G103" i="22" s="1"/>
  <c r="F104" i="22"/>
  <c r="G104" i="22" s="1"/>
  <c r="F105" i="22"/>
  <c r="G105" i="22" s="1"/>
  <c r="F106" i="22"/>
  <c r="G106" i="22" s="1"/>
  <c r="F107" i="22"/>
  <c r="G107" i="22" s="1"/>
  <c r="F108" i="22"/>
  <c r="G108" i="22" s="1"/>
  <c r="F109" i="22"/>
  <c r="G109" i="22" s="1"/>
  <c r="F29" i="22"/>
  <c r="G29" i="22" s="1"/>
  <c r="F110" i="22"/>
  <c r="G110" i="22" s="1"/>
  <c r="F111" i="22"/>
  <c r="G111" i="22" s="1"/>
  <c r="F112" i="22"/>
  <c r="G112" i="22" s="1"/>
  <c r="F113" i="22"/>
  <c r="G113" i="22" s="1"/>
  <c r="F114" i="22"/>
  <c r="G114" i="22" s="1"/>
  <c r="F115" i="22"/>
  <c r="G115" i="22" s="1"/>
  <c r="F116" i="22"/>
  <c r="G116" i="22" s="1"/>
  <c r="F117" i="22"/>
  <c r="G117" i="22" s="1"/>
  <c r="F118" i="22"/>
  <c r="G118" i="22" s="1"/>
  <c r="F119" i="22"/>
  <c r="G119" i="22" s="1"/>
  <c r="F120" i="22"/>
  <c r="G120" i="22" s="1"/>
  <c r="F121" i="22"/>
  <c r="G121" i="22" s="1"/>
  <c r="F122" i="22"/>
  <c r="G122" i="22" s="1"/>
  <c r="F123" i="22"/>
  <c r="G123" i="22" s="1"/>
  <c r="F124" i="22"/>
  <c r="G124" i="22" s="1"/>
  <c r="F125" i="22"/>
  <c r="G125" i="22" s="1"/>
  <c r="F126" i="22"/>
  <c r="G126" i="22" s="1"/>
  <c r="F127" i="22"/>
  <c r="G127" i="22" s="1"/>
  <c r="F128" i="22"/>
  <c r="G128" i="22" s="1"/>
  <c r="F129" i="22"/>
  <c r="G129" i="22" s="1"/>
  <c r="F130" i="22"/>
  <c r="G130" i="22" s="1"/>
  <c r="F131" i="22"/>
  <c r="G131" i="22" s="1"/>
  <c r="F132" i="22"/>
  <c r="G132" i="22" s="1"/>
  <c r="F133" i="22"/>
  <c r="G133" i="22" s="1"/>
  <c r="F134" i="22"/>
  <c r="G134" i="22" s="1"/>
  <c r="F135" i="22"/>
  <c r="G135" i="22" s="1"/>
  <c r="F136" i="22"/>
  <c r="G136" i="22" s="1"/>
  <c r="F137" i="22"/>
  <c r="G137" i="22" s="1"/>
  <c r="F138" i="22"/>
  <c r="G138" i="22" s="1"/>
  <c r="F139" i="22"/>
  <c r="G139" i="22" s="1"/>
  <c r="F140" i="22"/>
  <c r="G140" i="22" s="1"/>
  <c r="F141" i="22"/>
  <c r="G141" i="22" s="1"/>
  <c r="F142" i="22"/>
  <c r="G142" i="22" s="1"/>
  <c r="F143" i="22"/>
  <c r="G143" i="22" s="1"/>
  <c r="F144" i="22"/>
  <c r="G144" i="22" s="1"/>
  <c r="F145" i="22"/>
  <c r="G145" i="22" s="1"/>
  <c r="F146" i="22"/>
  <c r="G146" i="22" s="1"/>
  <c r="F147" i="22"/>
  <c r="G147" i="22" s="1"/>
  <c r="F148" i="22"/>
  <c r="G148" i="22" s="1"/>
  <c r="F34" i="22"/>
  <c r="G34" i="22" s="1"/>
  <c r="F149" i="22"/>
  <c r="G149" i="22" s="1"/>
  <c r="F150" i="22"/>
  <c r="G150" i="22" s="1"/>
  <c r="F151" i="22"/>
  <c r="G151" i="22" s="1"/>
  <c r="F152" i="22"/>
  <c r="G152" i="22" s="1"/>
  <c r="F153" i="22"/>
  <c r="G153" i="22" s="1"/>
  <c r="F154" i="22"/>
  <c r="G154" i="22" s="1"/>
  <c r="F155" i="22"/>
  <c r="G155" i="22" s="1"/>
  <c r="F156" i="22"/>
  <c r="G156" i="22" s="1"/>
  <c r="F157" i="22"/>
  <c r="G157" i="22" s="1"/>
  <c r="F158" i="22"/>
  <c r="G158" i="22" s="1"/>
  <c r="F159" i="22"/>
  <c r="G159" i="22" s="1"/>
  <c r="F160" i="22"/>
  <c r="G160" i="22" s="1"/>
  <c r="F161" i="22"/>
  <c r="G161" i="22" s="1"/>
  <c r="F162" i="22"/>
  <c r="G162" i="22" s="1"/>
  <c r="F163" i="22"/>
  <c r="G163" i="22" s="1"/>
  <c r="F164" i="22"/>
  <c r="G164" i="22" s="1"/>
  <c r="F165" i="22"/>
  <c r="G165" i="22" s="1"/>
  <c r="F166" i="22"/>
  <c r="G166" i="22" s="1"/>
  <c r="F167" i="22"/>
  <c r="G167" i="22" s="1"/>
  <c r="F168" i="22"/>
  <c r="G168" i="22" s="1"/>
  <c r="F169" i="22"/>
  <c r="G169" i="22" s="1"/>
  <c r="F170" i="22"/>
  <c r="G170" i="22" s="1"/>
  <c r="F171" i="22"/>
  <c r="G171" i="22" s="1"/>
  <c r="F172" i="22"/>
  <c r="G172" i="22" s="1"/>
  <c r="F173" i="22"/>
  <c r="G173" i="22" s="1"/>
  <c r="F174" i="22"/>
  <c r="G174" i="22" s="1"/>
  <c r="F175" i="22"/>
  <c r="G175" i="22" s="1"/>
  <c r="F176" i="22"/>
  <c r="G176" i="22" s="1"/>
  <c r="F37" i="22"/>
  <c r="G37" i="22" s="1"/>
  <c r="F177" i="22"/>
  <c r="G177" i="22" s="1"/>
  <c r="F178" i="22"/>
  <c r="G178" i="22" s="1"/>
  <c r="F179" i="22"/>
  <c r="G179" i="22" s="1"/>
  <c r="F180" i="22"/>
  <c r="G180" i="22" s="1"/>
  <c r="F181" i="22"/>
  <c r="G181" i="22" s="1"/>
  <c r="F182" i="22"/>
  <c r="G182" i="22" s="1"/>
  <c r="F183" i="22"/>
  <c r="G183" i="22" s="1"/>
  <c r="F184" i="22"/>
  <c r="G184" i="22" s="1"/>
  <c r="F185" i="22"/>
  <c r="G185" i="22" s="1"/>
  <c r="F186" i="22"/>
  <c r="G186" i="22" s="1"/>
  <c r="F187" i="22"/>
  <c r="G187" i="22" s="1"/>
  <c r="F188" i="22"/>
  <c r="G188" i="22" s="1"/>
  <c r="F189" i="22"/>
  <c r="G189" i="22" s="1"/>
  <c r="F190" i="22"/>
  <c r="G190" i="22" s="1"/>
  <c r="F191" i="22"/>
  <c r="G191" i="22" s="1"/>
  <c r="F192" i="22"/>
  <c r="G192" i="22" s="1"/>
  <c r="F12" i="22"/>
  <c r="G12" i="22" s="1"/>
  <c r="F193" i="22"/>
  <c r="G193" i="22" s="1"/>
  <c r="F194" i="22"/>
  <c r="G194" i="22" s="1"/>
  <c r="F195" i="22"/>
  <c r="G195" i="22" s="1"/>
  <c r="F196" i="22"/>
  <c r="G196" i="22" s="1"/>
  <c r="F197" i="22"/>
  <c r="G197" i="22" s="1"/>
  <c r="F198" i="22"/>
  <c r="G198" i="22" s="1"/>
  <c r="F199" i="22"/>
  <c r="G199" i="22" s="1"/>
  <c r="F200" i="22"/>
  <c r="G200" i="22" s="1"/>
  <c r="F201" i="22"/>
  <c r="G201" i="22" s="1"/>
  <c r="F202" i="22"/>
  <c r="G202" i="22" s="1"/>
  <c r="F203" i="22"/>
  <c r="G203" i="22" s="1"/>
  <c r="F204" i="22"/>
  <c r="G204" i="22" s="1"/>
  <c r="F205" i="22"/>
  <c r="G205" i="22" s="1"/>
  <c r="F206" i="22"/>
  <c r="G206" i="22" s="1"/>
  <c r="F207" i="22"/>
  <c r="G207" i="22" s="1"/>
  <c r="F208" i="22"/>
  <c r="G208" i="22" s="1"/>
  <c r="F209" i="22"/>
  <c r="G209" i="22" s="1"/>
  <c r="F210" i="22"/>
  <c r="G210" i="22" s="1"/>
  <c r="F211" i="22"/>
  <c r="G211" i="22" s="1"/>
  <c r="F212" i="22"/>
  <c r="G212" i="22" s="1"/>
  <c r="F213" i="22"/>
  <c r="G213" i="22" s="1"/>
  <c r="F214" i="22"/>
  <c r="G214" i="22" s="1"/>
  <c r="F215" i="22"/>
  <c r="G215" i="22" s="1"/>
  <c r="F216" i="22"/>
  <c r="G216" i="22" s="1"/>
  <c r="F217" i="22"/>
  <c r="G217" i="22" s="1"/>
  <c r="F218" i="22"/>
  <c r="G218" i="22" s="1"/>
  <c r="F219" i="22"/>
  <c r="G219" i="22" s="1"/>
  <c r="F220" i="22"/>
  <c r="G220" i="22" s="1"/>
  <c r="F221" i="22"/>
  <c r="G221" i="22" s="1"/>
  <c r="F222" i="22"/>
  <c r="G222" i="22" s="1"/>
  <c r="F223" i="22"/>
  <c r="G223" i="22" s="1"/>
  <c r="F224" i="22"/>
  <c r="G224" i="22" s="1"/>
  <c r="F225" i="22"/>
  <c r="G225" i="22" s="1"/>
  <c r="F38" i="22"/>
  <c r="G38" i="22" s="1"/>
  <c r="F226" i="22"/>
  <c r="G226" i="22" s="1"/>
  <c r="F227" i="22"/>
  <c r="G227" i="22" s="1"/>
  <c r="F228" i="22"/>
  <c r="G228" i="22" s="1"/>
  <c r="F229" i="22"/>
  <c r="G229" i="22" s="1"/>
  <c r="F230" i="22"/>
  <c r="G230" i="22" s="1"/>
  <c r="F231" i="22"/>
  <c r="G231" i="22" s="1"/>
  <c r="F232" i="22"/>
  <c r="G232" i="22" s="1"/>
  <c r="F233" i="22"/>
  <c r="G233" i="22" s="1"/>
  <c r="F234" i="22"/>
  <c r="G234" i="22" s="1"/>
  <c r="F235" i="22"/>
  <c r="G235" i="22" s="1"/>
  <c r="F236" i="22"/>
  <c r="G236" i="22" s="1"/>
  <c r="F237" i="22"/>
  <c r="G237" i="22" s="1"/>
  <c r="F238" i="22"/>
  <c r="G238" i="22" s="1"/>
  <c r="F239" i="22"/>
  <c r="G239" i="22" s="1"/>
  <c r="F240" i="22"/>
  <c r="G240" i="22" s="1"/>
  <c r="F241" i="22"/>
  <c r="G241" i="22" s="1"/>
  <c r="F242" i="22"/>
  <c r="G242" i="22" s="1"/>
  <c r="F243" i="22"/>
  <c r="G243" i="22" s="1"/>
  <c r="F244" i="22"/>
  <c r="G244" i="22" s="1"/>
  <c r="F245" i="22"/>
  <c r="G245" i="22" s="1"/>
  <c r="F246" i="22"/>
  <c r="G246" i="22" s="1"/>
  <c r="F247" i="22"/>
  <c r="G247" i="22" s="1"/>
  <c r="F248" i="22"/>
  <c r="G248" i="22" s="1"/>
  <c r="F249" i="22"/>
  <c r="G249" i="22" s="1"/>
  <c r="F250" i="22"/>
  <c r="G250" i="22" s="1"/>
  <c r="F251" i="22"/>
  <c r="G251" i="22" s="1"/>
  <c r="F252" i="22"/>
  <c r="G252" i="22" s="1"/>
  <c r="F253" i="22"/>
  <c r="G253" i="22" s="1"/>
  <c r="F254" i="22"/>
  <c r="G254" i="22" s="1"/>
  <c r="F255" i="22"/>
  <c r="G255" i="22" s="1"/>
  <c r="F256" i="22"/>
  <c r="G256" i="22" s="1"/>
  <c r="F257" i="22"/>
  <c r="G257" i="22" s="1"/>
  <c r="F258" i="22"/>
  <c r="G258" i="22" s="1"/>
  <c r="F259" i="22"/>
  <c r="G259" i="22" s="1"/>
  <c r="F260" i="22"/>
  <c r="G260" i="22" s="1"/>
  <c r="F261" i="22"/>
  <c r="G261" i="22" s="1"/>
  <c r="F262" i="22"/>
  <c r="G262" i="22" s="1"/>
  <c r="F263" i="22"/>
  <c r="G263" i="22" s="1"/>
  <c r="F264" i="22"/>
  <c r="G264" i="22" s="1"/>
  <c r="F265" i="22"/>
  <c r="G265" i="22" s="1"/>
  <c r="F266" i="22"/>
  <c r="G266" i="22" s="1"/>
  <c r="F267" i="22"/>
  <c r="G267" i="22" s="1"/>
  <c r="F268" i="22"/>
  <c r="G268" i="22" s="1"/>
  <c r="F269" i="22"/>
  <c r="G269" i="22" s="1"/>
  <c r="F270" i="22"/>
  <c r="G270" i="22" s="1"/>
  <c r="F271" i="22"/>
  <c r="G271" i="22" s="1"/>
  <c r="F272" i="22"/>
  <c r="G272" i="22" s="1"/>
  <c r="F273" i="22"/>
  <c r="G273" i="22" s="1"/>
  <c r="F274" i="22"/>
  <c r="G274" i="22" s="1"/>
  <c r="F275" i="22"/>
  <c r="G275" i="22" s="1"/>
  <c r="F276" i="22"/>
  <c r="G276" i="22" s="1"/>
  <c r="F277" i="22"/>
  <c r="G277" i="22" s="1"/>
  <c r="F278" i="22"/>
  <c r="G278" i="22" s="1"/>
  <c r="F279" i="22"/>
  <c r="G279" i="22" s="1"/>
  <c r="F39" i="22"/>
  <c r="G39" i="22" s="1"/>
  <c r="F280" i="22"/>
  <c r="G280" i="22" s="1"/>
  <c r="F281" i="22"/>
  <c r="G281" i="22" s="1"/>
  <c r="F282" i="22"/>
  <c r="G282" i="22" s="1"/>
  <c r="F283" i="22"/>
  <c r="G283" i="22" s="1"/>
  <c r="F284" i="22"/>
  <c r="G284" i="22" s="1"/>
  <c r="F285" i="22"/>
  <c r="G285" i="22" s="1"/>
  <c r="F286" i="22"/>
  <c r="G286" i="22" s="1"/>
  <c r="F287" i="22"/>
  <c r="G287" i="22" s="1"/>
  <c r="F288" i="22"/>
  <c r="G288" i="22" s="1"/>
  <c r="F289" i="22"/>
  <c r="G289" i="22" s="1"/>
  <c r="F40" i="22"/>
  <c r="G40" i="22" s="1"/>
  <c r="F290" i="22"/>
  <c r="G290" i="22" s="1"/>
  <c r="F291" i="22"/>
  <c r="G291" i="22" s="1"/>
  <c r="F292" i="22"/>
  <c r="G292" i="22" s="1"/>
  <c r="F293" i="22"/>
  <c r="G293" i="22" s="1"/>
  <c r="F294" i="22"/>
  <c r="G294" i="22" s="1"/>
  <c r="F295" i="22"/>
  <c r="G295" i="22" s="1"/>
  <c r="F296" i="22"/>
  <c r="G296" i="22" s="1"/>
  <c r="F297" i="22"/>
  <c r="G297" i="22" s="1"/>
  <c r="F298" i="22"/>
  <c r="G298" i="22" s="1"/>
  <c r="F299" i="22"/>
  <c r="G299" i="22" s="1"/>
  <c r="F300" i="22"/>
  <c r="G300" i="22" s="1"/>
  <c r="F301" i="22"/>
  <c r="G301" i="22" s="1"/>
  <c r="F302" i="22"/>
  <c r="G302" i="22" s="1"/>
  <c r="F303" i="22"/>
  <c r="G303" i="22" s="1"/>
  <c r="F304" i="22"/>
  <c r="G304" i="22" s="1"/>
  <c r="F305" i="22"/>
  <c r="G305" i="22" s="1"/>
  <c r="F306" i="22"/>
  <c r="G306" i="22" s="1"/>
  <c r="F307" i="22"/>
  <c r="G307" i="22" s="1"/>
  <c r="F308" i="22"/>
  <c r="G308" i="22" s="1"/>
  <c r="F309" i="22"/>
  <c r="G309" i="22" s="1"/>
  <c r="F310" i="22"/>
  <c r="G310" i="22" s="1"/>
  <c r="F311" i="22"/>
  <c r="G311" i="22" s="1"/>
  <c r="F312" i="22"/>
  <c r="G312" i="22" s="1"/>
  <c r="F313" i="22"/>
  <c r="G313" i="22" s="1"/>
  <c r="F314" i="22"/>
  <c r="G314" i="22" s="1"/>
  <c r="F315" i="22"/>
  <c r="G315" i="22" s="1"/>
  <c r="F316" i="22"/>
  <c r="G316" i="22" s="1"/>
  <c r="F317" i="22"/>
  <c r="G317" i="22" s="1"/>
  <c r="F318" i="22"/>
  <c r="G318" i="22" s="1"/>
  <c r="F319" i="22"/>
  <c r="G319" i="22" s="1"/>
  <c r="F320" i="22"/>
  <c r="G320" i="22" s="1"/>
  <c r="F321" i="22"/>
  <c r="G321" i="22" s="1"/>
  <c r="F322" i="22"/>
  <c r="G322" i="22" s="1"/>
  <c r="F323" i="22"/>
  <c r="G323" i="22" s="1"/>
  <c r="F324" i="22"/>
  <c r="G324" i="22" s="1"/>
  <c r="F325" i="22"/>
  <c r="G325" i="22" s="1"/>
  <c r="F326" i="22"/>
  <c r="G326" i="22" s="1"/>
  <c r="F327" i="22"/>
  <c r="G327" i="22" s="1"/>
  <c r="F328" i="22"/>
  <c r="G328" i="22" s="1"/>
  <c r="F329" i="22"/>
  <c r="G329" i="22" s="1"/>
  <c r="F330" i="22"/>
  <c r="G330" i="22" s="1"/>
  <c r="F331" i="22"/>
  <c r="G331" i="22" s="1"/>
  <c r="F332" i="22"/>
  <c r="G332" i="22" s="1"/>
  <c r="F333" i="22"/>
  <c r="G333" i="22" s="1"/>
  <c r="F334" i="22"/>
  <c r="G334" i="22" s="1"/>
  <c r="F335" i="22"/>
  <c r="G335" i="22" s="1"/>
  <c r="F336" i="22"/>
  <c r="G336" i="22" s="1"/>
  <c r="F337" i="22"/>
  <c r="G337" i="22" s="1"/>
  <c r="F338" i="22"/>
  <c r="G338" i="22" s="1"/>
  <c r="F339" i="22"/>
  <c r="G339" i="22" s="1"/>
  <c r="F340" i="22"/>
  <c r="G340" i="22" s="1"/>
  <c r="F341" i="22"/>
  <c r="G341" i="22" s="1"/>
  <c r="F342" i="22"/>
  <c r="G342" i="22" s="1"/>
  <c r="F343" i="22"/>
  <c r="G343" i="22" s="1"/>
  <c r="F344" i="22"/>
  <c r="G344" i="22" s="1"/>
  <c r="F345" i="22"/>
  <c r="G345" i="22" s="1"/>
  <c r="F346" i="22"/>
  <c r="G346" i="22" s="1"/>
  <c r="F347" i="22"/>
  <c r="G347" i="22" s="1"/>
  <c r="F348" i="22"/>
  <c r="G348" i="22" s="1"/>
  <c r="F349" i="22"/>
  <c r="G349" i="22" s="1"/>
  <c r="F350" i="22"/>
  <c r="G350" i="22" s="1"/>
  <c r="F351" i="22"/>
  <c r="G351" i="22" s="1"/>
  <c r="F352" i="22"/>
  <c r="G352" i="22" s="1"/>
  <c r="F21" i="22"/>
  <c r="G21" i="22" s="1"/>
  <c r="F353" i="22"/>
  <c r="G353" i="22" s="1"/>
  <c r="F354" i="22"/>
  <c r="G354" i="22" s="1"/>
  <c r="F355" i="22"/>
  <c r="G355" i="22" s="1"/>
  <c r="F356" i="22"/>
  <c r="G356" i="22" s="1"/>
  <c r="F357" i="22"/>
  <c r="G357" i="22" s="1"/>
  <c r="F358" i="22"/>
  <c r="G358" i="22" s="1"/>
  <c r="F41" i="22"/>
  <c r="G41" i="22" s="1"/>
  <c r="F359" i="22"/>
  <c r="G359" i="22" s="1"/>
  <c r="F360" i="22"/>
  <c r="G360" i="22" s="1"/>
  <c r="F361" i="22"/>
  <c r="G361" i="22" s="1"/>
  <c r="F362" i="22"/>
  <c r="G362" i="22" s="1"/>
  <c r="F363" i="22"/>
  <c r="G363" i="22" s="1"/>
  <c r="F364" i="22"/>
  <c r="G364" i="22" s="1"/>
  <c r="F365" i="22"/>
  <c r="G365" i="22" s="1"/>
  <c r="F366" i="22"/>
  <c r="G366" i="22" s="1"/>
  <c r="F367" i="22"/>
  <c r="G367" i="22" s="1"/>
  <c r="F368" i="22"/>
  <c r="G368" i="22" s="1"/>
  <c r="F369" i="22"/>
  <c r="G369" i="22" s="1"/>
  <c r="F370" i="22"/>
  <c r="G370" i="22" s="1"/>
  <c r="F371" i="22"/>
  <c r="G371" i="22" s="1"/>
  <c r="F372" i="22"/>
  <c r="G372" i="22" s="1"/>
  <c r="F373" i="22"/>
  <c r="G373" i="22" s="1"/>
  <c r="F374" i="22"/>
  <c r="G374" i="22" s="1"/>
  <c r="F375" i="22"/>
  <c r="G375" i="22" s="1"/>
  <c r="F376" i="22"/>
  <c r="G376" i="22" s="1"/>
  <c r="F377" i="22"/>
  <c r="G377" i="22" s="1"/>
  <c r="F378" i="22"/>
  <c r="G378" i="22" s="1"/>
  <c r="F35" i="22"/>
  <c r="G35" i="22" s="1"/>
  <c r="F379" i="22"/>
  <c r="G379" i="22" s="1"/>
  <c r="F380" i="22"/>
  <c r="G380" i="22" s="1"/>
  <c r="F381" i="22"/>
  <c r="G381" i="22" s="1"/>
  <c r="F382" i="22"/>
  <c r="G382" i="22" s="1"/>
  <c r="F383" i="22"/>
  <c r="G383" i="22" s="1"/>
  <c r="F384" i="22"/>
  <c r="G384" i="22" s="1"/>
  <c r="F385" i="22"/>
  <c r="G385" i="22" s="1"/>
  <c r="F386" i="22"/>
  <c r="G386" i="22" s="1"/>
  <c r="F387" i="22"/>
  <c r="G387" i="22" s="1"/>
  <c r="F388" i="22"/>
  <c r="G388" i="22" s="1"/>
  <c r="F389" i="22"/>
  <c r="G389" i="22" s="1"/>
  <c r="F390" i="22"/>
  <c r="G390" i="22" s="1"/>
  <c r="F391" i="22"/>
  <c r="G391" i="22" s="1"/>
  <c r="F392" i="22"/>
  <c r="G392" i="22" s="1"/>
  <c r="F393" i="22"/>
  <c r="G393" i="22" s="1"/>
  <c r="F394" i="22"/>
  <c r="G394" i="22" s="1"/>
  <c r="F395" i="22"/>
  <c r="G395" i="22" s="1"/>
  <c r="F396" i="22"/>
  <c r="G396" i="22" s="1"/>
  <c r="F397" i="22"/>
  <c r="G397" i="22" s="1"/>
  <c r="F398" i="22"/>
  <c r="G398" i="22" s="1"/>
  <c r="F399" i="22"/>
  <c r="G399" i="22" s="1"/>
  <c r="F400" i="22"/>
  <c r="G400" i="22" s="1"/>
  <c r="F401" i="22"/>
  <c r="G401" i="22" s="1"/>
  <c r="F402" i="22"/>
  <c r="G402" i="22" s="1"/>
  <c r="F403" i="22"/>
  <c r="G403" i="22" s="1"/>
  <c r="F404" i="22"/>
  <c r="G404" i="22" s="1"/>
  <c r="F405" i="22"/>
  <c r="G405" i="22" s="1"/>
  <c r="F406" i="22"/>
  <c r="G406" i="22" s="1"/>
  <c r="F407" i="22"/>
  <c r="G407" i="22" s="1"/>
  <c r="F408" i="22"/>
  <c r="G408" i="22" s="1"/>
  <c r="F36" i="22"/>
  <c r="G36" i="22" s="1"/>
  <c r="F409" i="22"/>
  <c r="G409" i="22" s="1"/>
  <c r="F410" i="22"/>
  <c r="G410" i="22" s="1"/>
  <c r="F411" i="22"/>
  <c r="G411" i="22" s="1"/>
  <c r="F412" i="22"/>
  <c r="G412" i="22" s="1"/>
  <c r="F413" i="22"/>
  <c r="G413" i="22" s="1"/>
  <c r="F414" i="22"/>
  <c r="G414" i="22" s="1"/>
  <c r="F415" i="22"/>
  <c r="G415" i="22" s="1"/>
  <c r="F416" i="22"/>
  <c r="G416" i="22" s="1"/>
  <c r="F417" i="22"/>
  <c r="G417" i="22" s="1"/>
  <c r="F418" i="22"/>
  <c r="G418" i="22" s="1"/>
  <c r="F419" i="22"/>
  <c r="G419" i="22" s="1"/>
  <c r="F420" i="22"/>
  <c r="G420" i="22" s="1"/>
  <c r="F421" i="22"/>
  <c r="G421" i="22" s="1"/>
  <c r="F422" i="22"/>
  <c r="G422" i="22" s="1"/>
  <c r="F423" i="22"/>
  <c r="G423" i="22" s="1"/>
  <c r="F424" i="22"/>
  <c r="G424" i="22" s="1"/>
  <c r="F425" i="22"/>
  <c r="G425" i="22" s="1"/>
  <c r="F42" i="22"/>
  <c r="G42" i="22" s="1"/>
  <c r="F426" i="22"/>
  <c r="G426" i="22" s="1"/>
  <c r="F427" i="22"/>
  <c r="G427" i="22" s="1"/>
  <c r="F428" i="22"/>
  <c r="G428" i="22" s="1"/>
  <c r="F429" i="22"/>
  <c r="G429" i="22" s="1"/>
  <c r="F430" i="22"/>
  <c r="G430" i="22" s="1"/>
  <c r="F431" i="22"/>
  <c r="G431" i="22" s="1"/>
  <c r="F432" i="22"/>
  <c r="G432" i="22" s="1"/>
  <c r="F433" i="22"/>
  <c r="G433" i="22" s="1"/>
  <c r="F434" i="22"/>
  <c r="G434" i="22" s="1"/>
  <c r="F435" i="22"/>
  <c r="G435" i="22" s="1"/>
  <c r="F436" i="22"/>
  <c r="G436" i="22" s="1"/>
  <c r="F437" i="22"/>
  <c r="G437" i="22" s="1"/>
  <c r="F438" i="22"/>
  <c r="G438" i="22" s="1"/>
  <c r="F439" i="22"/>
  <c r="G439" i="22" s="1"/>
  <c r="F440" i="22"/>
  <c r="G440" i="22" s="1"/>
  <c r="F441" i="22"/>
  <c r="G441" i="22" s="1"/>
  <c r="F442" i="22"/>
  <c r="G442" i="22" s="1"/>
  <c r="F443" i="22"/>
  <c r="G443" i="22" s="1"/>
  <c r="F444" i="22"/>
  <c r="G444" i="22" s="1"/>
  <c r="F445" i="22"/>
  <c r="G445" i="22" s="1"/>
  <c r="F446" i="22"/>
  <c r="G446" i="22" s="1"/>
  <c r="F447" i="22"/>
  <c r="G447" i="22" s="1"/>
  <c r="F448" i="22"/>
  <c r="G448" i="22" s="1"/>
  <c r="F449" i="22"/>
  <c r="G449" i="22" s="1"/>
  <c r="F450" i="22"/>
  <c r="G450" i="22" s="1"/>
  <c r="F451" i="22"/>
  <c r="G451" i="22" s="1"/>
  <c r="F452" i="22"/>
  <c r="G452" i="22" s="1"/>
  <c r="F453" i="22"/>
  <c r="G453" i="22" s="1"/>
  <c r="F454" i="22"/>
  <c r="G454" i="22" s="1"/>
  <c r="F455" i="22"/>
  <c r="G455" i="22" s="1"/>
  <c r="F31" i="22"/>
  <c r="G31" i="22" s="1"/>
  <c r="F456" i="22"/>
  <c r="G456" i="22" s="1"/>
  <c r="F457" i="22"/>
  <c r="G457" i="22" s="1"/>
  <c r="F458" i="22"/>
  <c r="G458" i="22" s="1"/>
  <c r="F459" i="22"/>
  <c r="G459" i="22" s="1"/>
  <c r="F460" i="22"/>
  <c r="G460" i="22" s="1"/>
  <c r="F461" i="22"/>
  <c r="G461" i="22" s="1"/>
  <c r="F462" i="22"/>
  <c r="G462" i="22" s="1"/>
  <c r="F463" i="22"/>
  <c r="G463" i="22" s="1"/>
  <c r="F464" i="22"/>
  <c r="G464" i="22" s="1"/>
  <c r="F465" i="22"/>
  <c r="G465" i="22" s="1"/>
  <c r="F466" i="22"/>
  <c r="G466" i="22" s="1"/>
  <c r="F467" i="22"/>
  <c r="G467" i="22" s="1"/>
  <c r="F468" i="22"/>
  <c r="G468" i="22" s="1"/>
  <c r="F469" i="22"/>
  <c r="G469" i="22" s="1"/>
  <c r="F470" i="22"/>
  <c r="G470" i="22" s="1"/>
  <c r="F471" i="22"/>
  <c r="G471" i="22" s="1"/>
  <c r="F472" i="22"/>
  <c r="G472" i="22" s="1"/>
  <c r="F473" i="22"/>
  <c r="G473" i="22" s="1"/>
  <c r="F474" i="22"/>
  <c r="G474" i="22" s="1"/>
  <c r="F475" i="22"/>
  <c r="G475" i="22" s="1"/>
  <c r="F476" i="22"/>
  <c r="G476" i="22" s="1"/>
  <c r="F477" i="22"/>
  <c r="G477" i="22" s="1"/>
  <c r="F478" i="22"/>
  <c r="G478" i="22" s="1"/>
  <c r="F479" i="22"/>
  <c r="G479" i="22" s="1"/>
  <c r="F480" i="22"/>
  <c r="G480" i="22" s="1"/>
  <c r="F481" i="22"/>
  <c r="G481" i="22" s="1"/>
  <c r="F482" i="22"/>
  <c r="G482" i="22" s="1"/>
  <c r="F483" i="22"/>
  <c r="G483" i="22" s="1"/>
  <c r="F484" i="22"/>
  <c r="G484" i="22" s="1"/>
  <c r="F485" i="22"/>
  <c r="G485" i="22" s="1"/>
  <c r="F486" i="22"/>
  <c r="G486" i="22" s="1"/>
  <c r="F487" i="22"/>
  <c r="G487" i="22" s="1"/>
  <c r="F488" i="22"/>
  <c r="G488" i="22" s="1"/>
  <c r="F489" i="22"/>
  <c r="G489" i="22" s="1"/>
  <c r="F18" i="22"/>
  <c r="G18" i="22" s="1"/>
  <c r="F490" i="22"/>
  <c r="G490" i="22" s="1"/>
  <c r="F491" i="22"/>
  <c r="G491" i="22" s="1"/>
  <c r="F492" i="22"/>
  <c r="G492" i="22" s="1"/>
  <c r="F493" i="22"/>
  <c r="G493" i="22" s="1"/>
  <c r="F494" i="22"/>
  <c r="G494" i="22" s="1"/>
  <c r="F495" i="22"/>
  <c r="G495" i="22" s="1"/>
  <c r="F496" i="22"/>
  <c r="G496" i="22" s="1"/>
  <c r="F4" i="21"/>
  <c r="G4" i="21" s="1"/>
  <c r="F5" i="21"/>
  <c r="G5" i="21" s="1"/>
  <c r="F6" i="21"/>
  <c r="G6" i="21" s="1"/>
  <c r="F8" i="21"/>
  <c r="G8" i="21" s="1"/>
  <c r="F9" i="21"/>
  <c r="G9" i="21" s="1"/>
  <c r="F10" i="21"/>
  <c r="G10" i="21" s="1"/>
  <c r="F21" i="21"/>
  <c r="G21" i="21" s="1"/>
  <c r="F7" i="21"/>
  <c r="G7" i="21" s="1"/>
  <c r="F11" i="21"/>
  <c r="G11" i="21" s="1"/>
  <c r="F25" i="21"/>
  <c r="G25" i="21" s="1"/>
  <c r="F12" i="21"/>
  <c r="G12" i="21" s="1"/>
  <c r="F26" i="21"/>
  <c r="G26" i="21" s="1"/>
  <c r="F520" i="21"/>
  <c r="G520" i="21" s="1"/>
  <c r="F24" i="21"/>
  <c r="G24" i="21" s="1"/>
  <c r="F14" i="21"/>
  <c r="G14" i="21" s="1"/>
  <c r="F32" i="21"/>
  <c r="G32" i="21" s="1"/>
  <c r="F519" i="21"/>
  <c r="G519" i="21" s="1"/>
  <c r="F518" i="21"/>
  <c r="G518" i="21" s="1"/>
  <c r="F15" i="21"/>
  <c r="G15" i="21" s="1"/>
  <c r="F517" i="21"/>
  <c r="G517" i="21" s="1"/>
  <c r="F516" i="21"/>
  <c r="G516" i="21" s="1"/>
  <c r="F515" i="21"/>
  <c r="G515" i="21" s="1"/>
  <c r="F514" i="21"/>
  <c r="G514" i="21" s="1"/>
  <c r="F513" i="21"/>
  <c r="G513" i="21" s="1"/>
  <c r="F13" i="21"/>
  <c r="G13" i="21" s="1"/>
  <c r="F17" i="21"/>
  <c r="G17" i="21" s="1"/>
  <c r="F30" i="21"/>
  <c r="G30" i="21" s="1"/>
  <c r="F16" i="21"/>
  <c r="G16" i="21" s="1"/>
  <c r="F28" i="21"/>
  <c r="G28" i="21" s="1"/>
  <c r="F511" i="21"/>
  <c r="G511" i="21" s="1"/>
  <c r="F512" i="21"/>
  <c r="G512" i="21" s="1"/>
  <c r="F35" i="21"/>
  <c r="G35" i="21" s="1"/>
  <c r="F510" i="21"/>
  <c r="G510" i="21" s="1"/>
  <c r="F23" i="21"/>
  <c r="G23" i="21" s="1"/>
  <c r="F27" i="21"/>
  <c r="G27" i="21" s="1"/>
  <c r="F509" i="21"/>
  <c r="G509" i="21" s="1"/>
  <c r="F507" i="21"/>
  <c r="G507" i="21" s="1"/>
  <c r="F508" i="21"/>
  <c r="G508" i="21" s="1"/>
  <c r="F506" i="21"/>
  <c r="G506" i="21" s="1"/>
  <c r="F20" i="21"/>
  <c r="G20" i="21" s="1"/>
  <c r="F505" i="21"/>
  <c r="G505" i="21" s="1"/>
  <c r="F504" i="21"/>
  <c r="G504" i="21" s="1"/>
  <c r="F502" i="21"/>
  <c r="G502" i="21" s="1"/>
  <c r="F503" i="21"/>
  <c r="G503" i="21" s="1"/>
  <c r="F499" i="21"/>
  <c r="G499" i="21" s="1"/>
  <c r="F500" i="21"/>
  <c r="G500" i="21" s="1"/>
  <c r="F501" i="21"/>
  <c r="G501" i="21" s="1"/>
  <c r="F497" i="21"/>
  <c r="G497" i="21" s="1"/>
  <c r="F498" i="21"/>
  <c r="G498" i="21" s="1"/>
  <c r="F43" i="21"/>
  <c r="G43" i="21" s="1"/>
  <c r="F44" i="21"/>
  <c r="G44" i="21" s="1"/>
  <c r="F45" i="21"/>
  <c r="G45" i="21" s="1"/>
  <c r="F46" i="21"/>
  <c r="G46" i="21" s="1"/>
  <c r="F47" i="21"/>
  <c r="G47" i="21" s="1"/>
  <c r="F48" i="21"/>
  <c r="G48" i="21" s="1"/>
  <c r="F49" i="21"/>
  <c r="G49" i="21" s="1"/>
  <c r="F50" i="21"/>
  <c r="G50" i="21" s="1"/>
  <c r="F51" i="21"/>
  <c r="G51" i="21" s="1"/>
  <c r="F52" i="21"/>
  <c r="G52" i="21" s="1"/>
  <c r="F53" i="21"/>
  <c r="G53" i="21" s="1"/>
  <c r="F54" i="21"/>
  <c r="G54" i="21" s="1"/>
  <c r="F55" i="21"/>
  <c r="G55" i="21" s="1"/>
  <c r="F56" i="21"/>
  <c r="G56" i="21" s="1"/>
  <c r="F57" i="21"/>
  <c r="G57" i="21" s="1"/>
  <c r="F58" i="21"/>
  <c r="G58" i="21" s="1"/>
  <c r="F59" i="21"/>
  <c r="G59" i="21" s="1"/>
  <c r="F60" i="21"/>
  <c r="G60" i="21" s="1"/>
  <c r="F61" i="21"/>
  <c r="G61" i="21" s="1"/>
  <c r="F62" i="21"/>
  <c r="G62" i="21" s="1"/>
  <c r="F63" i="21"/>
  <c r="G63" i="21" s="1"/>
  <c r="F64" i="21"/>
  <c r="G64" i="21" s="1"/>
  <c r="F65" i="21"/>
  <c r="G65" i="21" s="1"/>
  <c r="F66" i="21"/>
  <c r="G66" i="21" s="1"/>
  <c r="F67" i="21"/>
  <c r="G67" i="21" s="1"/>
  <c r="F68" i="21"/>
  <c r="G68" i="21" s="1"/>
  <c r="F69" i="21"/>
  <c r="G69" i="21" s="1"/>
  <c r="F70" i="21"/>
  <c r="G70" i="21" s="1"/>
  <c r="F71" i="21"/>
  <c r="G71" i="21" s="1"/>
  <c r="F72" i="21"/>
  <c r="G72" i="21" s="1"/>
  <c r="F73" i="21"/>
  <c r="G73" i="21" s="1"/>
  <c r="F74" i="21"/>
  <c r="G74" i="21" s="1"/>
  <c r="F75" i="21"/>
  <c r="G75" i="21" s="1"/>
  <c r="F76" i="21"/>
  <c r="G76" i="21" s="1"/>
  <c r="F77" i="21"/>
  <c r="G77" i="21" s="1"/>
  <c r="F78" i="21"/>
  <c r="G78" i="21" s="1"/>
  <c r="F79" i="21"/>
  <c r="G79" i="21" s="1"/>
  <c r="F80" i="21"/>
  <c r="G80" i="21" s="1"/>
  <c r="F81" i="21"/>
  <c r="G81" i="21" s="1"/>
  <c r="F82" i="21"/>
  <c r="G82" i="21" s="1"/>
  <c r="F83" i="21"/>
  <c r="G83" i="21" s="1"/>
  <c r="F84" i="21"/>
  <c r="G84" i="21" s="1"/>
  <c r="F85" i="21"/>
  <c r="G85" i="21" s="1"/>
  <c r="F86" i="21"/>
  <c r="G86" i="21" s="1"/>
  <c r="F87" i="21"/>
  <c r="G87" i="21" s="1"/>
  <c r="F88" i="21"/>
  <c r="G88" i="21" s="1"/>
  <c r="F89" i="21"/>
  <c r="G89" i="21" s="1"/>
  <c r="F90" i="21"/>
  <c r="G90" i="21" s="1"/>
  <c r="F91" i="21"/>
  <c r="G91" i="21" s="1"/>
  <c r="F92" i="21"/>
  <c r="G92" i="21" s="1"/>
  <c r="F93" i="21"/>
  <c r="G93" i="21" s="1"/>
  <c r="F94" i="21"/>
  <c r="G94" i="21" s="1"/>
  <c r="F95" i="21"/>
  <c r="G95" i="21" s="1"/>
  <c r="F96" i="21"/>
  <c r="G96" i="21" s="1"/>
  <c r="F97" i="21"/>
  <c r="G97" i="21" s="1"/>
  <c r="F98" i="21"/>
  <c r="G98" i="21" s="1"/>
  <c r="F99" i="21"/>
  <c r="G99" i="21" s="1"/>
  <c r="F100" i="21"/>
  <c r="G100" i="21" s="1"/>
  <c r="F101" i="21"/>
  <c r="G101" i="21" s="1"/>
  <c r="F102" i="21"/>
  <c r="G102" i="21" s="1"/>
  <c r="F103" i="21"/>
  <c r="G103" i="21" s="1"/>
  <c r="F104" i="21"/>
  <c r="G104" i="21" s="1"/>
  <c r="F105" i="21"/>
  <c r="G105" i="21" s="1"/>
  <c r="F106" i="21"/>
  <c r="G106" i="21" s="1"/>
  <c r="F107" i="21"/>
  <c r="G107" i="21" s="1"/>
  <c r="F108" i="21"/>
  <c r="G108" i="21" s="1"/>
  <c r="F109" i="21"/>
  <c r="G109" i="21" s="1"/>
  <c r="F29" i="21"/>
  <c r="G29" i="21" s="1"/>
  <c r="F110" i="21"/>
  <c r="G110" i="21" s="1"/>
  <c r="F111" i="21"/>
  <c r="G111" i="21" s="1"/>
  <c r="F112" i="21"/>
  <c r="G112" i="21" s="1"/>
  <c r="F113" i="21"/>
  <c r="G113" i="21" s="1"/>
  <c r="F114" i="21"/>
  <c r="G114" i="21" s="1"/>
  <c r="F115" i="21"/>
  <c r="G115" i="21" s="1"/>
  <c r="F116" i="21"/>
  <c r="G116" i="21" s="1"/>
  <c r="F117" i="21"/>
  <c r="G117" i="21" s="1"/>
  <c r="F118" i="21"/>
  <c r="G118" i="21" s="1"/>
  <c r="F119" i="21"/>
  <c r="G119" i="21" s="1"/>
  <c r="F120" i="21"/>
  <c r="G120" i="21" s="1"/>
  <c r="F121" i="21"/>
  <c r="G121" i="21" s="1"/>
  <c r="F122" i="21"/>
  <c r="G122" i="21" s="1"/>
  <c r="F123" i="21"/>
  <c r="G123" i="21" s="1"/>
  <c r="F124" i="21"/>
  <c r="G124" i="21" s="1"/>
  <c r="F125" i="21"/>
  <c r="G125" i="21" s="1"/>
  <c r="F126" i="21"/>
  <c r="G126" i="21" s="1"/>
  <c r="F127" i="21"/>
  <c r="G127" i="21" s="1"/>
  <c r="F128" i="21"/>
  <c r="G128" i="21" s="1"/>
  <c r="F129" i="21"/>
  <c r="G129" i="21" s="1"/>
  <c r="F130" i="21"/>
  <c r="G130" i="21" s="1"/>
  <c r="F131" i="21"/>
  <c r="G131" i="21" s="1"/>
  <c r="F132" i="21"/>
  <c r="G132" i="21" s="1"/>
  <c r="F133" i="21"/>
  <c r="G133" i="21" s="1"/>
  <c r="F134" i="21"/>
  <c r="G134" i="21" s="1"/>
  <c r="F135" i="21"/>
  <c r="G135" i="21" s="1"/>
  <c r="F136" i="21"/>
  <c r="G136" i="21" s="1"/>
  <c r="F137" i="21"/>
  <c r="G137" i="21" s="1"/>
  <c r="F138" i="21"/>
  <c r="G138" i="21" s="1"/>
  <c r="F139" i="21"/>
  <c r="G139" i="21" s="1"/>
  <c r="F140" i="21"/>
  <c r="G140" i="21" s="1"/>
  <c r="F141" i="21"/>
  <c r="G141" i="21" s="1"/>
  <c r="F142" i="21"/>
  <c r="G142" i="21" s="1"/>
  <c r="F143" i="21"/>
  <c r="G143" i="21" s="1"/>
  <c r="F144" i="21"/>
  <c r="G144" i="21" s="1"/>
  <c r="F145" i="21"/>
  <c r="G145" i="21" s="1"/>
  <c r="F146" i="21"/>
  <c r="G146" i="21" s="1"/>
  <c r="F147" i="21"/>
  <c r="G147" i="21" s="1"/>
  <c r="F148" i="21"/>
  <c r="G148" i="21" s="1"/>
  <c r="F34" i="21"/>
  <c r="G34" i="21" s="1"/>
  <c r="F149" i="21"/>
  <c r="G149" i="21" s="1"/>
  <c r="F150" i="21"/>
  <c r="G150" i="21" s="1"/>
  <c r="F151" i="21"/>
  <c r="G151" i="21" s="1"/>
  <c r="F152" i="21"/>
  <c r="G152" i="21" s="1"/>
  <c r="F153" i="21"/>
  <c r="G153" i="21" s="1"/>
  <c r="F154" i="21"/>
  <c r="G154" i="21" s="1"/>
  <c r="F155" i="21"/>
  <c r="G155" i="21" s="1"/>
  <c r="F156" i="21"/>
  <c r="G156" i="21" s="1"/>
  <c r="F157" i="21"/>
  <c r="G157" i="21" s="1"/>
  <c r="F158" i="21"/>
  <c r="G158" i="21" s="1"/>
  <c r="F159" i="21"/>
  <c r="G159" i="21" s="1"/>
  <c r="F160" i="21"/>
  <c r="G160" i="21" s="1"/>
  <c r="F161" i="21"/>
  <c r="G161" i="21" s="1"/>
  <c r="F162" i="21"/>
  <c r="G162" i="21" s="1"/>
  <c r="F163" i="21"/>
  <c r="G163" i="21" s="1"/>
  <c r="F164" i="21"/>
  <c r="G164" i="21" s="1"/>
  <c r="F165" i="21"/>
  <c r="G165" i="21" s="1"/>
  <c r="F166" i="21"/>
  <c r="G166" i="21" s="1"/>
  <c r="F167" i="21"/>
  <c r="G167" i="21" s="1"/>
  <c r="F168" i="21"/>
  <c r="G168" i="21" s="1"/>
  <c r="F169" i="21"/>
  <c r="G169" i="21" s="1"/>
  <c r="F170" i="21"/>
  <c r="G170" i="21" s="1"/>
  <c r="F171" i="21"/>
  <c r="G171" i="21" s="1"/>
  <c r="F172" i="21"/>
  <c r="G172" i="21" s="1"/>
  <c r="F173" i="21"/>
  <c r="G173" i="21" s="1"/>
  <c r="F174" i="21"/>
  <c r="G174" i="21" s="1"/>
  <c r="F175" i="21"/>
  <c r="G175" i="21" s="1"/>
  <c r="F176" i="21"/>
  <c r="G176" i="21" s="1"/>
  <c r="F37" i="21"/>
  <c r="G37" i="21" s="1"/>
  <c r="F177" i="21"/>
  <c r="G177" i="21" s="1"/>
  <c r="F178" i="21"/>
  <c r="G178" i="21" s="1"/>
  <c r="F179" i="21"/>
  <c r="G179" i="21" s="1"/>
  <c r="F180" i="21"/>
  <c r="G180" i="21" s="1"/>
  <c r="F181" i="21"/>
  <c r="G181" i="21" s="1"/>
  <c r="F182" i="21"/>
  <c r="G182" i="21" s="1"/>
  <c r="F183" i="21"/>
  <c r="G183" i="21" s="1"/>
  <c r="F184" i="21"/>
  <c r="G184" i="21" s="1"/>
  <c r="F185" i="21"/>
  <c r="G185" i="21" s="1"/>
  <c r="F186" i="21"/>
  <c r="G186" i="21" s="1"/>
  <c r="F187" i="21"/>
  <c r="G187" i="21" s="1"/>
  <c r="F188" i="21"/>
  <c r="G188" i="21" s="1"/>
  <c r="F189" i="21"/>
  <c r="G189" i="21" s="1"/>
  <c r="F190" i="21"/>
  <c r="G190" i="21" s="1"/>
  <c r="F191" i="21"/>
  <c r="G191" i="21" s="1"/>
  <c r="F192" i="21"/>
  <c r="G192" i="21" s="1"/>
  <c r="F18" i="21"/>
  <c r="G18" i="21" s="1"/>
  <c r="F193" i="21"/>
  <c r="G193" i="21" s="1"/>
  <c r="F194" i="21"/>
  <c r="G194" i="21" s="1"/>
  <c r="F195" i="21"/>
  <c r="G195" i="21" s="1"/>
  <c r="F196" i="21"/>
  <c r="G196" i="21" s="1"/>
  <c r="F197" i="21"/>
  <c r="G197" i="21" s="1"/>
  <c r="F198" i="21"/>
  <c r="G198" i="21" s="1"/>
  <c r="F199" i="21"/>
  <c r="G199" i="21" s="1"/>
  <c r="F200" i="21"/>
  <c r="G200" i="21" s="1"/>
  <c r="F201" i="21"/>
  <c r="G201" i="21" s="1"/>
  <c r="F202" i="21"/>
  <c r="G202" i="21" s="1"/>
  <c r="F203" i="21"/>
  <c r="G203" i="21" s="1"/>
  <c r="F204" i="21"/>
  <c r="G204" i="21" s="1"/>
  <c r="F205" i="21"/>
  <c r="G205" i="21" s="1"/>
  <c r="F206" i="21"/>
  <c r="G206" i="21" s="1"/>
  <c r="F207" i="21"/>
  <c r="G207" i="21" s="1"/>
  <c r="F208" i="21"/>
  <c r="G208" i="21" s="1"/>
  <c r="F209" i="21"/>
  <c r="G209" i="21" s="1"/>
  <c r="F210" i="21"/>
  <c r="G210" i="21" s="1"/>
  <c r="F211" i="21"/>
  <c r="G211" i="21" s="1"/>
  <c r="F212" i="21"/>
  <c r="G212" i="21" s="1"/>
  <c r="F213" i="21"/>
  <c r="G213" i="21" s="1"/>
  <c r="F214" i="21"/>
  <c r="G214" i="21" s="1"/>
  <c r="F215" i="21"/>
  <c r="G215" i="21" s="1"/>
  <c r="F216" i="21"/>
  <c r="G216" i="21" s="1"/>
  <c r="F217" i="21"/>
  <c r="G217" i="21" s="1"/>
  <c r="F218" i="21"/>
  <c r="G218" i="21" s="1"/>
  <c r="F219" i="21"/>
  <c r="G219" i="21" s="1"/>
  <c r="F220" i="21"/>
  <c r="G220" i="21" s="1"/>
  <c r="F221" i="21"/>
  <c r="G221" i="21" s="1"/>
  <c r="F222" i="21"/>
  <c r="G222" i="21" s="1"/>
  <c r="F223" i="21"/>
  <c r="G223" i="21" s="1"/>
  <c r="F224" i="21"/>
  <c r="G224" i="21" s="1"/>
  <c r="F225" i="21"/>
  <c r="G225" i="21" s="1"/>
  <c r="F42" i="21"/>
  <c r="G42" i="21" s="1"/>
  <c r="F226" i="21"/>
  <c r="G226" i="21" s="1"/>
  <c r="F227" i="21"/>
  <c r="G227" i="21" s="1"/>
  <c r="F228" i="21"/>
  <c r="G228" i="21" s="1"/>
  <c r="F229" i="21"/>
  <c r="G229" i="21" s="1"/>
  <c r="F230" i="21"/>
  <c r="G230" i="21" s="1"/>
  <c r="F231" i="21"/>
  <c r="G231" i="21" s="1"/>
  <c r="F232" i="21"/>
  <c r="G232" i="21" s="1"/>
  <c r="F233" i="21"/>
  <c r="G233" i="21" s="1"/>
  <c r="F234" i="21"/>
  <c r="G234" i="21" s="1"/>
  <c r="F235" i="21"/>
  <c r="G235" i="21" s="1"/>
  <c r="F236" i="21"/>
  <c r="G236" i="21" s="1"/>
  <c r="F237" i="21"/>
  <c r="G237" i="21" s="1"/>
  <c r="F238" i="21"/>
  <c r="G238" i="21" s="1"/>
  <c r="F239" i="21"/>
  <c r="G239" i="21" s="1"/>
  <c r="F240" i="21"/>
  <c r="G240" i="21" s="1"/>
  <c r="F241" i="21"/>
  <c r="G241" i="21" s="1"/>
  <c r="F242" i="21"/>
  <c r="G242" i="21" s="1"/>
  <c r="F243" i="21"/>
  <c r="G243" i="21" s="1"/>
  <c r="F244" i="21"/>
  <c r="G244" i="21" s="1"/>
  <c r="F245" i="21"/>
  <c r="G245" i="21" s="1"/>
  <c r="F246" i="21"/>
  <c r="G246" i="21" s="1"/>
  <c r="F247" i="21"/>
  <c r="G247" i="21" s="1"/>
  <c r="F248" i="21"/>
  <c r="G248" i="21" s="1"/>
  <c r="F249" i="21"/>
  <c r="G249" i="21" s="1"/>
  <c r="F250" i="21"/>
  <c r="G250" i="21" s="1"/>
  <c r="F251" i="21"/>
  <c r="G251" i="21" s="1"/>
  <c r="F252" i="21"/>
  <c r="G252" i="21" s="1"/>
  <c r="F253" i="21"/>
  <c r="G253" i="21" s="1"/>
  <c r="F254" i="21"/>
  <c r="G254" i="21" s="1"/>
  <c r="F255" i="21"/>
  <c r="G255" i="21" s="1"/>
  <c r="F256" i="21"/>
  <c r="G256" i="21" s="1"/>
  <c r="F257" i="21"/>
  <c r="G257" i="21" s="1"/>
  <c r="F258" i="21"/>
  <c r="G258" i="21" s="1"/>
  <c r="F259" i="21"/>
  <c r="G259" i="21" s="1"/>
  <c r="F260" i="21"/>
  <c r="G260" i="21" s="1"/>
  <c r="F261" i="21"/>
  <c r="G261" i="21" s="1"/>
  <c r="F262" i="21"/>
  <c r="G262" i="21" s="1"/>
  <c r="F263" i="21"/>
  <c r="G263" i="21" s="1"/>
  <c r="F264" i="21"/>
  <c r="G264" i="21" s="1"/>
  <c r="F265" i="21"/>
  <c r="G265" i="21" s="1"/>
  <c r="F266" i="21"/>
  <c r="G266" i="21" s="1"/>
  <c r="F267" i="21"/>
  <c r="G267" i="21" s="1"/>
  <c r="F268" i="21"/>
  <c r="G268" i="21" s="1"/>
  <c r="F269" i="21"/>
  <c r="G269" i="21" s="1"/>
  <c r="F270" i="21"/>
  <c r="G270" i="21" s="1"/>
  <c r="F271" i="21"/>
  <c r="G271" i="21" s="1"/>
  <c r="F272" i="21"/>
  <c r="G272" i="21" s="1"/>
  <c r="F273" i="21"/>
  <c r="G273" i="21" s="1"/>
  <c r="F274" i="21"/>
  <c r="G274" i="21" s="1"/>
  <c r="F275" i="21"/>
  <c r="G275" i="21" s="1"/>
  <c r="F276" i="21"/>
  <c r="G276" i="21" s="1"/>
  <c r="F277" i="21"/>
  <c r="G277" i="21" s="1"/>
  <c r="F278" i="21"/>
  <c r="G278" i="21" s="1"/>
  <c r="F279" i="21"/>
  <c r="G279" i="21" s="1"/>
  <c r="F39" i="21"/>
  <c r="G39" i="21" s="1"/>
  <c r="F280" i="21"/>
  <c r="G280" i="21" s="1"/>
  <c r="F281" i="21"/>
  <c r="G281" i="21" s="1"/>
  <c r="F282" i="21"/>
  <c r="G282" i="21" s="1"/>
  <c r="F283" i="21"/>
  <c r="G283" i="21" s="1"/>
  <c r="F284" i="21"/>
  <c r="G284" i="21" s="1"/>
  <c r="F285" i="21"/>
  <c r="G285" i="21" s="1"/>
  <c r="F286" i="21"/>
  <c r="G286" i="21" s="1"/>
  <c r="F287" i="21"/>
  <c r="G287" i="21" s="1"/>
  <c r="F288" i="21"/>
  <c r="G288" i="21" s="1"/>
  <c r="F289" i="21"/>
  <c r="G289" i="21" s="1"/>
  <c r="F36" i="21"/>
  <c r="G36" i="21" s="1"/>
  <c r="F290" i="21"/>
  <c r="G290" i="21" s="1"/>
  <c r="F291" i="21"/>
  <c r="G291" i="21" s="1"/>
  <c r="F292" i="21"/>
  <c r="G292" i="21" s="1"/>
  <c r="F293" i="21"/>
  <c r="G293" i="21" s="1"/>
  <c r="F294" i="21"/>
  <c r="G294" i="21" s="1"/>
  <c r="F295" i="21"/>
  <c r="G295" i="21" s="1"/>
  <c r="F296" i="21"/>
  <c r="G296" i="21" s="1"/>
  <c r="F297" i="21"/>
  <c r="G297" i="21" s="1"/>
  <c r="F298" i="21"/>
  <c r="G298" i="21" s="1"/>
  <c r="F299" i="21"/>
  <c r="G299" i="21" s="1"/>
  <c r="F300" i="21"/>
  <c r="G300" i="21" s="1"/>
  <c r="F301" i="21"/>
  <c r="G301" i="21" s="1"/>
  <c r="F302" i="21"/>
  <c r="G302" i="21" s="1"/>
  <c r="F303" i="21"/>
  <c r="G303" i="21" s="1"/>
  <c r="F304" i="21"/>
  <c r="G304" i="21" s="1"/>
  <c r="F305" i="21"/>
  <c r="G305" i="21" s="1"/>
  <c r="F306" i="21"/>
  <c r="G306" i="21" s="1"/>
  <c r="F307" i="21"/>
  <c r="G307" i="21" s="1"/>
  <c r="F308" i="21"/>
  <c r="G308" i="21" s="1"/>
  <c r="F309" i="21"/>
  <c r="G309" i="21" s="1"/>
  <c r="F310" i="21"/>
  <c r="G310" i="21" s="1"/>
  <c r="F311" i="21"/>
  <c r="G311" i="21" s="1"/>
  <c r="F312" i="21"/>
  <c r="G312" i="21" s="1"/>
  <c r="F313" i="21"/>
  <c r="G313" i="21" s="1"/>
  <c r="F314" i="21"/>
  <c r="G314" i="21" s="1"/>
  <c r="F315" i="21"/>
  <c r="G315" i="21" s="1"/>
  <c r="F316" i="21"/>
  <c r="G316" i="21" s="1"/>
  <c r="F317" i="21"/>
  <c r="G317" i="21" s="1"/>
  <c r="F318" i="21"/>
  <c r="G318" i="21" s="1"/>
  <c r="F319" i="21"/>
  <c r="G319" i="21" s="1"/>
  <c r="F320" i="21"/>
  <c r="G320" i="21" s="1"/>
  <c r="F321" i="21"/>
  <c r="G321" i="21" s="1"/>
  <c r="F322" i="21"/>
  <c r="G322" i="21" s="1"/>
  <c r="F323" i="21"/>
  <c r="G323" i="21" s="1"/>
  <c r="F324" i="21"/>
  <c r="G324" i="21" s="1"/>
  <c r="F325" i="21"/>
  <c r="G325" i="21" s="1"/>
  <c r="F326" i="21"/>
  <c r="G326" i="21" s="1"/>
  <c r="F327" i="21"/>
  <c r="G327" i="21" s="1"/>
  <c r="F328" i="21"/>
  <c r="G328" i="21" s="1"/>
  <c r="F329" i="21"/>
  <c r="G329" i="21" s="1"/>
  <c r="F330" i="21"/>
  <c r="G330" i="21" s="1"/>
  <c r="F331" i="21"/>
  <c r="G331" i="21" s="1"/>
  <c r="F332" i="21"/>
  <c r="G332" i="21" s="1"/>
  <c r="F333" i="21"/>
  <c r="G333" i="21" s="1"/>
  <c r="F334" i="21"/>
  <c r="G334" i="21" s="1"/>
  <c r="F335" i="21"/>
  <c r="G335" i="21" s="1"/>
  <c r="F336" i="21"/>
  <c r="G336" i="21" s="1"/>
  <c r="F337" i="21"/>
  <c r="G337" i="21" s="1"/>
  <c r="F338" i="21"/>
  <c r="G338" i="21" s="1"/>
  <c r="F339" i="21"/>
  <c r="G339" i="21" s="1"/>
  <c r="F340" i="21"/>
  <c r="G340" i="21" s="1"/>
  <c r="F341" i="21"/>
  <c r="G341" i="21" s="1"/>
  <c r="F342" i="21"/>
  <c r="G342" i="21" s="1"/>
  <c r="F343" i="21"/>
  <c r="G343" i="21" s="1"/>
  <c r="F344" i="21"/>
  <c r="G344" i="21" s="1"/>
  <c r="F345" i="21"/>
  <c r="G345" i="21" s="1"/>
  <c r="F346" i="21"/>
  <c r="G346" i="21" s="1"/>
  <c r="F347" i="21"/>
  <c r="G347" i="21" s="1"/>
  <c r="F348" i="21"/>
  <c r="G348" i="21" s="1"/>
  <c r="F349" i="21"/>
  <c r="G349" i="21" s="1"/>
  <c r="F350" i="21"/>
  <c r="G350" i="21" s="1"/>
  <c r="F351" i="21"/>
  <c r="G351" i="21" s="1"/>
  <c r="F352" i="21"/>
  <c r="G352" i="21" s="1"/>
  <c r="F22" i="21"/>
  <c r="G22" i="21" s="1"/>
  <c r="F353" i="21"/>
  <c r="G353" i="21" s="1"/>
  <c r="F354" i="21"/>
  <c r="G354" i="21" s="1"/>
  <c r="F355" i="21"/>
  <c r="G355" i="21" s="1"/>
  <c r="F356" i="21"/>
  <c r="G356" i="21" s="1"/>
  <c r="F357" i="21"/>
  <c r="G357" i="21" s="1"/>
  <c r="F358" i="21"/>
  <c r="G358" i="21" s="1"/>
  <c r="F40" i="21"/>
  <c r="G40" i="21" s="1"/>
  <c r="F359" i="21"/>
  <c r="G359" i="21" s="1"/>
  <c r="F360" i="21"/>
  <c r="G360" i="21" s="1"/>
  <c r="F361" i="21"/>
  <c r="G361" i="21" s="1"/>
  <c r="F362" i="21"/>
  <c r="G362" i="21" s="1"/>
  <c r="F363" i="21"/>
  <c r="G363" i="21" s="1"/>
  <c r="F364" i="21"/>
  <c r="G364" i="21" s="1"/>
  <c r="F365" i="21"/>
  <c r="G365" i="21" s="1"/>
  <c r="F366" i="21"/>
  <c r="G366" i="21" s="1"/>
  <c r="F367" i="21"/>
  <c r="G367" i="21" s="1"/>
  <c r="F368" i="21"/>
  <c r="G368" i="21" s="1"/>
  <c r="F369" i="21"/>
  <c r="G369" i="21" s="1"/>
  <c r="F370" i="21"/>
  <c r="G370" i="21" s="1"/>
  <c r="F371" i="21"/>
  <c r="G371" i="21" s="1"/>
  <c r="F372" i="21"/>
  <c r="G372" i="21" s="1"/>
  <c r="F373" i="21"/>
  <c r="G373" i="21" s="1"/>
  <c r="F374" i="21"/>
  <c r="G374" i="21" s="1"/>
  <c r="F375" i="21"/>
  <c r="G375" i="21" s="1"/>
  <c r="F376" i="21"/>
  <c r="G376" i="21" s="1"/>
  <c r="F377" i="21"/>
  <c r="G377" i="21" s="1"/>
  <c r="F378" i="21"/>
  <c r="G378" i="21" s="1"/>
  <c r="F33" i="21"/>
  <c r="G33" i="21" s="1"/>
  <c r="F379" i="21"/>
  <c r="G379" i="21" s="1"/>
  <c r="F380" i="21"/>
  <c r="G380" i="21" s="1"/>
  <c r="F381" i="21"/>
  <c r="G381" i="21" s="1"/>
  <c r="F382" i="21"/>
  <c r="G382" i="21" s="1"/>
  <c r="F383" i="21"/>
  <c r="G383" i="21" s="1"/>
  <c r="F384" i="21"/>
  <c r="G384" i="21" s="1"/>
  <c r="F385" i="21"/>
  <c r="G385" i="21" s="1"/>
  <c r="F386" i="21"/>
  <c r="G386" i="21" s="1"/>
  <c r="F387" i="21"/>
  <c r="G387" i="21" s="1"/>
  <c r="F388" i="21"/>
  <c r="G388" i="21" s="1"/>
  <c r="F389" i="21"/>
  <c r="G389" i="21" s="1"/>
  <c r="F390" i="21"/>
  <c r="G390" i="21" s="1"/>
  <c r="F391" i="21"/>
  <c r="G391" i="21" s="1"/>
  <c r="F392" i="21"/>
  <c r="G392" i="21" s="1"/>
  <c r="F393" i="21"/>
  <c r="G393" i="21" s="1"/>
  <c r="F394" i="21"/>
  <c r="G394" i="21" s="1"/>
  <c r="F395" i="21"/>
  <c r="G395" i="21" s="1"/>
  <c r="F396" i="21"/>
  <c r="G396" i="21" s="1"/>
  <c r="F397" i="21"/>
  <c r="G397" i="21" s="1"/>
  <c r="F398" i="21"/>
  <c r="G398" i="21" s="1"/>
  <c r="F399" i="21"/>
  <c r="G399" i="21" s="1"/>
  <c r="F400" i="21"/>
  <c r="G400" i="21" s="1"/>
  <c r="F401" i="21"/>
  <c r="G401" i="21" s="1"/>
  <c r="F402" i="21"/>
  <c r="G402" i="21" s="1"/>
  <c r="F403" i="21"/>
  <c r="G403" i="21" s="1"/>
  <c r="F404" i="21"/>
  <c r="G404" i="21" s="1"/>
  <c r="F405" i="21"/>
  <c r="G405" i="21" s="1"/>
  <c r="F406" i="21"/>
  <c r="G406" i="21" s="1"/>
  <c r="F407" i="21"/>
  <c r="G407" i="21" s="1"/>
  <c r="F408" i="21"/>
  <c r="G408" i="21" s="1"/>
  <c r="F38" i="21"/>
  <c r="G38" i="21" s="1"/>
  <c r="F409" i="21"/>
  <c r="G409" i="21" s="1"/>
  <c r="F410" i="21"/>
  <c r="G410" i="21" s="1"/>
  <c r="F411" i="21"/>
  <c r="G411" i="21" s="1"/>
  <c r="F412" i="21"/>
  <c r="G412" i="21" s="1"/>
  <c r="F413" i="21"/>
  <c r="G413" i="21" s="1"/>
  <c r="F414" i="21"/>
  <c r="G414" i="21" s="1"/>
  <c r="F415" i="21"/>
  <c r="G415" i="21" s="1"/>
  <c r="F416" i="21"/>
  <c r="G416" i="21" s="1"/>
  <c r="F417" i="21"/>
  <c r="G417" i="21" s="1"/>
  <c r="F418" i="21"/>
  <c r="G418" i="21" s="1"/>
  <c r="F419" i="21"/>
  <c r="G419" i="21" s="1"/>
  <c r="F420" i="21"/>
  <c r="G420" i="21" s="1"/>
  <c r="F421" i="21"/>
  <c r="G421" i="21" s="1"/>
  <c r="F422" i="21"/>
  <c r="G422" i="21" s="1"/>
  <c r="F423" i="21"/>
  <c r="G423" i="21" s="1"/>
  <c r="F424" i="21"/>
  <c r="G424" i="21" s="1"/>
  <c r="F425" i="21"/>
  <c r="G425" i="21" s="1"/>
  <c r="F41" i="21"/>
  <c r="G41" i="21" s="1"/>
  <c r="F426" i="21"/>
  <c r="G426" i="21" s="1"/>
  <c r="F427" i="21"/>
  <c r="G427" i="21" s="1"/>
  <c r="F428" i="21"/>
  <c r="G428" i="21" s="1"/>
  <c r="F429" i="21"/>
  <c r="G429" i="21" s="1"/>
  <c r="F430" i="21"/>
  <c r="G430" i="21" s="1"/>
  <c r="F431" i="21"/>
  <c r="G431" i="21" s="1"/>
  <c r="F432" i="21"/>
  <c r="G432" i="21" s="1"/>
  <c r="F433" i="21"/>
  <c r="G433" i="21" s="1"/>
  <c r="F434" i="21"/>
  <c r="G434" i="21" s="1"/>
  <c r="F435" i="21"/>
  <c r="G435" i="21" s="1"/>
  <c r="F436" i="21"/>
  <c r="G436" i="21" s="1"/>
  <c r="F437" i="21"/>
  <c r="G437" i="21" s="1"/>
  <c r="F438" i="21"/>
  <c r="G438" i="21" s="1"/>
  <c r="F439" i="21"/>
  <c r="G439" i="21" s="1"/>
  <c r="F440" i="21"/>
  <c r="G440" i="21" s="1"/>
  <c r="F441" i="21"/>
  <c r="G441" i="21" s="1"/>
  <c r="F442" i="21"/>
  <c r="G442" i="21" s="1"/>
  <c r="F443" i="21"/>
  <c r="G443" i="21" s="1"/>
  <c r="F444" i="21"/>
  <c r="G444" i="21" s="1"/>
  <c r="F445" i="21"/>
  <c r="G445" i="21" s="1"/>
  <c r="F446" i="21"/>
  <c r="G446" i="21" s="1"/>
  <c r="F447" i="21"/>
  <c r="G447" i="21" s="1"/>
  <c r="F448" i="21"/>
  <c r="G448" i="21" s="1"/>
  <c r="F449" i="21"/>
  <c r="G449" i="21" s="1"/>
  <c r="F450" i="21"/>
  <c r="G450" i="21" s="1"/>
  <c r="F451" i="21"/>
  <c r="G451" i="21" s="1"/>
  <c r="F452" i="21"/>
  <c r="G452" i="21" s="1"/>
  <c r="F453" i="21"/>
  <c r="G453" i="21" s="1"/>
  <c r="F454" i="21"/>
  <c r="G454" i="21" s="1"/>
  <c r="F455" i="21"/>
  <c r="G455" i="21" s="1"/>
  <c r="F31" i="21"/>
  <c r="G31" i="21" s="1"/>
  <c r="F456" i="21"/>
  <c r="G456" i="21" s="1"/>
  <c r="F457" i="21"/>
  <c r="G457" i="21" s="1"/>
  <c r="F458" i="21"/>
  <c r="G458" i="21" s="1"/>
  <c r="F459" i="21"/>
  <c r="G459" i="21" s="1"/>
  <c r="F460" i="21"/>
  <c r="G460" i="21" s="1"/>
  <c r="F461" i="21"/>
  <c r="G461" i="21" s="1"/>
  <c r="F462" i="21"/>
  <c r="G462" i="21" s="1"/>
  <c r="F463" i="21"/>
  <c r="G463" i="21" s="1"/>
  <c r="F464" i="21"/>
  <c r="G464" i="21" s="1"/>
  <c r="F465" i="21"/>
  <c r="G465" i="21" s="1"/>
  <c r="F466" i="21"/>
  <c r="G466" i="21" s="1"/>
  <c r="F467" i="21"/>
  <c r="G467" i="21" s="1"/>
  <c r="F468" i="21"/>
  <c r="G468" i="21" s="1"/>
  <c r="F469" i="21"/>
  <c r="G469" i="21" s="1"/>
  <c r="F470" i="21"/>
  <c r="G470" i="21" s="1"/>
  <c r="F471" i="21"/>
  <c r="G471" i="21" s="1"/>
  <c r="F472" i="21"/>
  <c r="G472" i="21" s="1"/>
  <c r="F473" i="21"/>
  <c r="G473" i="21" s="1"/>
  <c r="F474" i="21"/>
  <c r="G474" i="21" s="1"/>
  <c r="F475" i="21"/>
  <c r="G475" i="21" s="1"/>
  <c r="F476" i="21"/>
  <c r="G476" i="21" s="1"/>
  <c r="F477" i="21"/>
  <c r="G477" i="21" s="1"/>
  <c r="F478" i="21"/>
  <c r="G478" i="21" s="1"/>
  <c r="F479" i="21"/>
  <c r="G479" i="21" s="1"/>
  <c r="F480" i="21"/>
  <c r="G480" i="21" s="1"/>
  <c r="F481" i="21"/>
  <c r="G481" i="21" s="1"/>
  <c r="F482" i="21"/>
  <c r="G482" i="21" s="1"/>
  <c r="F483" i="21"/>
  <c r="G483" i="21" s="1"/>
  <c r="F484" i="21"/>
  <c r="G484" i="21" s="1"/>
  <c r="F485" i="21"/>
  <c r="G485" i="21" s="1"/>
  <c r="F486" i="21"/>
  <c r="G486" i="21" s="1"/>
  <c r="F487" i="21"/>
  <c r="G487" i="21" s="1"/>
  <c r="F488" i="21"/>
  <c r="G488" i="21" s="1"/>
  <c r="F489" i="21"/>
  <c r="G489" i="21" s="1"/>
  <c r="F19" i="21"/>
  <c r="G19" i="21" s="1"/>
  <c r="F490" i="21"/>
  <c r="G490" i="21" s="1"/>
  <c r="F491" i="21"/>
  <c r="G491" i="21" s="1"/>
  <c r="F492" i="21"/>
  <c r="G492" i="21" s="1"/>
  <c r="F493" i="21"/>
  <c r="G493" i="21" s="1"/>
  <c r="F494" i="21"/>
  <c r="G494" i="21" s="1"/>
  <c r="F495" i="21"/>
  <c r="G495" i="21" s="1"/>
  <c r="F496" i="21"/>
  <c r="G496" i="21" s="1"/>
  <c r="F3" i="21"/>
  <c r="G3" i="21" s="1"/>
</calcChain>
</file>

<file path=xl/connections.xml><?xml version="1.0" encoding="utf-8"?>
<connections xmlns="http://schemas.openxmlformats.org/spreadsheetml/2006/main">
  <connection id="1" keepAlive="1" name="Query - Reach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2" keepAlive="1" name="Query - Reach1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3" keepAlive="1" name="Query - Reach2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4" keepAlive="1" name="Query - Reach3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5" keepAlive="1" name="Query - Reach4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6" keepAlive="1" name="Query - Reach5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7" keepAlive="1" name="Query - Reach6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8" keepAlive="1" name="Query - Reach7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9" keepAlive="1" name="Query - Reach8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10" keepAlive="1" name="Query - Reach9" description="Connection to the 'Reach' query in the workbook." type="5" refreshedVersion="6" background="1" saveData="1">
    <dbPr connection="Provider=Microsoft.Mashup.OleDb.1;Data Source=$Workbook$;Location=Reach;Extended Properties=&quot;&quot;" command="SELECT * FROM [Reach]"/>
  </connection>
  <connection id="11" keepAlive="1" name="Query - Share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  <connection id="12" keepAlive="1" name="Query - Share1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  <connection id="13" keepAlive="1" name="Query - Share2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  <connection id="14" keepAlive="1" name="Query - Share3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  <connection id="15" keepAlive="1" name="Query - Share4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  <connection id="16" keepAlive="1" name="Query - Share5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  <connection id="17" keepAlive="1" name="Query - Share6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  <connection id="18" keepAlive="1" name="Query - Share7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  <connection id="19" keepAlive="1" name="Query - Share8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  <connection id="20" keepAlive="1" name="Query - Share9" description="Connection to the 'Share' query in the workbook." type="5" refreshedVersion="6" background="1" saveData="1">
    <dbPr connection="Provider=Microsoft.Mashup.OleDb.1;Data Source=$Workbook$;Location=Share;Extended Properties=&quot;&quot;" command="SELECT * FROM [Share]"/>
  </connection>
</connections>
</file>

<file path=xl/sharedStrings.xml><?xml version="1.0" encoding="utf-8"?>
<sst xmlns="http://schemas.openxmlformats.org/spreadsheetml/2006/main" count="18118" uniqueCount="536">
  <si>
    <t>Station</t>
  </si>
  <si>
    <t>Reach</t>
  </si>
  <si>
    <t>Share</t>
  </si>
  <si>
    <t>Quarter</t>
  </si>
  <si>
    <t>Total RD</t>
  </si>
  <si>
    <t>Citizen Radio</t>
  </si>
  <si>
    <t>Jambo FM</t>
  </si>
  <si>
    <t>Milele FM</t>
  </si>
  <si>
    <t>Radio Maisha</t>
  </si>
  <si>
    <t>West FM</t>
  </si>
  <si>
    <t>Mulembe FM</t>
  </si>
  <si>
    <t>Classic FM</t>
  </si>
  <si>
    <t>Radio Taifa</t>
  </si>
  <si>
    <t>KBC English Radio</t>
  </si>
  <si>
    <t>Radio 47</t>
  </si>
  <si>
    <t>Sulwe FM</t>
  </si>
  <si>
    <t>BBI</t>
  </si>
  <si>
    <t>Ramogi FM</t>
  </si>
  <si>
    <t>Vihiga FM</t>
  </si>
  <si>
    <t>Kiss FM</t>
  </si>
  <si>
    <t>Ingo</t>
  </si>
  <si>
    <t>Lubao FM</t>
  </si>
  <si>
    <t>Chamgei FM</t>
  </si>
  <si>
    <t>Others1</t>
  </si>
  <si>
    <t>Namlolwe FM</t>
  </si>
  <si>
    <t>Jambo FM Turkana</t>
  </si>
  <si>
    <t>IBC Radio</t>
  </si>
  <si>
    <t>NRG Radio/Energy</t>
  </si>
  <si>
    <t>Kass FM</t>
  </si>
  <si>
    <t>Radio Mambo</t>
  </si>
  <si>
    <t>Inooro FM</t>
  </si>
  <si>
    <t>Radio Mumbo</t>
  </si>
  <si>
    <t>NBCI</t>
  </si>
  <si>
    <t>Jesus is Lord</t>
  </si>
  <si>
    <t>Nyota FM</t>
  </si>
  <si>
    <t>Libao</t>
  </si>
  <si>
    <t>Radio Lake Victoria/Osienala</t>
  </si>
  <si>
    <t>Emuria FM</t>
  </si>
  <si>
    <t>Bulala</t>
  </si>
  <si>
    <t>KBC Ingo</t>
  </si>
  <si>
    <t>Kimuri</t>
  </si>
  <si>
    <t>Biblia Husema</t>
  </si>
  <si>
    <t>MBCI Radio 89.5 FM</t>
  </si>
  <si>
    <t>Capital Radio</t>
  </si>
  <si>
    <t>Kaya FM</t>
  </si>
  <si>
    <t>Milambo FM</t>
  </si>
  <si>
    <t>Emoo FM</t>
  </si>
  <si>
    <t>Imani FM</t>
  </si>
  <si>
    <t>Hope FM</t>
  </si>
  <si>
    <t>Ghetto Radio 89.5 FM</t>
  </si>
  <si>
    <t>Radio Simba</t>
  </si>
  <si>
    <t>Voice of Victory</t>
  </si>
  <si>
    <t>Wikwatyo</t>
  </si>
  <si>
    <t>Weru FM</t>
  </si>
  <si>
    <t>Wendo FM</t>
  </si>
  <si>
    <t>Watchman FM</t>
  </si>
  <si>
    <t>Warsan FM</t>
  </si>
  <si>
    <t>Wajir Community Radio</t>
  </si>
  <si>
    <t>Vybez radio</t>
  </si>
  <si>
    <t>Vuka FM</t>
  </si>
  <si>
    <t>Umoja FM Radio</t>
  </si>
  <si>
    <t>Voice of America/VOA</t>
  </si>
  <si>
    <t>Victory FM</t>
  </si>
  <si>
    <t>Vere FM</t>
  </si>
  <si>
    <t>Venus FM</t>
  </si>
  <si>
    <t>USIU Radio</t>
  </si>
  <si>
    <t>Urban Radio</t>
  </si>
  <si>
    <t>Upendo FM</t>
  </si>
  <si>
    <t>Uhuru FM</t>
  </si>
  <si>
    <t>Ugwe</t>
  </si>
  <si>
    <t>Two FM/2 FM / 87.7 Radio</t>
  </si>
  <si>
    <t>X FM</t>
  </si>
  <si>
    <t>Wimwaro FM</t>
  </si>
  <si>
    <t>Kiptuge fm</t>
  </si>
  <si>
    <t>Y FM</t>
  </si>
  <si>
    <t>Aiyena</t>
  </si>
  <si>
    <t>Kongena fm</t>
  </si>
  <si>
    <t>Tuliza FM</t>
  </si>
  <si>
    <t>Kayu fm</t>
  </si>
  <si>
    <t>Ikiyalo</t>
  </si>
  <si>
    <t>Ayele</t>
  </si>
  <si>
    <t>Gatembe</t>
  </si>
  <si>
    <t>Fidai</t>
  </si>
  <si>
    <t>Chuka University</t>
  </si>
  <si>
    <t>Alfa</t>
  </si>
  <si>
    <t>Adiani</t>
  </si>
  <si>
    <t>Yetu FM</t>
  </si>
  <si>
    <t>Dawa fm</t>
  </si>
  <si>
    <t>Choice fm</t>
  </si>
  <si>
    <t>Alba fm</t>
  </si>
  <si>
    <t>Central fm</t>
  </si>
  <si>
    <t>None/Not Consumed</t>
  </si>
  <si>
    <t>Others2</t>
  </si>
  <si>
    <t>KBC Minto</t>
  </si>
  <si>
    <t>Zulu Radio</t>
  </si>
  <si>
    <t>Zanzibar Radio</t>
  </si>
  <si>
    <t>Turkana FM</t>
  </si>
  <si>
    <t>Spice radio</t>
  </si>
  <si>
    <t>Tugwatane kihanja FM</t>
  </si>
  <si>
    <t>Sawanga FM</t>
  </si>
  <si>
    <t>Sky FM</t>
  </si>
  <si>
    <t>Sirwo FM</t>
  </si>
  <si>
    <t>Sifa FM</t>
  </si>
  <si>
    <t>Sidai FM</t>
  </si>
  <si>
    <t>Shujaaz FM</t>
  </si>
  <si>
    <t>Shine FM</t>
  </si>
  <si>
    <t>Sheki FM</t>
  </si>
  <si>
    <t>Sema Radio</t>
  </si>
  <si>
    <t>Sayare Radio</t>
  </si>
  <si>
    <t>Sauti ya Pwani</t>
  </si>
  <si>
    <t>Smooth FM</t>
  </si>
  <si>
    <t>Sauti Ya Mwananchi</t>
  </si>
  <si>
    <t>Saposema/Sabojambo FM</t>
  </si>
  <si>
    <t>Sanyo FM -UG</t>
  </si>
  <si>
    <t>Sahara FM</t>
  </si>
  <si>
    <t>Rware</t>
  </si>
  <si>
    <t>Ruben FM</t>
  </si>
  <si>
    <t>RTN Radio</t>
  </si>
  <si>
    <t>RTD (Tanzania)</t>
  </si>
  <si>
    <t>RSA Radio</t>
  </si>
  <si>
    <t>Smart FM</t>
  </si>
  <si>
    <t>Sound Asia Radio</t>
  </si>
  <si>
    <t>Truth FM</t>
  </si>
  <si>
    <t>Tana River Broadcasting Station (TBS)</t>
  </si>
  <si>
    <t>Tripple A</t>
  </si>
  <si>
    <t>Top FM</t>
  </si>
  <si>
    <t>Togotane FM</t>
  </si>
  <si>
    <t>TNT FM</t>
  </si>
  <si>
    <t>Thiiri FM</t>
  </si>
  <si>
    <t>Tehran</t>
  </si>
  <si>
    <t>TBS Radio</t>
  </si>
  <si>
    <t>TBC TZ</t>
  </si>
  <si>
    <t>Tarumbeta Radio</t>
  </si>
  <si>
    <t>Tana FM</t>
  </si>
  <si>
    <t>Limwalo fm</t>
  </si>
  <si>
    <t>Taboiyat FM</t>
  </si>
  <si>
    <t>Tabasamu Radio</t>
  </si>
  <si>
    <t>Touch FM</t>
  </si>
  <si>
    <t>Syokimau FM</t>
  </si>
  <si>
    <t>Sunset</t>
  </si>
  <si>
    <t>Step FM</t>
  </si>
  <si>
    <t>Star Radio(Lake)</t>
  </si>
  <si>
    <t>Star FM (Somali/Borana/Kiswahili)</t>
  </si>
  <si>
    <t>Star FM (Kisii)</t>
  </si>
  <si>
    <t>Kukena</t>
  </si>
  <si>
    <t>Sunwe fm</t>
  </si>
  <si>
    <t>Minto</t>
  </si>
  <si>
    <t>Newlife</t>
  </si>
  <si>
    <t>Akamba Fm</t>
  </si>
  <si>
    <t>Angaaf radio</t>
  </si>
  <si>
    <t>Radio tangaza</t>
  </si>
  <si>
    <t>Bulola fm</t>
  </si>
  <si>
    <t>Ashe</t>
  </si>
  <si>
    <t>Imoo radio</t>
  </si>
  <si>
    <t>Rama</t>
  </si>
  <si>
    <t>Taji</t>
  </si>
  <si>
    <t>Relax fm</t>
  </si>
  <si>
    <t>Bania fm</t>
  </si>
  <si>
    <t>Poro fm</t>
  </si>
  <si>
    <t>Jcc</t>
  </si>
  <si>
    <t>Lokoi fm</t>
  </si>
  <si>
    <t>Kwame fm</t>
  </si>
  <si>
    <t>Wakulima</t>
  </si>
  <si>
    <t>Mwihoko</t>
  </si>
  <si>
    <t>Getembe fm</t>
  </si>
  <si>
    <t>Christian radio</t>
  </si>
  <si>
    <t>Riverside</t>
  </si>
  <si>
    <t>FBF</t>
  </si>
  <si>
    <t>Muoroto fm</t>
  </si>
  <si>
    <t>Radio 74</t>
  </si>
  <si>
    <t>Getu Radio</t>
  </si>
  <si>
    <t>Boarder fm</t>
  </si>
  <si>
    <t>Lenango</t>
  </si>
  <si>
    <t>Mzalendo</t>
  </si>
  <si>
    <t>Githembe</t>
  </si>
  <si>
    <t>khendo fm</t>
  </si>
  <si>
    <t>CBS radio</t>
  </si>
  <si>
    <t>Bistu</t>
  </si>
  <si>
    <t>Ushindi</t>
  </si>
  <si>
    <t>Trinity</t>
  </si>
  <si>
    <t>Muhoroto</t>
  </si>
  <si>
    <t>Kimweri</t>
  </si>
  <si>
    <t>Mutongoi fm</t>
  </si>
  <si>
    <t>Radio Teme</t>
  </si>
  <si>
    <t>Juda</t>
  </si>
  <si>
    <t>Gisha FM</t>
  </si>
  <si>
    <t>Mwendani Fm</t>
  </si>
  <si>
    <t>Milima</t>
  </si>
  <si>
    <t>Karl FM</t>
  </si>
  <si>
    <t>Tembea FM</t>
  </si>
  <si>
    <t>Mworoto FM</t>
  </si>
  <si>
    <t>Mwendatu FM</t>
  </si>
  <si>
    <t>Radio Mshindi</t>
  </si>
  <si>
    <t>Ekeyokon FM</t>
  </si>
  <si>
    <t>Chalbi FM</t>
  </si>
  <si>
    <t>Mwadanja</t>
  </si>
  <si>
    <t>Thabathani fm</t>
  </si>
  <si>
    <t>Rhema</t>
  </si>
  <si>
    <t>Ujuzi</t>
  </si>
  <si>
    <t>Wasafi</t>
  </si>
  <si>
    <t>Vibes radio</t>
  </si>
  <si>
    <t>Mitume</t>
  </si>
  <si>
    <t>Guka fm</t>
  </si>
  <si>
    <t>Mo fm</t>
  </si>
  <si>
    <t>Sds kilifi</t>
  </si>
  <si>
    <t>Round fm</t>
  </si>
  <si>
    <t>Radio yuda</t>
  </si>
  <si>
    <t>Nanyang Radio</t>
  </si>
  <si>
    <t>Mnbo fm</t>
  </si>
  <si>
    <t>Weza</t>
  </si>
  <si>
    <t>Trace fm</t>
  </si>
  <si>
    <t>Soundcity</t>
  </si>
  <si>
    <t>Soro Radio</t>
  </si>
  <si>
    <t>wendani FM</t>
  </si>
  <si>
    <t>Wega</t>
  </si>
  <si>
    <t>Radio Samaritan</t>
  </si>
  <si>
    <t>Thayu fm</t>
  </si>
  <si>
    <t>Phd</t>
  </si>
  <si>
    <t>Baite</t>
  </si>
  <si>
    <t>Shake fm</t>
  </si>
  <si>
    <t>GV</t>
  </si>
  <si>
    <t>Jazz</t>
  </si>
  <si>
    <t>Kayo FM</t>
  </si>
  <si>
    <t>Radio mchungaji</t>
  </si>
  <si>
    <t>Yudah</t>
  </si>
  <si>
    <t>Perus</t>
  </si>
  <si>
    <t>Muyeche fm</t>
  </si>
  <si>
    <t>Tushikamane fm</t>
  </si>
  <si>
    <t>Gaya</t>
  </si>
  <si>
    <t>Ingile fm</t>
  </si>
  <si>
    <t>Radio vuna</t>
  </si>
  <si>
    <t>Gichichio</t>
  </si>
  <si>
    <t>Coco</t>
  </si>
  <si>
    <t>Easy fm</t>
  </si>
  <si>
    <t>Berur</t>
  </si>
  <si>
    <t>BHB</t>
  </si>
  <si>
    <t>Kuria</t>
  </si>
  <si>
    <t>Mito</t>
  </si>
  <si>
    <t>Mwenge</t>
  </si>
  <si>
    <t>Peal fm</t>
  </si>
  <si>
    <t>Rock Mambo FM</t>
  </si>
  <si>
    <t>Radio Mukwano</t>
  </si>
  <si>
    <t>RFI (Radio France International)</t>
  </si>
  <si>
    <t>Ranet FM</t>
  </si>
  <si>
    <t>Ithaga FM 91.2,Nakuru</t>
  </si>
  <si>
    <t>Isiolo FM</t>
  </si>
  <si>
    <t>IRIB</t>
  </si>
  <si>
    <t>Iqra FM</t>
  </si>
  <si>
    <t>Inka FM</t>
  </si>
  <si>
    <t>Injili Radio</t>
  </si>
  <si>
    <t>Ininginingi</t>
  </si>
  <si>
    <t>Impact FM</t>
  </si>
  <si>
    <t>Iganjo FM</t>
  </si>
  <si>
    <t>Iftin FM</t>
  </si>
  <si>
    <t>Hot 96 FM</t>
  </si>
  <si>
    <t>Hosana FM</t>
  </si>
  <si>
    <t>Home boyz Radio</t>
  </si>
  <si>
    <t>Hits 915</t>
  </si>
  <si>
    <t>Hero FM</t>
  </si>
  <si>
    <t>Hekima FM</t>
  </si>
  <si>
    <t>Gulf FM</t>
  </si>
  <si>
    <t>Gukena FM</t>
  </si>
  <si>
    <t>Gold FM</t>
  </si>
  <si>
    <t>Gikuyu FM</t>
  </si>
  <si>
    <t>Ghetto FM</t>
  </si>
  <si>
    <t>Jitunze</t>
  </si>
  <si>
    <t>Just FM</t>
  </si>
  <si>
    <t>Kalya</t>
  </si>
  <si>
    <t>Kisii FM</t>
  </si>
  <si>
    <t>KU</t>
  </si>
  <si>
    <t>Kosele FM</t>
  </si>
  <si>
    <t>Kongasis FM</t>
  </si>
  <si>
    <t>Kokwa FM</t>
  </si>
  <si>
    <t>Kodai FM</t>
  </si>
  <si>
    <t>Koch FM</t>
  </si>
  <si>
    <t>Kiwi FM</t>
  </si>
  <si>
    <t>Kiu FM</t>
  </si>
  <si>
    <t>Kisima Radio</t>
  </si>
  <si>
    <t>Kili FM</t>
  </si>
  <si>
    <t>Kameme Radio</t>
  </si>
  <si>
    <t>Kikwetu Radio</t>
  </si>
  <si>
    <t>Kigooco FM</t>
  </si>
  <si>
    <t>KFM</t>
  </si>
  <si>
    <t>Key FM (95.5 Mandera county)</t>
  </si>
  <si>
    <t>KBC North Eastern /Somali</t>
  </si>
  <si>
    <t>KBC Maasai/Nosim</t>
  </si>
  <si>
    <t>KBC Kiembu</t>
  </si>
  <si>
    <t>KBC Borana</t>
  </si>
  <si>
    <t>Kangema FM</t>
  </si>
  <si>
    <t>Frontier FM</t>
  </si>
  <si>
    <t>Fish FM</t>
  </si>
  <si>
    <t>Fifa FM</t>
  </si>
  <si>
    <t>Aziani FM</t>
  </si>
  <si>
    <t>Bhuka FM</t>
  </si>
  <si>
    <t>Best FM</t>
  </si>
  <si>
    <t>BBC World Radio</t>
  </si>
  <si>
    <t>Baraton University</t>
  </si>
  <si>
    <t>Baraka FM</t>
  </si>
  <si>
    <t>Bambu</t>
  </si>
  <si>
    <t>Baliti</t>
  </si>
  <si>
    <t>Bahasha (Contryside FM)</t>
  </si>
  <si>
    <t>Bahari FM</t>
  </si>
  <si>
    <t>Awinja FM</t>
  </si>
  <si>
    <t>Boss Radio 88.2 FM</t>
  </si>
  <si>
    <t>Aviation FM</t>
  </si>
  <si>
    <t>Athiani FM</t>
  </si>
  <si>
    <t>ATG</t>
  </si>
  <si>
    <t>AtaNayeche</t>
  </si>
  <si>
    <t>Anyore FM</t>
  </si>
  <si>
    <t>Anguo FM</t>
  </si>
  <si>
    <t>Angel Maria FM</t>
  </si>
  <si>
    <t>Amani FM</t>
  </si>
  <si>
    <t>AC Radio</t>
  </si>
  <si>
    <t>Bikapkoret (BK) FM</t>
  </si>
  <si>
    <t>Cloud FM</t>
  </si>
  <si>
    <t>Fanaka Radio</t>
  </si>
  <si>
    <t>East Africa FM</t>
  </si>
  <si>
    <t>Family Radio 316</t>
  </si>
  <si>
    <t>Faith FM</t>
  </si>
  <si>
    <t>EWTN Catholic Radio</t>
  </si>
  <si>
    <t>Etyet FM</t>
  </si>
  <si>
    <t>Equator FM</t>
  </si>
  <si>
    <t>Ene FM</t>
  </si>
  <si>
    <t>Elgon Youth Radio</t>
  </si>
  <si>
    <t>Egesa FM</t>
  </si>
  <si>
    <t>East FM</t>
  </si>
  <si>
    <t>Domus Maria FM</t>
  </si>
  <si>
    <t>Community FM</t>
  </si>
  <si>
    <t>DHB Radio</t>
  </si>
  <si>
    <t>Deutche Welle(DW)</t>
  </si>
  <si>
    <t>Destiny FM</t>
  </si>
  <si>
    <t>Dala FM</t>
  </si>
  <si>
    <t>Daadab FM</t>
  </si>
  <si>
    <t>CRI</t>
  </si>
  <si>
    <t>Crest FM</t>
  </si>
  <si>
    <t>County FM</t>
  </si>
  <si>
    <t>Coro FM</t>
  </si>
  <si>
    <t>Kubamba FM</t>
  </si>
  <si>
    <t>Kuka FM</t>
  </si>
  <si>
    <t>Light &amp; Life FM</t>
  </si>
  <si>
    <t>Radio Deutsche Welle</t>
  </si>
  <si>
    <t>Radio Japan International International</t>
  </si>
  <si>
    <t>Radio Jangwani</t>
  </si>
  <si>
    <t>Radio Ihsaan</t>
  </si>
  <si>
    <t>Radio Furaha</t>
  </si>
  <si>
    <t>Radio Free Africa</t>
  </si>
  <si>
    <t>Radio Ethiopia</t>
  </si>
  <si>
    <t>Radio Djibouti</t>
  </si>
  <si>
    <t>Radio Disney</t>
  </si>
  <si>
    <t>Radio Dhamaal</t>
  </si>
  <si>
    <t>Radio China</t>
  </si>
  <si>
    <t>Radio Maa</t>
  </si>
  <si>
    <t>Radio Chaidi</t>
  </si>
  <si>
    <t>Radio Alpha</t>
  </si>
  <si>
    <t>Radio Akicha</t>
  </si>
  <si>
    <t>Qwetu Radio (Kwetu)</t>
  </si>
  <si>
    <t>Quaran</t>
  </si>
  <si>
    <t>Q FM</t>
  </si>
  <si>
    <t>Pwani FM</t>
  </si>
  <si>
    <t>Pilipili FM</t>
  </si>
  <si>
    <t>Pamoja FM Radio</t>
  </si>
  <si>
    <t>Radio Kitwek</t>
  </si>
  <si>
    <t>Radio Maria</t>
  </si>
  <si>
    <t>Onagi FM</t>
  </si>
  <si>
    <t>Radio Safari</t>
  </si>
  <si>
    <t>Rameny Radio</t>
  </si>
  <si>
    <t>Raha</t>
  </si>
  <si>
    <t>Radio Waumini</t>
  </si>
  <si>
    <t>Radio Uptown</t>
  </si>
  <si>
    <t>Radio Tumaini</t>
  </si>
  <si>
    <t>Radio Tanga</t>
  </si>
  <si>
    <t>Radio Somalia</t>
  </si>
  <si>
    <t>Radio Salaam</t>
  </si>
  <si>
    <t>Radio Sahara 943 FM</t>
  </si>
  <si>
    <t>Radio Risala</t>
  </si>
  <si>
    <t>Radio Mata</t>
  </si>
  <si>
    <t>Radio Rahma</t>
  </si>
  <si>
    <t>Radio Planet International</t>
  </si>
  <si>
    <t>Radio Pacho</t>
  </si>
  <si>
    <t>Radio One /  1 FM</t>
  </si>
  <si>
    <t>Radio Oldis</t>
  </si>
  <si>
    <t>Radio Nthome</t>
  </si>
  <si>
    <t>Radio Mwariama</t>
  </si>
  <si>
    <t>Radio Mwanendu</t>
  </si>
  <si>
    <t>Radio Mururi</t>
  </si>
  <si>
    <t>Open Gate Radio-Ug(OPG)</t>
  </si>
  <si>
    <t>Nuru FM</t>
  </si>
  <si>
    <t>Liz FM</t>
  </si>
  <si>
    <t>Mayian FM</t>
  </si>
  <si>
    <t>Mikai FM</t>
  </si>
  <si>
    <t>Migori FM</t>
  </si>
  <si>
    <t>Midnimo FM</t>
  </si>
  <si>
    <t>Metro FM</t>
  </si>
  <si>
    <t>Meru FM</t>
  </si>
  <si>
    <t>MCI radio</t>
  </si>
  <si>
    <t>Mbariti FM</t>
  </si>
  <si>
    <t>Mbaitu FM</t>
  </si>
  <si>
    <t>Mayienga FM</t>
  </si>
  <si>
    <t>Marsabit FM</t>
  </si>
  <si>
    <t>Moki FM</t>
  </si>
  <si>
    <t>Mangelete FM</t>
  </si>
  <si>
    <t>Mandeq</t>
  </si>
  <si>
    <t>Malindi FM</t>
  </si>
  <si>
    <t>Magharibi</t>
  </si>
  <si>
    <t>Maendeleo</t>
  </si>
  <si>
    <t>Maasai FM</t>
  </si>
  <si>
    <t>Lulu FM</t>
  </si>
  <si>
    <t>Lokone FM</t>
  </si>
  <si>
    <t>Lokichogio FM</t>
  </si>
  <si>
    <t>Mmust FM</t>
  </si>
  <si>
    <t>Morning Star (TZ) FM</t>
  </si>
  <si>
    <t>Not Applicable</t>
  </si>
  <si>
    <t>Mwangaza</t>
  </si>
  <si>
    <t>North Rift Radio</t>
  </si>
  <si>
    <t>Njata FM</t>
  </si>
  <si>
    <t>Neema FM</t>
  </si>
  <si>
    <t>Ndega FM</t>
  </si>
  <si>
    <t>NBS Radio</t>
  </si>
  <si>
    <t>Nation FM / 963</t>
  </si>
  <si>
    <t>Mwatu FM</t>
  </si>
  <si>
    <t>Mwango FM</t>
  </si>
  <si>
    <t>Mwambao FM</t>
  </si>
  <si>
    <t>Morogoro FM</t>
  </si>
  <si>
    <t>Mwago FM</t>
  </si>
  <si>
    <t>Muuga FM</t>
  </si>
  <si>
    <t>Musyi FM</t>
  </si>
  <si>
    <t>Mugambo FM</t>
  </si>
  <si>
    <t>Mucha FM</t>
  </si>
  <si>
    <t>Mua FM</t>
  </si>
  <si>
    <t>Mtume FM</t>
  </si>
  <si>
    <t>Mtaani FM</t>
  </si>
  <si>
    <t>Msenangu FM</t>
  </si>
  <si>
    <t>Radio Minto</t>
  </si>
  <si>
    <t>Lamu afm</t>
  </si>
  <si>
    <t>IBSE radio</t>
  </si>
  <si>
    <t>Ezekiel FM</t>
  </si>
  <si>
    <t>Mkarimu Radio</t>
  </si>
  <si>
    <t>Miu fm</t>
  </si>
  <si>
    <t>Omondia fm</t>
  </si>
  <si>
    <t>Garissa fm</t>
  </si>
  <si>
    <t>Bbyz fm</t>
  </si>
  <si>
    <t>Vuna</t>
  </si>
  <si>
    <t>Oroto</t>
  </si>
  <si>
    <t>Nyatende fm</t>
  </si>
  <si>
    <t>Mugo</t>
  </si>
  <si>
    <t>Moroto</t>
  </si>
  <si>
    <t>Kiptwet fm</t>
  </si>
  <si>
    <t>Ibiloia</t>
  </si>
  <si>
    <t>Hega fm</t>
  </si>
  <si>
    <t>Busia border</t>
  </si>
  <si>
    <t>Serian radio</t>
  </si>
  <si>
    <t>Ikra fm</t>
  </si>
  <si>
    <t>KBC Kikuyu</t>
  </si>
  <si>
    <t>Waldai fm</t>
  </si>
  <si>
    <t>Tayari fm</t>
  </si>
  <si>
    <t>Suncity</t>
  </si>
  <si>
    <t>Nenyon</t>
  </si>
  <si>
    <t>Mwariama fm</t>
  </si>
  <si>
    <t>Lakeside radio</t>
  </si>
  <si>
    <t>Bistro radio</t>
  </si>
  <si>
    <t>Toasifa</t>
  </si>
  <si>
    <t>Bus Radio</t>
  </si>
  <si>
    <t>Radio PK</t>
  </si>
  <si>
    <t>Ntn</t>
  </si>
  <si>
    <t>IPSI FM</t>
  </si>
  <si>
    <t>Lwasi fm</t>
  </si>
  <si>
    <t>Kala fm</t>
  </si>
  <si>
    <t>Bukinangwe</t>
  </si>
  <si>
    <t>Maiyo</t>
  </si>
  <si>
    <t>Neno</t>
  </si>
  <si>
    <t>ndizi radio</t>
  </si>
  <si>
    <t>Nanyuki</t>
  </si>
  <si>
    <t>Pearl radio</t>
  </si>
  <si>
    <t>Radio Africa</t>
  </si>
  <si>
    <t>Milembe</t>
  </si>
  <si>
    <t>Matuu fm</t>
  </si>
  <si>
    <t>Luanda fm</t>
  </si>
  <si>
    <t>Kegosho</t>
  </si>
  <si>
    <t>KBC</t>
  </si>
  <si>
    <t>KAFF FM</t>
  </si>
  <si>
    <t>Githima</t>
  </si>
  <si>
    <t>Estin</t>
  </si>
  <si>
    <t>Embu fm</t>
  </si>
  <si>
    <t>Ejok fm</t>
  </si>
  <si>
    <t>Earl radio</t>
  </si>
  <si>
    <t>Isukuti</t>
  </si>
  <si>
    <t>Aaba fm</t>
  </si>
  <si>
    <t>Amber radio</t>
  </si>
  <si>
    <t>Atoo sifa fm</t>
  </si>
  <si>
    <t>Voxy Radio</t>
  </si>
  <si>
    <t>Tendatenda</t>
  </si>
  <si>
    <t>Ngemi</t>
  </si>
  <si>
    <t>Dulala FM</t>
  </si>
  <si>
    <t>Radio Isegere</t>
  </si>
  <si>
    <t>Koko radio</t>
  </si>
  <si>
    <t>KBC kiswahili</t>
  </si>
  <si>
    <t>Konza radio</t>
  </si>
  <si>
    <t>Lolwe FM</t>
  </si>
  <si>
    <t>Gikocho fm</t>
  </si>
  <si>
    <t>99.1 fm</t>
  </si>
  <si>
    <t>Novin fm</t>
  </si>
  <si>
    <t>Njoro fm</t>
  </si>
  <si>
    <t>Matumaini Radio</t>
  </si>
  <si>
    <t>Kakuma FM</t>
  </si>
  <si>
    <t>Jowi</t>
  </si>
  <si>
    <t>91.6 FM</t>
  </si>
  <si>
    <t>Radio Eds</t>
  </si>
  <si>
    <t>Radio 27</t>
  </si>
  <si>
    <t>Nyumbaitu</t>
  </si>
  <si>
    <t>Mtongwe fm</t>
  </si>
  <si>
    <t>Kingdom seekers fm</t>
  </si>
  <si>
    <t>Hidai FM</t>
  </si>
  <si>
    <t>89.5 FM</t>
  </si>
  <si>
    <t>101.5 FM</t>
  </si>
  <si>
    <t>Tisa FM</t>
  </si>
  <si>
    <t>Taran Fm</t>
  </si>
  <si>
    <t>swahili hub</t>
  </si>
  <si>
    <t>shalom</t>
  </si>
  <si>
    <t>Mwinjoyo</t>
  </si>
  <si>
    <t>Muga</t>
  </si>
  <si>
    <t>Minyon FM</t>
  </si>
  <si>
    <t>Marvel FM</t>
  </si>
  <si>
    <t>K24</t>
  </si>
  <si>
    <t>Q1</t>
  </si>
  <si>
    <t>Q2</t>
  </si>
  <si>
    <t>Q3</t>
  </si>
  <si>
    <t>Q4</t>
  </si>
  <si>
    <t>Q1'2024</t>
  </si>
  <si>
    <t>Q2'2024</t>
  </si>
  <si>
    <t>Q3'2024</t>
  </si>
  <si>
    <t>Q4'2024</t>
  </si>
  <si>
    <t>Q1'2025</t>
  </si>
  <si>
    <t>%change</t>
  </si>
  <si>
    <t>%CHANGE</t>
  </si>
  <si>
    <t>% change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</si>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</sst>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0" xfId="0" applyNumberFormat="1"/>
    <xf numFmtId="2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10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33" Type="http://schemas.openxmlformats.org/officeDocument/2006/relationships/externalLink" Target="externalLinks/externalLink1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32" Type="http://schemas.openxmlformats.org/officeDocument/2006/relationships/externalLink" Target="externalLinks/externalLink10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externalLink" Target="externalLinks/externalLink6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5.xml"/><Relationship Id="rId30" Type="http://schemas.openxmlformats.org/officeDocument/2006/relationships/externalLink" Target="externalLinks/externalLink8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Western%20Radio_Q1'2025_Process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Nairobi%20Radio_Q1_Processed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adio_National%20Comapris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wer%20Eastern%20Radio_Q1'2025_Process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oast%20Radio_Q1'2025_Processe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ake%20Radio_Q1_Processe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Q4%20South%20Nyanza%20Rad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South%20Nyanza%20Radio_Q1'2025_Processe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ift%20Radio_Q1'2025_Process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Central%20Radio_Q1_Process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Upper%20Eastern%20Radio_Q1'2025_Proces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Data"/>
      <sheetName val="Reach and Share"/>
    </sheetNames>
    <sheetDataSet>
      <sheetData sheetId="0"/>
      <sheetData sheetId="1">
        <row r="1">
          <cell r="A1" t="str">
            <v>Station</v>
          </cell>
          <cell r="B1" t="str">
            <v>Reach</v>
          </cell>
          <cell r="C1" t="str">
            <v>Share</v>
          </cell>
        </row>
        <row r="2">
          <cell r="A2" t="str">
            <v>Total RD</v>
          </cell>
          <cell r="B2">
            <v>0.4294</v>
          </cell>
          <cell r="C2">
            <v>1</v>
          </cell>
        </row>
        <row r="3">
          <cell r="A3" t="str">
            <v>Citizen Radio</v>
          </cell>
          <cell r="B3">
            <v>0.1918</v>
          </cell>
          <cell r="C3">
            <v>0.28836547927224998</v>
          </cell>
        </row>
        <row r="4">
          <cell r="A4" t="str">
            <v>Milele FM</v>
          </cell>
          <cell r="B4">
            <v>6.5000000000000002E-2</v>
          </cell>
          <cell r="C4">
            <v>0.14584168884675691</v>
          </cell>
        </row>
        <row r="5">
          <cell r="A5" t="str">
            <v>Radio 47</v>
          </cell>
          <cell r="B5">
            <v>6.13E-2</v>
          </cell>
          <cell r="C5">
            <v>0.1162358260108652</v>
          </cell>
        </row>
        <row r="6">
          <cell r="A6" t="str">
            <v>Jambo FM</v>
          </cell>
          <cell r="B6">
            <v>5.7200000000000001E-2</v>
          </cell>
          <cell r="C6">
            <v>7.8098224377438297E-2</v>
          </cell>
        </row>
        <row r="7">
          <cell r="A7" t="str">
            <v>Radio Maisha</v>
          </cell>
          <cell r="B7">
            <v>2.86E-2</v>
          </cell>
          <cell r="C7">
            <v>4.061691034382179E-2</v>
          </cell>
        </row>
        <row r="8">
          <cell r="A8" t="str">
            <v>West FM</v>
          </cell>
          <cell r="B8">
            <v>2.3599999999999999E-2</v>
          </cell>
          <cell r="C8">
            <v>3.7918839100156781E-2</v>
          </cell>
        </row>
        <row r="9">
          <cell r="A9" t="str">
            <v>Sulwe FM</v>
          </cell>
          <cell r="B9">
            <v>1.72E-2</v>
          </cell>
          <cell r="C9">
            <v>3.2486236190615088E-2</v>
          </cell>
        </row>
        <row r="10">
          <cell r="A10" t="str">
            <v>Mulembe FM</v>
          </cell>
          <cell r="B10">
            <v>1.6899999999999998E-2</v>
          </cell>
          <cell r="C10">
            <v>2.7053633281073401E-2</v>
          </cell>
        </row>
        <row r="11">
          <cell r="A11" t="str">
            <v>Lubao FM</v>
          </cell>
          <cell r="B11">
            <v>1.0800000000000001E-2</v>
          </cell>
          <cell r="C11">
            <v>2.4027418237503189E-2</v>
          </cell>
        </row>
        <row r="12">
          <cell r="A12" t="str">
            <v>Jesus is Lord</v>
          </cell>
          <cell r="B12">
            <v>8.9999999999999993E-3</v>
          </cell>
          <cell r="C12">
            <v>4.1455500054690633E-2</v>
          </cell>
        </row>
        <row r="13">
          <cell r="A13" t="str">
            <v>Vihiga FM</v>
          </cell>
          <cell r="B13">
            <v>8.6E-3</v>
          </cell>
          <cell r="C13">
            <v>1.801144857257447E-2</v>
          </cell>
        </row>
        <row r="14">
          <cell r="A14" t="str">
            <v>Inooro FM</v>
          </cell>
          <cell r="B14">
            <v>8.3000000000000001E-3</v>
          </cell>
          <cell r="C14">
            <v>8.3494366864768303E-3</v>
          </cell>
        </row>
        <row r="15">
          <cell r="A15" t="str">
            <v>Imani FM</v>
          </cell>
          <cell r="B15">
            <v>6.1000000000000004E-3</v>
          </cell>
          <cell r="C15">
            <v>1.8922959127866699E-2</v>
          </cell>
        </row>
        <row r="16">
          <cell r="A16" t="str">
            <v>Classic FM</v>
          </cell>
          <cell r="B16">
            <v>6.0000000000000001E-3</v>
          </cell>
          <cell r="C16">
            <v>7.9119116199365593E-3</v>
          </cell>
        </row>
        <row r="17">
          <cell r="A17" t="str">
            <v>Kameme Radio</v>
          </cell>
          <cell r="B17">
            <v>5.8999999999999999E-3</v>
          </cell>
          <cell r="C17">
            <v>4.4117110876143936E-3</v>
          </cell>
        </row>
        <row r="18">
          <cell r="A18" t="str">
            <v>North Rift Radio</v>
          </cell>
          <cell r="B18">
            <v>5.4000000000000003E-3</v>
          </cell>
          <cell r="C18">
            <v>7.4743865533962884E-3</v>
          </cell>
        </row>
        <row r="19">
          <cell r="A19" t="str">
            <v>Vuka FM</v>
          </cell>
          <cell r="B19">
            <v>4.8999999999999998E-3</v>
          </cell>
          <cell r="C19">
            <v>7.4014657089729093E-3</v>
          </cell>
        </row>
        <row r="20">
          <cell r="A20" t="str">
            <v>Kokwa FM</v>
          </cell>
          <cell r="B20">
            <v>4.7999999999999996E-3</v>
          </cell>
          <cell r="C20">
            <v>3.9741860210741244E-3</v>
          </cell>
        </row>
        <row r="21">
          <cell r="A21" t="str">
            <v>Radio Taifa</v>
          </cell>
          <cell r="B21">
            <v>4.0000000000000001E-3</v>
          </cell>
          <cell r="C21">
            <v>3.7918839100156781E-3</v>
          </cell>
        </row>
        <row r="22">
          <cell r="A22" t="str">
            <v>Ingo</v>
          </cell>
          <cell r="B22">
            <v>3.8999999999999998E-3</v>
          </cell>
          <cell r="C22">
            <v>4.3752506654027058E-3</v>
          </cell>
        </row>
        <row r="23">
          <cell r="A23" t="str">
            <v>KBC English Radio</v>
          </cell>
          <cell r="B23">
            <v>3.8999999999999998E-3</v>
          </cell>
          <cell r="C23">
            <v>2.1876253327013529E-3</v>
          </cell>
        </row>
        <row r="24">
          <cell r="A24" t="str">
            <v>Radio Mumbo</v>
          </cell>
          <cell r="B24">
            <v>3.7000000000000002E-3</v>
          </cell>
          <cell r="C24">
            <v>4.6669340430962186E-3</v>
          </cell>
        </row>
        <row r="25">
          <cell r="A25" t="str">
            <v>Kalya</v>
          </cell>
          <cell r="B25">
            <v>3.7000000000000002E-3</v>
          </cell>
          <cell r="C25">
            <v>2.442848288183177E-3</v>
          </cell>
        </row>
        <row r="26">
          <cell r="A26" t="str">
            <v>Radio Tumaini</v>
          </cell>
          <cell r="B26">
            <v>3.3999999999999998E-3</v>
          </cell>
          <cell r="C26">
            <v>5.9065883982936532E-3</v>
          </cell>
        </row>
        <row r="27">
          <cell r="A27" t="str">
            <v>Ramogi FM</v>
          </cell>
          <cell r="B27">
            <v>3.2000000000000002E-3</v>
          </cell>
          <cell r="C27">
            <v>7.9119116199365593E-3</v>
          </cell>
        </row>
        <row r="28">
          <cell r="A28" t="str">
            <v>Busia border</v>
          </cell>
          <cell r="B28">
            <v>3.2000000000000002E-3</v>
          </cell>
          <cell r="C28">
            <v>4.7763153097312872E-3</v>
          </cell>
        </row>
        <row r="29">
          <cell r="A29" t="str">
            <v>Nyota FM</v>
          </cell>
          <cell r="B29">
            <v>3.0999999999999999E-3</v>
          </cell>
          <cell r="C29">
            <v>3.317898421263718E-3</v>
          </cell>
        </row>
        <row r="30">
          <cell r="A30" t="str">
            <v>Kiss FM</v>
          </cell>
          <cell r="B30">
            <v>2.3999999999999998E-3</v>
          </cell>
          <cell r="C30">
            <v>2.7709920880883798E-3</v>
          </cell>
        </row>
        <row r="31">
          <cell r="A31" t="str">
            <v>Rock Mambo FM</v>
          </cell>
          <cell r="B31">
            <v>2.0999999999999999E-3</v>
          </cell>
          <cell r="C31">
            <v>1.9688627994312179E-3</v>
          </cell>
        </row>
        <row r="32">
          <cell r="A32" t="str">
            <v>Mayienga FM</v>
          </cell>
          <cell r="B32">
            <v>2E-3</v>
          </cell>
          <cell r="C32">
            <v>4.8127757319429768E-3</v>
          </cell>
        </row>
        <row r="33">
          <cell r="A33" t="str">
            <v>MBCI Radio 89.5 FM</v>
          </cell>
          <cell r="B33">
            <v>1.8E-3</v>
          </cell>
          <cell r="C33">
            <v>3.2085171546286512E-3</v>
          </cell>
        </row>
        <row r="34">
          <cell r="A34" t="str">
            <v>Anyore FM</v>
          </cell>
          <cell r="B34">
            <v>1.5E-3</v>
          </cell>
          <cell r="C34">
            <v>3.6095817989572321E-3</v>
          </cell>
        </row>
        <row r="35">
          <cell r="A35" t="str">
            <v>Radio Mambo</v>
          </cell>
          <cell r="B35">
            <v>1.5E-3</v>
          </cell>
          <cell r="C35">
            <v>8.38589710868852E-4</v>
          </cell>
        </row>
        <row r="36">
          <cell r="A36" t="str">
            <v>Hope FM</v>
          </cell>
          <cell r="B36">
            <v>1.2999999999999999E-3</v>
          </cell>
          <cell r="C36">
            <v>3.7918839100156781E-3</v>
          </cell>
        </row>
        <row r="37">
          <cell r="A37" t="str">
            <v>NBCI</v>
          </cell>
          <cell r="B37">
            <v>1.2999999999999999E-3</v>
          </cell>
          <cell r="C37">
            <v>1.7136398439493931E-3</v>
          </cell>
        </row>
        <row r="38">
          <cell r="A38" t="str">
            <v>Emoo FM</v>
          </cell>
          <cell r="B38">
            <v>1E-3</v>
          </cell>
          <cell r="C38">
            <v>2.2605461771247311E-3</v>
          </cell>
        </row>
        <row r="39">
          <cell r="A39" t="str">
            <v>Radio Haria</v>
          </cell>
          <cell r="B39">
            <v>1E-3</v>
          </cell>
          <cell r="C39">
            <v>7.2920844423378427E-4</v>
          </cell>
        </row>
        <row r="40">
          <cell r="A40" t="str">
            <v>Upendo FM</v>
          </cell>
          <cell r="B40">
            <v>8.9999999999999998E-4</v>
          </cell>
          <cell r="C40">
            <v>3.2814379990520293E-4</v>
          </cell>
        </row>
        <row r="41">
          <cell r="A41" t="str">
            <v>Maseno Radio</v>
          </cell>
          <cell r="B41">
            <v>8.9999999999999998E-4</v>
          </cell>
          <cell r="C41">
            <v>3.2814379990520293E-4</v>
          </cell>
        </row>
        <row r="42">
          <cell r="A42" t="str">
            <v>Kikwetu Radio</v>
          </cell>
          <cell r="B42">
            <v>8.0000000000000004E-4</v>
          </cell>
          <cell r="C42">
            <v>7.9119116199365593E-3</v>
          </cell>
        </row>
        <row r="43">
          <cell r="A43" t="str">
            <v>Rombo fm</v>
          </cell>
          <cell r="B43">
            <v>8.0000000000000004E-4</v>
          </cell>
          <cell r="C43">
            <v>1.203193932985744E-3</v>
          </cell>
        </row>
        <row r="44">
          <cell r="A44" t="str">
            <v>Emuria FM</v>
          </cell>
          <cell r="B44">
            <v>8.0000000000000004E-4</v>
          </cell>
          <cell r="C44">
            <v>5.8336675538702744E-4</v>
          </cell>
        </row>
        <row r="45">
          <cell r="A45" t="str">
            <v>Bulala</v>
          </cell>
          <cell r="B45">
            <v>6.9999999999999999E-4</v>
          </cell>
          <cell r="C45">
            <v>2.880373354723448E-3</v>
          </cell>
        </row>
        <row r="46">
          <cell r="A46" t="str">
            <v>Namlolwe FM</v>
          </cell>
          <cell r="B46">
            <v>6.9999999999999999E-4</v>
          </cell>
          <cell r="C46">
            <v>1.203193932985744E-3</v>
          </cell>
        </row>
        <row r="47">
          <cell r="A47" t="str">
            <v>Radio Maria</v>
          </cell>
          <cell r="B47">
            <v>6.9999999999999999E-4</v>
          </cell>
          <cell r="C47">
            <v>4.7398548875195981E-4</v>
          </cell>
        </row>
        <row r="48">
          <cell r="A48" t="str">
            <v>khendo fm</v>
          </cell>
          <cell r="B48">
            <v>5.9999999999999995E-4</v>
          </cell>
          <cell r="C48">
            <v>1.7865606883727719E-3</v>
          </cell>
        </row>
        <row r="49">
          <cell r="A49" t="str">
            <v>Koko radio</v>
          </cell>
          <cell r="B49">
            <v>5.9999999999999995E-4</v>
          </cell>
          <cell r="C49">
            <v>4.7398548875195981E-4</v>
          </cell>
        </row>
        <row r="50">
          <cell r="A50" t="str">
            <v>Milembe</v>
          </cell>
          <cell r="B50">
            <v>5.9999999999999995E-4</v>
          </cell>
          <cell r="C50">
            <v>3.2814379990520293E-4</v>
          </cell>
        </row>
        <row r="51">
          <cell r="A51" t="str">
            <v>Radio Samaritan</v>
          </cell>
          <cell r="B51">
            <v>5.0000000000000001E-4</v>
          </cell>
          <cell r="C51">
            <v>4.7398548875195981E-4</v>
          </cell>
        </row>
        <row r="52">
          <cell r="A52" t="str">
            <v>Ejok fm</v>
          </cell>
          <cell r="B52">
            <v>4.0000000000000002E-4</v>
          </cell>
          <cell r="C52">
            <v>1.1667335107740551E-3</v>
          </cell>
        </row>
        <row r="53">
          <cell r="A53" t="str">
            <v>Muuga FM</v>
          </cell>
          <cell r="B53">
            <v>4.0000000000000002E-4</v>
          </cell>
          <cell r="C53">
            <v>9.1151055529223031E-4</v>
          </cell>
        </row>
        <row r="54">
          <cell r="A54" t="str">
            <v>Musyi FM</v>
          </cell>
          <cell r="B54">
            <v>4.0000000000000002E-4</v>
          </cell>
          <cell r="C54">
            <v>9.1151055529223031E-4</v>
          </cell>
        </row>
        <row r="55">
          <cell r="A55" t="str">
            <v>Radio Minto</v>
          </cell>
          <cell r="B55">
            <v>4.0000000000000002E-4</v>
          </cell>
          <cell r="C55">
            <v>5.1044591096364902E-4</v>
          </cell>
        </row>
        <row r="56">
          <cell r="A56" t="str">
            <v>Kwowo</v>
          </cell>
          <cell r="B56">
            <v>4.0000000000000002E-4</v>
          </cell>
          <cell r="C56">
            <v>4.375250665402705E-4</v>
          </cell>
        </row>
        <row r="57">
          <cell r="A57" t="str">
            <v>Egesa FM</v>
          </cell>
          <cell r="B57">
            <v>4.0000000000000002E-4</v>
          </cell>
          <cell r="C57">
            <v>4.375250665402705E-4</v>
          </cell>
        </row>
        <row r="58">
          <cell r="A58" t="str">
            <v>Kalia radio</v>
          </cell>
          <cell r="B58">
            <v>4.0000000000000002E-4</v>
          </cell>
          <cell r="C58">
            <v>3.2814379990520293E-4</v>
          </cell>
        </row>
        <row r="59">
          <cell r="A59" t="str">
            <v>Ghetto Radio 89.5 FM</v>
          </cell>
          <cell r="B59">
            <v>4.0000000000000002E-4</v>
          </cell>
          <cell r="C59">
            <v>3.2814379990520293E-4</v>
          </cell>
        </row>
        <row r="60">
          <cell r="A60" t="str">
            <v>Kuka FM</v>
          </cell>
          <cell r="B60">
            <v>4.0000000000000002E-4</v>
          </cell>
          <cell r="C60">
            <v>2.9168337769351372E-4</v>
          </cell>
        </row>
        <row r="61">
          <cell r="A61" t="str">
            <v>Kanaeke fm</v>
          </cell>
          <cell r="B61">
            <v>4.0000000000000002E-4</v>
          </cell>
          <cell r="C61">
            <v>1.4584168884675691E-4</v>
          </cell>
        </row>
        <row r="62">
          <cell r="A62" t="str">
            <v>EWTN Catholic Radio</v>
          </cell>
          <cell r="B62">
            <v>2.9999999999999997E-4</v>
          </cell>
          <cell r="C62">
            <v>8.750501330805411E-4</v>
          </cell>
        </row>
        <row r="63">
          <cell r="A63" t="str">
            <v>Nation FM / 963</v>
          </cell>
          <cell r="B63">
            <v>2.9999999999999997E-4</v>
          </cell>
          <cell r="C63">
            <v>4.7398548875195981E-4</v>
          </cell>
        </row>
        <row r="64">
          <cell r="A64" t="str">
            <v>Q FM</v>
          </cell>
          <cell r="B64">
            <v>2.9999999999999997E-4</v>
          </cell>
          <cell r="C64">
            <v>3.2814379990520293E-4</v>
          </cell>
        </row>
        <row r="65">
          <cell r="A65" t="str">
            <v>Coro FM</v>
          </cell>
          <cell r="B65">
            <v>2.9999999999999997E-4</v>
          </cell>
          <cell r="C65">
            <v>2.9168337769351372E-4</v>
          </cell>
        </row>
        <row r="66">
          <cell r="A66" t="str">
            <v>Pilipili FM</v>
          </cell>
          <cell r="B66">
            <v>2.9999999999999997E-4</v>
          </cell>
          <cell r="C66">
            <v>2.187625332701353E-4</v>
          </cell>
        </row>
        <row r="67">
          <cell r="A67" t="str">
            <v>Capital Radio</v>
          </cell>
          <cell r="B67">
            <v>2.0000000000000001E-4</v>
          </cell>
          <cell r="C67">
            <v>6.5628759981040585E-4</v>
          </cell>
        </row>
        <row r="68">
          <cell r="A68" t="str">
            <v>Wakulima</v>
          </cell>
          <cell r="B68">
            <v>0</v>
          </cell>
          <cell r="C68">
            <v>0</v>
          </cell>
        </row>
        <row r="69">
          <cell r="A69" t="str">
            <v>Ekeyokon FM</v>
          </cell>
          <cell r="B69">
            <v>0</v>
          </cell>
          <cell r="C69">
            <v>0</v>
          </cell>
        </row>
        <row r="70">
          <cell r="A70" t="str">
            <v>Tushikamane fm</v>
          </cell>
          <cell r="B70">
            <v>0</v>
          </cell>
          <cell r="C70">
            <v>0</v>
          </cell>
        </row>
        <row r="71">
          <cell r="A71" t="str">
            <v>Mwihoko</v>
          </cell>
          <cell r="B71">
            <v>0</v>
          </cell>
          <cell r="C71">
            <v>0</v>
          </cell>
        </row>
        <row r="72">
          <cell r="A72" t="str">
            <v>Getembe fm</v>
          </cell>
          <cell r="B72">
            <v>0</v>
          </cell>
          <cell r="C72">
            <v>0</v>
          </cell>
        </row>
        <row r="73">
          <cell r="A73" t="str">
            <v>Baite</v>
          </cell>
          <cell r="B73">
            <v>0</v>
          </cell>
          <cell r="C73">
            <v>0</v>
          </cell>
        </row>
        <row r="74">
          <cell r="A74" t="str">
            <v>Girwa</v>
          </cell>
          <cell r="B74">
            <v>0</v>
          </cell>
          <cell r="C74">
            <v>0</v>
          </cell>
        </row>
        <row r="75">
          <cell r="A75" t="str">
            <v>Christian radio</v>
          </cell>
          <cell r="B75">
            <v>0</v>
          </cell>
          <cell r="C75">
            <v>0</v>
          </cell>
        </row>
        <row r="76">
          <cell r="A76" t="str">
            <v>Muyeche fm</v>
          </cell>
          <cell r="B76">
            <v>0</v>
          </cell>
          <cell r="C76">
            <v>0</v>
          </cell>
        </row>
        <row r="77">
          <cell r="A77" t="str">
            <v>Kwitu</v>
          </cell>
          <cell r="B77">
            <v>0</v>
          </cell>
          <cell r="C77">
            <v>0</v>
          </cell>
        </row>
        <row r="78">
          <cell r="A78" t="str">
            <v>Riverside</v>
          </cell>
          <cell r="B78">
            <v>0</v>
          </cell>
          <cell r="C78">
            <v>0</v>
          </cell>
        </row>
        <row r="79">
          <cell r="A79" t="str">
            <v>FBF</v>
          </cell>
          <cell r="B79">
            <v>0</v>
          </cell>
          <cell r="C79">
            <v>0</v>
          </cell>
        </row>
        <row r="80">
          <cell r="A80" t="str">
            <v>Muoroto fm</v>
          </cell>
          <cell r="B80">
            <v>0</v>
          </cell>
          <cell r="C80">
            <v>0</v>
          </cell>
        </row>
        <row r="81">
          <cell r="A81" t="str">
            <v>Jazz</v>
          </cell>
          <cell r="B81">
            <v>0</v>
          </cell>
          <cell r="C81">
            <v>0</v>
          </cell>
        </row>
        <row r="82">
          <cell r="A82" t="str">
            <v>Radio Mshindi</v>
          </cell>
          <cell r="B82">
            <v>0</v>
          </cell>
          <cell r="C82">
            <v>0</v>
          </cell>
        </row>
        <row r="83">
          <cell r="A83" t="str">
            <v>Perus</v>
          </cell>
          <cell r="B83">
            <v>0</v>
          </cell>
          <cell r="C83">
            <v>0</v>
          </cell>
        </row>
        <row r="84">
          <cell r="A84" t="str">
            <v>Chalbi FM</v>
          </cell>
          <cell r="B84">
            <v>0</v>
          </cell>
          <cell r="C84">
            <v>0</v>
          </cell>
        </row>
        <row r="85">
          <cell r="A85" t="str">
            <v>Yudah</v>
          </cell>
          <cell r="B85">
            <v>0</v>
          </cell>
          <cell r="C85">
            <v>0</v>
          </cell>
        </row>
        <row r="86">
          <cell r="A86" t="str">
            <v>Radio mchungaji</v>
          </cell>
          <cell r="B86">
            <v>0</v>
          </cell>
          <cell r="C86">
            <v>0</v>
          </cell>
        </row>
        <row r="87">
          <cell r="A87" t="str">
            <v>Kayo FM</v>
          </cell>
          <cell r="B87">
            <v>0</v>
          </cell>
          <cell r="C87">
            <v>0</v>
          </cell>
        </row>
        <row r="88">
          <cell r="A88" t="str">
            <v>GV</v>
          </cell>
          <cell r="B88">
            <v>0</v>
          </cell>
          <cell r="C88">
            <v>0</v>
          </cell>
        </row>
        <row r="89">
          <cell r="A89" t="str">
            <v>Relax fm</v>
          </cell>
          <cell r="B89">
            <v>0</v>
          </cell>
          <cell r="C89">
            <v>0</v>
          </cell>
        </row>
        <row r="90">
          <cell r="A90" t="str">
            <v>Kwame fm</v>
          </cell>
          <cell r="B90">
            <v>0</v>
          </cell>
          <cell r="C90">
            <v>0</v>
          </cell>
        </row>
        <row r="91">
          <cell r="A91" t="str">
            <v>Lokoi fm</v>
          </cell>
          <cell r="B91">
            <v>0</v>
          </cell>
          <cell r="C91">
            <v>0</v>
          </cell>
        </row>
        <row r="92">
          <cell r="A92" t="str">
            <v>Juda</v>
          </cell>
          <cell r="B92">
            <v>0</v>
          </cell>
          <cell r="C92">
            <v>0</v>
          </cell>
        </row>
        <row r="93">
          <cell r="A93" t="str">
            <v>Gisha FM</v>
          </cell>
          <cell r="B93">
            <v>0</v>
          </cell>
          <cell r="C93">
            <v>0</v>
          </cell>
        </row>
        <row r="94">
          <cell r="A94" t="str">
            <v>Mwendani Fm</v>
          </cell>
          <cell r="B94">
            <v>0</v>
          </cell>
          <cell r="C94">
            <v>0</v>
          </cell>
        </row>
        <row r="95">
          <cell r="A95" t="str">
            <v>Milima</v>
          </cell>
          <cell r="B95">
            <v>0</v>
          </cell>
          <cell r="C95">
            <v>0</v>
          </cell>
        </row>
        <row r="96">
          <cell r="A96" t="str">
            <v>Karl FM</v>
          </cell>
          <cell r="B96">
            <v>0</v>
          </cell>
          <cell r="C96">
            <v>0</v>
          </cell>
        </row>
        <row r="97">
          <cell r="A97" t="str">
            <v>Tembea FM</v>
          </cell>
          <cell r="B97">
            <v>0</v>
          </cell>
          <cell r="C97">
            <v>0</v>
          </cell>
        </row>
        <row r="98">
          <cell r="A98" t="str">
            <v>Mworoto FM</v>
          </cell>
          <cell r="B98">
            <v>0</v>
          </cell>
          <cell r="C98">
            <v>0</v>
          </cell>
        </row>
        <row r="99">
          <cell r="A99" t="str">
            <v>Mwendatu FM</v>
          </cell>
          <cell r="B99">
            <v>0</v>
          </cell>
          <cell r="C99">
            <v>0</v>
          </cell>
        </row>
        <row r="100">
          <cell r="A100" t="str">
            <v>Mutongoi fm</v>
          </cell>
          <cell r="B100">
            <v>0</v>
          </cell>
          <cell r="C100">
            <v>0</v>
          </cell>
        </row>
        <row r="101">
          <cell r="A101" t="str">
            <v>Boarder fm</v>
          </cell>
          <cell r="B101">
            <v>0</v>
          </cell>
          <cell r="C101">
            <v>0</v>
          </cell>
        </row>
        <row r="102">
          <cell r="A102" t="str">
            <v>Getu Radio</v>
          </cell>
          <cell r="B102">
            <v>0</v>
          </cell>
          <cell r="C102">
            <v>0</v>
          </cell>
        </row>
        <row r="103">
          <cell r="A103" t="str">
            <v>Radio 74</v>
          </cell>
          <cell r="B103">
            <v>0</v>
          </cell>
          <cell r="C103">
            <v>0</v>
          </cell>
        </row>
        <row r="104">
          <cell r="A104" t="str">
            <v>Akamba Fm</v>
          </cell>
          <cell r="B104">
            <v>0</v>
          </cell>
          <cell r="C104">
            <v>0</v>
          </cell>
        </row>
        <row r="105">
          <cell r="A105" t="str">
            <v>Aldai fm</v>
          </cell>
          <cell r="B105">
            <v>0</v>
          </cell>
          <cell r="C105">
            <v>0</v>
          </cell>
        </row>
        <row r="106">
          <cell r="A106" t="str">
            <v>Angaaf radio</v>
          </cell>
          <cell r="B106">
            <v>0</v>
          </cell>
          <cell r="C106">
            <v>0</v>
          </cell>
        </row>
        <row r="107">
          <cell r="A107" t="str">
            <v>Radio tangaza</v>
          </cell>
          <cell r="B107">
            <v>0</v>
          </cell>
          <cell r="C107">
            <v>0</v>
          </cell>
        </row>
        <row r="108">
          <cell r="A108" t="str">
            <v>Ashil</v>
          </cell>
          <cell r="B108">
            <v>0</v>
          </cell>
          <cell r="C108">
            <v>0</v>
          </cell>
        </row>
        <row r="109">
          <cell r="A109" t="str">
            <v>Bulola fm</v>
          </cell>
          <cell r="B109">
            <v>0</v>
          </cell>
          <cell r="C109">
            <v>0</v>
          </cell>
        </row>
        <row r="110">
          <cell r="A110" t="str">
            <v>Kimuri</v>
          </cell>
          <cell r="B110">
            <v>0</v>
          </cell>
          <cell r="C110">
            <v>0</v>
          </cell>
        </row>
        <row r="111">
          <cell r="A111" t="str">
            <v>Ashe</v>
          </cell>
          <cell r="B111">
            <v>0</v>
          </cell>
          <cell r="C111">
            <v>0</v>
          </cell>
        </row>
        <row r="112">
          <cell r="A112" t="str">
            <v>Imoo radio</v>
          </cell>
          <cell r="B112">
            <v>0</v>
          </cell>
          <cell r="C112">
            <v>0</v>
          </cell>
        </row>
        <row r="113">
          <cell r="A113" t="str">
            <v>Rama</v>
          </cell>
          <cell r="B113">
            <v>0</v>
          </cell>
          <cell r="C113">
            <v>0</v>
          </cell>
        </row>
        <row r="114">
          <cell r="A114" t="str">
            <v>Taji</v>
          </cell>
          <cell r="B114">
            <v>0</v>
          </cell>
          <cell r="C114">
            <v>0</v>
          </cell>
        </row>
        <row r="115">
          <cell r="A115" t="str">
            <v>Shake fm</v>
          </cell>
          <cell r="B115">
            <v>0</v>
          </cell>
          <cell r="C115">
            <v>0</v>
          </cell>
        </row>
        <row r="116">
          <cell r="A116" t="str">
            <v>Bania fm</v>
          </cell>
          <cell r="B116">
            <v>0</v>
          </cell>
          <cell r="C116">
            <v>0</v>
          </cell>
        </row>
        <row r="117">
          <cell r="A117" t="str">
            <v>Poro fm</v>
          </cell>
          <cell r="B117">
            <v>0</v>
          </cell>
          <cell r="C117">
            <v>0</v>
          </cell>
        </row>
        <row r="118">
          <cell r="A118" t="str">
            <v>Jcc</v>
          </cell>
          <cell r="B118">
            <v>0</v>
          </cell>
          <cell r="C118">
            <v>0</v>
          </cell>
        </row>
        <row r="119">
          <cell r="A119" t="str">
            <v>Gaya</v>
          </cell>
          <cell r="B119">
            <v>0</v>
          </cell>
          <cell r="C119">
            <v>0</v>
          </cell>
        </row>
        <row r="120">
          <cell r="A120" t="str">
            <v>Berur</v>
          </cell>
          <cell r="B120">
            <v>0</v>
          </cell>
          <cell r="C120">
            <v>0</v>
          </cell>
        </row>
        <row r="121">
          <cell r="A121" t="str">
            <v>Ingile fm</v>
          </cell>
          <cell r="B121">
            <v>0</v>
          </cell>
          <cell r="C121">
            <v>0</v>
          </cell>
        </row>
        <row r="122">
          <cell r="A122" t="str">
            <v>Toome</v>
          </cell>
          <cell r="B122">
            <v>0</v>
          </cell>
          <cell r="C122">
            <v>0</v>
          </cell>
        </row>
        <row r="123">
          <cell r="A123" t="str">
            <v>Newlife</v>
          </cell>
          <cell r="B123">
            <v>0</v>
          </cell>
          <cell r="C123">
            <v>0</v>
          </cell>
        </row>
        <row r="124">
          <cell r="A124" t="str">
            <v>Minto</v>
          </cell>
          <cell r="B124">
            <v>0</v>
          </cell>
          <cell r="C124">
            <v>0</v>
          </cell>
        </row>
        <row r="125">
          <cell r="A125" t="str">
            <v>Limwalo fm</v>
          </cell>
          <cell r="B125">
            <v>0</v>
          </cell>
          <cell r="C125">
            <v>0</v>
          </cell>
        </row>
        <row r="126">
          <cell r="A126" t="str">
            <v>Kukena</v>
          </cell>
          <cell r="B126">
            <v>0</v>
          </cell>
          <cell r="C126">
            <v>0</v>
          </cell>
        </row>
        <row r="127">
          <cell r="A127" t="str">
            <v>Kongena fm</v>
          </cell>
          <cell r="B127">
            <v>0</v>
          </cell>
          <cell r="C127">
            <v>0</v>
          </cell>
        </row>
        <row r="128">
          <cell r="A128" t="str">
            <v>Kiptuge fm</v>
          </cell>
          <cell r="B128">
            <v>0</v>
          </cell>
          <cell r="C128">
            <v>0</v>
          </cell>
        </row>
        <row r="129">
          <cell r="A129" t="str">
            <v>Kayu fm</v>
          </cell>
          <cell r="B129">
            <v>0</v>
          </cell>
          <cell r="C129">
            <v>0</v>
          </cell>
        </row>
        <row r="130">
          <cell r="A130" t="str">
            <v>Ikiyalo</v>
          </cell>
          <cell r="B130">
            <v>0</v>
          </cell>
          <cell r="C130">
            <v>0</v>
          </cell>
        </row>
        <row r="131">
          <cell r="A131" t="str">
            <v>Ayele</v>
          </cell>
          <cell r="B131">
            <v>0</v>
          </cell>
          <cell r="C131">
            <v>0</v>
          </cell>
        </row>
        <row r="132">
          <cell r="A132" t="str">
            <v>Gatembe</v>
          </cell>
          <cell r="B132">
            <v>0</v>
          </cell>
          <cell r="C132">
            <v>0</v>
          </cell>
        </row>
        <row r="133">
          <cell r="A133" t="str">
            <v>Fidai</v>
          </cell>
          <cell r="B133">
            <v>0</v>
          </cell>
          <cell r="C133">
            <v>0</v>
          </cell>
        </row>
        <row r="134">
          <cell r="A134" t="str">
            <v>Chuka University</v>
          </cell>
          <cell r="B134">
            <v>0</v>
          </cell>
          <cell r="C134">
            <v>0</v>
          </cell>
        </row>
        <row r="135">
          <cell r="A135" t="str">
            <v>Alfa</v>
          </cell>
          <cell r="B135">
            <v>0</v>
          </cell>
          <cell r="C135">
            <v>0</v>
          </cell>
        </row>
        <row r="136">
          <cell r="A136" t="str">
            <v>Aiyena</v>
          </cell>
          <cell r="B136">
            <v>0</v>
          </cell>
          <cell r="C136">
            <v>0</v>
          </cell>
        </row>
        <row r="137">
          <cell r="A137" t="str">
            <v>wendani FM</v>
          </cell>
          <cell r="B137">
            <v>0</v>
          </cell>
          <cell r="C137">
            <v>0</v>
          </cell>
        </row>
        <row r="138">
          <cell r="A138" t="str">
            <v>Adiani</v>
          </cell>
          <cell r="B138">
            <v>0</v>
          </cell>
          <cell r="C138">
            <v>0</v>
          </cell>
        </row>
        <row r="139">
          <cell r="A139" t="str">
            <v>Vitron radio</v>
          </cell>
          <cell r="B139">
            <v>0</v>
          </cell>
          <cell r="C139">
            <v>0</v>
          </cell>
        </row>
        <row r="140">
          <cell r="A140" t="str">
            <v>Dawa fm</v>
          </cell>
          <cell r="B140">
            <v>0</v>
          </cell>
          <cell r="C140">
            <v>0</v>
          </cell>
        </row>
        <row r="141">
          <cell r="A141" t="str">
            <v>Choice fm</v>
          </cell>
          <cell r="B141">
            <v>0</v>
          </cell>
          <cell r="C141">
            <v>0</v>
          </cell>
        </row>
        <row r="142">
          <cell r="A142" t="str">
            <v>Alba fm</v>
          </cell>
          <cell r="B142">
            <v>0</v>
          </cell>
          <cell r="C142">
            <v>0</v>
          </cell>
        </row>
        <row r="143">
          <cell r="A143" t="str">
            <v>Central fm</v>
          </cell>
          <cell r="B143">
            <v>0</v>
          </cell>
          <cell r="C143">
            <v>0</v>
          </cell>
        </row>
        <row r="144">
          <cell r="A144" t="str">
            <v>None/Not Consumed</v>
          </cell>
          <cell r="B144">
            <v>0</v>
          </cell>
          <cell r="C144">
            <v>0</v>
          </cell>
        </row>
        <row r="145">
          <cell r="A145" t="str">
            <v>Others2</v>
          </cell>
          <cell r="B145">
            <v>0</v>
          </cell>
          <cell r="C145">
            <v>0</v>
          </cell>
        </row>
        <row r="146">
          <cell r="A146" t="str">
            <v>Nayece fm</v>
          </cell>
          <cell r="B146">
            <v>0</v>
          </cell>
          <cell r="C146">
            <v>0</v>
          </cell>
        </row>
        <row r="147">
          <cell r="A147" t="str">
            <v>Others1</v>
          </cell>
          <cell r="B147">
            <v>0</v>
          </cell>
          <cell r="C147">
            <v>0</v>
          </cell>
        </row>
        <row r="148">
          <cell r="B148">
            <v>0</v>
          </cell>
          <cell r="C148">
            <v>0</v>
          </cell>
        </row>
        <row r="149">
          <cell r="A149" t="str">
            <v>KBC Ingo</v>
          </cell>
          <cell r="B149">
            <v>0</v>
          </cell>
          <cell r="C149">
            <v>0</v>
          </cell>
        </row>
        <row r="150">
          <cell r="A150" t="str">
            <v>KBC Minto</v>
          </cell>
          <cell r="B150">
            <v>0</v>
          </cell>
          <cell r="C150">
            <v>0</v>
          </cell>
        </row>
        <row r="151">
          <cell r="A151" t="str">
            <v>Wega</v>
          </cell>
          <cell r="B151">
            <v>0</v>
          </cell>
          <cell r="C151">
            <v>0</v>
          </cell>
        </row>
        <row r="152">
          <cell r="A152" t="str">
            <v>Soro Radio</v>
          </cell>
          <cell r="B152">
            <v>0</v>
          </cell>
          <cell r="C152">
            <v>0</v>
          </cell>
        </row>
        <row r="153">
          <cell r="A153" t="str">
            <v>Gichichio</v>
          </cell>
          <cell r="B153">
            <v>0</v>
          </cell>
          <cell r="C153">
            <v>0</v>
          </cell>
        </row>
        <row r="154">
          <cell r="A154" t="str">
            <v>Sunwe fm</v>
          </cell>
          <cell r="B154">
            <v>0</v>
          </cell>
          <cell r="C154">
            <v>0</v>
          </cell>
        </row>
        <row r="155">
          <cell r="A155" t="str">
            <v>Coco</v>
          </cell>
          <cell r="B155">
            <v>0</v>
          </cell>
          <cell r="C155">
            <v>0</v>
          </cell>
        </row>
        <row r="156">
          <cell r="A156" t="str">
            <v>Easy fm</v>
          </cell>
          <cell r="B156">
            <v>0</v>
          </cell>
          <cell r="C156">
            <v>0</v>
          </cell>
        </row>
        <row r="157">
          <cell r="A157" t="str">
            <v>Kimweri</v>
          </cell>
          <cell r="B157">
            <v>0</v>
          </cell>
          <cell r="C157">
            <v>0</v>
          </cell>
        </row>
        <row r="158">
          <cell r="A158" t="str">
            <v>BHB</v>
          </cell>
          <cell r="B158">
            <v>0</v>
          </cell>
          <cell r="C158">
            <v>0</v>
          </cell>
        </row>
        <row r="159">
          <cell r="A159" t="str">
            <v>Kuria</v>
          </cell>
          <cell r="B159">
            <v>0</v>
          </cell>
          <cell r="C159">
            <v>0</v>
          </cell>
        </row>
        <row r="160">
          <cell r="A160" t="str">
            <v>Mito</v>
          </cell>
          <cell r="B160">
            <v>0</v>
          </cell>
          <cell r="C160">
            <v>0</v>
          </cell>
        </row>
        <row r="161">
          <cell r="A161" t="str">
            <v>Mwenge</v>
          </cell>
          <cell r="B161">
            <v>0</v>
          </cell>
          <cell r="C161">
            <v>0</v>
          </cell>
        </row>
        <row r="162">
          <cell r="A162" t="str">
            <v>Peal fm</v>
          </cell>
          <cell r="B162">
            <v>0</v>
          </cell>
          <cell r="C162">
            <v>0</v>
          </cell>
        </row>
        <row r="163">
          <cell r="A163" t="str">
            <v>Radio vuna</v>
          </cell>
          <cell r="B163">
            <v>0</v>
          </cell>
          <cell r="C163">
            <v>0</v>
          </cell>
        </row>
        <row r="164">
          <cell r="A164" t="str">
            <v>Phd</v>
          </cell>
          <cell r="B164">
            <v>0</v>
          </cell>
          <cell r="C164">
            <v>0</v>
          </cell>
        </row>
        <row r="165">
          <cell r="A165" t="str">
            <v>Radio yuda</v>
          </cell>
          <cell r="B165">
            <v>0</v>
          </cell>
          <cell r="C165">
            <v>0</v>
          </cell>
        </row>
        <row r="166">
          <cell r="A166" t="str">
            <v>Thayu fm</v>
          </cell>
          <cell r="B166">
            <v>0</v>
          </cell>
          <cell r="C166">
            <v>0</v>
          </cell>
        </row>
        <row r="167">
          <cell r="A167" t="str">
            <v>Thabathani fm</v>
          </cell>
          <cell r="B167">
            <v>0</v>
          </cell>
          <cell r="C167">
            <v>0</v>
          </cell>
        </row>
        <row r="168">
          <cell r="A168" t="str">
            <v>Ujuzi</v>
          </cell>
          <cell r="B168">
            <v>0</v>
          </cell>
          <cell r="C168">
            <v>0</v>
          </cell>
        </row>
        <row r="169">
          <cell r="A169" t="str">
            <v>Soundcity</v>
          </cell>
          <cell r="B169">
            <v>0</v>
          </cell>
          <cell r="C169">
            <v>0</v>
          </cell>
        </row>
        <row r="170">
          <cell r="A170" t="str">
            <v>Wasafi</v>
          </cell>
          <cell r="B170">
            <v>0</v>
          </cell>
          <cell r="C170">
            <v>0</v>
          </cell>
        </row>
        <row r="171">
          <cell r="A171" t="str">
            <v>Mwenjoyo</v>
          </cell>
          <cell r="B171">
            <v>0</v>
          </cell>
          <cell r="C171">
            <v>0</v>
          </cell>
        </row>
        <row r="172">
          <cell r="A172" t="str">
            <v>Vibes radio</v>
          </cell>
          <cell r="B172">
            <v>0</v>
          </cell>
          <cell r="C172">
            <v>0</v>
          </cell>
        </row>
        <row r="173">
          <cell r="A173" t="str">
            <v>Mitume</v>
          </cell>
          <cell r="B173">
            <v>0</v>
          </cell>
          <cell r="C173">
            <v>0</v>
          </cell>
        </row>
        <row r="174">
          <cell r="A174" t="str">
            <v>Guka fm</v>
          </cell>
          <cell r="B174">
            <v>0</v>
          </cell>
          <cell r="C174">
            <v>0</v>
          </cell>
        </row>
        <row r="175">
          <cell r="A175" t="str">
            <v>Mo fm</v>
          </cell>
          <cell r="B175">
            <v>0</v>
          </cell>
          <cell r="C175">
            <v>0</v>
          </cell>
        </row>
        <row r="176">
          <cell r="A176" t="str">
            <v>Sds kilifi</v>
          </cell>
          <cell r="B176">
            <v>0</v>
          </cell>
          <cell r="C176">
            <v>0</v>
          </cell>
        </row>
        <row r="177">
          <cell r="A177" t="str">
            <v>Mwadanja</v>
          </cell>
          <cell r="B177">
            <v>0</v>
          </cell>
          <cell r="C177">
            <v>0</v>
          </cell>
        </row>
        <row r="178">
          <cell r="A178" t="str">
            <v>Round fm</v>
          </cell>
          <cell r="B178">
            <v>0</v>
          </cell>
          <cell r="C178">
            <v>0</v>
          </cell>
        </row>
        <row r="179">
          <cell r="A179" t="str">
            <v>Nanyang Radio</v>
          </cell>
          <cell r="B179">
            <v>0</v>
          </cell>
          <cell r="C179">
            <v>0</v>
          </cell>
        </row>
        <row r="180">
          <cell r="A180" t="str">
            <v>Mnbo fm</v>
          </cell>
          <cell r="B180">
            <v>0</v>
          </cell>
          <cell r="C180">
            <v>0</v>
          </cell>
        </row>
        <row r="181">
          <cell r="A181" t="str">
            <v>Weza</v>
          </cell>
          <cell r="B181">
            <v>0</v>
          </cell>
          <cell r="C181">
            <v>0</v>
          </cell>
        </row>
        <row r="182">
          <cell r="A182" t="str">
            <v>Trace fm</v>
          </cell>
          <cell r="B182">
            <v>0</v>
          </cell>
          <cell r="C182">
            <v>0</v>
          </cell>
        </row>
        <row r="183">
          <cell r="A183" t="str">
            <v>Radio Teme</v>
          </cell>
          <cell r="B183">
            <v>0</v>
          </cell>
          <cell r="C183">
            <v>0</v>
          </cell>
        </row>
        <row r="184">
          <cell r="A184" t="str">
            <v>Vaite fm</v>
          </cell>
          <cell r="B184">
            <v>0</v>
          </cell>
          <cell r="C184">
            <v>0</v>
          </cell>
        </row>
        <row r="185">
          <cell r="A185" t="str">
            <v>Lenango</v>
          </cell>
          <cell r="B185">
            <v>0</v>
          </cell>
          <cell r="C185">
            <v>0</v>
          </cell>
        </row>
        <row r="186">
          <cell r="A186" t="str">
            <v>Nyintho fm</v>
          </cell>
          <cell r="B186">
            <v>0</v>
          </cell>
          <cell r="C186">
            <v>0</v>
          </cell>
        </row>
        <row r="187">
          <cell r="A187" t="str">
            <v>Marvel FM</v>
          </cell>
          <cell r="B187">
            <v>0</v>
          </cell>
          <cell r="C187">
            <v>0</v>
          </cell>
        </row>
        <row r="188">
          <cell r="A188" t="str">
            <v>K24</v>
          </cell>
          <cell r="B188">
            <v>0</v>
          </cell>
          <cell r="C188">
            <v>0</v>
          </cell>
        </row>
        <row r="189">
          <cell r="A189" t="str">
            <v>Hidai FM</v>
          </cell>
          <cell r="B189">
            <v>0</v>
          </cell>
          <cell r="C189">
            <v>0</v>
          </cell>
        </row>
        <row r="190">
          <cell r="A190" t="str">
            <v>Efiam fm</v>
          </cell>
          <cell r="B190">
            <v>0</v>
          </cell>
          <cell r="C190">
            <v>0</v>
          </cell>
        </row>
        <row r="191">
          <cell r="A191" t="str">
            <v>Gikocho fm</v>
          </cell>
          <cell r="B191">
            <v>0</v>
          </cell>
          <cell r="C191">
            <v>0</v>
          </cell>
        </row>
        <row r="192">
          <cell r="A192" t="str">
            <v>Joy fm</v>
          </cell>
          <cell r="B192">
            <v>0</v>
          </cell>
          <cell r="C192">
            <v>0</v>
          </cell>
        </row>
        <row r="193">
          <cell r="A193" t="str">
            <v>Lolwe FM</v>
          </cell>
          <cell r="B193">
            <v>0</v>
          </cell>
          <cell r="C193">
            <v>0</v>
          </cell>
        </row>
        <row r="194">
          <cell r="A194" t="str">
            <v>Konza radio</v>
          </cell>
          <cell r="B194">
            <v>0</v>
          </cell>
          <cell r="C194">
            <v>0</v>
          </cell>
        </row>
        <row r="195">
          <cell r="A195" t="str">
            <v>KBC kiswahili</v>
          </cell>
          <cell r="B195">
            <v>0</v>
          </cell>
          <cell r="C195">
            <v>0</v>
          </cell>
        </row>
        <row r="196">
          <cell r="A196" t="str">
            <v>Dulala FM</v>
          </cell>
          <cell r="B196">
            <v>0</v>
          </cell>
          <cell r="C196">
            <v>0</v>
          </cell>
        </row>
        <row r="197">
          <cell r="A197" t="str">
            <v>Radio PK</v>
          </cell>
          <cell r="B197">
            <v>0</v>
          </cell>
          <cell r="C197">
            <v>0</v>
          </cell>
        </row>
        <row r="198">
          <cell r="A198" t="str">
            <v>Kbc eastern service</v>
          </cell>
          <cell r="B198">
            <v>0</v>
          </cell>
          <cell r="C198">
            <v>0</v>
          </cell>
        </row>
        <row r="199">
          <cell r="A199" t="str">
            <v>Ntn</v>
          </cell>
          <cell r="B199">
            <v>0</v>
          </cell>
          <cell r="C199">
            <v>0</v>
          </cell>
        </row>
        <row r="200">
          <cell r="A200" t="str">
            <v>ndizi radio</v>
          </cell>
          <cell r="B200">
            <v>0</v>
          </cell>
          <cell r="C200">
            <v>0</v>
          </cell>
        </row>
        <row r="201">
          <cell r="A201" t="str">
            <v>Nanyuki</v>
          </cell>
          <cell r="B201">
            <v>0</v>
          </cell>
          <cell r="C201">
            <v>0</v>
          </cell>
        </row>
        <row r="202">
          <cell r="A202" t="str">
            <v>Pearl radio</v>
          </cell>
          <cell r="B202">
            <v>0</v>
          </cell>
          <cell r="C202">
            <v>0</v>
          </cell>
        </row>
        <row r="203">
          <cell r="A203" t="str">
            <v>Radio Africa</v>
          </cell>
          <cell r="B203">
            <v>0</v>
          </cell>
          <cell r="C203">
            <v>0</v>
          </cell>
        </row>
        <row r="204">
          <cell r="A204" t="str">
            <v>LINYONY</v>
          </cell>
          <cell r="B204">
            <v>0</v>
          </cell>
          <cell r="C204">
            <v>0</v>
          </cell>
        </row>
        <row r="205">
          <cell r="A205" t="str">
            <v>Matuu fm</v>
          </cell>
          <cell r="B205">
            <v>0</v>
          </cell>
          <cell r="C205">
            <v>0</v>
          </cell>
        </row>
        <row r="206">
          <cell r="A206" t="str">
            <v>Luanda fm</v>
          </cell>
          <cell r="B206">
            <v>0</v>
          </cell>
          <cell r="C206">
            <v>0</v>
          </cell>
        </row>
        <row r="207">
          <cell r="A207" t="str">
            <v>Kegosho</v>
          </cell>
          <cell r="B207">
            <v>0</v>
          </cell>
          <cell r="C207">
            <v>0</v>
          </cell>
        </row>
        <row r="208">
          <cell r="A208" t="str">
            <v>maiyan fm</v>
          </cell>
          <cell r="B208">
            <v>0</v>
          </cell>
          <cell r="C208">
            <v>0</v>
          </cell>
        </row>
        <row r="209">
          <cell r="A209" t="str">
            <v>KBC</v>
          </cell>
          <cell r="B209">
            <v>0</v>
          </cell>
          <cell r="C209">
            <v>0</v>
          </cell>
        </row>
        <row r="210">
          <cell r="A210" t="str">
            <v>KAFF FM</v>
          </cell>
          <cell r="B210">
            <v>0</v>
          </cell>
          <cell r="C210">
            <v>0</v>
          </cell>
        </row>
        <row r="211">
          <cell r="A211" t="str">
            <v>Githima</v>
          </cell>
          <cell r="B211">
            <v>0</v>
          </cell>
          <cell r="C211">
            <v>0</v>
          </cell>
        </row>
        <row r="212">
          <cell r="A212" t="str">
            <v>Estin</v>
          </cell>
          <cell r="B212">
            <v>0</v>
          </cell>
          <cell r="C212">
            <v>0</v>
          </cell>
        </row>
        <row r="213">
          <cell r="A213" t="str">
            <v>Mbira fm</v>
          </cell>
          <cell r="B213">
            <v>0</v>
          </cell>
          <cell r="C213">
            <v>0</v>
          </cell>
        </row>
        <row r="214">
          <cell r="A214" t="str">
            <v>Minyon FM</v>
          </cell>
          <cell r="B214">
            <v>0</v>
          </cell>
          <cell r="C214">
            <v>0</v>
          </cell>
        </row>
        <row r="215">
          <cell r="A215" t="str">
            <v>Muga</v>
          </cell>
          <cell r="B215">
            <v>0</v>
          </cell>
          <cell r="C215">
            <v>0</v>
          </cell>
        </row>
        <row r="216">
          <cell r="A216" t="str">
            <v>Earl radio</v>
          </cell>
          <cell r="B216">
            <v>0</v>
          </cell>
          <cell r="C216">
            <v>0</v>
          </cell>
        </row>
        <row r="217">
          <cell r="A217" t="str">
            <v>Mwinjoyo</v>
          </cell>
          <cell r="B217">
            <v>0</v>
          </cell>
          <cell r="C217">
            <v>0</v>
          </cell>
        </row>
        <row r="218">
          <cell r="A218">
            <v>95.3</v>
          </cell>
          <cell r="B218">
            <v>0</v>
          </cell>
          <cell r="C218">
            <v>0</v>
          </cell>
        </row>
        <row r="219">
          <cell r="A219">
            <v>107.3</v>
          </cell>
          <cell r="B219">
            <v>0</v>
          </cell>
          <cell r="C219">
            <v>0</v>
          </cell>
        </row>
        <row r="220">
          <cell r="A220">
            <v>95.2</v>
          </cell>
          <cell r="B220">
            <v>0</v>
          </cell>
          <cell r="C220">
            <v>0</v>
          </cell>
        </row>
        <row r="221">
          <cell r="A221" t="str">
            <v>Banana fm</v>
          </cell>
          <cell r="B221">
            <v>0</v>
          </cell>
          <cell r="C221">
            <v>0</v>
          </cell>
        </row>
        <row r="222">
          <cell r="A222" t="str">
            <v>Novin fm</v>
          </cell>
          <cell r="B222">
            <v>0</v>
          </cell>
          <cell r="C222">
            <v>0</v>
          </cell>
        </row>
        <row r="223">
          <cell r="A223" t="str">
            <v>Njoro fm</v>
          </cell>
          <cell r="B223">
            <v>0</v>
          </cell>
          <cell r="C223">
            <v>0</v>
          </cell>
        </row>
        <row r="224">
          <cell r="A224" t="str">
            <v>Matumaini Radio</v>
          </cell>
          <cell r="B224">
            <v>0</v>
          </cell>
          <cell r="C224">
            <v>0</v>
          </cell>
        </row>
        <row r="225">
          <cell r="A225" t="str">
            <v>Kakuma FM</v>
          </cell>
          <cell r="B225">
            <v>0</v>
          </cell>
          <cell r="C225">
            <v>0</v>
          </cell>
        </row>
        <row r="226">
          <cell r="A226" t="str">
            <v>Jowi</v>
          </cell>
          <cell r="B226">
            <v>0</v>
          </cell>
          <cell r="C226">
            <v>0</v>
          </cell>
        </row>
        <row r="227">
          <cell r="A227" t="str">
            <v>91.6 FM</v>
          </cell>
          <cell r="B227">
            <v>0</v>
          </cell>
          <cell r="C227">
            <v>0</v>
          </cell>
        </row>
        <row r="228">
          <cell r="A228" t="str">
            <v>Radio Isegere</v>
          </cell>
          <cell r="B228">
            <v>0</v>
          </cell>
          <cell r="C228">
            <v>0</v>
          </cell>
        </row>
        <row r="229">
          <cell r="A229" t="str">
            <v>Radio Eds</v>
          </cell>
          <cell r="B229">
            <v>0</v>
          </cell>
          <cell r="C229">
            <v>0</v>
          </cell>
        </row>
        <row r="230">
          <cell r="A230" t="str">
            <v>Radio 27</v>
          </cell>
          <cell r="B230">
            <v>0</v>
          </cell>
          <cell r="C230">
            <v>0</v>
          </cell>
        </row>
        <row r="231">
          <cell r="A231" t="str">
            <v>Nyumbaitu</v>
          </cell>
          <cell r="B231">
            <v>0</v>
          </cell>
          <cell r="C231">
            <v>0</v>
          </cell>
        </row>
        <row r="232">
          <cell r="A232" t="str">
            <v>Mtongwe fm</v>
          </cell>
          <cell r="B232">
            <v>0</v>
          </cell>
          <cell r="C232">
            <v>0</v>
          </cell>
        </row>
        <row r="233">
          <cell r="A233" t="str">
            <v>Kingdom seekers fm</v>
          </cell>
          <cell r="B233">
            <v>0</v>
          </cell>
          <cell r="C233">
            <v>0</v>
          </cell>
        </row>
        <row r="234">
          <cell r="A234" t="str">
            <v>99.1 fm</v>
          </cell>
          <cell r="B234">
            <v>0</v>
          </cell>
          <cell r="C234">
            <v>0</v>
          </cell>
        </row>
        <row r="235">
          <cell r="A235">
            <v>97.5</v>
          </cell>
          <cell r="B235">
            <v>0</v>
          </cell>
          <cell r="C235">
            <v>0</v>
          </cell>
        </row>
        <row r="236">
          <cell r="A236">
            <v>107.9</v>
          </cell>
          <cell r="B236">
            <v>0</v>
          </cell>
          <cell r="C236">
            <v>0</v>
          </cell>
        </row>
        <row r="237">
          <cell r="A237" t="str">
            <v>89.5 FM</v>
          </cell>
          <cell r="B237">
            <v>0</v>
          </cell>
          <cell r="C237">
            <v>0</v>
          </cell>
        </row>
        <row r="238">
          <cell r="A238" t="str">
            <v>101.5 FM</v>
          </cell>
          <cell r="B238">
            <v>0</v>
          </cell>
          <cell r="C238">
            <v>0</v>
          </cell>
        </row>
        <row r="239">
          <cell r="A239" t="str">
            <v>Tisa FM</v>
          </cell>
          <cell r="B239">
            <v>0</v>
          </cell>
          <cell r="C239">
            <v>0</v>
          </cell>
        </row>
        <row r="240">
          <cell r="A240" t="str">
            <v>Taran Fm</v>
          </cell>
          <cell r="B240">
            <v>0</v>
          </cell>
          <cell r="C240">
            <v>0</v>
          </cell>
        </row>
        <row r="241">
          <cell r="A241" t="str">
            <v>Suba fm</v>
          </cell>
          <cell r="B241">
            <v>0</v>
          </cell>
          <cell r="C241">
            <v>0</v>
          </cell>
        </row>
        <row r="242">
          <cell r="A242" t="str">
            <v>swahili hub</v>
          </cell>
          <cell r="B242">
            <v>0</v>
          </cell>
          <cell r="C242">
            <v>0</v>
          </cell>
        </row>
        <row r="243">
          <cell r="A243" t="str">
            <v>Riri FM</v>
          </cell>
          <cell r="B243">
            <v>0</v>
          </cell>
          <cell r="C243">
            <v>0</v>
          </cell>
        </row>
        <row r="244">
          <cell r="A244" t="str">
            <v>shalom</v>
          </cell>
          <cell r="B244">
            <v>0</v>
          </cell>
          <cell r="C244">
            <v>0</v>
          </cell>
        </row>
        <row r="245">
          <cell r="A245" t="str">
            <v>Embu fm</v>
          </cell>
          <cell r="B245">
            <v>0</v>
          </cell>
          <cell r="C245">
            <v>0</v>
          </cell>
        </row>
        <row r="246">
          <cell r="A246" t="str">
            <v>Isukuti</v>
          </cell>
          <cell r="B246">
            <v>0</v>
          </cell>
          <cell r="C246">
            <v>0</v>
          </cell>
        </row>
        <row r="247">
          <cell r="A247" t="str">
            <v>Libao</v>
          </cell>
          <cell r="B247">
            <v>0</v>
          </cell>
          <cell r="C247">
            <v>0</v>
          </cell>
        </row>
        <row r="248">
          <cell r="A248" t="str">
            <v>Tayari fm</v>
          </cell>
          <cell r="B248">
            <v>0</v>
          </cell>
          <cell r="C248">
            <v>0</v>
          </cell>
        </row>
        <row r="249">
          <cell r="A249" t="str">
            <v>Nenyon</v>
          </cell>
          <cell r="B249">
            <v>0</v>
          </cell>
          <cell r="C249">
            <v>0</v>
          </cell>
        </row>
        <row r="250">
          <cell r="A250" t="str">
            <v>Mwariama fm</v>
          </cell>
          <cell r="B250">
            <v>0</v>
          </cell>
          <cell r="C250">
            <v>0</v>
          </cell>
        </row>
        <row r="251">
          <cell r="A251" t="str">
            <v>Lakeside radio</v>
          </cell>
          <cell r="B251">
            <v>0</v>
          </cell>
          <cell r="C251">
            <v>0</v>
          </cell>
        </row>
        <row r="252">
          <cell r="A252" t="str">
            <v>Muca fm</v>
          </cell>
          <cell r="B252">
            <v>0</v>
          </cell>
          <cell r="C252">
            <v>0</v>
          </cell>
        </row>
        <row r="253">
          <cell r="A253" t="str">
            <v>Zanzibar Radio</v>
          </cell>
          <cell r="B253">
            <v>0</v>
          </cell>
          <cell r="C253">
            <v>0</v>
          </cell>
        </row>
        <row r="254">
          <cell r="A254" t="str">
            <v>Radio Tugotane</v>
          </cell>
          <cell r="B254">
            <v>0</v>
          </cell>
          <cell r="C254">
            <v>0</v>
          </cell>
        </row>
        <row r="255">
          <cell r="A255" t="str">
            <v>Bistro radio</v>
          </cell>
          <cell r="B255">
            <v>0</v>
          </cell>
          <cell r="C255">
            <v>0</v>
          </cell>
        </row>
        <row r="256">
          <cell r="A256" t="str">
            <v>Toasifa</v>
          </cell>
          <cell r="B256">
            <v>0</v>
          </cell>
          <cell r="C256">
            <v>0</v>
          </cell>
        </row>
        <row r="257">
          <cell r="A257" t="str">
            <v>Serian radio</v>
          </cell>
          <cell r="B257">
            <v>0</v>
          </cell>
          <cell r="C257">
            <v>0</v>
          </cell>
        </row>
        <row r="258">
          <cell r="A258" t="str">
            <v>Omondia fm</v>
          </cell>
          <cell r="B258">
            <v>0</v>
          </cell>
          <cell r="C258">
            <v>0</v>
          </cell>
        </row>
        <row r="259">
          <cell r="A259" t="str">
            <v>Mkarimu Radio</v>
          </cell>
          <cell r="B259">
            <v>0</v>
          </cell>
          <cell r="C259">
            <v>0</v>
          </cell>
        </row>
        <row r="260">
          <cell r="A260" t="str">
            <v>KAI</v>
          </cell>
          <cell r="B260">
            <v>0</v>
          </cell>
          <cell r="C260">
            <v>0</v>
          </cell>
        </row>
        <row r="261">
          <cell r="A261" t="str">
            <v>Miu fm</v>
          </cell>
          <cell r="B261">
            <v>0</v>
          </cell>
          <cell r="C261">
            <v>0</v>
          </cell>
        </row>
        <row r="262">
          <cell r="A262" t="str">
            <v>Lamu afm</v>
          </cell>
          <cell r="B262">
            <v>0</v>
          </cell>
          <cell r="C262">
            <v>0</v>
          </cell>
        </row>
        <row r="263">
          <cell r="A263" t="str">
            <v>IBSE radio</v>
          </cell>
          <cell r="B263">
            <v>0</v>
          </cell>
          <cell r="C263">
            <v>0</v>
          </cell>
        </row>
        <row r="264">
          <cell r="A264" t="str">
            <v>Ezekiel FM</v>
          </cell>
          <cell r="B264">
            <v>0</v>
          </cell>
          <cell r="C264">
            <v>0</v>
          </cell>
        </row>
        <row r="265">
          <cell r="A265" t="str">
            <v>Mzalendo</v>
          </cell>
          <cell r="B265">
            <v>0</v>
          </cell>
          <cell r="C265">
            <v>0</v>
          </cell>
        </row>
        <row r="266">
          <cell r="A266" t="str">
            <v>Githembe</v>
          </cell>
          <cell r="B266">
            <v>0</v>
          </cell>
          <cell r="C266">
            <v>0</v>
          </cell>
        </row>
        <row r="267">
          <cell r="A267" t="str">
            <v>Ref Fm</v>
          </cell>
          <cell r="B267">
            <v>0</v>
          </cell>
          <cell r="C267">
            <v>0</v>
          </cell>
        </row>
        <row r="268">
          <cell r="A268" t="str">
            <v>BBI</v>
          </cell>
          <cell r="B268">
            <v>0</v>
          </cell>
          <cell r="C268">
            <v>0</v>
          </cell>
        </row>
        <row r="269">
          <cell r="A269" t="str">
            <v>Wendantu fm</v>
          </cell>
          <cell r="B269">
            <v>0</v>
          </cell>
          <cell r="C269">
            <v>0</v>
          </cell>
        </row>
        <row r="270">
          <cell r="A270" t="str">
            <v>CBS radio</v>
          </cell>
          <cell r="B270">
            <v>0</v>
          </cell>
          <cell r="C270">
            <v>0</v>
          </cell>
        </row>
        <row r="271">
          <cell r="A271" t="str">
            <v>Bistu</v>
          </cell>
          <cell r="B271">
            <v>0</v>
          </cell>
          <cell r="C271">
            <v>0</v>
          </cell>
        </row>
        <row r="272">
          <cell r="A272" t="str">
            <v>Ushindi</v>
          </cell>
          <cell r="B272">
            <v>0</v>
          </cell>
          <cell r="C272">
            <v>0</v>
          </cell>
        </row>
        <row r="273">
          <cell r="A273" t="str">
            <v>Trinity</v>
          </cell>
          <cell r="B273">
            <v>0</v>
          </cell>
          <cell r="C273">
            <v>0</v>
          </cell>
        </row>
        <row r="274">
          <cell r="A274">
            <v>91.7</v>
          </cell>
          <cell r="B274">
            <v>0</v>
          </cell>
          <cell r="C274">
            <v>0</v>
          </cell>
        </row>
        <row r="275">
          <cell r="A275" t="str">
            <v>Muhoroto</v>
          </cell>
          <cell r="B275">
            <v>0</v>
          </cell>
          <cell r="C275">
            <v>0</v>
          </cell>
        </row>
        <row r="276">
          <cell r="A276" t="str">
            <v>Suncity</v>
          </cell>
          <cell r="B276">
            <v>0</v>
          </cell>
          <cell r="C276">
            <v>0</v>
          </cell>
        </row>
        <row r="277">
          <cell r="A277" t="str">
            <v>Waldai fm</v>
          </cell>
          <cell r="B277">
            <v>0</v>
          </cell>
          <cell r="C277">
            <v>0</v>
          </cell>
        </row>
        <row r="278">
          <cell r="A278" t="str">
            <v>Aaba fm</v>
          </cell>
          <cell r="B278">
            <v>0</v>
          </cell>
          <cell r="C278">
            <v>0</v>
          </cell>
        </row>
        <row r="279">
          <cell r="A279" t="str">
            <v>KBC Kikuyu</v>
          </cell>
          <cell r="B279">
            <v>0</v>
          </cell>
          <cell r="C279">
            <v>0</v>
          </cell>
        </row>
        <row r="280">
          <cell r="A280" t="str">
            <v>Amber radio</v>
          </cell>
          <cell r="B280">
            <v>0</v>
          </cell>
          <cell r="C280">
            <v>0</v>
          </cell>
        </row>
        <row r="281">
          <cell r="A281" t="str">
            <v>Atoo sifa fm</v>
          </cell>
          <cell r="B281">
            <v>0</v>
          </cell>
          <cell r="C281">
            <v>0</v>
          </cell>
        </row>
        <row r="282">
          <cell r="A282" t="str">
            <v>Voxy Radio</v>
          </cell>
          <cell r="B282">
            <v>0</v>
          </cell>
          <cell r="C282">
            <v>0</v>
          </cell>
        </row>
        <row r="283">
          <cell r="A283" t="str">
            <v>Musenyangu fm</v>
          </cell>
          <cell r="B283">
            <v>0</v>
          </cell>
          <cell r="C283">
            <v>0</v>
          </cell>
        </row>
        <row r="284">
          <cell r="A284" t="str">
            <v>Tendatenda</v>
          </cell>
          <cell r="B284">
            <v>0</v>
          </cell>
          <cell r="C284">
            <v>0</v>
          </cell>
        </row>
        <row r="285">
          <cell r="A285" t="str">
            <v>Ngemi</v>
          </cell>
          <cell r="B285">
            <v>0</v>
          </cell>
          <cell r="C285">
            <v>0</v>
          </cell>
        </row>
        <row r="286">
          <cell r="A286" t="str">
            <v>Neno</v>
          </cell>
          <cell r="B286">
            <v>0</v>
          </cell>
          <cell r="C286">
            <v>0</v>
          </cell>
        </row>
        <row r="287">
          <cell r="A287" t="str">
            <v>Maiyo</v>
          </cell>
          <cell r="B287">
            <v>0</v>
          </cell>
          <cell r="C287">
            <v>0</v>
          </cell>
        </row>
        <row r="288">
          <cell r="A288" t="str">
            <v>IPSI FM</v>
          </cell>
          <cell r="B288">
            <v>0</v>
          </cell>
          <cell r="C288">
            <v>0</v>
          </cell>
        </row>
        <row r="289">
          <cell r="A289" t="str">
            <v>Bus Radio</v>
          </cell>
          <cell r="B289">
            <v>0</v>
          </cell>
          <cell r="C289">
            <v>0</v>
          </cell>
        </row>
        <row r="290">
          <cell r="A290" t="str">
            <v>Bukinangwe</v>
          </cell>
          <cell r="B290">
            <v>0</v>
          </cell>
          <cell r="C290">
            <v>0</v>
          </cell>
        </row>
        <row r="291">
          <cell r="A291" t="str">
            <v>Lwasi fm</v>
          </cell>
          <cell r="B291">
            <v>0</v>
          </cell>
          <cell r="C291">
            <v>0</v>
          </cell>
        </row>
        <row r="292">
          <cell r="A292" t="str">
            <v>Kala fm</v>
          </cell>
          <cell r="B292">
            <v>0</v>
          </cell>
          <cell r="C292">
            <v>0</v>
          </cell>
        </row>
        <row r="293">
          <cell r="A293" t="str">
            <v>Ngumbau fm</v>
          </cell>
          <cell r="B293">
            <v>0</v>
          </cell>
          <cell r="C293">
            <v>0</v>
          </cell>
        </row>
        <row r="294">
          <cell r="A294" t="str">
            <v>Bbyz fm</v>
          </cell>
          <cell r="B294">
            <v>0</v>
          </cell>
          <cell r="C294">
            <v>0</v>
          </cell>
        </row>
        <row r="295">
          <cell r="A295" t="str">
            <v>Vuna</v>
          </cell>
          <cell r="B295">
            <v>0</v>
          </cell>
          <cell r="C295">
            <v>0</v>
          </cell>
        </row>
        <row r="296">
          <cell r="A296" t="str">
            <v>Kwito</v>
          </cell>
          <cell r="B296">
            <v>0</v>
          </cell>
          <cell r="C296">
            <v>0</v>
          </cell>
        </row>
        <row r="297">
          <cell r="A297" t="str">
            <v>Oroto</v>
          </cell>
          <cell r="B297">
            <v>0</v>
          </cell>
          <cell r="C297">
            <v>0</v>
          </cell>
        </row>
        <row r="298">
          <cell r="A298" t="str">
            <v>Nyatende fm</v>
          </cell>
          <cell r="B298">
            <v>0</v>
          </cell>
          <cell r="C298">
            <v>0</v>
          </cell>
        </row>
        <row r="299">
          <cell r="A299" t="str">
            <v>Mugo</v>
          </cell>
          <cell r="B299">
            <v>0</v>
          </cell>
          <cell r="C299">
            <v>0</v>
          </cell>
        </row>
        <row r="300">
          <cell r="A300" t="str">
            <v>Moroto</v>
          </cell>
          <cell r="B300">
            <v>0</v>
          </cell>
          <cell r="C300">
            <v>0</v>
          </cell>
        </row>
        <row r="301">
          <cell r="A301" t="str">
            <v>Kiptwet fm</v>
          </cell>
          <cell r="B301">
            <v>0</v>
          </cell>
          <cell r="C301">
            <v>0</v>
          </cell>
        </row>
        <row r="302">
          <cell r="A302" t="str">
            <v>Ibiloia</v>
          </cell>
          <cell r="B302">
            <v>0</v>
          </cell>
          <cell r="C302">
            <v>0</v>
          </cell>
        </row>
        <row r="303">
          <cell r="A303" t="str">
            <v>Hega fm</v>
          </cell>
          <cell r="B303">
            <v>0</v>
          </cell>
          <cell r="C303">
            <v>0</v>
          </cell>
        </row>
        <row r="304">
          <cell r="A304" t="str">
            <v>Garissa fm</v>
          </cell>
          <cell r="B304">
            <v>0</v>
          </cell>
          <cell r="C304">
            <v>0</v>
          </cell>
        </row>
        <row r="305">
          <cell r="A305" t="str">
            <v>Mumo fm</v>
          </cell>
          <cell r="B305">
            <v>0</v>
          </cell>
          <cell r="C305">
            <v>0</v>
          </cell>
        </row>
        <row r="306">
          <cell r="A306" t="str">
            <v>Ikra fm</v>
          </cell>
          <cell r="B306">
            <v>0</v>
          </cell>
          <cell r="C306">
            <v>0</v>
          </cell>
        </row>
        <row r="307">
          <cell r="A307" t="str">
            <v>Zulu Radio</v>
          </cell>
          <cell r="B307">
            <v>0</v>
          </cell>
          <cell r="C307">
            <v>0</v>
          </cell>
        </row>
        <row r="308">
          <cell r="A308" t="str">
            <v>AC Radio</v>
          </cell>
          <cell r="B308">
            <v>0</v>
          </cell>
          <cell r="C308">
            <v>0</v>
          </cell>
        </row>
        <row r="309">
          <cell r="A309" t="str">
            <v>Yetu FM</v>
          </cell>
          <cell r="B309">
            <v>0</v>
          </cell>
          <cell r="C309">
            <v>0</v>
          </cell>
        </row>
        <row r="310">
          <cell r="A310" t="str">
            <v>Kigooco FM</v>
          </cell>
          <cell r="B310">
            <v>0</v>
          </cell>
          <cell r="C310">
            <v>0</v>
          </cell>
        </row>
        <row r="311">
          <cell r="A311" t="str">
            <v>Liz FM</v>
          </cell>
          <cell r="B311">
            <v>0</v>
          </cell>
          <cell r="C311">
            <v>0</v>
          </cell>
        </row>
        <row r="312">
          <cell r="A312" t="str">
            <v>Light &amp; Life FM</v>
          </cell>
          <cell r="B312">
            <v>0</v>
          </cell>
          <cell r="C312">
            <v>0</v>
          </cell>
        </row>
        <row r="313">
          <cell r="A313" t="str">
            <v>Kubamba FM</v>
          </cell>
          <cell r="B313">
            <v>0</v>
          </cell>
          <cell r="C313">
            <v>0</v>
          </cell>
        </row>
        <row r="314">
          <cell r="A314" t="str">
            <v>KU</v>
          </cell>
          <cell r="B314">
            <v>0</v>
          </cell>
          <cell r="C314">
            <v>0</v>
          </cell>
        </row>
        <row r="315">
          <cell r="A315" t="str">
            <v>Kosele FM</v>
          </cell>
          <cell r="B315">
            <v>0</v>
          </cell>
          <cell r="C315">
            <v>0</v>
          </cell>
        </row>
        <row r="316">
          <cell r="A316" t="str">
            <v>Kongasis FM</v>
          </cell>
          <cell r="B316">
            <v>0</v>
          </cell>
          <cell r="C316">
            <v>0</v>
          </cell>
        </row>
        <row r="317">
          <cell r="A317" t="str">
            <v>Kodai FM</v>
          </cell>
          <cell r="B317">
            <v>0</v>
          </cell>
          <cell r="C317">
            <v>0</v>
          </cell>
        </row>
        <row r="318">
          <cell r="A318" t="str">
            <v>Koch FM</v>
          </cell>
          <cell r="B318">
            <v>0</v>
          </cell>
          <cell r="C318">
            <v>0</v>
          </cell>
        </row>
        <row r="319">
          <cell r="A319" t="str">
            <v>Kiwi FM</v>
          </cell>
          <cell r="B319">
            <v>0</v>
          </cell>
          <cell r="C319">
            <v>0</v>
          </cell>
        </row>
        <row r="320">
          <cell r="A320" t="str">
            <v>Kiu FM</v>
          </cell>
          <cell r="B320">
            <v>0</v>
          </cell>
          <cell r="C320">
            <v>0</v>
          </cell>
        </row>
        <row r="321">
          <cell r="A321" t="str">
            <v>Kisima Radio</v>
          </cell>
          <cell r="B321">
            <v>0</v>
          </cell>
          <cell r="C321">
            <v>0</v>
          </cell>
        </row>
        <row r="322">
          <cell r="A322" t="str">
            <v>Kisii FM</v>
          </cell>
          <cell r="B322">
            <v>0</v>
          </cell>
          <cell r="C322">
            <v>0</v>
          </cell>
        </row>
        <row r="323">
          <cell r="A323" t="str">
            <v>Kili FM</v>
          </cell>
          <cell r="B323">
            <v>0</v>
          </cell>
          <cell r="C323">
            <v>0</v>
          </cell>
        </row>
        <row r="324">
          <cell r="A324" t="str">
            <v>KFM</v>
          </cell>
          <cell r="B324">
            <v>0</v>
          </cell>
          <cell r="C324">
            <v>0</v>
          </cell>
        </row>
        <row r="325">
          <cell r="A325" t="str">
            <v>Lokone FM</v>
          </cell>
          <cell r="B325">
            <v>0</v>
          </cell>
          <cell r="C325">
            <v>0</v>
          </cell>
        </row>
        <row r="326">
          <cell r="A326" t="str">
            <v>Key FM (95.5 Mandera county)</v>
          </cell>
          <cell r="B326">
            <v>0</v>
          </cell>
          <cell r="C326">
            <v>0</v>
          </cell>
        </row>
        <row r="327">
          <cell r="A327" t="str">
            <v>KBC North Eastern /Somali</v>
          </cell>
          <cell r="B327">
            <v>0</v>
          </cell>
          <cell r="C327">
            <v>0</v>
          </cell>
        </row>
        <row r="328">
          <cell r="A328" t="str">
            <v>KBC Maasai/Nosim</v>
          </cell>
          <cell r="B328">
            <v>0</v>
          </cell>
          <cell r="C328">
            <v>0</v>
          </cell>
        </row>
        <row r="329">
          <cell r="A329" t="str">
            <v>KBC Kiembu</v>
          </cell>
          <cell r="B329">
            <v>0</v>
          </cell>
          <cell r="C329">
            <v>0</v>
          </cell>
        </row>
        <row r="330">
          <cell r="A330" t="str">
            <v>KBC Borana</v>
          </cell>
          <cell r="B330">
            <v>0</v>
          </cell>
          <cell r="C330">
            <v>0</v>
          </cell>
        </row>
        <row r="331">
          <cell r="A331" t="str">
            <v>Kaya FM</v>
          </cell>
          <cell r="B331">
            <v>0</v>
          </cell>
          <cell r="C331">
            <v>0</v>
          </cell>
        </row>
        <row r="332">
          <cell r="A332" t="str">
            <v>Kass FM</v>
          </cell>
          <cell r="B332">
            <v>0</v>
          </cell>
          <cell r="C332">
            <v>0</v>
          </cell>
        </row>
        <row r="333">
          <cell r="A333" t="str">
            <v>Kangema FM</v>
          </cell>
          <cell r="B333">
            <v>0</v>
          </cell>
          <cell r="C333">
            <v>0</v>
          </cell>
        </row>
        <row r="334">
          <cell r="A334" t="str">
            <v>Just FM</v>
          </cell>
          <cell r="B334">
            <v>0</v>
          </cell>
          <cell r="C334">
            <v>0</v>
          </cell>
        </row>
        <row r="335">
          <cell r="A335" t="str">
            <v>Jitunze</v>
          </cell>
          <cell r="B335">
            <v>0</v>
          </cell>
          <cell r="C335">
            <v>0</v>
          </cell>
        </row>
        <row r="336">
          <cell r="A336" t="str">
            <v>Jambo FM Turkana</v>
          </cell>
          <cell r="B336">
            <v>0</v>
          </cell>
          <cell r="C336">
            <v>0</v>
          </cell>
        </row>
        <row r="337">
          <cell r="A337" t="str">
            <v>Ithaga FM 91.2,Nakuru</v>
          </cell>
          <cell r="B337">
            <v>0</v>
          </cell>
          <cell r="C337">
            <v>0</v>
          </cell>
        </row>
        <row r="338">
          <cell r="A338" t="str">
            <v>Isiolo FM</v>
          </cell>
          <cell r="B338">
            <v>0</v>
          </cell>
          <cell r="C338">
            <v>0</v>
          </cell>
        </row>
        <row r="339">
          <cell r="A339" t="str">
            <v>Lokichogio FM</v>
          </cell>
          <cell r="B339">
            <v>0</v>
          </cell>
          <cell r="C339">
            <v>0</v>
          </cell>
        </row>
        <row r="340">
          <cell r="A340" t="str">
            <v>Lulu FM</v>
          </cell>
          <cell r="B340">
            <v>0</v>
          </cell>
          <cell r="C340">
            <v>0</v>
          </cell>
        </row>
        <row r="341">
          <cell r="A341" t="str">
            <v>Iqra FM</v>
          </cell>
          <cell r="B341">
            <v>0</v>
          </cell>
          <cell r="C341">
            <v>0</v>
          </cell>
        </row>
        <row r="342">
          <cell r="A342" t="str">
            <v>Mikai FM</v>
          </cell>
          <cell r="B342">
            <v>0</v>
          </cell>
          <cell r="C342">
            <v>0</v>
          </cell>
        </row>
        <row r="343">
          <cell r="A343" t="str">
            <v>Mwambao FM</v>
          </cell>
          <cell r="B343">
            <v>0</v>
          </cell>
          <cell r="C343">
            <v>0</v>
          </cell>
        </row>
        <row r="344">
          <cell r="A344" t="str">
            <v>Mwago FM</v>
          </cell>
          <cell r="B344">
            <v>0</v>
          </cell>
          <cell r="C344">
            <v>0</v>
          </cell>
        </row>
        <row r="345">
          <cell r="A345" t="str">
            <v>Mugambo FM</v>
          </cell>
          <cell r="B345">
            <v>0</v>
          </cell>
          <cell r="C345">
            <v>0</v>
          </cell>
        </row>
        <row r="346">
          <cell r="A346" t="str">
            <v>Mucha FM</v>
          </cell>
          <cell r="B346">
            <v>0</v>
          </cell>
          <cell r="C346">
            <v>0</v>
          </cell>
        </row>
        <row r="347">
          <cell r="A347" t="str">
            <v>Mua FM</v>
          </cell>
          <cell r="B347">
            <v>0</v>
          </cell>
          <cell r="C347">
            <v>0</v>
          </cell>
        </row>
        <row r="348">
          <cell r="A348" t="str">
            <v>Mtume FM</v>
          </cell>
          <cell r="B348">
            <v>0</v>
          </cell>
          <cell r="C348">
            <v>0</v>
          </cell>
        </row>
        <row r="349">
          <cell r="A349" t="str">
            <v>Mtaani FM</v>
          </cell>
          <cell r="B349">
            <v>0</v>
          </cell>
          <cell r="C349">
            <v>0</v>
          </cell>
        </row>
        <row r="350">
          <cell r="A350" t="str">
            <v>Msenangu FM</v>
          </cell>
          <cell r="B350">
            <v>0</v>
          </cell>
          <cell r="C350">
            <v>0</v>
          </cell>
        </row>
        <row r="351">
          <cell r="A351" t="str">
            <v>Morogoro FM</v>
          </cell>
          <cell r="B351">
            <v>0</v>
          </cell>
          <cell r="C351">
            <v>0</v>
          </cell>
        </row>
        <row r="352">
          <cell r="A352" t="str">
            <v>Morning Star (TZ) FM</v>
          </cell>
          <cell r="B352">
            <v>0</v>
          </cell>
          <cell r="C352">
            <v>0</v>
          </cell>
        </row>
        <row r="353">
          <cell r="A353" t="str">
            <v>Moki FM</v>
          </cell>
          <cell r="B353">
            <v>0</v>
          </cell>
          <cell r="C353">
            <v>0</v>
          </cell>
        </row>
        <row r="354">
          <cell r="A354" t="str">
            <v>Mmust FM</v>
          </cell>
          <cell r="B354">
            <v>0</v>
          </cell>
          <cell r="C354">
            <v>0</v>
          </cell>
        </row>
        <row r="355">
          <cell r="A355" t="str">
            <v>Milambo FM</v>
          </cell>
          <cell r="B355">
            <v>0</v>
          </cell>
          <cell r="C355">
            <v>0</v>
          </cell>
        </row>
        <row r="356">
          <cell r="A356" t="str">
            <v>Migori FM</v>
          </cell>
          <cell r="B356">
            <v>0</v>
          </cell>
          <cell r="C356">
            <v>0</v>
          </cell>
        </row>
        <row r="357">
          <cell r="A357" t="str">
            <v>Maasai FM</v>
          </cell>
          <cell r="B357">
            <v>0</v>
          </cell>
          <cell r="C357">
            <v>0</v>
          </cell>
        </row>
        <row r="358">
          <cell r="A358" t="str">
            <v>Midnimo FM</v>
          </cell>
          <cell r="B358">
            <v>0</v>
          </cell>
          <cell r="C358">
            <v>0</v>
          </cell>
        </row>
        <row r="359">
          <cell r="A359" t="str">
            <v>Metro FM</v>
          </cell>
          <cell r="B359">
            <v>0</v>
          </cell>
          <cell r="C359">
            <v>0</v>
          </cell>
        </row>
        <row r="360">
          <cell r="A360" t="str">
            <v>Meru FM</v>
          </cell>
          <cell r="B360">
            <v>0</v>
          </cell>
          <cell r="C360">
            <v>0</v>
          </cell>
        </row>
        <row r="361">
          <cell r="A361" t="str">
            <v>MCI radio</v>
          </cell>
          <cell r="B361">
            <v>0</v>
          </cell>
          <cell r="C361">
            <v>0</v>
          </cell>
        </row>
        <row r="362">
          <cell r="A362" t="str">
            <v>Mbariti FM</v>
          </cell>
          <cell r="B362">
            <v>0</v>
          </cell>
          <cell r="C362">
            <v>0</v>
          </cell>
        </row>
        <row r="363">
          <cell r="A363" t="str">
            <v>Mbaitu FM</v>
          </cell>
          <cell r="B363">
            <v>0</v>
          </cell>
          <cell r="C363">
            <v>0</v>
          </cell>
        </row>
        <row r="364">
          <cell r="A364" t="str">
            <v>Mayian FM</v>
          </cell>
          <cell r="B364">
            <v>0</v>
          </cell>
          <cell r="C364">
            <v>0</v>
          </cell>
        </row>
        <row r="365">
          <cell r="A365" t="str">
            <v>Marsabit FM</v>
          </cell>
          <cell r="B365">
            <v>0</v>
          </cell>
          <cell r="C365">
            <v>0</v>
          </cell>
        </row>
        <row r="366">
          <cell r="A366" t="str">
            <v>Mangelete FM</v>
          </cell>
          <cell r="B366">
            <v>0</v>
          </cell>
          <cell r="C366">
            <v>0</v>
          </cell>
        </row>
        <row r="367">
          <cell r="A367" t="str">
            <v>Mandeq</v>
          </cell>
          <cell r="B367">
            <v>0</v>
          </cell>
          <cell r="C367">
            <v>0</v>
          </cell>
        </row>
        <row r="368">
          <cell r="A368" t="str">
            <v>Malindi FM</v>
          </cell>
          <cell r="B368">
            <v>0</v>
          </cell>
          <cell r="C368">
            <v>0</v>
          </cell>
        </row>
        <row r="369">
          <cell r="A369" t="str">
            <v>Magharibi</v>
          </cell>
          <cell r="B369">
            <v>0</v>
          </cell>
          <cell r="C369">
            <v>0</v>
          </cell>
        </row>
        <row r="370">
          <cell r="A370" t="str">
            <v>Maendeleo</v>
          </cell>
          <cell r="B370">
            <v>0</v>
          </cell>
          <cell r="C370">
            <v>0</v>
          </cell>
        </row>
        <row r="371">
          <cell r="A371" t="str">
            <v>IRIB</v>
          </cell>
          <cell r="B371">
            <v>0</v>
          </cell>
          <cell r="C371">
            <v>0</v>
          </cell>
        </row>
        <row r="372">
          <cell r="A372" t="str">
            <v>Inka FM</v>
          </cell>
          <cell r="B372">
            <v>0</v>
          </cell>
          <cell r="C372">
            <v>0</v>
          </cell>
        </row>
        <row r="373">
          <cell r="A373" t="str">
            <v>Y FM</v>
          </cell>
          <cell r="B373">
            <v>0</v>
          </cell>
          <cell r="C373">
            <v>0</v>
          </cell>
        </row>
        <row r="374">
          <cell r="A374" t="str">
            <v>BBC World Radio</v>
          </cell>
          <cell r="B374">
            <v>0</v>
          </cell>
          <cell r="C374">
            <v>0</v>
          </cell>
        </row>
        <row r="375">
          <cell r="A375" t="str">
            <v>Dala FM</v>
          </cell>
          <cell r="B375">
            <v>0</v>
          </cell>
          <cell r="C375">
            <v>0</v>
          </cell>
        </row>
        <row r="376">
          <cell r="A376" t="str">
            <v>Daadab FM</v>
          </cell>
          <cell r="B376">
            <v>0</v>
          </cell>
          <cell r="C376">
            <v>0</v>
          </cell>
        </row>
        <row r="377">
          <cell r="A377" t="str">
            <v>CRI</v>
          </cell>
          <cell r="B377">
            <v>0</v>
          </cell>
          <cell r="C377">
            <v>0</v>
          </cell>
        </row>
        <row r="378">
          <cell r="A378" t="str">
            <v>Crest FM</v>
          </cell>
          <cell r="B378">
            <v>0</v>
          </cell>
          <cell r="C378">
            <v>0</v>
          </cell>
        </row>
        <row r="379">
          <cell r="A379" t="str">
            <v>County FM</v>
          </cell>
          <cell r="B379">
            <v>0</v>
          </cell>
          <cell r="C379">
            <v>0</v>
          </cell>
        </row>
        <row r="380">
          <cell r="A380" t="str">
            <v>Community FM</v>
          </cell>
          <cell r="B380">
            <v>0</v>
          </cell>
          <cell r="C380">
            <v>0</v>
          </cell>
        </row>
        <row r="381">
          <cell r="A381" t="str">
            <v>Cloud FM</v>
          </cell>
          <cell r="B381">
            <v>0</v>
          </cell>
          <cell r="C381">
            <v>0</v>
          </cell>
        </row>
        <row r="382">
          <cell r="A382" t="str">
            <v>Chamgei FM</v>
          </cell>
          <cell r="B382">
            <v>0</v>
          </cell>
          <cell r="C382">
            <v>0</v>
          </cell>
        </row>
        <row r="383">
          <cell r="A383" t="str">
            <v>Boss Radio 88.2 FM</v>
          </cell>
          <cell r="B383">
            <v>0</v>
          </cell>
          <cell r="C383">
            <v>0</v>
          </cell>
        </row>
        <row r="384">
          <cell r="A384" t="str">
            <v>Bikapkoret (BK) FM</v>
          </cell>
          <cell r="B384">
            <v>0</v>
          </cell>
          <cell r="C384">
            <v>0</v>
          </cell>
        </row>
        <row r="385">
          <cell r="A385" t="str">
            <v>Biblia Husema</v>
          </cell>
          <cell r="B385">
            <v>0</v>
          </cell>
          <cell r="C385">
            <v>0</v>
          </cell>
        </row>
        <row r="386">
          <cell r="A386" t="str">
            <v>Bhuka FM</v>
          </cell>
          <cell r="B386">
            <v>0</v>
          </cell>
          <cell r="C386">
            <v>0</v>
          </cell>
        </row>
        <row r="387">
          <cell r="A387" t="str">
            <v>Best FM</v>
          </cell>
          <cell r="B387">
            <v>0</v>
          </cell>
          <cell r="C387">
            <v>0</v>
          </cell>
        </row>
        <row r="388">
          <cell r="A388" t="str">
            <v>Baraton University</v>
          </cell>
          <cell r="B388">
            <v>0</v>
          </cell>
          <cell r="C388">
            <v>0</v>
          </cell>
        </row>
        <row r="389">
          <cell r="A389" t="str">
            <v>Deutche Welle(DW)</v>
          </cell>
          <cell r="B389">
            <v>0</v>
          </cell>
          <cell r="C389">
            <v>0</v>
          </cell>
        </row>
        <row r="390">
          <cell r="A390" t="str">
            <v>Baraka FM</v>
          </cell>
          <cell r="B390">
            <v>0</v>
          </cell>
          <cell r="C390">
            <v>0</v>
          </cell>
        </row>
        <row r="391">
          <cell r="A391" t="str">
            <v>Bambu</v>
          </cell>
          <cell r="B391">
            <v>0</v>
          </cell>
          <cell r="C391">
            <v>0</v>
          </cell>
        </row>
        <row r="392">
          <cell r="A392" t="str">
            <v>Baliti</v>
          </cell>
          <cell r="B392">
            <v>0</v>
          </cell>
          <cell r="C392">
            <v>0</v>
          </cell>
        </row>
        <row r="393">
          <cell r="A393" t="str">
            <v>Bahasha (Contryside FM)</v>
          </cell>
          <cell r="B393">
            <v>0</v>
          </cell>
          <cell r="C393">
            <v>0</v>
          </cell>
        </row>
        <row r="394">
          <cell r="A394" t="str">
            <v>Bahari FM</v>
          </cell>
          <cell r="B394">
            <v>0</v>
          </cell>
          <cell r="C394">
            <v>0</v>
          </cell>
        </row>
        <row r="395">
          <cell r="A395" t="str">
            <v>Aziani FM</v>
          </cell>
          <cell r="B395">
            <v>0</v>
          </cell>
          <cell r="C395">
            <v>0</v>
          </cell>
        </row>
        <row r="396">
          <cell r="A396" t="str">
            <v>Awinja FM</v>
          </cell>
          <cell r="B396">
            <v>0</v>
          </cell>
          <cell r="C396">
            <v>0</v>
          </cell>
        </row>
        <row r="397">
          <cell r="A397" t="str">
            <v>Aviation FM</v>
          </cell>
          <cell r="B397">
            <v>0</v>
          </cell>
          <cell r="C397">
            <v>0</v>
          </cell>
        </row>
        <row r="398">
          <cell r="A398" t="str">
            <v>Athiani FM</v>
          </cell>
          <cell r="B398">
            <v>0</v>
          </cell>
          <cell r="C398">
            <v>0</v>
          </cell>
        </row>
        <row r="399">
          <cell r="A399" t="str">
            <v>ATG</v>
          </cell>
          <cell r="B399">
            <v>0</v>
          </cell>
          <cell r="C399">
            <v>0</v>
          </cell>
        </row>
        <row r="400">
          <cell r="A400" t="str">
            <v>AtaNayeche</v>
          </cell>
          <cell r="B400">
            <v>0</v>
          </cell>
          <cell r="C400">
            <v>0</v>
          </cell>
        </row>
        <row r="401">
          <cell r="A401" t="str">
            <v>Anguo FM</v>
          </cell>
          <cell r="B401">
            <v>0</v>
          </cell>
          <cell r="C401">
            <v>0</v>
          </cell>
        </row>
        <row r="402">
          <cell r="A402" t="str">
            <v>Angel Maria FM</v>
          </cell>
          <cell r="B402">
            <v>0</v>
          </cell>
          <cell r="C402">
            <v>0</v>
          </cell>
        </row>
        <row r="403">
          <cell r="A403" t="str">
            <v>Destiny FM</v>
          </cell>
          <cell r="B403">
            <v>0</v>
          </cell>
          <cell r="C403">
            <v>0</v>
          </cell>
        </row>
        <row r="404">
          <cell r="A404" t="str">
            <v>DHB Radio</v>
          </cell>
          <cell r="B404">
            <v>0</v>
          </cell>
          <cell r="C404">
            <v>0</v>
          </cell>
        </row>
        <row r="405">
          <cell r="A405" t="str">
            <v>Injili Radio</v>
          </cell>
          <cell r="B405">
            <v>0</v>
          </cell>
          <cell r="C405">
            <v>0</v>
          </cell>
        </row>
        <row r="406">
          <cell r="A406" t="str">
            <v>Gold FM</v>
          </cell>
          <cell r="B406">
            <v>0</v>
          </cell>
          <cell r="C406">
            <v>0</v>
          </cell>
        </row>
        <row r="407">
          <cell r="A407" t="str">
            <v>Ininginingi</v>
          </cell>
          <cell r="B407">
            <v>0</v>
          </cell>
          <cell r="C407">
            <v>0</v>
          </cell>
        </row>
        <row r="408">
          <cell r="A408" t="str">
            <v>Impact FM</v>
          </cell>
          <cell r="B408">
            <v>0</v>
          </cell>
          <cell r="C408">
            <v>0</v>
          </cell>
        </row>
        <row r="409">
          <cell r="A409" t="str">
            <v>Iganjo FM</v>
          </cell>
          <cell r="B409">
            <v>0</v>
          </cell>
          <cell r="C409">
            <v>0</v>
          </cell>
        </row>
        <row r="410">
          <cell r="A410" t="str">
            <v>Iftin FM</v>
          </cell>
          <cell r="B410">
            <v>0</v>
          </cell>
          <cell r="C410">
            <v>0</v>
          </cell>
        </row>
        <row r="411">
          <cell r="A411" t="str">
            <v>IBC Radio</v>
          </cell>
          <cell r="B411">
            <v>0</v>
          </cell>
          <cell r="C411">
            <v>0</v>
          </cell>
        </row>
        <row r="412">
          <cell r="A412" t="str">
            <v>Hot 96 FM</v>
          </cell>
          <cell r="B412">
            <v>0</v>
          </cell>
          <cell r="C412">
            <v>0</v>
          </cell>
        </row>
        <row r="413">
          <cell r="A413" t="str">
            <v>Hosana FM</v>
          </cell>
          <cell r="B413">
            <v>0</v>
          </cell>
          <cell r="C413">
            <v>0</v>
          </cell>
        </row>
        <row r="414">
          <cell r="A414" t="str">
            <v>Home boyz Radio</v>
          </cell>
          <cell r="B414">
            <v>0</v>
          </cell>
          <cell r="C414">
            <v>0</v>
          </cell>
        </row>
        <row r="415">
          <cell r="A415" t="str">
            <v>Hits 915</v>
          </cell>
          <cell r="B415">
            <v>0</v>
          </cell>
          <cell r="C415">
            <v>0</v>
          </cell>
        </row>
        <row r="416">
          <cell r="A416" t="str">
            <v>Hero FM</v>
          </cell>
          <cell r="B416">
            <v>0</v>
          </cell>
          <cell r="C416">
            <v>0</v>
          </cell>
        </row>
        <row r="417">
          <cell r="A417" t="str">
            <v>Hekima FM</v>
          </cell>
          <cell r="B417">
            <v>0</v>
          </cell>
          <cell r="C417">
            <v>0</v>
          </cell>
        </row>
        <row r="418">
          <cell r="A418" t="str">
            <v>Gulf FM</v>
          </cell>
          <cell r="B418">
            <v>0</v>
          </cell>
          <cell r="C418">
            <v>0</v>
          </cell>
        </row>
        <row r="419">
          <cell r="A419" t="str">
            <v>Gukena FM</v>
          </cell>
          <cell r="B419">
            <v>0</v>
          </cell>
          <cell r="C419">
            <v>0</v>
          </cell>
        </row>
        <row r="420">
          <cell r="A420" t="str">
            <v>Gikuyu FM</v>
          </cell>
          <cell r="B420">
            <v>0</v>
          </cell>
          <cell r="C420">
            <v>0</v>
          </cell>
        </row>
        <row r="421">
          <cell r="A421" t="str">
            <v>Domus Maria FM</v>
          </cell>
          <cell r="B421">
            <v>0</v>
          </cell>
          <cell r="C421">
            <v>0</v>
          </cell>
        </row>
        <row r="422">
          <cell r="A422" t="str">
            <v>Ghetto FM</v>
          </cell>
          <cell r="B422">
            <v>0</v>
          </cell>
          <cell r="C422">
            <v>0</v>
          </cell>
        </row>
        <row r="423">
          <cell r="A423" t="str">
            <v>Frontier FM</v>
          </cell>
          <cell r="B423">
            <v>0</v>
          </cell>
          <cell r="C423">
            <v>0</v>
          </cell>
        </row>
        <row r="424">
          <cell r="A424" t="str">
            <v>Fish FM</v>
          </cell>
          <cell r="B424">
            <v>0</v>
          </cell>
          <cell r="C424">
            <v>0</v>
          </cell>
        </row>
        <row r="425">
          <cell r="A425" t="str">
            <v>Fifa FM</v>
          </cell>
          <cell r="B425">
            <v>0</v>
          </cell>
          <cell r="C425">
            <v>0</v>
          </cell>
        </row>
        <row r="426">
          <cell r="A426" t="str">
            <v>Fanaka Radio</v>
          </cell>
          <cell r="B426">
            <v>0</v>
          </cell>
          <cell r="C426">
            <v>0</v>
          </cell>
        </row>
        <row r="427">
          <cell r="A427" t="str">
            <v>Family Radio 316</v>
          </cell>
          <cell r="B427">
            <v>0</v>
          </cell>
          <cell r="C427">
            <v>0</v>
          </cell>
        </row>
        <row r="428">
          <cell r="A428" t="str">
            <v>Faith FM</v>
          </cell>
          <cell r="B428">
            <v>0</v>
          </cell>
          <cell r="C428">
            <v>0</v>
          </cell>
        </row>
        <row r="429">
          <cell r="A429" t="str">
            <v>Etyet FM</v>
          </cell>
          <cell r="B429">
            <v>0</v>
          </cell>
          <cell r="C429">
            <v>0</v>
          </cell>
        </row>
        <row r="430">
          <cell r="A430" t="str">
            <v>Equator FM</v>
          </cell>
          <cell r="B430">
            <v>0</v>
          </cell>
          <cell r="C430">
            <v>0</v>
          </cell>
        </row>
        <row r="431">
          <cell r="A431" t="str">
            <v>Ene FM</v>
          </cell>
          <cell r="B431">
            <v>0</v>
          </cell>
          <cell r="C431">
            <v>0</v>
          </cell>
        </row>
        <row r="432">
          <cell r="A432" t="str">
            <v>Elgon Youth Radio</v>
          </cell>
          <cell r="B432">
            <v>0</v>
          </cell>
          <cell r="C432">
            <v>0</v>
          </cell>
        </row>
        <row r="433">
          <cell r="A433" t="str">
            <v>East FM</v>
          </cell>
          <cell r="B433">
            <v>0</v>
          </cell>
          <cell r="C433">
            <v>0</v>
          </cell>
        </row>
        <row r="434">
          <cell r="A434" t="str">
            <v>East Africa FM</v>
          </cell>
          <cell r="B434">
            <v>0</v>
          </cell>
          <cell r="C434">
            <v>0</v>
          </cell>
        </row>
        <row r="435">
          <cell r="A435" t="str">
            <v>Mwangaza</v>
          </cell>
          <cell r="B435">
            <v>0</v>
          </cell>
          <cell r="C435">
            <v>0</v>
          </cell>
        </row>
        <row r="436">
          <cell r="A436" t="str">
            <v>Mwango FM</v>
          </cell>
          <cell r="B436">
            <v>0</v>
          </cell>
          <cell r="C436">
            <v>0</v>
          </cell>
        </row>
        <row r="437">
          <cell r="A437" t="str">
            <v>Mwatu FM</v>
          </cell>
          <cell r="B437">
            <v>0</v>
          </cell>
          <cell r="C437">
            <v>0</v>
          </cell>
        </row>
        <row r="438">
          <cell r="A438" t="str">
            <v>Sound Asia Radio</v>
          </cell>
          <cell r="B438">
            <v>0</v>
          </cell>
          <cell r="C438">
            <v>0</v>
          </cell>
        </row>
        <row r="439">
          <cell r="A439" t="str">
            <v>Tarumbeta Radio</v>
          </cell>
          <cell r="B439">
            <v>0</v>
          </cell>
          <cell r="C439">
            <v>0</v>
          </cell>
        </row>
        <row r="440">
          <cell r="A440" t="str">
            <v>Tana River Broadcasting Station (TBS)</v>
          </cell>
          <cell r="B440">
            <v>0</v>
          </cell>
          <cell r="C440">
            <v>0</v>
          </cell>
        </row>
        <row r="441">
          <cell r="A441" t="str">
            <v>Tana FM</v>
          </cell>
          <cell r="B441">
            <v>0</v>
          </cell>
          <cell r="C441">
            <v>0</v>
          </cell>
        </row>
        <row r="442">
          <cell r="A442" t="str">
            <v>Taboiyat FM</v>
          </cell>
          <cell r="B442">
            <v>0</v>
          </cell>
          <cell r="C442">
            <v>0</v>
          </cell>
        </row>
        <row r="443">
          <cell r="A443" t="str">
            <v>Tabasamu Radio</v>
          </cell>
          <cell r="B443">
            <v>0</v>
          </cell>
          <cell r="C443">
            <v>0</v>
          </cell>
        </row>
        <row r="444">
          <cell r="A444" t="str">
            <v>Touch FM</v>
          </cell>
          <cell r="B444">
            <v>0</v>
          </cell>
          <cell r="C444">
            <v>0</v>
          </cell>
        </row>
        <row r="445">
          <cell r="A445" t="str">
            <v>Syokimau FM</v>
          </cell>
          <cell r="B445">
            <v>0</v>
          </cell>
          <cell r="C445">
            <v>0</v>
          </cell>
        </row>
        <row r="446">
          <cell r="A446" t="str">
            <v>Sunset</v>
          </cell>
          <cell r="B446">
            <v>0</v>
          </cell>
          <cell r="C446">
            <v>0</v>
          </cell>
        </row>
        <row r="447">
          <cell r="A447" t="str">
            <v>Step FM</v>
          </cell>
          <cell r="B447">
            <v>0</v>
          </cell>
          <cell r="C447">
            <v>0</v>
          </cell>
        </row>
        <row r="448">
          <cell r="A448" t="str">
            <v>Star Radio(Lake)</v>
          </cell>
          <cell r="B448">
            <v>0</v>
          </cell>
          <cell r="C448">
            <v>0</v>
          </cell>
        </row>
        <row r="449">
          <cell r="A449" t="str">
            <v>Star FM (Somali/Borana/Kiswahili)</v>
          </cell>
          <cell r="B449">
            <v>0</v>
          </cell>
          <cell r="C449">
            <v>0</v>
          </cell>
        </row>
        <row r="450">
          <cell r="A450" t="str">
            <v>Star FM (Kisii)</v>
          </cell>
          <cell r="B450">
            <v>0</v>
          </cell>
          <cell r="C450">
            <v>0</v>
          </cell>
        </row>
        <row r="451">
          <cell r="A451" t="str">
            <v>Spice radio</v>
          </cell>
          <cell r="B451">
            <v>0</v>
          </cell>
          <cell r="C451">
            <v>0</v>
          </cell>
        </row>
        <row r="452">
          <cell r="A452" t="str">
            <v>Smooth FM</v>
          </cell>
          <cell r="B452">
            <v>0</v>
          </cell>
          <cell r="C452">
            <v>0</v>
          </cell>
        </row>
        <row r="453">
          <cell r="A453" t="str">
            <v>TBS Radio</v>
          </cell>
          <cell r="B453">
            <v>0</v>
          </cell>
          <cell r="C453">
            <v>0</v>
          </cell>
        </row>
        <row r="454">
          <cell r="A454" t="str">
            <v>Smart FM</v>
          </cell>
          <cell r="B454">
            <v>0</v>
          </cell>
          <cell r="C454">
            <v>0</v>
          </cell>
        </row>
        <row r="455">
          <cell r="A455" t="str">
            <v>Sky FM</v>
          </cell>
          <cell r="B455">
            <v>0</v>
          </cell>
          <cell r="C455">
            <v>0</v>
          </cell>
        </row>
        <row r="456">
          <cell r="A456" t="str">
            <v>Sirwo FM</v>
          </cell>
          <cell r="B456">
            <v>0</v>
          </cell>
          <cell r="C456">
            <v>0</v>
          </cell>
        </row>
        <row r="457">
          <cell r="A457" t="str">
            <v>Sifa FM</v>
          </cell>
          <cell r="B457">
            <v>0</v>
          </cell>
          <cell r="C457">
            <v>0</v>
          </cell>
        </row>
        <row r="458">
          <cell r="A458" t="str">
            <v>Sidai FM</v>
          </cell>
          <cell r="B458">
            <v>0</v>
          </cell>
          <cell r="C458">
            <v>0</v>
          </cell>
        </row>
        <row r="459">
          <cell r="A459" t="str">
            <v>Shujaaz FM</v>
          </cell>
          <cell r="B459">
            <v>0</v>
          </cell>
          <cell r="C459">
            <v>0</v>
          </cell>
        </row>
        <row r="460">
          <cell r="A460" t="str">
            <v>Shine FM</v>
          </cell>
          <cell r="B460">
            <v>0</v>
          </cell>
          <cell r="C460">
            <v>0</v>
          </cell>
        </row>
        <row r="461">
          <cell r="A461" t="str">
            <v>Sheki FM</v>
          </cell>
          <cell r="B461">
            <v>0</v>
          </cell>
          <cell r="C461">
            <v>0</v>
          </cell>
        </row>
        <row r="462">
          <cell r="A462" t="str">
            <v>Sema Radio</v>
          </cell>
          <cell r="B462">
            <v>0</v>
          </cell>
          <cell r="C462">
            <v>0</v>
          </cell>
        </row>
        <row r="463">
          <cell r="A463" t="str">
            <v>Sayare Radio</v>
          </cell>
          <cell r="B463">
            <v>0</v>
          </cell>
          <cell r="C463">
            <v>0</v>
          </cell>
        </row>
        <row r="464">
          <cell r="A464" t="str">
            <v>Sawanga FM</v>
          </cell>
          <cell r="B464">
            <v>0</v>
          </cell>
          <cell r="C464">
            <v>0</v>
          </cell>
        </row>
        <row r="465">
          <cell r="A465" t="str">
            <v>Sauti ya Pwani</v>
          </cell>
          <cell r="B465">
            <v>0</v>
          </cell>
          <cell r="C465">
            <v>0</v>
          </cell>
        </row>
        <row r="466">
          <cell r="A466" t="str">
            <v>Sauti Ya Mwananchi</v>
          </cell>
          <cell r="B466">
            <v>0</v>
          </cell>
          <cell r="C466">
            <v>0</v>
          </cell>
        </row>
        <row r="467">
          <cell r="A467" t="str">
            <v>TBC TZ</v>
          </cell>
          <cell r="B467">
            <v>0</v>
          </cell>
          <cell r="C467">
            <v>0</v>
          </cell>
        </row>
        <row r="468">
          <cell r="A468" t="str">
            <v>Tehran</v>
          </cell>
          <cell r="B468">
            <v>0</v>
          </cell>
          <cell r="C468">
            <v>0</v>
          </cell>
        </row>
        <row r="469">
          <cell r="A469" t="str">
            <v>NBS Radio</v>
          </cell>
          <cell r="B469">
            <v>0</v>
          </cell>
          <cell r="C469">
            <v>0</v>
          </cell>
        </row>
        <row r="470">
          <cell r="A470" t="str">
            <v>Venus FM</v>
          </cell>
          <cell r="B470">
            <v>0</v>
          </cell>
          <cell r="C470">
            <v>0</v>
          </cell>
        </row>
        <row r="471">
          <cell r="A471" t="str">
            <v>X FM</v>
          </cell>
          <cell r="B471">
            <v>0</v>
          </cell>
          <cell r="C471">
            <v>0</v>
          </cell>
        </row>
        <row r="472">
          <cell r="A472" t="str">
            <v>Wimwaro FM</v>
          </cell>
          <cell r="B472">
            <v>0</v>
          </cell>
          <cell r="C472">
            <v>0</v>
          </cell>
        </row>
        <row r="473">
          <cell r="A473" t="str">
            <v>Wikwatyo</v>
          </cell>
          <cell r="B473">
            <v>0</v>
          </cell>
          <cell r="C473">
            <v>0</v>
          </cell>
        </row>
        <row r="474">
          <cell r="A474" t="str">
            <v>Weru FM</v>
          </cell>
          <cell r="B474">
            <v>0</v>
          </cell>
          <cell r="C474">
            <v>0</v>
          </cell>
        </row>
        <row r="475">
          <cell r="A475" t="str">
            <v>Wendo FM</v>
          </cell>
          <cell r="B475">
            <v>0</v>
          </cell>
          <cell r="C475">
            <v>0</v>
          </cell>
        </row>
        <row r="476">
          <cell r="A476" t="str">
            <v>Watchman FM</v>
          </cell>
          <cell r="B476">
            <v>0</v>
          </cell>
          <cell r="C476">
            <v>0</v>
          </cell>
        </row>
        <row r="477">
          <cell r="A477" t="str">
            <v>Warsan FM</v>
          </cell>
          <cell r="B477">
            <v>0</v>
          </cell>
          <cell r="C477">
            <v>0</v>
          </cell>
        </row>
        <row r="478">
          <cell r="A478" t="str">
            <v>Wajir Community Radio</v>
          </cell>
          <cell r="B478">
            <v>0</v>
          </cell>
          <cell r="C478">
            <v>0</v>
          </cell>
        </row>
        <row r="479">
          <cell r="A479" t="str">
            <v>Vybez radio</v>
          </cell>
          <cell r="B479">
            <v>0</v>
          </cell>
          <cell r="C479">
            <v>0</v>
          </cell>
        </row>
        <row r="480">
          <cell r="A480" t="str">
            <v>Voice of Victory</v>
          </cell>
          <cell r="B480">
            <v>0</v>
          </cell>
          <cell r="C480">
            <v>0</v>
          </cell>
        </row>
        <row r="481">
          <cell r="A481" t="str">
            <v>Voice of America/VOA</v>
          </cell>
          <cell r="B481">
            <v>0</v>
          </cell>
          <cell r="C481">
            <v>0</v>
          </cell>
        </row>
        <row r="482">
          <cell r="A482" t="str">
            <v>Victory FM</v>
          </cell>
          <cell r="B482">
            <v>0</v>
          </cell>
          <cell r="C482">
            <v>0</v>
          </cell>
        </row>
        <row r="483">
          <cell r="A483" t="str">
            <v>Vere FM</v>
          </cell>
          <cell r="B483">
            <v>0</v>
          </cell>
          <cell r="C483">
            <v>0</v>
          </cell>
        </row>
        <row r="484">
          <cell r="A484" t="str">
            <v>USIU Radio</v>
          </cell>
          <cell r="B484">
            <v>0</v>
          </cell>
          <cell r="C484">
            <v>0</v>
          </cell>
        </row>
        <row r="485">
          <cell r="A485" t="str">
            <v>Thiiri FM</v>
          </cell>
          <cell r="B485">
            <v>0</v>
          </cell>
          <cell r="C485">
            <v>0</v>
          </cell>
        </row>
        <row r="486">
          <cell r="A486" t="str">
            <v>Urban Radio</v>
          </cell>
          <cell r="B486">
            <v>0</v>
          </cell>
          <cell r="C486">
            <v>0</v>
          </cell>
        </row>
        <row r="487">
          <cell r="A487" t="str">
            <v>Umoja FM Radio</v>
          </cell>
          <cell r="B487">
            <v>0</v>
          </cell>
          <cell r="C487">
            <v>0</v>
          </cell>
        </row>
        <row r="488">
          <cell r="A488" t="str">
            <v>Uhuru FM</v>
          </cell>
          <cell r="B488">
            <v>0</v>
          </cell>
          <cell r="C488">
            <v>0</v>
          </cell>
        </row>
        <row r="489">
          <cell r="A489" t="str">
            <v>Ugwe</v>
          </cell>
          <cell r="B489">
            <v>0</v>
          </cell>
          <cell r="C489">
            <v>0</v>
          </cell>
        </row>
        <row r="490">
          <cell r="A490" t="str">
            <v>Amani FM</v>
          </cell>
          <cell r="B490">
            <v>0</v>
          </cell>
          <cell r="C490">
            <v>0</v>
          </cell>
        </row>
        <row r="491">
          <cell r="A491" t="str">
            <v>Turkana FM</v>
          </cell>
          <cell r="B491">
            <v>0</v>
          </cell>
          <cell r="C491">
            <v>0</v>
          </cell>
        </row>
        <row r="492">
          <cell r="A492" t="str">
            <v>Tuliza FM</v>
          </cell>
          <cell r="B492">
            <v>0</v>
          </cell>
          <cell r="C492">
            <v>0</v>
          </cell>
        </row>
        <row r="493">
          <cell r="A493" t="str">
            <v>Tugwatane kihanja FM</v>
          </cell>
          <cell r="B493">
            <v>0</v>
          </cell>
          <cell r="C493">
            <v>0</v>
          </cell>
        </row>
        <row r="494">
          <cell r="A494" t="str">
            <v>Truth FM</v>
          </cell>
          <cell r="B494">
            <v>0</v>
          </cell>
          <cell r="C494">
            <v>0</v>
          </cell>
        </row>
        <row r="495">
          <cell r="A495" t="str">
            <v>Tripple A</v>
          </cell>
          <cell r="B495">
            <v>0</v>
          </cell>
          <cell r="C495">
            <v>0</v>
          </cell>
        </row>
        <row r="496">
          <cell r="A496" t="str">
            <v>Top FM</v>
          </cell>
          <cell r="B496">
            <v>0</v>
          </cell>
          <cell r="C496">
            <v>0</v>
          </cell>
        </row>
        <row r="497">
          <cell r="A497" t="str">
            <v>Togotane FM</v>
          </cell>
          <cell r="B497">
            <v>0</v>
          </cell>
          <cell r="C497">
            <v>0</v>
          </cell>
        </row>
        <row r="498">
          <cell r="A498" t="str">
            <v>TNT FM</v>
          </cell>
          <cell r="B498">
            <v>0</v>
          </cell>
          <cell r="C498">
            <v>0</v>
          </cell>
        </row>
        <row r="499">
          <cell r="A499" t="str">
            <v>Saposema/Sabojambo FM</v>
          </cell>
          <cell r="B499">
            <v>0</v>
          </cell>
          <cell r="C499">
            <v>0</v>
          </cell>
        </row>
        <row r="500">
          <cell r="A500" t="str">
            <v>Sanyo FM -UG</v>
          </cell>
          <cell r="B500">
            <v>0</v>
          </cell>
          <cell r="C500">
            <v>0</v>
          </cell>
        </row>
        <row r="501">
          <cell r="A501" t="str">
            <v>Sahara FM</v>
          </cell>
          <cell r="B501">
            <v>0</v>
          </cell>
          <cell r="C501">
            <v>0</v>
          </cell>
        </row>
        <row r="502">
          <cell r="A502" t="str">
            <v>Radio Alpha</v>
          </cell>
          <cell r="B502">
            <v>0</v>
          </cell>
          <cell r="C502">
            <v>0</v>
          </cell>
        </row>
        <row r="503">
          <cell r="A503" t="str">
            <v>Radio Kitwek</v>
          </cell>
          <cell r="B503">
            <v>0</v>
          </cell>
          <cell r="C503">
            <v>0</v>
          </cell>
        </row>
        <row r="504">
          <cell r="A504" t="str">
            <v>Radio Japan International International</v>
          </cell>
          <cell r="B504">
            <v>0</v>
          </cell>
          <cell r="C504">
            <v>0</v>
          </cell>
        </row>
        <row r="505">
          <cell r="A505" t="str">
            <v>Radio Jangwani</v>
          </cell>
          <cell r="B505">
            <v>0</v>
          </cell>
          <cell r="C505">
            <v>0</v>
          </cell>
        </row>
        <row r="506">
          <cell r="A506" t="str">
            <v>Radio Ihsaan</v>
          </cell>
          <cell r="B506">
            <v>0</v>
          </cell>
          <cell r="C506">
            <v>0</v>
          </cell>
        </row>
        <row r="507">
          <cell r="A507" t="str">
            <v>Radio Furaha</v>
          </cell>
          <cell r="B507">
            <v>0</v>
          </cell>
          <cell r="C507">
            <v>0</v>
          </cell>
        </row>
        <row r="508">
          <cell r="A508" t="str">
            <v>Radio Free Africa</v>
          </cell>
          <cell r="B508">
            <v>0</v>
          </cell>
          <cell r="C508">
            <v>0</v>
          </cell>
        </row>
        <row r="509">
          <cell r="A509" t="str">
            <v>Radio Ethiopia</v>
          </cell>
          <cell r="B509">
            <v>0</v>
          </cell>
          <cell r="C509">
            <v>0</v>
          </cell>
        </row>
        <row r="510">
          <cell r="A510" t="str">
            <v>Radio Djibouti</v>
          </cell>
          <cell r="B510">
            <v>0</v>
          </cell>
          <cell r="C510">
            <v>0</v>
          </cell>
        </row>
        <row r="511">
          <cell r="A511" t="str">
            <v>Radio Disney</v>
          </cell>
          <cell r="B511">
            <v>0</v>
          </cell>
          <cell r="C511">
            <v>0</v>
          </cell>
        </row>
        <row r="512">
          <cell r="A512" t="str">
            <v>Radio Dhamaal</v>
          </cell>
          <cell r="B512">
            <v>0</v>
          </cell>
          <cell r="C512">
            <v>0</v>
          </cell>
        </row>
        <row r="513">
          <cell r="A513" t="str">
            <v>Radio Deutsche Welle</v>
          </cell>
          <cell r="B513">
            <v>0</v>
          </cell>
          <cell r="C513">
            <v>0</v>
          </cell>
        </row>
        <row r="514">
          <cell r="A514" t="str">
            <v>Radio China</v>
          </cell>
          <cell r="B514">
            <v>0</v>
          </cell>
          <cell r="C514">
            <v>0</v>
          </cell>
        </row>
        <row r="515">
          <cell r="A515" t="str">
            <v>Radio Chaidi</v>
          </cell>
          <cell r="B515">
            <v>0</v>
          </cell>
          <cell r="C515">
            <v>0</v>
          </cell>
        </row>
        <row r="516">
          <cell r="A516" t="str">
            <v>Radio Akicha</v>
          </cell>
          <cell r="B516">
            <v>0</v>
          </cell>
          <cell r="C516">
            <v>0</v>
          </cell>
        </row>
        <row r="517">
          <cell r="A517" t="str">
            <v>Rware</v>
          </cell>
          <cell r="B517">
            <v>0</v>
          </cell>
          <cell r="C517">
            <v>0</v>
          </cell>
        </row>
        <row r="518">
          <cell r="A518" t="str">
            <v>Qwetu Radio (Kwetu)</v>
          </cell>
          <cell r="B518">
            <v>0</v>
          </cell>
          <cell r="C518">
            <v>0</v>
          </cell>
        </row>
        <row r="519">
          <cell r="A519" t="str">
            <v>Quaran</v>
          </cell>
          <cell r="B519">
            <v>0</v>
          </cell>
          <cell r="C519">
            <v>0</v>
          </cell>
        </row>
        <row r="520">
          <cell r="A520" t="str">
            <v>Pwani FM</v>
          </cell>
          <cell r="B520">
            <v>0</v>
          </cell>
          <cell r="C520">
            <v>0</v>
          </cell>
        </row>
        <row r="521">
          <cell r="A521" t="str">
            <v>Pamoja FM Radio</v>
          </cell>
          <cell r="B521">
            <v>0</v>
          </cell>
          <cell r="C521">
            <v>0</v>
          </cell>
        </row>
        <row r="522">
          <cell r="A522" t="str">
            <v>Open Gate Radio-Ug(OPG)</v>
          </cell>
          <cell r="B522">
            <v>0</v>
          </cell>
          <cell r="C522">
            <v>0</v>
          </cell>
        </row>
        <row r="523">
          <cell r="A523" t="str">
            <v>Onagi FM</v>
          </cell>
          <cell r="B523">
            <v>0</v>
          </cell>
          <cell r="C523">
            <v>0</v>
          </cell>
        </row>
        <row r="524">
          <cell r="A524" t="str">
            <v>Nuru FM</v>
          </cell>
          <cell r="B524">
            <v>0</v>
          </cell>
          <cell r="C524">
            <v>0</v>
          </cell>
        </row>
        <row r="525">
          <cell r="A525" t="str">
            <v>NRG Radio/Energy</v>
          </cell>
          <cell r="B525">
            <v>0</v>
          </cell>
          <cell r="C525">
            <v>0</v>
          </cell>
        </row>
        <row r="526">
          <cell r="A526" t="str">
            <v>Not Applicable</v>
          </cell>
          <cell r="B526">
            <v>0</v>
          </cell>
          <cell r="C526">
            <v>0</v>
          </cell>
        </row>
        <row r="527">
          <cell r="B527">
            <v>0</v>
          </cell>
          <cell r="C527">
            <v>0</v>
          </cell>
        </row>
        <row r="528">
          <cell r="A528" t="str">
            <v>Njata FM</v>
          </cell>
          <cell r="B528">
            <v>0</v>
          </cell>
          <cell r="C528">
            <v>0</v>
          </cell>
        </row>
        <row r="529">
          <cell r="A529" t="str">
            <v>Neema FM</v>
          </cell>
          <cell r="B529">
            <v>0</v>
          </cell>
          <cell r="C529">
            <v>0</v>
          </cell>
        </row>
        <row r="530">
          <cell r="A530" t="str">
            <v>Ndega FM</v>
          </cell>
          <cell r="B530">
            <v>0</v>
          </cell>
          <cell r="C530">
            <v>0</v>
          </cell>
        </row>
        <row r="531">
          <cell r="A531" t="str">
            <v>Radio Lake Victoria/Osienala</v>
          </cell>
          <cell r="B531">
            <v>0</v>
          </cell>
          <cell r="C531">
            <v>0</v>
          </cell>
        </row>
        <row r="532">
          <cell r="A532" t="str">
            <v>Radio Maa</v>
          </cell>
          <cell r="B532">
            <v>0</v>
          </cell>
          <cell r="C532">
            <v>0</v>
          </cell>
        </row>
        <row r="533">
          <cell r="A533" t="str">
            <v>Radio Mata</v>
          </cell>
          <cell r="B533">
            <v>0</v>
          </cell>
          <cell r="C533">
            <v>0</v>
          </cell>
        </row>
        <row r="534">
          <cell r="A534" t="str">
            <v>Radio Mukwano</v>
          </cell>
          <cell r="B534">
            <v>0</v>
          </cell>
          <cell r="C534">
            <v>0</v>
          </cell>
        </row>
        <row r="535">
          <cell r="A535" t="str">
            <v>Ruben FM</v>
          </cell>
          <cell r="B535">
            <v>0</v>
          </cell>
          <cell r="C535">
            <v>0</v>
          </cell>
        </row>
        <row r="536">
          <cell r="A536" t="str">
            <v>RTN Radio</v>
          </cell>
          <cell r="B536">
            <v>0</v>
          </cell>
          <cell r="C536">
            <v>0</v>
          </cell>
        </row>
        <row r="537">
          <cell r="A537" t="str">
            <v>RTD (Tanzania)</v>
          </cell>
          <cell r="B537">
            <v>0</v>
          </cell>
          <cell r="C537">
            <v>0</v>
          </cell>
        </row>
        <row r="538">
          <cell r="A538" t="str">
            <v>RSA Radio</v>
          </cell>
          <cell r="B538">
            <v>0</v>
          </cell>
          <cell r="C538">
            <v>0</v>
          </cell>
        </row>
        <row r="539">
          <cell r="A539" t="str">
            <v>Rhema</v>
          </cell>
          <cell r="B539">
            <v>0</v>
          </cell>
          <cell r="C539">
            <v>0</v>
          </cell>
        </row>
        <row r="540">
          <cell r="A540" t="str">
            <v>RFI (Radio France International)</v>
          </cell>
          <cell r="B540">
            <v>0</v>
          </cell>
          <cell r="C540">
            <v>0</v>
          </cell>
        </row>
        <row r="541">
          <cell r="A541" t="str">
            <v>Ranet FM</v>
          </cell>
          <cell r="B541">
            <v>0</v>
          </cell>
          <cell r="C541">
            <v>0</v>
          </cell>
        </row>
        <row r="542">
          <cell r="A542" t="str">
            <v>Rameny Radio</v>
          </cell>
          <cell r="B542">
            <v>0</v>
          </cell>
          <cell r="C542">
            <v>0</v>
          </cell>
        </row>
        <row r="543">
          <cell r="A543" t="str">
            <v>Raha</v>
          </cell>
          <cell r="B543">
            <v>0</v>
          </cell>
          <cell r="C543">
            <v>0</v>
          </cell>
        </row>
        <row r="544">
          <cell r="A544" t="str">
            <v>Radio Waumini</v>
          </cell>
          <cell r="B544">
            <v>0</v>
          </cell>
          <cell r="C544">
            <v>0</v>
          </cell>
        </row>
        <row r="545">
          <cell r="A545" t="str">
            <v>Radio Uptown</v>
          </cell>
          <cell r="B545">
            <v>0</v>
          </cell>
          <cell r="C545">
            <v>0</v>
          </cell>
        </row>
        <row r="546">
          <cell r="A546" t="str">
            <v>Radio Tanga</v>
          </cell>
          <cell r="B546">
            <v>0</v>
          </cell>
          <cell r="C546">
            <v>0</v>
          </cell>
        </row>
        <row r="547">
          <cell r="A547" t="str">
            <v>Radio Somalia</v>
          </cell>
          <cell r="B547">
            <v>0</v>
          </cell>
          <cell r="C547">
            <v>0</v>
          </cell>
        </row>
        <row r="548">
          <cell r="A548" t="str">
            <v>Radio Simba</v>
          </cell>
          <cell r="B548">
            <v>0</v>
          </cell>
          <cell r="C548">
            <v>0</v>
          </cell>
        </row>
        <row r="549">
          <cell r="A549" t="str">
            <v>Radio Salaam</v>
          </cell>
          <cell r="B549">
            <v>0</v>
          </cell>
          <cell r="C549">
            <v>0</v>
          </cell>
        </row>
        <row r="550">
          <cell r="A550" t="str">
            <v>Radio Sahara 943 FM</v>
          </cell>
          <cell r="B550">
            <v>0</v>
          </cell>
          <cell r="C550">
            <v>0</v>
          </cell>
        </row>
        <row r="551">
          <cell r="A551" t="str">
            <v>Radio Safari</v>
          </cell>
          <cell r="B551">
            <v>0</v>
          </cell>
          <cell r="C551">
            <v>0</v>
          </cell>
        </row>
        <row r="552">
          <cell r="A552" t="str">
            <v>Radio Risala</v>
          </cell>
          <cell r="B552">
            <v>0</v>
          </cell>
          <cell r="C552">
            <v>0</v>
          </cell>
        </row>
        <row r="553">
          <cell r="A553" t="str">
            <v>Radio Rahma</v>
          </cell>
          <cell r="B553">
            <v>0</v>
          </cell>
          <cell r="C553">
            <v>0</v>
          </cell>
        </row>
        <row r="554">
          <cell r="A554" t="str">
            <v>Radio Planet International</v>
          </cell>
          <cell r="B554">
            <v>0</v>
          </cell>
          <cell r="C554">
            <v>0</v>
          </cell>
        </row>
        <row r="555">
          <cell r="A555" t="str">
            <v>Radio Pacho</v>
          </cell>
          <cell r="B555">
            <v>0</v>
          </cell>
          <cell r="C555">
            <v>0</v>
          </cell>
        </row>
        <row r="556">
          <cell r="A556" t="str">
            <v>Radio One /  1 FM</v>
          </cell>
          <cell r="B556">
            <v>0</v>
          </cell>
          <cell r="C556">
            <v>0</v>
          </cell>
        </row>
        <row r="557">
          <cell r="A557" t="str">
            <v>Radio Oldis</v>
          </cell>
          <cell r="B557">
            <v>0</v>
          </cell>
          <cell r="C557">
            <v>0</v>
          </cell>
        </row>
        <row r="558">
          <cell r="A558" t="str">
            <v>Radio Nthome</v>
          </cell>
          <cell r="B558">
            <v>0</v>
          </cell>
          <cell r="C558">
            <v>0</v>
          </cell>
        </row>
        <row r="559">
          <cell r="A559" t="str">
            <v>Radio Mwariama</v>
          </cell>
          <cell r="B559">
            <v>0</v>
          </cell>
          <cell r="C559">
            <v>0</v>
          </cell>
        </row>
        <row r="560">
          <cell r="A560" t="str">
            <v>Radio Mwanendu</v>
          </cell>
          <cell r="B560">
            <v>0</v>
          </cell>
          <cell r="C560">
            <v>0</v>
          </cell>
        </row>
        <row r="561">
          <cell r="A561" t="str">
            <v>Radio Mururi</v>
          </cell>
          <cell r="B561">
            <v>0</v>
          </cell>
          <cell r="C561">
            <v>0</v>
          </cell>
        </row>
        <row r="562">
          <cell r="A562" t="str">
            <v>Two FM/2 FM / 87.7 Radio</v>
          </cell>
          <cell r="B562">
            <v>0</v>
          </cell>
          <cell r="C56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Data"/>
      <sheetName val="Reach and Share"/>
    </sheetNames>
    <sheetDataSet>
      <sheetData sheetId="0"/>
      <sheetData sheetId="1">
        <row r="2">
          <cell r="A2" t="str">
            <v>Total RD</v>
          </cell>
          <cell r="B2">
            <v>0.22700000000000001</v>
          </cell>
        </row>
        <row r="3">
          <cell r="A3" t="str">
            <v>Citizen Radio</v>
          </cell>
          <cell r="B3">
            <v>5.1799999999999999E-2</v>
          </cell>
          <cell r="C3">
            <v>0.1847231341650252</v>
          </cell>
        </row>
        <row r="4">
          <cell r="A4" t="str">
            <v>Jambo FM</v>
          </cell>
          <cell r="B4">
            <v>5.5800000000000002E-2</v>
          </cell>
          <cell r="C4">
            <v>0.1825344714379514</v>
          </cell>
        </row>
        <row r="5">
          <cell r="A5" t="str">
            <v>Kameme Radio</v>
          </cell>
          <cell r="B5">
            <v>2.18E-2</v>
          </cell>
          <cell r="C5">
            <v>0.12876632377617281</v>
          </cell>
        </row>
        <row r="6">
          <cell r="A6" t="str">
            <v>Classic FM</v>
          </cell>
          <cell r="B6">
            <v>2.9000000000000001E-2</v>
          </cell>
          <cell r="C6">
            <v>7.4852265265922521E-2</v>
          </cell>
        </row>
        <row r="7">
          <cell r="A7" t="str">
            <v>Radio 47</v>
          </cell>
          <cell r="B7">
            <v>1.7299999999999999E-2</v>
          </cell>
          <cell r="C7">
            <v>6.6608302327278046E-2</v>
          </cell>
        </row>
        <row r="8">
          <cell r="A8" t="str">
            <v>Radio Maisha</v>
          </cell>
          <cell r="B8">
            <v>1.41E-2</v>
          </cell>
          <cell r="C8">
            <v>5.3257459692128112E-2</v>
          </cell>
        </row>
        <row r="9">
          <cell r="A9" t="str">
            <v>Ramogi FM</v>
          </cell>
          <cell r="B9">
            <v>1.1900000000000001E-2</v>
          </cell>
          <cell r="C9">
            <v>3.6915444663310717E-2</v>
          </cell>
        </row>
        <row r="10">
          <cell r="A10" t="str">
            <v>Milele FM</v>
          </cell>
          <cell r="B10">
            <v>1.11E-2</v>
          </cell>
          <cell r="C10">
            <v>3.1735609542569487E-2</v>
          </cell>
        </row>
        <row r="11">
          <cell r="A11" t="str">
            <v>Kiss FM</v>
          </cell>
          <cell r="B11">
            <v>8.2000000000000007E-3</v>
          </cell>
          <cell r="C11">
            <v>3.158969869409791E-2</v>
          </cell>
        </row>
        <row r="12">
          <cell r="A12" t="str">
            <v>Inooro FM</v>
          </cell>
          <cell r="B12">
            <v>7.1000000000000004E-3</v>
          </cell>
          <cell r="C12">
            <v>2.2835047785802871E-2</v>
          </cell>
        </row>
        <row r="13">
          <cell r="A13" t="str">
            <v>Ghetto Radio 89.5 FM</v>
          </cell>
          <cell r="B13">
            <v>2.8999999999999998E-3</v>
          </cell>
          <cell r="C13">
            <v>1.7801123513533228E-2</v>
          </cell>
        </row>
        <row r="14">
          <cell r="A14" t="str">
            <v>KBC English Radio</v>
          </cell>
          <cell r="B14">
            <v>4.0000000000000001E-3</v>
          </cell>
          <cell r="C14">
            <v>1.7363390968118481E-2</v>
          </cell>
        </row>
        <row r="15">
          <cell r="A15" t="str">
            <v>BBC World Radio</v>
          </cell>
          <cell r="B15">
            <v>9.9000000000000008E-3</v>
          </cell>
          <cell r="C15">
            <v>1.6342015028817391E-2</v>
          </cell>
        </row>
        <row r="16">
          <cell r="A16" t="str">
            <v>Ghetto FM</v>
          </cell>
          <cell r="B16">
            <v>2.3E-3</v>
          </cell>
          <cell r="C16">
            <v>1.5247683665280509E-2</v>
          </cell>
        </row>
        <row r="17">
          <cell r="A17" t="str">
            <v>Gukena FM</v>
          </cell>
          <cell r="B17">
            <v>1.1999999999999999E-3</v>
          </cell>
          <cell r="C17">
            <v>1.0724447362661409E-2</v>
          </cell>
        </row>
        <row r="18">
          <cell r="A18" t="str">
            <v>Voice of America/VOA</v>
          </cell>
          <cell r="B18">
            <v>8.5000000000000006E-3</v>
          </cell>
          <cell r="C18">
            <v>1.014080396877508E-2</v>
          </cell>
        </row>
        <row r="19">
          <cell r="A19" t="str">
            <v>Kigooco FM</v>
          </cell>
          <cell r="B19">
            <v>3.0999999999999999E-3</v>
          </cell>
          <cell r="C19">
            <v>9.8489822718319121E-3</v>
          </cell>
        </row>
        <row r="20">
          <cell r="A20" t="str">
            <v>Capital Radio</v>
          </cell>
          <cell r="B20">
            <v>1.8E-3</v>
          </cell>
          <cell r="C20">
            <v>9.6301159991245364E-3</v>
          </cell>
        </row>
        <row r="21">
          <cell r="A21" t="str">
            <v>Hope FM</v>
          </cell>
          <cell r="B21">
            <v>3.0999999999999999E-3</v>
          </cell>
          <cell r="C21">
            <v>9.5571605748887446E-3</v>
          </cell>
        </row>
        <row r="22">
          <cell r="A22" t="str">
            <v>Chamgei FM</v>
          </cell>
          <cell r="B22">
            <v>2.3999999999999998E-3</v>
          </cell>
          <cell r="C22">
            <v>8.8276063325308241E-3</v>
          </cell>
        </row>
        <row r="23">
          <cell r="A23" t="str">
            <v>Spice radio</v>
          </cell>
          <cell r="B23">
            <v>3.2000000000000002E-3</v>
          </cell>
          <cell r="C23">
            <v>7.5873641205223613E-3</v>
          </cell>
        </row>
        <row r="24">
          <cell r="A24" t="str">
            <v>Radio Taifa</v>
          </cell>
          <cell r="B24">
            <v>1.5E-3</v>
          </cell>
          <cell r="C24">
            <v>7.1496315751076091E-3</v>
          </cell>
        </row>
        <row r="25">
          <cell r="A25" t="str">
            <v>NRG Radio/Energy</v>
          </cell>
          <cell r="B25">
            <v>4.1999999999999997E-3</v>
          </cell>
          <cell r="C25">
            <v>6.4930327569854823E-3</v>
          </cell>
        </row>
        <row r="26">
          <cell r="A26">
            <v>95.3</v>
          </cell>
          <cell r="B26">
            <v>5.0000000000000001E-4</v>
          </cell>
          <cell r="C26">
            <v>6.4930327569854823E-3</v>
          </cell>
        </row>
        <row r="27">
          <cell r="A27" t="str">
            <v>Musyi FM</v>
          </cell>
          <cell r="B27">
            <v>2E-3</v>
          </cell>
          <cell r="C27">
            <v>3.7207266360253892E-3</v>
          </cell>
        </row>
        <row r="28">
          <cell r="A28" t="str">
            <v>Nation FM / 963</v>
          </cell>
          <cell r="B28">
            <v>1.1999999999999999E-3</v>
          </cell>
          <cell r="C28">
            <v>3.574815787553805E-3</v>
          </cell>
        </row>
        <row r="29">
          <cell r="A29" t="str">
            <v>Egesa FM</v>
          </cell>
          <cell r="B29">
            <v>1.5E-3</v>
          </cell>
          <cell r="C29">
            <v>3.064127817903261E-3</v>
          </cell>
        </row>
        <row r="30">
          <cell r="A30" t="str">
            <v>Mwangaza</v>
          </cell>
          <cell r="B30">
            <v>1E-3</v>
          </cell>
          <cell r="C30">
            <v>2.9911723936674691E-3</v>
          </cell>
        </row>
        <row r="31">
          <cell r="A31" t="str">
            <v>MBCI Radio 89.5 FM</v>
          </cell>
          <cell r="B31">
            <v>1E-3</v>
          </cell>
          <cell r="C31">
            <v>2.8452615451958849E-3</v>
          </cell>
        </row>
        <row r="32">
          <cell r="A32" t="str">
            <v>Ingo</v>
          </cell>
          <cell r="B32">
            <v>8.9999999999999998E-4</v>
          </cell>
          <cell r="C32">
            <v>2.699350696724302E-3</v>
          </cell>
        </row>
        <row r="33">
          <cell r="A33" t="str">
            <v>Vitron radio</v>
          </cell>
          <cell r="B33">
            <v>8.0000000000000004E-4</v>
          </cell>
          <cell r="C33">
            <v>2.553439848252717E-3</v>
          </cell>
        </row>
        <row r="34">
          <cell r="A34" t="str">
            <v>Radio Waumini</v>
          </cell>
          <cell r="B34">
            <v>8.0000000000000004E-4</v>
          </cell>
          <cell r="C34">
            <v>2.2616181513095499E-3</v>
          </cell>
        </row>
        <row r="35">
          <cell r="A35" t="str">
            <v>Imani FM</v>
          </cell>
          <cell r="B35">
            <v>5.0000000000000001E-4</v>
          </cell>
          <cell r="C35">
            <v>1.4591084847158391E-3</v>
          </cell>
        </row>
        <row r="36">
          <cell r="A36" t="str">
            <v>Biblia Husema</v>
          </cell>
          <cell r="B36">
            <v>5.9999999999999995E-4</v>
          </cell>
          <cell r="C36">
            <v>1.240242212008463E-3</v>
          </cell>
        </row>
        <row r="37">
          <cell r="A37" t="str">
            <v>Two FM/2 FM / 87.7 Radio</v>
          </cell>
          <cell r="B37">
            <v>5.0000000000000001E-4</v>
          </cell>
          <cell r="C37">
            <v>1.240242212008463E-3</v>
          </cell>
        </row>
        <row r="38">
          <cell r="A38" t="str">
            <v>EWTN Catholic Radio</v>
          </cell>
          <cell r="B38">
            <v>2.0000000000000001E-4</v>
          </cell>
          <cell r="C38">
            <v>1.1672867877726709E-3</v>
          </cell>
        </row>
        <row r="39">
          <cell r="A39" t="str">
            <v>Mbaitu FM</v>
          </cell>
          <cell r="B39">
            <v>5.0000000000000001E-4</v>
          </cell>
          <cell r="C39">
            <v>1.0213759393010869E-3</v>
          </cell>
        </row>
        <row r="40">
          <cell r="A40" t="str">
            <v>West FM</v>
          </cell>
          <cell r="B40">
            <v>4.0000000000000002E-4</v>
          </cell>
          <cell r="C40">
            <v>1.0213759393010869E-3</v>
          </cell>
        </row>
        <row r="41">
          <cell r="A41" t="str">
            <v>Deutche Welle(DW)</v>
          </cell>
          <cell r="B41">
            <v>2.0000000000000001E-4</v>
          </cell>
          <cell r="C41">
            <v>5.1068796965054357E-4</v>
          </cell>
        </row>
        <row r="42">
          <cell r="A42" t="str">
            <v>Milambo FM</v>
          </cell>
          <cell r="B42">
            <v>2.0000000000000001E-4</v>
          </cell>
          <cell r="C42">
            <v>3.6477712117895971E-4</v>
          </cell>
        </row>
        <row r="43">
          <cell r="B43">
            <v>2.9999999999999997E-4</v>
          </cell>
          <cell r="C43">
            <v>3.6477712117895971E-4</v>
          </cell>
        </row>
        <row r="44">
          <cell r="A44" t="str">
            <v>Coro FM</v>
          </cell>
          <cell r="B44">
            <v>2.0000000000000001E-4</v>
          </cell>
          <cell r="C44">
            <v>3.6477712117895971E-4</v>
          </cell>
        </row>
        <row r="45">
          <cell r="A45" t="str">
            <v>Rameny Radio</v>
          </cell>
          <cell r="B45">
            <v>2.0000000000000001E-4</v>
          </cell>
          <cell r="C45">
            <v>2.9182169694316772E-4</v>
          </cell>
        </row>
        <row r="46">
          <cell r="A46" t="str">
            <v>Mwihoko</v>
          </cell>
          <cell r="B46">
            <v>0</v>
          </cell>
          <cell r="C46">
            <v>0</v>
          </cell>
        </row>
        <row r="47">
          <cell r="A47" t="str">
            <v>Wakulima</v>
          </cell>
          <cell r="B47">
            <v>0</v>
          </cell>
          <cell r="C47">
            <v>0</v>
          </cell>
        </row>
        <row r="48">
          <cell r="A48" t="str">
            <v>Kwame fm</v>
          </cell>
          <cell r="B48">
            <v>0</v>
          </cell>
          <cell r="C48">
            <v>0</v>
          </cell>
        </row>
        <row r="49">
          <cell r="A49" t="str">
            <v>Lokoi fm</v>
          </cell>
          <cell r="B49">
            <v>0</v>
          </cell>
          <cell r="C49">
            <v>0</v>
          </cell>
        </row>
        <row r="50">
          <cell r="A50" t="str">
            <v>Jcc</v>
          </cell>
          <cell r="B50">
            <v>0</v>
          </cell>
          <cell r="C50">
            <v>0</v>
          </cell>
        </row>
        <row r="51">
          <cell r="A51" t="str">
            <v>Poro fm</v>
          </cell>
          <cell r="B51">
            <v>0</v>
          </cell>
          <cell r="C51">
            <v>0</v>
          </cell>
        </row>
        <row r="52">
          <cell r="A52" t="str">
            <v>Christian radio</v>
          </cell>
          <cell r="B52">
            <v>0</v>
          </cell>
          <cell r="C52">
            <v>0</v>
          </cell>
        </row>
        <row r="53">
          <cell r="A53" t="str">
            <v>Bania fm</v>
          </cell>
          <cell r="B53">
            <v>0</v>
          </cell>
          <cell r="C53">
            <v>0</v>
          </cell>
        </row>
        <row r="54">
          <cell r="A54" t="str">
            <v>Relax fm</v>
          </cell>
          <cell r="B54">
            <v>0</v>
          </cell>
          <cell r="C54">
            <v>0</v>
          </cell>
        </row>
        <row r="55">
          <cell r="A55" t="str">
            <v>Taji</v>
          </cell>
          <cell r="B55">
            <v>0</v>
          </cell>
          <cell r="C55">
            <v>0</v>
          </cell>
        </row>
        <row r="56">
          <cell r="A56" t="str">
            <v>Rama</v>
          </cell>
          <cell r="B56">
            <v>0</v>
          </cell>
          <cell r="C56">
            <v>0</v>
          </cell>
        </row>
        <row r="57">
          <cell r="A57" t="str">
            <v>Imoo radio</v>
          </cell>
          <cell r="B57">
            <v>0</v>
          </cell>
          <cell r="C57">
            <v>0</v>
          </cell>
        </row>
        <row r="58">
          <cell r="A58" t="str">
            <v>Getembe fm</v>
          </cell>
          <cell r="B58">
            <v>0</v>
          </cell>
          <cell r="C58">
            <v>0</v>
          </cell>
        </row>
        <row r="59">
          <cell r="A59" t="str">
            <v>Dala FM</v>
          </cell>
          <cell r="B59">
            <v>0</v>
          </cell>
          <cell r="C59">
            <v>0</v>
          </cell>
        </row>
        <row r="60">
          <cell r="A60" t="str">
            <v>Riverside</v>
          </cell>
          <cell r="B60">
            <v>0</v>
          </cell>
          <cell r="C60">
            <v>0</v>
          </cell>
        </row>
        <row r="61">
          <cell r="A61" t="str">
            <v>FBF</v>
          </cell>
          <cell r="B61">
            <v>0</v>
          </cell>
          <cell r="C61">
            <v>0</v>
          </cell>
        </row>
        <row r="62">
          <cell r="A62" t="str">
            <v>Ashe</v>
          </cell>
          <cell r="B62">
            <v>0</v>
          </cell>
          <cell r="C62">
            <v>0</v>
          </cell>
        </row>
        <row r="63">
          <cell r="A63" t="str">
            <v>Radio Mshindi</v>
          </cell>
          <cell r="B63">
            <v>0</v>
          </cell>
          <cell r="C63">
            <v>0</v>
          </cell>
        </row>
        <row r="64">
          <cell r="A64" t="str">
            <v>Ekeyokon FM</v>
          </cell>
          <cell r="B64">
            <v>0</v>
          </cell>
          <cell r="C64">
            <v>0</v>
          </cell>
        </row>
        <row r="65">
          <cell r="A65" t="str">
            <v>Chalbi FM</v>
          </cell>
          <cell r="B65">
            <v>0</v>
          </cell>
          <cell r="C65">
            <v>0</v>
          </cell>
        </row>
        <row r="66">
          <cell r="A66" t="str">
            <v>Baite</v>
          </cell>
          <cell r="B66">
            <v>0</v>
          </cell>
          <cell r="C66">
            <v>0</v>
          </cell>
        </row>
        <row r="67">
          <cell r="A67" t="str">
            <v>GV</v>
          </cell>
          <cell r="B67">
            <v>0</v>
          </cell>
          <cell r="C67">
            <v>0</v>
          </cell>
        </row>
        <row r="68">
          <cell r="A68" t="str">
            <v>Jazz</v>
          </cell>
          <cell r="B68">
            <v>0</v>
          </cell>
          <cell r="C68">
            <v>0</v>
          </cell>
        </row>
        <row r="69">
          <cell r="A69" t="str">
            <v>Kayo FM</v>
          </cell>
          <cell r="B69">
            <v>0</v>
          </cell>
          <cell r="C69">
            <v>0</v>
          </cell>
        </row>
        <row r="70">
          <cell r="A70" t="str">
            <v>Radio mchungaji</v>
          </cell>
          <cell r="B70">
            <v>0</v>
          </cell>
          <cell r="C70">
            <v>0</v>
          </cell>
        </row>
        <row r="71">
          <cell r="A71" t="str">
            <v>Yudah</v>
          </cell>
          <cell r="B71">
            <v>0</v>
          </cell>
          <cell r="C71">
            <v>0</v>
          </cell>
        </row>
        <row r="72">
          <cell r="A72" t="str">
            <v>Perus</v>
          </cell>
          <cell r="B72">
            <v>0</v>
          </cell>
          <cell r="C72">
            <v>0</v>
          </cell>
        </row>
        <row r="73">
          <cell r="A73" t="str">
            <v>Muyeche fm</v>
          </cell>
          <cell r="B73">
            <v>0</v>
          </cell>
          <cell r="C73">
            <v>0</v>
          </cell>
        </row>
        <row r="74">
          <cell r="A74" t="str">
            <v>Muoroto fm</v>
          </cell>
          <cell r="B74">
            <v>0</v>
          </cell>
          <cell r="C74">
            <v>0</v>
          </cell>
        </row>
        <row r="75">
          <cell r="A75" t="str">
            <v>Radio tangaza</v>
          </cell>
          <cell r="B75">
            <v>0</v>
          </cell>
          <cell r="C75">
            <v>0</v>
          </cell>
        </row>
        <row r="76">
          <cell r="A76" t="str">
            <v>Kimuri</v>
          </cell>
          <cell r="B76">
            <v>0</v>
          </cell>
          <cell r="C76">
            <v>0</v>
          </cell>
        </row>
        <row r="77">
          <cell r="A77" t="str">
            <v>Bulola fm</v>
          </cell>
          <cell r="B77">
            <v>0</v>
          </cell>
          <cell r="C77">
            <v>0</v>
          </cell>
        </row>
        <row r="78">
          <cell r="A78" t="str">
            <v>Mzalendo</v>
          </cell>
          <cell r="B78">
            <v>0</v>
          </cell>
          <cell r="C78">
            <v>0</v>
          </cell>
        </row>
        <row r="79">
          <cell r="A79" t="str">
            <v>Githembe</v>
          </cell>
          <cell r="B79">
            <v>0</v>
          </cell>
          <cell r="C79">
            <v>0</v>
          </cell>
        </row>
        <row r="80">
          <cell r="A80" t="str">
            <v>khendo fm</v>
          </cell>
          <cell r="B80">
            <v>0</v>
          </cell>
          <cell r="C80">
            <v>0</v>
          </cell>
        </row>
        <row r="81">
          <cell r="A81" t="str">
            <v>BBI</v>
          </cell>
          <cell r="B81">
            <v>0</v>
          </cell>
          <cell r="C81">
            <v>0</v>
          </cell>
        </row>
        <row r="82">
          <cell r="A82" t="str">
            <v>CBS radio</v>
          </cell>
          <cell r="B82">
            <v>0</v>
          </cell>
          <cell r="C82">
            <v>0</v>
          </cell>
        </row>
        <row r="83">
          <cell r="A83" t="str">
            <v>Bistu</v>
          </cell>
          <cell r="B83">
            <v>0</v>
          </cell>
          <cell r="C83">
            <v>0</v>
          </cell>
        </row>
        <row r="84">
          <cell r="A84" t="str">
            <v>Ushindi</v>
          </cell>
          <cell r="B84">
            <v>0</v>
          </cell>
          <cell r="C84">
            <v>0</v>
          </cell>
        </row>
        <row r="85">
          <cell r="A85" t="str">
            <v>Trinity</v>
          </cell>
          <cell r="B85">
            <v>0</v>
          </cell>
          <cell r="C85">
            <v>0</v>
          </cell>
        </row>
        <row r="86">
          <cell r="A86" t="str">
            <v>NBCI</v>
          </cell>
          <cell r="B86">
            <v>0</v>
          </cell>
          <cell r="C86">
            <v>0</v>
          </cell>
        </row>
        <row r="87">
          <cell r="A87" t="str">
            <v>Muhoroto</v>
          </cell>
          <cell r="B87">
            <v>0</v>
          </cell>
          <cell r="C87">
            <v>0</v>
          </cell>
        </row>
        <row r="88">
          <cell r="A88" t="str">
            <v>Libao</v>
          </cell>
          <cell r="B88">
            <v>0</v>
          </cell>
          <cell r="C88">
            <v>0</v>
          </cell>
        </row>
        <row r="89">
          <cell r="A89" t="str">
            <v>Lenango</v>
          </cell>
          <cell r="B89">
            <v>0</v>
          </cell>
          <cell r="C89">
            <v>0</v>
          </cell>
        </row>
        <row r="90">
          <cell r="A90" t="str">
            <v>Kimweri</v>
          </cell>
          <cell r="B90">
            <v>0</v>
          </cell>
          <cell r="C90">
            <v>0</v>
          </cell>
        </row>
        <row r="91">
          <cell r="A91" t="str">
            <v>Radio Teme</v>
          </cell>
          <cell r="B91">
            <v>0</v>
          </cell>
          <cell r="C91">
            <v>0</v>
          </cell>
        </row>
        <row r="92">
          <cell r="A92" t="str">
            <v>Juda</v>
          </cell>
          <cell r="B92">
            <v>0</v>
          </cell>
          <cell r="C92">
            <v>0</v>
          </cell>
        </row>
        <row r="93">
          <cell r="A93" t="str">
            <v>Gisha FM</v>
          </cell>
          <cell r="B93">
            <v>0</v>
          </cell>
          <cell r="C93">
            <v>0</v>
          </cell>
        </row>
        <row r="94">
          <cell r="A94" t="str">
            <v>Mwendani Fm</v>
          </cell>
          <cell r="B94">
            <v>0</v>
          </cell>
          <cell r="C94">
            <v>0</v>
          </cell>
        </row>
        <row r="95">
          <cell r="A95" t="str">
            <v>Milima</v>
          </cell>
          <cell r="B95">
            <v>0</v>
          </cell>
          <cell r="C95">
            <v>0</v>
          </cell>
        </row>
        <row r="96">
          <cell r="A96" t="str">
            <v>Karl FM</v>
          </cell>
          <cell r="B96">
            <v>0</v>
          </cell>
          <cell r="C96">
            <v>0</v>
          </cell>
        </row>
        <row r="97">
          <cell r="A97" t="str">
            <v>Tembea FM</v>
          </cell>
          <cell r="B97">
            <v>0</v>
          </cell>
          <cell r="C97">
            <v>0</v>
          </cell>
        </row>
        <row r="98">
          <cell r="A98" t="str">
            <v>Mworoto FM</v>
          </cell>
          <cell r="B98">
            <v>0</v>
          </cell>
          <cell r="C98">
            <v>0</v>
          </cell>
        </row>
        <row r="99">
          <cell r="A99" t="str">
            <v>Mwendatu FM</v>
          </cell>
          <cell r="B99">
            <v>0</v>
          </cell>
          <cell r="C99">
            <v>0</v>
          </cell>
        </row>
        <row r="100">
          <cell r="A100" t="str">
            <v>Mutongoi fm</v>
          </cell>
          <cell r="B100">
            <v>0</v>
          </cell>
          <cell r="C100">
            <v>0</v>
          </cell>
        </row>
        <row r="101">
          <cell r="A101" t="str">
            <v>Boarder fm</v>
          </cell>
          <cell r="B101">
            <v>0</v>
          </cell>
          <cell r="C101">
            <v>0</v>
          </cell>
        </row>
        <row r="102">
          <cell r="A102" t="str">
            <v>Getu Radio</v>
          </cell>
          <cell r="B102">
            <v>0</v>
          </cell>
          <cell r="C102">
            <v>0</v>
          </cell>
        </row>
        <row r="103">
          <cell r="A103" t="str">
            <v>Radio 74</v>
          </cell>
          <cell r="B103">
            <v>0</v>
          </cell>
          <cell r="C103">
            <v>0</v>
          </cell>
        </row>
        <row r="104">
          <cell r="A104" t="str">
            <v>Akamba Fm</v>
          </cell>
          <cell r="B104">
            <v>0</v>
          </cell>
          <cell r="C104">
            <v>0</v>
          </cell>
        </row>
        <row r="105">
          <cell r="A105" t="str">
            <v>Angaaf radio</v>
          </cell>
          <cell r="B105">
            <v>0</v>
          </cell>
          <cell r="C105">
            <v>0</v>
          </cell>
        </row>
        <row r="106">
          <cell r="A106" t="str">
            <v>Gaya</v>
          </cell>
          <cell r="B106">
            <v>0</v>
          </cell>
          <cell r="C106">
            <v>0</v>
          </cell>
        </row>
        <row r="107">
          <cell r="A107" t="str">
            <v>Tushikamane fm</v>
          </cell>
          <cell r="B107">
            <v>0</v>
          </cell>
          <cell r="C107">
            <v>0</v>
          </cell>
        </row>
        <row r="108">
          <cell r="A108" t="str">
            <v>Coco</v>
          </cell>
          <cell r="B108">
            <v>0</v>
          </cell>
          <cell r="C108">
            <v>0</v>
          </cell>
        </row>
        <row r="109">
          <cell r="A109" t="str">
            <v>Shake fm</v>
          </cell>
          <cell r="B109">
            <v>0</v>
          </cell>
          <cell r="C109">
            <v>0</v>
          </cell>
        </row>
        <row r="110">
          <cell r="A110" t="str">
            <v>Wega</v>
          </cell>
          <cell r="B110">
            <v>0</v>
          </cell>
          <cell r="C110">
            <v>0</v>
          </cell>
        </row>
        <row r="111">
          <cell r="A111" t="str">
            <v>Newlife</v>
          </cell>
          <cell r="B111">
            <v>0</v>
          </cell>
          <cell r="C111">
            <v>0</v>
          </cell>
        </row>
        <row r="112">
          <cell r="A112" t="str">
            <v>Minto</v>
          </cell>
          <cell r="B112">
            <v>0</v>
          </cell>
          <cell r="C112">
            <v>0</v>
          </cell>
        </row>
        <row r="113">
          <cell r="A113" t="str">
            <v>Limwalo fm</v>
          </cell>
          <cell r="B113">
            <v>0</v>
          </cell>
          <cell r="C113">
            <v>0</v>
          </cell>
        </row>
        <row r="114">
          <cell r="A114" t="str">
            <v>Kukena</v>
          </cell>
          <cell r="B114">
            <v>0</v>
          </cell>
          <cell r="C114">
            <v>0</v>
          </cell>
        </row>
        <row r="115">
          <cell r="A115" t="str">
            <v>Kongena fm</v>
          </cell>
          <cell r="B115">
            <v>0</v>
          </cell>
          <cell r="C115">
            <v>0</v>
          </cell>
        </row>
        <row r="116">
          <cell r="A116" t="str">
            <v>Kiptuge fm</v>
          </cell>
          <cell r="B116">
            <v>0</v>
          </cell>
          <cell r="C116">
            <v>0</v>
          </cell>
        </row>
        <row r="117">
          <cell r="A117" t="str">
            <v>Kayu fm</v>
          </cell>
          <cell r="B117">
            <v>0</v>
          </cell>
          <cell r="C117">
            <v>0</v>
          </cell>
        </row>
        <row r="118">
          <cell r="A118" t="str">
            <v>Ikiyalo</v>
          </cell>
          <cell r="B118">
            <v>0</v>
          </cell>
          <cell r="C118">
            <v>0</v>
          </cell>
        </row>
        <row r="119">
          <cell r="A119" t="str">
            <v>Ayele</v>
          </cell>
          <cell r="B119">
            <v>0</v>
          </cell>
          <cell r="C119">
            <v>0</v>
          </cell>
        </row>
        <row r="120">
          <cell r="A120" t="str">
            <v>Gatembe</v>
          </cell>
          <cell r="B120">
            <v>0</v>
          </cell>
          <cell r="C120">
            <v>0</v>
          </cell>
        </row>
        <row r="121">
          <cell r="A121" t="str">
            <v>Fidai</v>
          </cell>
          <cell r="B121">
            <v>0</v>
          </cell>
          <cell r="C121">
            <v>0</v>
          </cell>
        </row>
        <row r="122">
          <cell r="A122" t="str">
            <v>Chuka University</v>
          </cell>
          <cell r="B122">
            <v>0</v>
          </cell>
          <cell r="C122">
            <v>0</v>
          </cell>
        </row>
        <row r="123">
          <cell r="A123" t="str">
            <v>Alfa</v>
          </cell>
          <cell r="B123">
            <v>0</v>
          </cell>
          <cell r="C123">
            <v>0</v>
          </cell>
        </row>
        <row r="124">
          <cell r="A124" t="str">
            <v>Aiyena</v>
          </cell>
          <cell r="B124">
            <v>0</v>
          </cell>
          <cell r="C124">
            <v>0</v>
          </cell>
        </row>
        <row r="125">
          <cell r="A125" t="str">
            <v>Adiani</v>
          </cell>
          <cell r="B125">
            <v>0</v>
          </cell>
          <cell r="C125">
            <v>0</v>
          </cell>
        </row>
        <row r="126">
          <cell r="A126" t="str">
            <v>Dawa fm</v>
          </cell>
          <cell r="B126">
            <v>0</v>
          </cell>
          <cell r="C126">
            <v>0</v>
          </cell>
        </row>
        <row r="127">
          <cell r="A127" t="str">
            <v>Choice fm</v>
          </cell>
          <cell r="B127">
            <v>0</v>
          </cell>
          <cell r="C127">
            <v>0</v>
          </cell>
        </row>
        <row r="128">
          <cell r="A128" t="str">
            <v>Alba fm</v>
          </cell>
          <cell r="B128">
            <v>0</v>
          </cell>
          <cell r="C128">
            <v>0</v>
          </cell>
        </row>
        <row r="129">
          <cell r="A129" t="str">
            <v>Central fm</v>
          </cell>
          <cell r="B129">
            <v>0</v>
          </cell>
          <cell r="C129">
            <v>0</v>
          </cell>
        </row>
        <row r="130">
          <cell r="A130" t="str">
            <v>None/Not Consumed</v>
          </cell>
          <cell r="B130">
            <v>0</v>
          </cell>
          <cell r="C130">
            <v>0</v>
          </cell>
        </row>
        <row r="131">
          <cell r="A131" t="str">
            <v>Others2</v>
          </cell>
          <cell r="B131">
            <v>0</v>
          </cell>
          <cell r="C131">
            <v>0</v>
          </cell>
        </row>
        <row r="132">
          <cell r="A132" t="str">
            <v>Others1</v>
          </cell>
          <cell r="B132">
            <v>0</v>
          </cell>
          <cell r="C132">
            <v>0</v>
          </cell>
        </row>
        <row r="133">
          <cell r="A133" t="str">
            <v>Anyore FM</v>
          </cell>
          <cell r="B133">
            <v>0</v>
          </cell>
          <cell r="C133">
            <v>0</v>
          </cell>
        </row>
        <row r="134">
          <cell r="A134" t="str">
            <v>KBC Ingo</v>
          </cell>
          <cell r="B134">
            <v>0</v>
          </cell>
          <cell r="C134">
            <v>0</v>
          </cell>
        </row>
        <row r="135">
          <cell r="A135" t="str">
            <v>KBC Minto</v>
          </cell>
          <cell r="B135">
            <v>0</v>
          </cell>
          <cell r="C135">
            <v>0</v>
          </cell>
        </row>
        <row r="136">
          <cell r="A136" t="str">
            <v>Zulu Radio</v>
          </cell>
          <cell r="B136">
            <v>0</v>
          </cell>
          <cell r="C136">
            <v>0</v>
          </cell>
        </row>
        <row r="137">
          <cell r="A137" t="str">
            <v>Zanzibar Radio</v>
          </cell>
          <cell r="B137">
            <v>0</v>
          </cell>
          <cell r="C137">
            <v>0</v>
          </cell>
        </row>
        <row r="138">
          <cell r="A138" t="str">
            <v>Yetu FM</v>
          </cell>
          <cell r="B138">
            <v>0</v>
          </cell>
          <cell r="C138">
            <v>0</v>
          </cell>
        </row>
        <row r="139">
          <cell r="A139" t="str">
            <v>Y FM</v>
          </cell>
          <cell r="B139">
            <v>0</v>
          </cell>
          <cell r="C139">
            <v>0</v>
          </cell>
        </row>
        <row r="140">
          <cell r="A140" t="str">
            <v>Radio Samaritan</v>
          </cell>
          <cell r="B140">
            <v>0</v>
          </cell>
          <cell r="C140">
            <v>0</v>
          </cell>
        </row>
        <row r="141">
          <cell r="A141" t="str">
            <v>wendani FM</v>
          </cell>
          <cell r="B141">
            <v>0</v>
          </cell>
          <cell r="C141">
            <v>0</v>
          </cell>
        </row>
        <row r="142">
          <cell r="A142" t="str">
            <v>Ingile fm</v>
          </cell>
          <cell r="B142">
            <v>0</v>
          </cell>
          <cell r="C142">
            <v>0</v>
          </cell>
        </row>
        <row r="143">
          <cell r="A143" t="str">
            <v>Soro Radio</v>
          </cell>
          <cell r="B143">
            <v>0</v>
          </cell>
          <cell r="C143">
            <v>0</v>
          </cell>
        </row>
        <row r="144">
          <cell r="A144" t="str">
            <v>Gichichio</v>
          </cell>
          <cell r="B144">
            <v>0</v>
          </cell>
          <cell r="C144">
            <v>0</v>
          </cell>
        </row>
        <row r="145">
          <cell r="A145" t="str">
            <v>IBSE radio</v>
          </cell>
          <cell r="B145">
            <v>0</v>
          </cell>
          <cell r="C145">
            <v>0</v>
          </cell>
        </row>
        <row r="146">
          <cell r="A146" t="str">
            <v>Easy fm</v>
          </cell>
          <cell r="B146">
            <v>0</v>
          </cell>
          <cell r="C146">
            <v>0</v>
          </cell>
        </row>
        <row r="147">
          <cell r="A147" t="str">
            <v>Berur</v>
          </cell>
          <cell r="B147">
            <v>0</v>
          </cell>
          <cell r="C147">
            <v>0</v>
          </cell>
        </row>
        <row r="148">
          <cell r="A148" t="str">
            <v>BHB</v>
          </cell>
          <cell r="B148">
            <v>0</v>
          </cell>
          <cell r="C148">
            <v>0</v>
          </cell>
        </row>
        <row r="149">
          <cell r="A149" t="str">
            <v>Kuria</v>
          </cell>
          <cell r="B149">
            <v>0</v>
          </cell>
          <cell r="C149">
            <v>0</v>
          </cell>
        </row>
        <row r="150">
          <cell r="A150" t="str">
            <v>Mito</v>
          </cell>
          <cell r="B150">
            <v>0</v>
          </cell>
          <cell r="C150">
            <v>0</v>
          </cell>
        </row>
        <row r="151">
          <cell r="A151" t="str">
            <v>Mwenge</v>
          </cell>
          <cell r="B151">
            <v>0</v>
          </cell>
          <cell r="C151">
            <v>0</v>
          </cell>
        </row>
        <row r="152">
          <cell r="A152" t="str">
            <v>Peal fm</v>
          </cell>
          <cell r="B152">
            <v>0</v>
          </cell>
          <cell r="C152">
            <v>0</v>
          </cell>
        </row>
        <row r="153">
          <cell r="A153" t="str">
            <v>Radio vuna</v>
          </cell>
          <cell r="B153">
            <v>0</v>
          </cell>
          <cell r="C153">
            <v>0</v>
          </cell>
        </row>
        <row r="154">
          <cell r="A154" t="str">
            <v>Phd</v>
          </cell>
          <cell r="B154">
            <v>0</v>
          </cell>
          <cell r="C154">
            <v>0</v>
          </cell>
        </row>
        <row r="155">
          <cell r="A155" t="str">
            <v>Radio yuda</v>
          </cell>
          <cell r="B155">
            <v>0</v>
          </cell>
          <cell r="C155">
            <v>0</v>
          </cell>
        </row>
        <row r="156">
          <cell r="A156" t="str">
            <v>Thayu fm</v>
          </cell>
          <cell r="B156">
            <v>0</v>
          </cell>
          <cell r="C156">
            <v>0</v>
          </cell>
        </row>
        <row r="157">
          <cell r="A157" t="str">
            <v>Thabathani fm</v>
          </cell>
          <cell r="B157">
            <v>0</v>
          </cell>
          <cell r="C157">
            <v>0</v>
          </cell>
        </row>
        <row r="158">
          <cell r="A158" t="str">
            <v>Sunwe fm</v>
          </cell>
          <cell r="B158">
            <v>0</v>
          </cell>
          <cell r="C158">
            <v>0</v>
          </cell>
        </row>
        <row r="159">
          <cell r="A159" t="str">
            <v>Ujuzi</v>
          </cell>
          <cell r="B159">
            <v>0</v>
          </cell>
          <cell r="C159">
            <v>0</v>
          </cell>
        </row>
        <row r="160">
          <cell r="A160" t="str">
            <v>Wasafi</v>
          </cell>
          <cell r="B160">
            <v>0</v>
          </cell>
          <cell r="C160">
            <v>0</v>
          </cell>
        </row>
        <row r="161">
          <cell r="A161" t="str">
            <v>Vibes radio</v>
          </cell>
          <cell r="B161">
            <v>0</v>
          </cell>
          <cell r="C161">
            <v>0</v>
          </cell>
        </row>
        <row r="162">
          <cell r="A162" t="str">
            <v>Mitume</v>
          </cell>
          <cell r="B162">
            <v>0</v>
          </cell>
          <cell r="C162">
            <v>0</v>
          </cell>
        </row>
        <row r="163">
          <cell r="A163" t="str">
            <v>Guka fm</v>
          </cell>
          <cell r="B163">
            <v>0</v>
          </cell>
          <cell r="C163">
            <v>0</v>
          </cell>
        </row>
        <row r="164">
          <cell r="A164" t="str">
            <v>Mo fm</v>
          </cell>
          <cell r="B164">
            <v>0</v>
          </cell>
          <cell r="C164">
            <v>0</v>
          </cell>
        </row>
        <row r="165">
          <cell r="A165" t="str">
            <v>Sds kilifi</v>
          </cell>
          <cell r="B165">
            <v>0</v>
          </cell>
          <cell r="C165">
            <v>0</v>
          </cell>
        </row>
        <row r="166">
          <cell r="A166" t="str">
            <v>Mwadanja</v>
          </cell>
          <cell r="B166">
            <v>0</v>
          </cell>
          <cell r="C166">
            <v>0</v>
          </cell>
        </row>
        <row r="167">
          <cell r="A167" t="str">
            <v>Round fm</v>
          </cell>
          <cell r="B167">
            <v>0</v>
          </cell>
          <cell r="C167">
            <v>0</v>
          </cell>
        </row>
        <row r="168">
          <cell r="A168" t="str">
            <v>Nanyang Radio</v>
          </cell>
          <cell r="B168">
            <v>0</v>
          </cell>
          <cell r="C168">
            <v>0</v>
          </cell>
        </row>
        <row r="169">
          <cell r="A169" t="str">
            <v>Mnbo fm</v>
          </cell>
          <cell r="B169">
            <v>0</v>
          </cell>
          <cell r="C169">
            <v>0</v>
          </cell>
        </row>
        <row r="170">
          <cell r="A170" t="str">
            <v>Weza</v>
          </cell>
          <cell r="B170">
            <v>0</v>
          </cell>
          <cell r="C170">
            <v>0</v>
          </cell>
        </row>
        <row r="171">
          <cell r="A171" t="str">
            <v>Trace fm</v>
          </cell>
          <cell r="B171">
            <v>0</v>
          </cell>
          <cell r="C171">
            <v>0</v>
          </cell>
        </row>
        <row r="172">
          <cell r="A172" t="str">
            <v>Soundcity</v>
          </cell>
          <cell r="B172">
            <v>0</v>
          </cell>
          <cell r="C172">
            <v>0</v>
          </cell>
        </row>
        <row r="173">
          <cell r="A173" t="str">
            <v>Ezekiel FM</v>
          </cell>
          <cell r="B173">
            <v>0</v>
          </cell>
          <cell r="C173">
            <v>0</v>
          </cell>
        </row>
        <row r="174">
          <cell r="A174" t="str">
            <v>Omondia fm</v>
          </cell>
          <cell r="B174">
            <v>0</v>
          </cell>
          <cell r="C174">
            <v>0</v>
          </cell>
        </row>
        <row r="175">
          <cell r="A175" t="str">
            <v>Lamu afm</v>
          </cell>
          <cell r="B175">
            <v>0</v>
          </cell>
          <cell r="C175">
            <v>0</v>
          </cell>
        </row>
        <row r="176">
          <cell r="A176" t="str">
            <v>Marvel FM</v>
          </cell>
          <cell r="B176">
            <v>0</v>
          </cell>
          <cell r="C176">
            <v>0</v>
          </cell>
        </row>
        <row r="177">
          <cell r="A177" t="str">
            <v>Suba fm</v>
          </cell>
          <cell r="B177">
            <v>0</v>
          </cell>
          <cell r="C177">
            <v>0</v>
          </cell>
        </row>
        <row r="178">
          <cell r="A178" t="str">
            <v>Vaite fm</v>
          </cell>
          <cell r="B178">
            <v>0</v>
          </cell>
          <cell r="C178">
            <v>0</v>
          </cell>
        </row>
        <row r="179">
          <cell r="A179" t="str">
            <v>Anguo FM</v>
          </cell>
          <cell r="B179">
            <v>0</v>
          </cell>
          <cell r="C179">
            <v>0</v>
          </cell>
        </row>
        <row r="180">
          <cell r="A180">
            <v>107.3</v>
          </cell>
          <cell r="B180">
            <v>0</v>
          </cell>
          <cell r="C180">
            <v>0</v>
          </cell>
        </row>
        <row r="181">
          <cell r="A181">
            <v>95.2</v>
          </cell>
          <cell r="B181">
            <v>0</v>
          </cell>
          <cell r="C181">
            <v>0</v>
          </cell>
        </row>
        <row r="182">
          <cell r="A182" t="str">
            <v>Banana fm</v>
          </cell>
          <cell r="B182">
            <v>0</v>
          </cell>
          <cell r="C182">
            <v>0</v>
          </cell>
        </row>
        <row r="183">
          <cell r="A183" t="str">
            <v>Novin fm</v>
          </cell>
          <cell r="B183">
            <v>0</v>
          </cell>
          <cell r="C183">
            <v>0</v>
          </cell>
        </row>
        <row r="184">
          <cell r="A184" t="str">
            <v>Njoro fm</v>
          </cell>
          <cell r="B184">
            <v>0</v>
          </cell>
          <cell r="C184">
            <v>0</v>
          </cell>
        </row>
        <row r="185">
          <cell r="A185" t="str">
            <v>Matumaini Radio</v>
          </cell>
          <cell r="B185">
            <v>0</v>
          </cell>
          <cell r="C185">
            <v>0</v>
          </cell>
        </row>
        <row r="186">
          <cell r="A186" t="str">
            <v>Kakuma FM</v>
          </cell>
          <cell r="B186">
            <v>0</v>
          </cell>
          <cell r="C186">
            <v>0</v>
          </cell>
        </row>
        <row r="187">
          <cell r="A187" t="str">
            <v>Jowi</v>
          </cell>
          <cell r="B187">
            <v>0</v>
          </cell>
          <cell r="C187">
            <v>0</v>
          </cell>
        </row>
        <row r="188">
          <cell r="A188" t="str">
            <v>91.6 FM</v>
          </cell>
          <cell r="B188">
            <v>0</v>
          </cell>
          <cell r="C188">
            <v>0</v>
          </cell>
        </row>
        <row r="189">
          <cell r="A189" t="str">
            <v>Radio Isegere</v>
          </cell>
          <cell r="B189">
            <v>0</v>
          </cell>
          <cell r="C189">
            <v>0</v>
          </cell>
        </row>
        <row r="190">
          <cell r="A190" t="str">
            <v>Radio Eds</v>
          </cell>
          <cell r="B190">
            <v>0</v>
          </cell>
          <cell r="C190">
            <v>0</v>
          </cell>
        </row>
        <row r="191">
          <cell r="A191" t="str">
            <v>Radio 27</v>
          </cell>
          <cell r="B191">
            <v>0</v>
          </cell>
          <cell r="C191">
            <v>0</v>
          </cell>
        </row>
        <row r="192">
          <cell r="A192" t="str">
            <v>Nyumbaitu</v>
          </cell>
          <cell r="B192">
            <v>0</v>
          </cell>
          <cell r="C192">
            <v>0</v>
          </cell>
        </row>
        <row r="193">
          <cell r="A193" t="str">
            <v>Mtongwe fm</v>
          </cell>
          <cell r="B193">
            <v>0</v>
          </cell>
          <cell r="C193">
            <v>0</v>
          </cell>
        </row>
        <row r="194">
          <cell r="A194" t="str">
            <v>Kingdom seekers fm</v>
          </cell>
          <cell r="B194">
            <v>0</v>
          </cell>
          <cell r="C194">
            <v>0</v>
          </cell>
        </row>
        <row r="195">
          <cell r="A195" t="str">
            <v>99.1 fm</v>
          </cell>
          <cell r="B195">
            <v>0</v>
          </cell>
          <cell r="C195">
            <v>0</v>
          </cell>
        </row>
        <row r="196">
          <cell r="A196">
            <v>97.5</v>
          </cell>
          <cell r="B196">
            <v>0</v>
          </cell>
          <cell r="C196">
            <v>0</v>
          </cell>
        </row>
        <row r="197">
          <cell r="A197">
            <v>107.9</v>
          </cell>
          <cell r="B197">
            <v>0</v>
          </cell>
          <cell r="C197">
            <v>0</v>
          </cell>
        </row>
        <row r="198">
          <cell r="A198" t="str">
            <v>89.5 FM</v>
          </cell>
          <cell r="B198">
            <v>0</v>
          </cell>
          <cell r="C198">
            <v>0</v>
          </cell>
        </row>
        <row r="199">
          <cell r="A199" t="str">
            <v>101.5 FM</v>
          </cell>
          <cell r="B199">
            <v>0</v>
          </cell>
          <cell r="C199">
            <v>0</v>
          </cell>
        </row>
        <row r="200">
          <cell r="A200" t="str">
            <v>Tisa FM</v>
          </cell>
          <cell r="B200">
            <v>0</v>
          </cell>
          <cell r="C200">
            <v>0</v>
          </cell>
        </row>
        <row r="201">
          <cell r="A201" t="str">
            <v>Taran Fm</v>
          </cell>
          <cell r="B201">
            <v>0</v>
          </cell>
          <cell r="C201">
            <v>0</v>
          </cell>
        </row>
        <row r="202">
          <cell r="A202" t="str">
            <v>swahili hub</v>
          </cell>
          <cell r="B202">
            <v>0</v>
          </cell>
          <cell r="C202">
            <v>0</v>
          </cell>
        </row>
        <row r="203">
          <cell r="A203" t="str">
            <v>shalom</v>
          </cell>
          <cell r="B203">
            <v>0</v>
          </cell>
          <cell r="C203">
            <v>0</v>
          </cell>
        </row>
        <row r="204">
          <cell r="A204" t="str">
            <v>Mwinjoyo</v>
          </cell>
          <cell r="B204">
            <v>0</v>
          </cell>
          <cell r="C204">
            <v>0</v>
          </cell>
        </row>
        <row r="205">
          <cell r="A205" t="str">
            <v>Muga</v>
          </cell>
          <cell r="B205">
            <v>0</v>
          </cell>
          <cell r="C205">
            <v>0</v>
          </cell>
        </row>
        <row r="206">
          <cell r="A206" t="str">
            <v>Riri FM</v>
          </cell>
          <cell r="B206">
            <v>0</v>
          </cell>
          <cell r="C206">
            <v>0</v>
          </cell>
        </row>
        <row r="207">
          <cell r="A207" t="str">
            <v>Nyintho fm</v>
          </cell>
          <cell r="B207">
            <v>0</v>
          </cell>
          <cell r="C207">
            <v>0</v>
          </cell>
        </row>
        <row r="208">
          <cell r="A208" t="str">
            <v>Efiam fm</v>
          </cell>
          <cell r="B208">
            <v>0</v>
          </cell>
          <cell r="C208">
            <v>0</v>
          </cell>
        </row>
        <row r="209">
          <cell r="A209" t="str">
            <v>Ref Fm</v>
          </cell>
          <cell r="B209">
            <v>0</v>
          </cell>
          <cell r="C209">
            <v>0</v>
          </cell>
        </row>
        <row r="210">
          <cell r="A210" t="str">
            <v>Nayece fm</v>
          </cell>
          <cell r="B210">
            <v>0</v>
          </cell>
          <cell r="C210">
            <v>0</v>
          </cell>
        </row>
        <row r="211">
          <cell r="A211" t="str">
            <v>Angel Maria FM</v>
          </cell>
          <cell r="B211">
            <v>0</v>
          </cell>
          <cell r="C211">
            <v>0</v>
          </cell>
        </row>
        <row r="212">
          <cell r="A212" t="str">
            <v>Toome</v>
          </cell>
          <cell r="B212">
            <v>0</v>
          </cell>
          <cell r="C212">
            <v>0</v>
          </cell>
        </row>
        <row r="213">
          <cell r="A213" t="str">
            <v>Rombo fm</v>
          </cell>
          <cell r="B213">
            <v>0</v>
          </cell>
          <cell r="C213">
            <v>0</v>
          </cell>
        </row>
        <row r="214">
          <cell r="A214" t="str">
            <v>Mwenjoyo</v>
          </cell>
          <cell r="B214">
            <v>0</v>
          </cell>
          <cell r="C214">
            <v>0</v>
          </cell>
        </row>
        <row r="215">
          <cell r="A215" t="str">
            <v>Radio Haria</v>
          </cell>
          <cell r="B215">
            <v>0</v>
          </cell>
          <cell r="C215">
            <v>0</v>
          </cell>
        </row>
        <row r="216">
          <cell r="A216" t="str">
            <v>Kwowo</v>
          </cell>
          <cell r="B216">
            <v>0</v>
          </cell>
          <cell r="C216">
            <v>0</v>
          </cell>
        </row>
        <row r="217">
          <cell r="A217" t="str">
            <v>Kwitu</v>
          </cell>
          <cell r="B217">
            <v>0</v>
          </cell>
          <cell r="C217">
            <v>0</v>
          </cell>
        </row>
        <row r="218">
          <cell r="A218" t="str">
            <v>Girwa</v>
          </cell>
          <cell r="B218">
            <v>0</v>
          </cell>
          <cell r="C218">
            <v>0</v>
          </cell>
        </row>
        <row r="219">
          <cell r="A219" t="str">
            <v>Ashil</v>
          </cell>
          <cell r="B219">
            <v>0</v>
          </cell>
          <cell r="C219">
            <v>0</v>
          </cell>
        </row>
        <row r="220">
          <cell r="A220" t="str">
            <v>Aldai fm</v>
          </cell>
          <cell r="B220">
            <v>0</v>
          </cell>
          <cell r="C220">
            <v>0</v>
          </cell>
        </row>
        <row r="221">
          <cell r="A221">
            <v>91.7</v>
          </cell>
          <cell r="B221">
            <v>0</v>
          </cell>
          <cell r="C221">
            <v>0</v>
          </cell>
        </row>
        <row r="222">
          <cell r="A222" t="str">
            <v>Wendantu fm</v>
          </cell>
          <cell r="B222">
            <v>0</v>
          </cell>
          <cell r="C222">
            <v>0</v>
          </cell>
        </row>
        <row r="223">
          <cell r="A223" t="str">
            <v>Maseno Radio</v>
          </cell>
          <cell r="B223">
            <v>0</v>
          </cell>
          <cell r="C223">
            <v>0</v>
          </cell>
        </row>
        <row r="224">
          <cell r="A224" t="str">
            <v>Joy fm</v>
          </cell>
          <cell r="B224">
            <v>0</v>
          </cell>
          <cell r="C224">
            <v>0</v>
          </cell>
        </row>
        <row r="225">
          <cell r="A225" t="str">
            <v>KAI</v>
          </cell>
          <cell r="B225">
            <v>0</v>
          </cell>
          <cell r="C225">
            <v>0</v>
          </cell>
        </row>
        <row r="226">
          <cell r="A226" t="str">
            <v>Radio Tugotane</v>
          </cell>
          <cell r="B226">
            <v>0</v>
          </cell>
          <cell r="C226">
            <v>0</v>
          </cell>
        </row>
        <row r="227">
          <cell r="A227" t="str">
            <v>Muca fm</v>
          </cell>
          <cell r="B227">
            <v>0</v>
          </cell>
          <cell r="C227">
            <v>0</v>
          </cell>
        </row>
        <row r="228">
          <cell r="A228" t="str">
            <v>Mumo fm</v>
          </cell>
          <cell r="B228">
            <v>0</v>
          </cell>
          <cell r="C228">
            <v>0</v>
          </cell>
        </row>
        <row r="229">
          <cell r="A229" t="str">
            <v>Kwito</v>
          </cell>
          <cell r="B229">
            <v>0</v>
          </cell>
          <cell r="C229">
            <v>0</v>
          </cell>
        </row>
        <row r="230">
          <cell r="A230" t="str">
            <v>Ngumbau fm</v>
          </cell>
          <cell r="B230">
            <v>0</v>
          </cell>
          <cell r="C230">
            <v>0</v>
          </cell>
        </row>
        <row r="231">
          <cell r="A231" t="str">
            <v>Musenyangu fm</v>
          </cell>
          <cell r="B231">
            <v>0</v>
          </cell>
          <cell r="C231">
            <v>0</v>
          </cell>
        </row>
        <row r="232">
          <cell r="A232" t="str">
            <v>Mbira fm</v>
          </cell>
          <cell r="B232">
            <v>0</v>
          </cell>
          <cell r="C232">
            <v>0</v>
          </cell>
        </row>
        <row r="233">
          <cell r="A233" t="str">
            <v>maiyan fm</v>
          </cell>
          <cell r="B233">
            <v>0</v>
          </cell>
          <cell r="C233">
            <v>0</v>
          </cell>
        </row>
        <row r="234">
          <cell r="A234" t="str">
            <v>LINYONY</v>
          </cell>
          <cell r="B234">
            <v>0</v>
          </cell>
          <cell r="C234">
            <v>0</v>
          </cell>
        </row>
        <row r="235">
          <cell r="A235" t="str">
            <v>Kbc eastern service</v>
          </cell>
          <cell r="B235">
            <v>0</v>
          </cell>
          <cell r="C235">
            <v>0</v>
          </cell>
        </row>
        <row r="236">
          <cell r="A236" t="str">
            <v>Kanaeke fm</v>
          </cell>
          <cell r="B236">
            <v>0</v>
          </cell>
          <cell r="C236">
            <v>0</v>
          </cell>
        </row>
        <row r="237">
          <cell r="A237" t="str">
            <v>Kalia radio</v>
          </cell>
          <cell r="B237">
            <v>0</v>
          </cell>
          <cell r="C237">
            <v>0</v>
          </cell>
        </row>
        <row r="238">
          <cell r="A238" t="str">
            <v>Minyon FM</v>
          </cell>
          <cell r="B238">
            <v>0</v>
          </cell>
          <cell r="C238">
            <v>0</v>
          </cell>
        </row>
        <row r="239">
          <cell r="A239" t="str">
            <v>K24</v>
          </cell>
          <cell r="B239">
            <v>0</v>
          </cell>
          <cell r="C239">
            <v>0</v>
          </cell>
        </row>
        <row r="240">
          <cell r="A240" t="str">
            <v>Miu fm</v>
          </cell>
          <cell r="B240">
            <v>0</v>
          </cell>
          <cell r="C240">
            <v>0</v>
          </cell>
        </row>
        <row r="241">
          <cell r="A241" t="str">
            <v>Hidai FM</v>
          </cell>
          <cell r="B241">
            <v>0</v>
          </cell>
          <cell r="C241">
            <v>0</v>
          </cell>
        </row>
        <row r="242">
          <cell r="A242" t="str">
            <v>IPSI FM</v>
          </cell>
          <cell r="B242">
            <v>0</v>
          </cell>
          <cell r="C242">
            <v>0</v>
          </cell>
        </row>
        <row r="243">
          <cell r="A243" t="str">
            <v>Bus Radio</v>
          </cell>
          <cell r="B243">
            <v>0</v>
          </cell>
          <cell r="C243">
            <v>0</v>
          </cell>
        </row>
        <row r="244">
          <cell r="A244" t="str">
            <v>Bukinangwe</v>
          </cell>
          <cell r="B244">
            <v>0</v>
          </cell>
          <cell r="C244">
            <v>0</v>
          </cell>
        </row>
        <row r="245">
          <cell r="A245" t="str">
            <v>Lwasi fm</v>
          </cell>
          <cell r="B245">
            <v>0</v>
          </cell>
          <cell r="C245">
            <v>0</v>
          </cell>
        </row>
        <row r="246">
          <cell r="A246" t="str">
            <v>Kala fm</v>
          </cell>
          <cell r="B246">
            <v>0</v>
          </cell>
          <cell r="C246">
            <v>0</v>
          </cell>
        </row>
        <row r="247">
          <cell r="A247" t="str">
            <v>Bbyz fm</v>
          </cell>
          <cell r="B247">
            <v>0</v>
          </cell>
          <cell r="C247">
            <v>0</v>
          </cell>
        </row>
        <row r="248">
          <cell r="A248" t="str">
            <v>Vuna</v>
          </cell>
          <cell r="B248">
            <v>0</v>
          </cell>
          <cell r="C248">
            <v>0</v>
          </cell>
        </row>
        <row r="249">
          <cell r="A249" t="str">
            <v>Oroto</v>
          </cell>
          <cell r="B249">
            <v>0</v>
          </cell>
          <cell r="C249">
            <v>0</v>
          </cell>
        </row>
        <row r="250">
          <cell r="A250" t="str">
            <v>Nyatende fm</v>
          </cell>
          <cell r="B250">
            <v>0</v>
          </cell>
          <cell r="C250">
            <v>0</v>
          </cell>
        </row>
        <row r="251">
          <cell r="A251" t="str">
            <v>Mugo</v>
          </cell>
          <cell r="B251">
            <v>0</v>
          </cell>
          <cell r="C251">
            <v>0</v>
          </cell>
        </row>
        <row r="252">
          <cell r="A252" t="str">
            <v>Moroto</v>
          </cell>
          <cell r="B252">
            <v>0</v>
          </cell>
          <cell r="C252">
            <v>0</v>
          </cell>
        </row>
        <row r="253">
          <cell r="A253" t="str">
            <v>Kiptwet fm</v>
          </cell>
          <cell r="B253">
            <v>0</v>
          </cell>
          <cell r="C253">
            <v>0</v>
          </cell>
        </row>
        <row r="254">
          <cell r="A254" t="str">
            <v>Ibiloia</v>
          </cell>
          <cell r="B254">
            <v>0</v>
          </cell>
          <cell r="C254">
            <v>0</v>
          </cell>
        </row>
        <row r="255">
          <cell r="A255" t="str">
            <v>Hega fm</v>
          </cell>
          <cell r="B255">
            <v>0</v>
          </cell>
          <cell r="C255">
            <v>0</v>
          </cell>
        </row>
        <row r="256">
          <cell r="A256" t="str">
            <v>Garissa fm</v>
          </cell>
          <cell r="B256">
            <v>0</v>
          </cell>
          <cell r="C256">
            <v>0</v>
          </cell>
        </row>
        <row r="257">
          <cell r="A257" t="str">
            <v>Busia border</v>
          </cell>
          <cell r="B257">
            <v>0</v>
          </cell>
          <cell r="C257">
            <v>0</v>
          </cell>
        </row>
        <row r="258">
          <cell r="A258" t="str">
            <v>Ikra fm</v>
          </cell>
          <cell r="B258">
            <v>0</v>
          </cell>
          <cell r="C258">
            <v>0</v>
          </cell>
        </row>
        <row r="259">
          <cell r="A259" t="str">
            <v>KBC Kikuyu</v>
          </cell>
          <cell r="B259">
            <v>0</v>
          </cell>
          <cell r="C259">
            <v>0</v>
          </cell>
        </row>
        <row r="260">
          <cell r="A260" t="str">
            <v>Waldai fm</v>
          </cell>
          <cell r="B260">
            <v>0</v>
          </cell>
          <cell r="C260">
            <v>0</v>
          </cell>
        </row>
        <row r="261">
          <cell r="A261" t="str">
            <v>Tayari fm</v>
          </cell>
          <cell r="B261">
            <v>0</v>
          </cell>
          <cell r="C261">
            <v>0</v>
          </cell>
        </row>
        <row r="262">
          <cell r="A262" t="str">
            <v>Suncity</v>
          </cell>
          <cell r="B262">
            <v>0</v>
          </cell>
          <cell r="C262">
            <v>0</v>
          </cell>
        </row>
        <row r="263">
          <cell r="A263" t="str">
            <v>Nenyon</v>
          </cell>
          <cell r="B263">
            <v>0</v>
          </cell>
          <cell r="C263">
            <v>0</v>
          </cell>
        </row>
        <row r="264">
          <cell r="A264" t="str">
            <v>Mwariama fm</v>
          </cell>
          <cell r="B264">
            <v>0</v>
          </cell>
          <cell r="C264">
            <v>0</v>
          </cell>
        </row>
        <row r="265">
          <cell r="A265" t="str">
            <v>Lakeside radio</v>
          </cell>
          <cell r="B265">
            <v>0</v>
          </cell>
          <cell r="C265">
            <v>0</v>
          </cell>
        </row>
        <row r="266">
          <cell r="A266" t="str">
            <v>Bistro radio</v>
          </cell>
          <cell r="B266">
            <v>0</v>
          </cell>
          <cell r="C266">
            <v>0</v>
          </cell>
        </row>
        <row r="267">
          <cell r="A267" t="str">
            <v>Toasifa</v>
          </cell>
          <cell r="B267">
            <v>0</v>
          </cell>
          <cell r="C267">
            <v>0</v>
          </cell>
        </row>
        <row r="268">
          <cell r="A268" t="str">
            <v>Serian radio</v>
          </cell>
          <cell r="B268">
            <v>0</v>
          </cell>
          <cell r="C268">
            <v>0</v>
          </cell>
        </row>
        <row r="269">
          <cell r="A269" t="str">
            <v>Wimwaro FM</v>
          </cell>
          <cell r="B269">
            <v>0</v>
          </cell>
          <cell r="C269">
            <v>0</v>
          </cell>
        </row>
        <row r="270">
          <cell r="A270" t="str">
            <v>Mkarimu Radio</v>
          </cell>
          <cell r="B270">
            <v>0</v>
          </cell>
          <cell r="C270">
            <v>0</v>
          </cell>
        </row>
        <row r="271">
          <cell r="A271" t="str">
            <v>Maiyo</v>
          </cell>
          <cell r="B271">
            <v>0</v>
          </cell>
          <cell r="C271">
            <v>0</v>
          </cell>
        </row>
        <row r="272">
          <cell r="A272" t="str">
            <v>Neno</v>
          </cell>
          <cell r="B272">
            <v>0</v>
          </cell>
          <cell r="C272">
            <v>0</v>
          </cell>
        </row>
        <row r="273">
          <cell r="A273" t="str">
            <v>Ngemi</v>
          </cell>
          <cell r="B273">
            <v>0</v>
          </cell>
          <cell r="C273">
            <v>0</v>
          </cell>
        </row>
        <row r="274">
          <cell r="A274" t="str">
            <v>Matuu fm</v>
          </cell>
          <cell r="B274">
            <v>0</v>
          </cell>
          <cell r="C274">
            <v>0</v>
          </cell>
        </row>
        <row r="275">
          <cell r="A275" t="str">
            <v>Gikocho fm</v>
          </cell>
          <cell r="B275">
            <v>0</v>
          </cell>
          <cell r="C275">
            <v>0</v>
          </cell>
        </row>
        <row r="276">
          <cell r="A276" t="str">
            <v>Lolwe FM</v>
          </cell>
          <cell r="B276">
            <v>0</v>
          </cell>
          <cell r="C276">
            <v>0</v>
          </cell>
        </row>
        <row r="277">
          <cell r="A277" t="str">
            <v>Konza radio</v>
          </cell>
          <cell r="B277">
            <v>0</v>
          </cell>
          <cell r="C277">
            <v>0</v>
          </cell>
        </row>
        <row r="278">
          <cell r="A278" t="str">
            <v>Koko radio</v>
          </cell>
          <cell r="B278">
            <v>0</v>
          </cell>
          <cell r="C278">
            <v>0</v>
          </cell>
        </row>
        <row r="279">
          <cell r="A279" t="str">
            <v>KBC kiswahili</v>
          </cell>
          <cell r="B279">
            <v>0</v>
          </cell>
          <cell r="C279">
            <v>0</v>
          </cell>
        </row>
        <row r="280">
          <cell r="A280" t="str">
            <v>Dulala FM</v>
          </cell>
          <cell r="B280">
            <v>0</v>
          </cell>
          <cell r="C280">
            <v>0</v>
          </cell>
        </row>
        <row r="281">
          <cell r="A281" t="str">
            <v>Radio PK</v>
          </cell>
          <cell r="B281">
            <v>0</v>
          </cell>
          <cell r="C281">
            <v>0</v>
          </cell>
        </row>
        <row r="282">
          <cell r="A282" t="str">
            <v>Ntn</v>
          </cell>
          <cell r="B282">
            <v>0</v>
          </cell>
          <cell r="C282">
            <v>0</v>
          </cell>
        </row>
        <row r="283">
          <cell r="A283" t="str">
            <v>ndizi radio</v>
          </cell>
          <cell r="B283">
            <v>0</v>
          </cell>
          <cell r="C283">
            <v>0</v>
          </cell>
        </row>
        <row r="284">
          <cell r="A284" t="str">
            <v>Nanyuki</v>
          </cell>
          <cell r="B284">
            <v>0</v>
          </cell>
          <cell r="C284">
            <v>0</v>
          </cell>
        </row>
        <row r="285">
          <cell r="A285" t="str">
            <v>Pearl radio</v>
          </cell>
          <cell r="B285">
            <v>0</v>
          </cell>
          <cell r="C285">
            <v>0</v>
          </cell>
        </row>
        <row r="286">
          <cell r="A286" t="str">
            <v>Radio Africa</v>
          </cell>
          <cell r="B286">
            <v>0</v>
          </cell>
          <cell r="C286">
            <v>0</v>
          </cell>
        </row>
        <row r="287">
          <cell r="A287" t="str">
            <v>Milembe</v>
          </cell>
          <cell r="B287">
            <v>0</v>
          </cell>
          <cell r="C287">
            <v>0</v>
          </cell>
        </row>
        <row r="288">
          <cell r="A288" t="str">
            <v>Luanda fm</v>
          </cell>
          <cell r="B288">
            <v>0</v>
          </cell>
          <cell r="C288">
            <v>0</v>
          </cell>
        </row>
        <row r="289">
          <cell r="A289" t="str">
            <v>Tendatenda</v>
          </cell>
          <cell r="B289">
            <v>0</v>
          </cell>
          <cell r="C289">
            <v>0</v>
          </cell>
        </row>
        <row r="290">
          <cell r="A290" t="str">
            <v>Kegosho</v>
          </cell>
          <cell r="B290">
            <v>0</v>
          </cell>
          <cell r="C290">
            <v>0</v>
          </cell>
        </row>
        <row r="291">
          <cell r="A291" t="str">
            <v>KBC</v>
          </cell>
          <cell r="B291">
            <v>0</v>
          </cell>
          <cell r="C291">
            <v>0</v>
          </cell>
        </row>
        <row r="292">
          <cell r="A292" t="str">
            <v>KAFF FM</v>
          </cell>
          <cell r="B292">
            <v>0</v>
          </cell>
          <cell r="C292">
            <v>0</v>
          </cell>
        </row>
        <row r="293">
          <cell r="A293" t="str">
            <v>Githima</v>
          </cell>
          <cell r="B293">
            <v>0</v>
          </cell>
          <cell r="C293">
            <v>0</v>
          </cell>
        </row>
        <row r="294">
          <cell r="A294" t="str">
            <v>Estin</v>
          </cell>
          <cell r="B294">
            <v>0</v>
          </cell>
          <cell r="C294">
            <v>0</v>
          </cell>
        </row>
        <row r="295">
          <cell r="A295" t="str">
            <v>Embu fm</v>
          </cell>
          <cell r="B295">
            <v>0</v>
          </cell>
          <cell r="C295">
            <v>0</v>
          </cell>
        </row>
        <row r="296">
          <cell r="A296" t="str">
            <v>Ejok fm</v>
          </cell>
          <cell r="B296">
            <v>0</v>
          </cell>
          <cell r="C296">
            <v>0</v>
          </cell>
        </row>
        <row r="297">
          <cell r="A297" t="str">
            <v>Earl radio</v>
          </cell>
          <cell r="B297">
            <v>0</v>
          </cell>
          <cell r="C297">
            <v>0</v>
          </cell>
        </row>
        <row r="298">
          <cell r="A298" t="str">
            <v>Isukuti</v>
          </cell>
          <cell r="B298">
            <v>0</v>
          </cell>
          <cell r="C298">
            <v>0</v>
          </cell>
        </row>
        <row r="299">
          <cell r="A299" t="str">
            <v>Aaba fm</v>
          </cell>
          <cell r="B299">
            <v>0</v>
          </cell>
          <cell r="C299">
            <v>0</v>
          </cell>
        </row>
        <row r="300">
          <cell r="A300" t="str">
            <v>Amber radio</v>
          </cell>
          <cell r="B300">
            <v>0</v>
          </cell>
          <cell r="C300">
            <v>0</v>
          </cell>
        </row>
        <row r="301">
          <cell r="A301" t="str">
            <v>Atoo sifa fm</v>
          </cell>
          <cell r="B301">
            <v>0</v>
          </cell>
          <cell r="C301">
            <v>0</v>
          </cell>
        </row>
        <row r="302">
          <cell r="A302" t="str">
            <v>Voxy Radio</v>
          </cell>
          <cell r="B302">
            <v>0</v>
          </cell>
          <cell r="C302">
            <v>0</v>
          </cell>
        </row>
        <row r="303">
          <cell r="A303" t="str">
            <v>X FM</v>
          </cell>
          <cell r="B303">
            <v>0</v>
          </cell>
          <cell r="C303">
            <v>0</v>
          </cell>
        </row>
        <row r="304">
          <cell r="A304" t="str">
            <v>Wendo FM</v>
          </cell>
          <cell r="B304">
            <v>0</v>
          </cell>
          <cell r="C304">
            <v>0</v>
          </cell>
        </row>
        <row r="305">
          <cell r="A305" t="str">
            <v>Wikwatyo</v>
          </cell>
          <cell r="B305">
            <v>0</v>
          </cell>
          <cell r="C305">
            <v>0</v>
          </cell>
        </row>
        <row r="306">
          <cell r="A306" t="str">
            <v>Kisima Radio</v>
          </cell>
          <cell r="B306">
            <v>0</v>
          </cell>
          <cell r="C306">
            <v>0</v>
          </cell>
        </row>
        <row r="307">
          <cell r="A307" t="str">
            <v>Meru FM</v>
          </cell>
          <cell r="B307">
            <v>0</v>
          </cell>
          <cell r="C307">
            <v>0</v>
          </cell>
        </row>
        <row r="308">
          <cell r="A308" t="str">
            <v>MCI radio</v>
          </cell>
          <cell r="B308">
            <v>0</v>
          </cell>
          <cell r="C308">
            <v>0</v>
          </cell>
        </row>
        <row r="309">
          <cell r="A309" t="str">
            <v>Baraton University</v>
          </cell>
          <cell r="B309">
            <v>0</v>
          </cell>
          <cell r="C309">
            <v>0</v>
          </cell>
        </row>
        <row r="310">
          <cell r="A310" t="str">
            <v>Mbariti FM</v>
          </cell>
          <cell r="B310">
            <v>0</v>
          </cell>
          <cell r="C310">
            <v>0</v>
          </cell>
        </row>
        <row r="311">
          <cell r="A311" t="str">
            <v>Mayienga FM</v>
          </cell>
          <cell r="B311">
            <v>0</v>
          </cell>
          <cell r="C311">
            <v>0</v>
          </cell>
        </row>
        <row r="312">
          <cell r="A312" t="str">
            <v>Mayian FM</v>
          </cell>
          <cell r="B312">
            <v>0</v>
          </cell>
          <cell r="C312">
            <v>0</v>
          </cell>
        </row>
        <row r="313">
          <cell r="A313" t="str">
            <v>Marsabit FM</v>
          </cell>
          <cell r="B313">
            <v>0</v>
          </cell>
          <cell r="C313">
            <v>0</v>
          </cell>
        </row>
        <row r="314">
          <cell r="A314" t="str">
            <v>Mangelete FM</v>
          </cell>
          <cell r="B314">
            <v>0</v>
          </cell>
          <cell r="C314">
            <v>0</v>
          </cell>
        </row>
        <row r="315">
          <cell r="A315" t="str">
            <v>Mandeq</v>
          </cell>
          <cell r="B315">
            <v>0</v>
          </cell>
          <cell r="C315">
            <v>0</v>
          </cell>
        </row>
        <row r="316">
          <cell r="A316" t="str">
            <v>Malindi FM</v>
          </cell>
          <cell r="B316">
            <v>0</v>
          </cell>
          <cell r="C316">
            <v>0</v>
          </cell>
        </row>
        <row r="317">
          <cell r="A317" t="str">
            <v>Magharibi</v>
          </cell>
          <cell r="B317">
            <v>0</v>
          </cell>
          <cell r="C317">
            <v>0</v>
          </cell>
        </row>
        <row r="318">
          <cell r="A318" t="str">
            <v>Maendeleo</v>
          </cell>
          <cell r="B318">
            <v>0</v>
          </cell>
          <cell r="C318">
            <v>0</v>
          </cell>
        </row>
        <row r="319">
          <cell r="A319" t="str">
            <v>Maasai FM</v>
          </cell>
          <cell r="B319">
            <v>0</v>
          </cell>
          <cell r="C319">
            <v>0</v>
          </cell>
        </row>
        <row r="320">
          <cell r="A320" t="str">
            <v>Lulu FM</v>
          </cell>
          <cell r="B320">
            <v>0</v>
          </cell>
          <cell r="C320">
            <v>0</v>
          </cell>
        </row>
        <row r="321">
          <cell r="A321" t="str">
            <v>Lubao FM</v>
          </cell>
          <cell r="B321">
            <v>0</v>
          </cell>
          <cell r="C321">
            <v>0</v>
          </cell>
        </row>
        <row r="322">
          <cell r="A322" t="str">
            <v>Lokone FM</v>
          </cell>
          <cell r="B322">
            <v>0</v>
          </cell>
          <cell r="C322">
            <v>0</v>
          </cell>
        </row>
        <row r="323">
          <cell r="A323" t="str">
            <v>Lokichogio FM</v>
          </cell>
          <cell r="B323">
            <v>0</v>
          </cell>
          <cell r="C323">
            <v>0</v>
          </cell>
        </row>
        <row r="324">
          <cell r="A324" t="str">
            <v>Liz FM</v>
          </cell>
          <cell r="B324">
            <v>0</v>
          </cell>
          <cell r="C324">
            <v>0</v>
          </cell>
        </row>
        <row r="325">
          <cell r="A325" t="str">
            <v>Light &amp; Life FM</v>
          </cell>
          <cell r="B325">
            <v>0</v>
          </cell>
          <cell r="C325">
            <v>0</v>
          </cell>
        </row>
        <row r="326">
          <cell r="A326" t="str">
            <v>Kuka FM</v>
          </cell>
          <cell r="B326">
            <v>0</v>
          </cell>
          <cell r="C326">
            <v>0</v>
          </cell>
        </row>
        <row r="327">
          <cell r="A327" t="str">
            <v>Kubamba FM</v>
          </cell>
          <cell r="B327">
            <v>0</v>
          </cell>
          <cell r="C327">
            <v>0</v>
          </cell>
        </row>
        <row r="328">
          <cell r="A328" t="str">
            <v>KU</v>
          </cell>
          <cell r="B328">
            <v>0</v>
          </cell>
          <cell r="C328">
            <v>0</v>
          </cell>
        </row>
        <row r="329">
          <cell r="A329" t="str">
            <v>Kosele FM</v>
          </cell>
          <cell r="B329">
            <v>0</v>
          </cell>
          <cell r="C329">
            <v>0</v>
          </cell>
        </row>
        <row r="330">
          <cell r="A330" t="str">
            <v>Kongasis FM</v>
          </cell>
          <cell r="B330">
            <v>0</v>
          </cell>
          <cell r="C330">
            <v>0</v>
          </cell>
        </row>
        <row r="331">
          <cell r="A331" t="str">
            <v>Kokwa FM</v>
          </cell>
          <cell r="B331">
            <v>0</v>
          </cell>
          <cell r="C331">
            <v>0</v>
          </cell>
        </row>
        <row r="332">
          <cell r="A332" t="str">
            <v>Kodai FM</v>
          </cell>
          <cell r="B332">
            <v>0</v>
          </cell>
          <cell r="C332">
            <v>0</v>
          </cell>
        </row>
        <row r="333">
          <cell r="A333" t="str">
            <v>Koch FM</v>
          </cell>
          <cell r="B333">
            <v>0</v>
          </cell>
          <cell r="C333">
            <v>0</v>
          </cell>
        </row>
        <row r="334">
          <cell r="A334" t="str">
            <v>Kiwi FM</v>
          </cell>
          <cell r="B334">
            <v>0</v>
          </cell>
          <cell r="C334">
            <v>0</v>
          </cell>
        </row>
        <row r="335">
          <cell r="A335" t="str">
            <v>Kiu FM</v>
          </cell>
          <cell r="B335">
            <v>0</v>
          </cell>
          <cell r="C335">
            <v>0</v>
          </cell>
        </row>
        <row r="336">
          <cell r="A336" t="str">
            <v>Metro FM</v>
          </cell>
          <cell r="B336">
            <v>0</v>
          </cell>
          <cell r="C336">
            <v>0</v>
          </cell>
        </row>
        <row r="337">
          <cell r="A337" t="str">
            <v>Midnimo FM</v>
          </cell>
          <cell r="B337">
            <v>0</v>
          </cell>
          <cell r="C337">
            <v>0</v>
          </cell>
        </row>
        <row r="338">
          <cell r="A338" t="str">
            <v>Migori FM</v>
          </cell>
          <cell r="B338">
            <v>0</v>
          </cell>
          <cell r="C338">
            <v>0</v>
          </cell>
        </row>
        <row r="339">
          <cell r="A339" t="str">
            <v>Mwago FM</v>
          </cell>
          <cell r="B339">
            <v>0</v>
          </cell>
          <cell r="C339">
            <v>0</v>
          </cell>
        </row>
        <row r="340">
          <cell r="A340" t="str">
            <v>Not Applicable</v>
          </cell>
          <cell r="B340">
            <v>0</v>
          </cell>
          <cell r="C340">
            <v>0</v>
          </cell>
        </row>
        <row r="341">
          <cell r="A341" t="str">
            <v>North Rift Radio</v>
          </cell>
          <cell r="B341">
            <v>0</v>
          </cell>
          <cell r="C341">
            <v>0</v>
          </cell>
        </row>
        <row r="342">
          <cell r="B342">
            <v>0</v>
          </cell>
          <cell r="C342">
            <v>0</v>
          </cell>
        </row>
        <row r="343">
          <cell r="A343" t="str">
            <v>Njata FM</v>
          </cell>
          <cell r="B343">
            <v>0</v>
          </cell>
          <cell r="C343">
            <v>0</v>
          </cell>
        </row>
        <row r="344">
          <cell r="A344" t="str">
            <v>Neema FM</v>
          </cell>
          <cell r="B344">
            <v>0</v>
          </cell>
          <cell r="C344">
            <v>0</v>
          </cell>
        </row>
        <row r="345">
          <cell r="A345" t="str">
            <v>Ndega FM</v>
          </cell>
          <cell r="B345">
            <v>0</v>
          </cell>
          <cell r="C345">
            <v>0</v>
          </cell>
        </row>
        <row r="346">
          <cell r="A346" t="str">
            <v>NBS Radio</v>
          </cell>
          <cell r="B346">
            <v>0</v>
          </cell>
          <cell r="C346">
            <v>0</v>
          </cell>
        </row>
        <row r="347">
          <cell r="A347" t="str">
            <v>Bahasha (Contryside FM)</v>
          </cell>
          <cell r="B347">
            <v>0</v>
          </cell>
          <cell r="C347">
            <v>0</v>
          </cell>
        </row>
        <row r="348">
          <cell r="A348" t="str">
            <v>Namlolwe FM</v>
          </cell>
          <cell r="B348">
            <v>0</v>
          </cell>
          <cell r="C348">
            <v>0</v>
          </cell>
        </row>
        <row r="349">
          <cell r="A349" t="str">
            <v>Mwatu FM</v>
          </cell>
          <cell r="B349">
            <v>0</v>
          </cell>
          <cell r="C349">
            <v>0</v>
          </cell>
        </row>
        <row r="350">
          <cell r="A350" t="str">
            <v>Mwango FM</v>
          </cell>
          <cell r="B350">
            <v>0</v>
          </cell>
          <cell r="C350">
            <v>0</v>
          </cell>
        </row>
        <row r="351">
          <cell r="A351" t="str">
            <v>Baliti</v>
          </cell>
          <cell r="B351">
            <v>0</v>
          </cell>
          <cell r="C351">
            <v>0</v>
          </cell>
        </row>
        <row r="352">
          <cell r="A352" t="str">
            <v>Mwambao FM</v>
          </cell>
          <cell r="B352">
            <v>0</v>
          </cell>
          <cell r="C352">
            <v>0</v>
          </cell>
        </row>
        <row r="353">
          <cell r="A353" t="str">
            <v>Muuga FM</v>
          </cell>
          <cell r="B353">
            <v>0</v>
          </cell>
          <cell r="C353">
            <v>0</v>
          </cell>
        </row>
        <row r="354">
          <cell r="A354" t="str">
            <v>Mikai FM</v>
          </cell>
          <cell r="B354">
            <v>0</v>
          </cell>
          <cell r="C354">
            <v>0</v>
          </cell>
        </row>
        <row r="355">
          <cell r="A355" t="str">
            <v>Bambu</v>
          </cell>
          <cell r="B355">
            <v>0</v>
          </cell>
          <cell r="C355">
            <v>0</v>
          </cell>
        </row>
        <row r="356">
          <cell r="A356" t="str">
            <v>Mulembe FM</v>
          </cell>
          <cell r="B356">
            <v>0</v>
          </cell>
          <cell r="C356">
            <v>0</v>
          </cell>
        </row>
        <row r="357">
          <cell r="A357" t="str">
            <v>Mugambo FM</v>
          </cell>
          <cell r="B357">
            <v>0</v>
          </cell>
          <cell r="C357">
            <v>0</v>
          </cell>
        </row>
        <row r="358">
          <cell r="A358" t="str">
            <v>Mucha FM</v>
          </cell>
          <cell r="B358">
            <v>0</v>
          </cell>
          <cell r="C358">
            <v>0</v>
          </cell>
        </row>
        <row r="359">
          <cell r="A359" t="str">
            <v>Mua FM</v>
          </cell>
          <cell r="B359">
            <v>0</v>
          </cell>
          <cell r="C359">
            <v>0</v>
          </cell>
        </row>
        <row r="360">
          <cell r="A360" t="str">
            <v>Mtume FM</v>
          </cell>
          <cell r="B360">
            <v>0</v>
          </cell>
          <cell r="C360">
            <v>0</v>
          </cell>
        </row>
        <row r="361">
          <cell r="A361" t="str">
            <v>Mtaani FM</v>
          </cell>
          <cell r="B361">
            <v>0</v>
          </cell>
          <cell r="C361">
            <v>0</v>
          </cell>
        </row>
        <row r="362">
          <cell r="A362" t="str">
            <v>Msenangu FM</v>
          </cell>
          <cell r="B362">
            <v>0</v>
          </cell>
          <cell r="C362">
            <v>0</v>
          </cell>
        </row>
        <row r="363">
          <cell r="A363" t="str">
            <v>Morogoro FM</v>
          </cell>
          <cell r="B363">
            <v>0</v>
          </cell>
          <cell r="C363">
            <v>0</v>
          </cell>
        </row>
        <row r="364">
          <cell r="A364" t="str">
            <v>Morning Star (TZ) FM</v>
          </cell>
          <cell r="B364">
            <v>0</v>
          </cell>
          <cell r="C364">
            <v>0</v>
          </cell>
        </row>
        <row r="365">
          <cell r="A365" t="str">
            <v>Moki FM</v>
          </cell>
          <cell r="B365">
            <v>0</v>
          </cell>
          <cell r="C365">
            <v>0</v>
          </cell>
        </row>
        <row r="366">
          <cell r="A366" t="str">
            <v>Mmust FM</v>
          </cell>
          <cell r="B366">
            <v>0</v>
          </cell>
          <cell r="C366">
            <v>0</v>
          </cell>
        </row>
        <row r="367">
          <cell r="A367" t="str">
            <v>Baraka FM</v>
          </cell>
          <cell r="B367">
            <v>0</v>
          </cell>
          <cell r="C367">
            <v>0</v>
          </cell>
        </row>
        <row r="368">
          <cell r="A368" t="str">
            <v>Best FM</v>
          </cell>
          <cell r="B368">
            <v>0</v>
          </cell>
          <cell r="C368">
            <v>0</v>
          </cell>
        </row>
        <row r="369">
          <cell r="A369" t="str">
            <v>Kisii FM</v>
          </cell>
          <cell r="B369">
            <v>0</v>
          </cell>
          <cell r="C369">
            <v>0</v>
          </cell>
        </row>
        <row r="370">
          <cell r="A370" t="str">
            <v>Weru FM</v>
          </cell>
          <cell r="B370">
            <v>0</v>
          </cell>
          <cell r="C370">
            <v>0</v>
          </cell>
        </row>
        <row r="371">
          <cell r="A371" t="str">
            <v>Kili FM</v>
          </cell>
          <cell r="B371">
            <v>0</v>
          </cell>
          <cell r="C371">
            <v>0</v>
          </cell>
        </row>
        <row r="372">
          <cell r="A372" t="str">
            <v>Hot 96 FM</v>
          </cell>
          <cell r="B372">
            <v>0</v>
          </cell>
          <cell r="C372">
            <v>0</v>
          </cell>
        </row>
        <row r="373">
          <cell r="A373" t="str">
            <v>Hosana FM</v>
          </cell>
          <cell r="B373">
            <v>0</v>
          </cell>
          <cell r="C373">
            <v>0</v>
          </cell>
        </row>
        <row r="374">
          <cell r="A374" t="str">
            <v>Home boyz Radio</v>
          </cell>
          <cell r="B374">
            <v>0</v>
          </cell>
          <cell r="C374">
            <v>0</v>
          </cell>
        </row>
        <row r="375">
          <cell r="A375" t="str">
            <v>Hits 915</v>
          </cell>
          <cell r="B375">
            <v>0</v>
          </cell>
          <cell r="C375">
            <v>0</v>
          </cell>
        </row>
        <row r="376">
          <cell r="A376" t="str">
            <v>Hero FM</v>
          </cell>
          <cell r="B376">
            <v>0</v>
          </cell>
          <cell r="C376">
            <v>0</v>
          </cell>
        </row>
        <row r="377">
          <cell r="A377" t="str">
            <v>Hekima FM</v>
          </cell>
          <cell r="B377">
            <v>0</v>
          </cell>
          <cell r="C377">
            <v>0</v>
          </cell>
        </row>
        <row r="378">
          <cell r="A378" t="str">
            <v>Gulf FM</v>
          </cell>
          <cell r="B378">
            <v>0</v>
          </cell>
          <cell r="C378">
            <v>0</v>
          </cell>
        </row>
        <row r="379">
          <cell r="A379" t="str">
            <v>County FM</v>
          </cell>
          <cell r="B379">
            <v>0</v>
          </cell>
          <cell r="C379">
            <v>0</v>
          </cell>
        </row>
        <row r="380">
          <cell r="A380" t="str">
            <v>Gold FM</v>
          </cell>
          <cell r="B380">
            <v>0</v>
          </cell>
          <cell r="C380">
            <v>0</v>
          </cell>
        </row>
        <row r="381">
          <cell r="A381" t="str">
            <v>Gikuyu FM</v>
          </cell>
          <cell r="B381">
            <v>0</v>
          </cell>
          <cell r="C381">
            <v>0</v>
          </cell>
        </row>
        <row r="382">
          <cell r="A382" t="str">
            <v>Crest FM</v>
          </cell>
          <cell r="B382">
            <v>0</v>
          </cell>
          <cell r="C382">
            <v>0</v>
          </cell>
        </row>
        <row r="383">
          <cell r="A383" t="str">
            <v>CRI</v>
          </cell>
          <cell r="B383">
            <v>0</v>
          </cell>
          <cell r="C383">
            <v>0</v>
          </cell>
        </row>
        <row r="384">
          <cell r="A384" t="str">
            <v>Frontier FM</v>
          </cell>
          <cell r="B384">
            <v>0</v>
          </cell>
          <cell r="C384">
            <v>0</v>
          </cell>
        </row>
        <row r="385">
          <cell r="A385" t="str">
            <v>Fish FM</v>
          </cell>
          <cell r="B385">
            <v>0</v>
          </cell>
          <cell r="C385">
            <v>0</v>
          </cell>
        </row>
        <row r="386">
          <cell r="A386" t="str">
            <v>Fifa FM</v>
          </cell>
          <cell r="B386">
            <v>0</v>
          </cell>
          <cell r="C386">
            <v>0</v>
          </cell>
        </row>
        <row r="387">
          <cell r="A387" t="str">
            <v>Fanaka Radio</v>
          </cell>
          <cell r="B387">
            <v>0</v>
          </cell>
          <cell r="C387">
            <v>0</v>
          </cell>
        </row>
        <row r="388">
          <cell r="A388" t="str">
            <v>Family Radio 316</v>
          </cell>
          <cell r="B388">
            <v>0</v>
          </cell>
          <cell r="C388">
            <v>0</v>
          </cell>
        </row>
        <row r="389">
          <cell r="A389" t="str">
            <v>Faith FM</v>
          </cell>
          <cell r="B389">
            <v>0</v>
          </cell>
          <cell r="C389">
            <v>0</v>
          </cell>
        </row>
        <row r="390">
          <cell r="A390" t="str">
            <v>Etyet FM</v>
          </cell>
          <cell r="B390">
            <v>0</v>
          </cell>
          <cell r="C390">
            <v>0</v>
          </cell>
        </row>
        <row r="391">
          <cell r="A391" t="str">
            <v>Equator FM</v>
          </cell>
          <cell r="B391">
            <v>0</v>
          </cell>
          <cell r="C391">
            <v>0</v>
          </cell>
        </row>
        <row r="392">
          <cell r="A392" t="str">
            <v>Ene FM</v>
          </cell>
          <cell r="B392">
            <v>0</v>
          </cell>
          <cell r="C392">
            <v>0</v>
          </cell>
        </row>
        <row r="393">
          <cell r="A393" t="str">
            <v>Emuria FM</v>
          </cell>
          <cell r="B393">
            <v>0</v>
          </cell>
          <cell r="C393">
            <v>0</v>
          </cell>
        </row>
        <row r="394">
          <cell r="A394" t="str">
            <v>Emoo FM</v>
          </cell>
          <cell r="B394">
            <v>0</v>
          </cell>
          <cell r="C394">
            <v>0</v>
          </cell>
        </row>
        <row r="395">
          <cell r="A395" t="str">
            <v>Elgon Youth Radio</v>
          </cell>
          <cell r="B395">
            <v>0</v>
          </cell>
          <cell r="C395">
            <v>0</v>
          </cell>
        </row>
        <row r="396">
          <cell r="A396" t="str">
            <v>Daadab FM</v>
          </cell>
          <cell r="B396">
            <v>0</v>
          </cell>
          <cell r="C396">
            <v>0</v>
          </cell>
        </row>
        <row r="397">
          <cell r="A397" t="str">
            <v>East FM</v>
          </cell>
          <cell r="B397">
            <v>0</v>
          </cell>
          <cell r="C397">
            <v>0</v>
          </cell>
        </row>
        <row r="398">
          <cell r="A398" t="str">
            <v>East Africa FM</v>
          </cell>
          <cell r="B398">
            <v>0</v>
          </cell>
          <cell r="C398">
            <v>0</v>
          </cell>
        </row>
        <row r="399">
          <cell r="A399" t="str">
            <v>Domus Maria FM</v>
          </cell>
          <cell r="B399">
            <v>0</v>
          </cell>
          <cell r="C399">
            <v>0</v>
          </cell>
        </row>
        <row r="400">
          <cell r="A400" t="str">
            <v>DHB Radio</v>
          </cell>
          <cell r="B400">
            <v>0</v>
          </cell>
          <cell r="C400">
            <v>0</v>
          </cell>
        </row>
        <row r="401">
          <cell r="A401" t="str">
            <v>IBC Radio</v>
          </cell>
          <cell r="B401">
            <v>0</v>
          </cell>
          <cell r="C401">
            <v>0</v>
          </cell>
        </row>
        <row r="402">
          <cell r="A402" t="str">
            <v>Iftin FM</v>
          </cell>
          <cell r="B402">
            <v>0</v>
          </cell>
          <cell r="C402">
            <v>0</v>
          </cell>
        </row>
        <row r="403">
          <cell r="A403" t="str">
            <v>Iganjo FM</v>
          </cell>
          <cell r="B403">
            <v>0</v>
          </cell>
          <cell r="C403">
            <v>0</v>
          </cell>
        </row>
        <row r="404">
          <cell r="A404" t="str">
            <v>Just FM</v>
          </cell>
          <cell r="B404">
            <v>0</v>
          </cell>
          <cell r="C404">
            <v>0</v>
          </cell>
        </row>
        <row r="405">
          <cell r="A405" t="str">
            <v>Kikwetu Radio</v>
          </cell>
          <cell r="B405">
            <v>0</v>
          </cell>
          <cell r="C405">
            <v>0</v>
          </cell>
        </row>
        <row r="406">
          <cell r="A406" t="str">
            <v>Bhuka FM</v>
          </cell>
          <cell r="B406">
            <v>0</v>
          </cell>
          <cell r="C406">
            <v>0</v>
          </cell>
        </row>
        <row r="407">
          <cell r="A407" t="str">
            <v>KFM</v>
          </cell>
          <cell r="B407">
            <v>0</v>
          </cell>
          <cell r="C407">
            <v>0</v>
          </cell>
        </row>
        <row r="408">
          <cell r="A408" t="str">
            <v>Key FM (95.5 Mandera county)</v>
          </cell>
          <cell r="B408">
            <v>0</v>
          </cell>
          <cell r="C408">
            <v>0</v>
          </cell>
        </row>
        <row r="409">
          <cell r="A409" t="str">
            <v>KBC North Eastern /Somali</v>
          </cell>
          <cell r="B409">
            <v>0</v>
          </cell>
          <cell r="C409">
            <v>0</v>
          </cell>
        </row>
        <row r="410">
          <cell r="A410" t="str">
            <v>KBC Maasai/Nosim</v>
          </cell>
          <cell r="B410">
            <v>0</v>
          </cell>
          <cell r="C410">
            <v>0</v>
          </cell>
        </row>
        <row r="411">
          <cell r="A411" t="str">
            <v>KBC Kiembu</v>
          </cell>
          <cell r="B411">
            <v>0</v>
          </cell>
          <cell r="C411">
            <v>0</v>
          </cell>
        </row>
        <row r="412">
          <cell r="A412" t="str">
            <v>KBC Borana</v>
          </cell>
          <cell r="B412">
            <v>0</v>
          </cell>
          <cell r="C412">
            <v>0</v>
          </cell>
        </row>
        <row r="413">
          <cell r="A413" t="str">
            <v>Kaya FM</v>
          </cell>
          <cell r="B413">
            <v>0</v>
          </cell>
          <cell r="C413">
            <v>0</v>
          </cell>
        </row>
        <row r="414">
          <cell r="A414" t="str">
            <v>Kass FM</v>
          </cell>
          <cell r="B414">
            <v>0</v>
          </cell>
          <cell r="C414">
            <v>0</v>
          </cell>
        </row>
        <row r="415">
          <cell r="A415" t="str">
            <v>Kangema FM</v>
          </cell>
          <cell r="B415">
            <v>0</v>
          </cell>
          <cell r="C415">
            <v>0</v>
          </cell>
        </row>
        <row r="416">
          <cell r="A416" t="str">
            <v>Bikapkoret (BK) FM</v>
          </cell>
          <cell r="B416">
            <v>0</v>
          </cell>
          <cell r="C416">
            <v>0</v>
          </cell>
        </row>
        <row r="417">
          <cell r="A417" t="str">
            <v>Kalya</v>
          </cell>
          <cell r="B417">
            <v>0</v>
          </cell>
          <cell r="C417">
            <v>0</v>
          </cell>
        </row>
        <row r="418">
          <cell r="A418" t="str">
            <v>Jitunze</v>
          </cell>
          <cell r="B418">
            <v>0</v>
          </cell>
          <cell r="C418">
            <v>0</v>
          </cell>
        </row>
        <row r="419">
          <cell r="A419" t="str">
            <v>Community FM</v>
          </cell>
          <cell r="B419">
            <v>0</v>
          </cell>
          <cell r="C419">
            <v>0</v>
          </cell>
        </row>
        <row r="420">
          <cell r="A420" t="str">
            <v>Jesus is Lord</v>
          </cell>
          <cell r="B420">
            <v>0</v>
          </cell>
          <cell r="C420">
            <v>0</v>
          </cell>
        </row>
        <row r="421">
          <cell r="A421" t="str">
            <v>Jambo FM Turkana</v>
          </cell>
          <cell r="B421">
            <v>0</v>
          </cell>
          <cell r="C421">
            <v>0</v>
          </cell>
        </row>
        <row r="422">
          <cell r="A422" t="str">
            <v>Boss Radio 88.2 FM</v>
          </cell>
          <cell r="B422">
            <v>0</v>
          </cell>
          <cell r="C422">
            <v>0</v>
          </cell>
        </row>
        <row r="423">
          <cell r="A423" t="str">
            <v>Ithaga FM 91.2,Nakuru</v>
          </cell>
          <cell r="B423">
            <v>0</v>
          </cell>
          <cell r="C423">
            <v>0</v>
          </cell>
        </row>
        <row r="424">
          <cell r="A424" t="str">
            <v>Isiolo FM</v>
          </cell>
          <cell r="B424">
            <v>0</v>
          </cell>
          <cell r="C424">
            <v>0</v>
          </cell>
        </row>
        <row r="425">
          <cell r="A425" t="str">
            <v>IRIB</v>
          </cell>
          <cell r="B425">
            <v>0</v>
          </cell>
          <cell r="C425">
            <v>0</v>
          </cell>
        </row>
        <row r="426">
          <cell r="A426" t="str">
            <v>Iqra FM</v>
          </cell>
          <cell r="B426">
            <v>0</v>
          </cell>
          <cell r="C426">
            <v>0</v>
          </cell>
        </row>
        <row r="427">
          <cell r="A427" t="str">
            <v>Bulala</v>
          </cell>
          <cell r="B427">
            <v>0</v>
          </cell>
          <cell r="C427">
            <v>0</v>
          </cell>
        </row>
        <row r="428">
          <cell r="A428" t="str">
            <v>Inka FM</v>
          </cell>
          <cell r="B428">
            <v>0</v>
          </cell>
          <cell r="C428">
            <v>0</v>
          </cell>
        </row>
        <row r="429">
          <cell r="A429" t="str">
            <v>Injili Radio</v>
          </cell>
          <cell r="B429">
            <v>0</v>
          </cell>
          <cell r="C429">
            <v>0</v>
          </cell>
        </row>
        <row r="430">
          <cell r="A430" t="str">
            <v>Ininginingi</v>
          </cell>
          <cell r="B430">
            <v>0</v>
          </cell>
          <cell r="C430">
            <v>0</v>
          </cell>
        </row>
        <row r="431">
          <cell r="A431" t="str">
            <v>Cloud FM</v>
          </cell>
          <cell r="B431">
            <v>0</v>
          </cell>
          <cell r="C431">
            <v>0</v>
          </cell>
        </row>
        <row r="432">
          <cell r="A432" t="str">
            <v>Impact FM</v>
          </cell>
          <cell r="B432">
            <v>0</v>
          </cell>
          <cell r="C432">
            <v>0</v>
          </cell>
        </row>
        <row r="433">
          <cell r="A433" t="str">
            <v>Bahari FM</v>
          </cell>
          <cell r="B433">
            <v>0</v>
          </cell>
          <cell r="C433">
            <v>0</v>
          </cell>
        </row>
        <row r="434">
          <cell r="A434" t="str">
            <v>Nuru FM</v>
          </cell>
          <cell r="B434">
            <v>0</v>
          </cell>
          <cell r="C434">
            <v>0</v>
          </cell>
        </row>
        <row r="435">
          <cell r="A435" t="str">
            <v>Nyota FM</v>
          </cell>
          <cell r="B435">
            <v>0</v>
          </cell>
          <cell r="C435">
            <v>0</v>
          </cell>
        </row>
        <row r="436">
          <cell r="A436" t="str">
            <v>Onagi FM</v>
          </cell>
          <cell r="B436">
            <v>0</v>
          </cell>
          <cell r="C436">
            <v>0</v>
          </cell>
        </row>
        <row r="437">
          <cell r="A437" t="str">
            <v>Tana River Broadcasting Station (TBS)</v>
          </cell>
          <cell r="B437">
            <v>0</v>
          </cell>
          <cell r="C437">
            <v>0</v>
          </cell>
        </row>
        <row r="438">
          <cell r="A438" t="str">
            <v>Tana FM</v>
          </cell>
          <cell r="B438">
            <v>0</v>
          </cell>
          <cell r="C438">
            <v>0</v>
          </cell>
        </row>
        <row r="439">
          <cell r="A439" t="str">
            <v>Taboiyat FM</v>
          </cell>
          <cell r="B439">
            <v>0</v>
          </cell>
          <cell r="C439">
            <v>0</v>
          </cell>
        </row>
        <row r="440">
          <cell r="A440" t="str">
            <v>Tabasamu Radio</v>
          </cell>
          <cell r="B440">
            <v>0</v>
          </cell>
          <cell r="C440">
            <v>0</v>
          </cell>
        </row>
        <row r="441">
          <cell r="A441" t="str">
            <v>Touch FM</v>
          </cell>
          <cell r="B441">
            <v>0</v>
          </cell>
          <cell r="C441">
            <v>0</v>
          </cell>
        </row>
        <row r="442">
          <cell r="A442" t="str">
            <v>Syokimau FM</v>
          </cell>
          <cell r="B442">
            <v>0</v>
          </cell>
          <cell r="C442">
            <v>0</v>
          </cell>
        </row>
        <row r="443">
          <cell r="A443" t="str">
            <v>Sunset</v>
          </cell>
          <cell r="B443">
            <v>0</v>
          </cell>
          <cell r="C443">
            <v>0</v>
          </cell>
        </row>
        <row r="444">
          <cell r="A444" t="str">
            <v>Sulwe FM</v>
          </cell>
          <cell r="B444">
            <v>0</v>
          </cell>
          <cell r="C444">
            <v>0</v>
          </cell>
        </row>
        <row r="445">
          <cell r="A445" t="str">
            <v>Step FM</v>
          </cell>
          <cell r="B445">
            <v>0</v>
          </cell>
          <cell r="C445">
            <v>0</v>
          </cell>
        </row>
        <row r="446">
          <cell r="A446" t="str">
            <v>Star Radio(Lake)</v>
          </cell>
          <cell r="B446">
            <v>0</v>
          </cell>
          <cell r="C446">
            <v>0</v>
          </cell>
        </row>
        <row r="447">
          <cell r="A447" t="str">
            <v>Star FM (Somali/Borana/Kiswahili)</v>
          </cell>
          <cell r="B447">
            <v>0</v>
          </cell>
          <cell r="C447">
            <v>0</v>
          </cell>
        </row>
        <row r="448">
          <cell r="A448" t="str">
            <v>Star FM (Kisii)</v>
          </cell>
          <cell r="B448">
            <v>0</v>
          </cell>
          <cell r="C448">
            <v>0</v>
          </cell>
        </row>
        <row r="449">
          <cell r="A449" t="str">
            <v>ATG</v>
          </cell>
          <cell r="B449">
            <v>0</v>
          </cell>
          <cell r="C449">
            <v>0</v>
          </cell>
        </row>
        <row r="450">
          <cell r="A450" t="str">
            <v>Sound Asia Radio</v>
          </cell>
          <cell r="B450">
            <v>0</v>
          </cell>
          <cell r="C450">
            <v>0</v>
          </cell>
        </row>
        <row r="451">
          <cell r="A451" t="str">
            <v>Smooth FM</v>
          </cell>
          <cell r="B451">
            <v>0</v>
          </cell>
          <cell r="C451">
            <v>0</v>
          </cell>
        </row>
        <row r="452">
          <cell r="A452" t="str">
            <v>Smart FM</v>
          </cell>
          <cell r="B452">
            <v>0</v>
          </cell>
          <cell r="C452">
            <v>0</v>
          </cell>
        </row>
        <row r="453">
          <cell r="A453" t="str">
            <v>Sky FM</v>
          </cell>
          <cell r="B453">
            <v>0</v>
          </cell>
          <cell r="C453">
            <v>0</v>
          </cell>
        </row>
        <row r="454">
          <cell r="A454" t="str">
            <v>Sirwo FM</v>
          </cell>
          <cell r="B454">
            <v>0</v>
          </cell>
          <cell r="C454">
            <v>0</v>
          </cell>
        </row>
        <row r="455">
          <cell r="A455" t="str">
            <v>Sifa FM</v>
          </cell>
          <cell r="B455">
            <v>0</v>
          </cell>
          <cell r="C455">
            <v>0</v>
          </cell>
        </row>
        <row r="456">
          <cell r="A456" t="str">
            <v>Sidai FM</v>
          </cell>
          <cell r="B456">
            <v>0</v>
          </cell>
          <cell r="C456">
            <v>0</v>
          </cell>
        </row>
        <row r="457">
          <cell r="A457" t="str">
            <v>Shujaaz FM</v>
          </cell>
          <cell r="B457">
            <v>0</v>
          </cell>
          <cell r="C457">
            <v>0</v>
          </cell>
        </row>
        <row r="458">
          <cell r="A458" t="str">
            <v>Shine FM</v>
          </cell>
          <cell r="B458">
            <v>0</v>
          </cell>
          <cell r="C458">
            <v>0</v>
          </cell>
        </row>
        <row r="459">
          <cell r="A459" t="str">
            <v>Sheki FM</v>
          </cell>
          <cell r="B459">
            <v>0</v>
          </cell>
          <cell r="C459">
            <v>0</v>
          </cell>
        </row>
        <row r="460">
          <cell r="A460" t="str">
            <v>Sema Radio</v>
          </cell>
          <cell r="B460">
            <v>0</v>
          </cell>
          <cell r="C460">
            <v>0</v>
          </cell>
        </row>
        <row r="461">
          <cell r="A461" t="str">
            <v>Sayare Radio</v>
          </cell>
          <cell r="B461">
            <v>0</v>
          </cell>
          <cell r="C461">
            <v>0</v>
          </cell>
        </row>
        <row r="462">
          <cell r="A462" t="str">
            <v>Sawanga FM</v>
          </cell>
          <cell r="B462">
            <v>0</v>
          </cell>
          <cell r="C462">
            <v>0</v>
          </cell>
        </row>
        <row r="463">
          <cell r="A463" t="str">
            <v>Sauti ya Pwani</v>
          </cell>
          <cell r="B463">
            <v>0</v>
          </cell>
          <cell r="C463">
            <v>0</v>
          </cell>
        </row>
        <row r="464">
          <cell r="A464" t="str">
            <v>Sauti Ya Mwananchi</v>
          </cell>
          <cell r="B464">
            <v>0</v>
          </cell>
          <cell r="C464">
            <v>0</v>
          </cell>
        </row>
        <row r="465">
          <cell r="A465" t="str">
            <v>Saposema/Sabojambo FM</v>
          </cell>
          <cell r="B465">
            <v>0</v>
          </cell>
          <cell r="C465">
            <v>0</v>
          </cell>
        </row>
        <row r="466">
          <cell r="A466" t="str">
            <v>Tarumbeta Radio</v>
          </cell>
          <cell r="B466">
            <v>0</v>
          </cell>
          <cell r="C466">
            <v>0</v>
          </cell>
        </row>
        <row r="467">
          <cell r="A467" t="str">
            <v>TBC TZ</v>
          </cell>
          <cell r="B467">
            <v>0</v>
          </cell>
          <cell r="C467">
            <v>0</v>
          </cell>
        </row>
        <row r="468">
          <cell r="A468" t="str">
            <v>TBS Radio</v>
          </cell>
          <cell r="B468">
            <v>0</v>
          </cell>
          <cell r="C468">
            <v>0</v>
          </cell>
        </row>
        <row r="469">
          <cell r="A469" t="str">
            <v>Urban Radio</v>
          </cell>
          <cell r="B469">
            <v>0</v>
          </cell>
          <cell r="C469">
            <v>0</v>
          </cell>
        </row>
        <row r="470">
          <cell r="A470" t="str">
            <v>Destiny FM</v>
          </cell>
          <cell r="B470">
            <v>0</v>
          </cell>
          <cell r="C470">
            <v>0</v>
          </cell>
        </row>
        <row r="471">
          <cell r="A471" t="str">
            <v>Watchman FM</v>
          </cell>
          <cell r="B471">
            <v>0</v>
          </cell>
          <cell r="C471">
            <v>0</v>
          </cell>
        </row>
        <row r="472">
          <cell r="A472" t="str">
            <v>Warsan FM</v>
          </cell>
          <cell r="B472">
            <v>0</v>
          </cell>
          <cell r="C472">
            <v>0</v>
          </cell>
        </row>
        <row r="473">
          <cell r="A473" t="str">
            <v>Wajir Community Radio</v>
          </cell>
          <cell r="B473">
            <v>0</v>
          </cell>
          <cell r="C473">
            <v>0</v>
          </cell>
        </row>
        <row r="474">
          <cell r="A474" t="str">
            <v>Vybez radio</v>
          </cell>
          <cell r="B474">
            <v>0</v>
          </cell>
          <cell r="C474">
            <v>0</v>
          </cell>
        </row>
        <row r="475">
          <cell r="A475" t="str">
            <v>Vuka FM</v>
          </cell>
          <cell r="B475">
            <v>0</v>
          </cell>
          <cell r="C475">
            <v>0</v>
          </cell>
        </row>
        <row r="476">
          <cell r="A476" t="str">
            <v>Voice of Victory</v>
          </cell>
          <cell r="B476">
            <v>0</v>
          </cell>
          <cell r="C476">
            <v>0</v>
          </cell>
        </row>
        <row r="477">
          <cell r="A477" t="str">
            <v>AtaNayeche</v>
          </cell>
          <cell r="B477">
            <v>0</v>
          </cell>
          <cell r="C477">
            <v>0</v>
          </cell>
        </row>
        <row r="478">
          <cell r="A478" t="str">
            <v>Vihiga FM</v>
          </cell>
          <cell r="B478">
            <v>0</v>
          </cell>
          <cell r="C478">
            <v>0</v>
          </cell>
        </row>
        <row r="479">
          <cell r="A479" t="str">
            <v>Victory FM</v>
          </cell>
          <cell r="B479">
            <v>0</v>
          </cell>
          <cell r="C479">
            <v>0</v>
          </cell>
        </row>
        <row r="480">
          <cell r="A480" t="str">
            <v>Vere FM</v>
          </cell>
          <cell r="B480">
            <v>0</v>
          </cell>
          <cell r="C480">
            <v>0</v>
          </cell>
        </row>
        <row r="481">
          <cell r="A481" t="str">
            <v>Venus FM</v>
          </cell>
          <cell r="B481">
            <v>0</v>
          </cell>
          <cell r="C481">
            <v>0</v>
          </cell>
        </row>
        <row r="482">
          <cell r="A482" t="str">
            <v>USIU Radio</v>
          </cell>
          <cell r="B482">
            <v>0</v>
          </cell>
          <cell r="C482">
            <v>0</v>
          </cell>
        </row>
        <row r="483">
          <cell r="A483" t="str">
            <v>Upendo FM</v>
          </cell>
          <cell r="B483">
            <v>0</v>
          </cell>
          <cell r="C483">
            <v>0</v>
          </cell>
        </row>
        <row r="484">
          <cell r="A484" t="str">
            <v>Tehran</v>
          </cell>
          <cell r="B484">
            <v>0</v>
          </cell>
          <cell r="C484">
            <v>0</v>
          </cell>
        </row>
        <row r="485">
          <cell r="A485" t="str">
            <v>Umoja FM Radio</v>
          </cell>
          <cell r="B485">
            <v>0</v>
          </cell>
          <cell r="C485">
            <v>0</v>
          </cell>
        </row>
        <row r="486">
          <cell r="A486" t="str">
            <v>Uhuru FM</v>
          </cell>
          <cell r="B486">
            <v>0</v>
          </cell>
          <cell r="C486">
            <v>0</v>
          </cell>
        </row>
        <row r="487">
          <cell r="A487" t="str">
            <v>Ugwe</v>
          </cell>
          <cell r="B487">
            <v>0</v>
          </cell>
          <cell r="C487">
            <v>0</v>
          </cell>
        </row>
        <row r="488">
          <cell r="A488" t="str">
            <v>Amani FM</v>
          </cell>
          <cell r="B488">
            <v>0</v>
          </cell>
          <cell r="C488">
            <v>0</v>
          </cell>
        </row>
        <row r="489">
          <cell r="A489" t="str">
            <v>Turkana FM</v>
          </cell>
          <cell r="B489">
            <v>0</v>
          </cell>
          <cell r="C489">
            <v>0</v>
          </cell>
        </row>
        <row r="490">
          <cell r="A490" t="str">
            <v>Tuliza FM</v>
          </cell>
          <cell r="B490">
            <v>0</v>
          </cell>
          <cell r="C490">
            <v>0</v>
          </cell>
        </row>
        <row r="491">
          <cell r="A491" t="str">
            <v>Tugwatane kihanja FM</v>
          </cell>
          <cell r="B491">
            <v>0</v>
          </cell>
          <cell r="C491">
            <v>0</v>
          </cell>
        </row>
        <row r="492">
          <cell r="A492" t="str">
            <v>Truth FM</v>
          </cell>
          <cell r="B492">
            <v>0</v>
          </cell>
          <cell r="C492">
            <v>0</v>
          </cell>
        </row>
        <row r="493">
          <cell r="A493" t="str">
            <v>Tripple A</v>
          </cell>
          <cell r="B493">
            <v>0</v>
          </cell>
          <cell r="C493">
            <v>0</v>
          </cell>
        </row>
        <row r="494">
          <cell r="A494" t="str">
            <v>Top FM</v>
          </cell>
          <cell r="B494">
            <v>0</v>
          </cell>
          <cell r="C494">
            <v>0</v>
          </cell>
        </row>
        <row r="495">
          <cell r="A495" t="str">
            <v>Togotane FM</v>
          </cell>
          <cell r="B495">
            <v>0</v>
          </cell>
          <cell r="C495">
            <v>0</v>
          </cell>
        </row>
        <row r="496">
          <cell r="A496" t="str">
            <v>TNT FM</v>
          </cell>
          <cell r="B496">
            <v>0</v>
          </cell>
          <cell r="C496">
            <v>0</v>
          </cell>
        </row>
        <row r="497">
          <cell r="A497" t="str">
            <v>Thiiri FM</v>
          </cell>
          <cell r="B497">
            <v>0</v>
          </cell>
          <cell r="C497">
            <v>0</v>
          </cell>
        </row>
        <row r="498">
          <cell r="A498" t="str">
            <v>Sanyo FM -UG</v>
          </cell>
          <cell r="B498">
            <v>0</v>
          </cell>
          <cell r="C498">
            <v>0</v>
          </cell>
        </row>
        <row r="499">
          <cell r="A499" t="str">
            <v>Sahara FM</v>
          </cell>
          <cell r="B499">
            <v>0</v>
          </cell>
          <cell r="C499">
            <v>0</v>
          </cell>
        </row>
        <row r="500">
          <cell r="A500" t="str">
            <v>Rware</v>
          </cell>
          <cell r="B500">
            <v>0</v>
          </cell>
          <cell r="C500">
            <v>0</v>
          </cell>
        </row>
        <row r="501">
          <cell r="A501" t="str">
            <v>Radio Djibouti</v>
          </cell>
          <cell r="B501">
            <v>0</v>
          </cell>
          <cell r="C501">
            <v>0</v>
          </cell>
        </row>
        <row r="502">
          <cell r="A502" t="str">
            <v>Radio Mata</v>
          </cell>
          <cell r="B502">
            <v>0</v>
          </cell>
          <cell r="C502">
            <v>0</v>
          </cell>
        </row>
        <row r="503">
          <cell r="A503" t="str">
            <v>Radio Maria</v>
          </cell>
          <cell r="B503">
            <v>0</v>
          </cell>
          <cell r="C503">
            <v>0</v>
          </cell>
        </row>
        <row r="504">
          <cell r="A504" t="str">
            <v>Radio Mambo</v>
          </cell>
          <cell r="B504">
            <v>0</v>
          </cell>
          <cell r="C504">
            <v>0</v>
          </cell>
        </row>
        <row r="505">
          <cell r="A505" t="str">
            <v>Aziani FM</v>
          </cell>
          <cell r="B505">
            <v>0</v>
          </cell>
          <cell r="C505">
            <v>0</v>
          </cell>
        </row>
        <row r="506">
          <cell r="A506" t="str">
            <v>Radio Maa</v>
          </cell>
          <cell r="B506">
            <v>0</v>
          </cell>
          <cell r="C506">
            <v>0</v>
          </cell>
        </row>
        <row r="507">
          <cell r="A507" t="str">
            <v>Radio Lake Victoria/Osienala</v>
          </cell>
          <cell r="B507">
            <v>0</v>
          </cell>
          <cell r="C507">
            <v>0</v>
          </cell>
        </row>
        <row r="508">
          <cell r="A508" t="str">
            <v>Radio Kitwek</v>
          </cell>
          <cell r="B508">
            <v>0</v>
          </cell>
          <cell r="C508">
            <v>0</v>
          </cell>
        </row>
        <row r="509">
          <cell r="A509" t="str">
            <v>Radio Japan International International</v>
          </cell>
          <cell r="B509">
            <v>0</v>
          </cell>
          <cell r="C509">
            <v>0</v>
          </cell>
        </row>
        <row r="510">
          <cell r="A510" t="str">
            <v>Radio Jangwani</v>
          </cell>
          <cell r="B510">
            <v>0</v>
          </cell>
          <cell r="C510">
            <v>0</v>
          </cell>
        </row>
        <row r="511">
          <cell r="A511" t="str">
            <v>Radio Ihsaan</v>
          </cell>
          <cell r="B511">
            <v>0</v>
          </cell>
          <cell r="C511">
            <v>0</v>
          </cell>
        </row>
        <row r="512">
          <cell r="A512" t="str">
            <v>Radio Furaha</v>
          </cell>
          <cell r="B512">
            <v>0</v>
          </cell>
          <cell r="C512">
            <v>0</v>
          </cell>
        </row>
        <row r="513">
          <cell r="A513" t="str">
            <v>Radio Free Africa</v>
          </cell>
          <cell r="B513">
            <v>0</v>
          </cell>
          <cell r="C513">
            <v>0</v>
          </cell>
        </row>
        <row r="514">
          <cell r="A514" t="str">
            <v>Radio Ethiopia</v>
          </cell>
          <cell r="B514">
            <v>0</v>
          </cell>
          <cell r="C514">
            <v>0</v>
          </cell>
        </row>
        <row r="515">
          <cell r="A515" t="str">
            <v>Radio Disney</v>
          </cell>
          <cell r="B515">
            <v>0</v>
          </cell>
          <cell r="C515">
            <v>0</v>
          </cell>
        </row>
        <row r="516">
          <cell r="A516" t="str">
            <v>Radio Mukwano</v>
          </cell>
          <cell r="B516">
            <v>0</v>
          </cell>
          <cell r="C516">
            <v>0</v>
          </cell>
        </row>
        <row r="517">
          <cell r="A517" t="str">
            <v>Radio Dhamaal</v>
          </cell>
          <cell r="B517">
            <v>0</v>
          </cell>
          <cell r="C517">
            <v>0</v>
          </cell>
        </row>
        <row r="518">
          <cell r="A518" t="str">
            <v>Radio Deutsche Welle</v>
          </cell>
          <cell r="B518">
            <v>0</v>
          </cell>
          <cell r="C518">
            <v>0</v>
          </cell>
        </row>
        <row r="519">
          <cell r="A519" t="str">
            <v>Radio China</v>
          </cell>
          <cell r="B519">
            <v>0</v>
          </cell>
          <cell r="C519">
            <v>0</v>
          </cell>
        </row>
        <row r="520">
          <cell r="A520" t="str">
            <v>Radio Chaidi</v>
          </cell>
          <cell r="B520">
            <v>0</v>
          </cell>
          <cell r="C520">
            <v>0</v>
          </cell>
        </row>
        <row r="521">
          <cell r="A521" t="str">
            <v>Radio Alpha</v>
          </cell>
          <cell r="B521">
            <v>0</v>
          </cell>
          <cell r="C521">
            <v>0</v>
          </cell>
        </row>
        <row r="522">
          <cell r="A522" t="str">
            <v>Radio Akicha</v>
          </cell>
          <cell r="B522">
            <v>0</v>
          </cell>
          <cell r="C522">
            <v>0</v>
          </cell>
        </row>
        <row r="523">
          <cell r="A523" t="str">
            <v>Qwetu Radio (Kwetu)</v>
          </cell>
          <cell r="B523">
            <v>0</v>
          </cell>
          <cell r="C523">
            <v>0</v>
          </cell>
        </row>
        <row r="524">
          <cell r="A524" t="str">
            <v>Quaran</v>
          </cell>
          <cell r="B524">
            <v>0</v>
          </cell>
          <cell r="C524">
            <v>0</v>
          </cell>
        </row>
        <row r="525">
          <cell r="A525" t="str">
            <v>Q FM</v>
          </cell>
          <cell r="B525">
            <v>0</v>
          </cell>
          <cell r="C525">
            <v>0</v>
          </cell>
        </row>
        <row r="526">
          <cell r="A526" t="str">
            <v>Pwani FM</v>
          </cell>
          <cell r="B526">
            <v>0</v>
          </cell>
          <cell r="C526">
            <v>0</v>
          </cell>
        </row>
        <row r="527">
          <cell r="A527" t="str">
            <v>Pilipili FM</v>
          </cell>
          <cell r="B527">
            <v>0</v>
          </cell>
          <cell r="C527">
            <v>0</v>
          </cell>
        </row>
        <row r="528">
          <cell r="A528" t="str">
            <v>Pamoja FM Radio</v>
          </cell>
          <cell r="B528">
            <v>0</v>
          </cell>
          <cell r="C528">
            <v>0</v>
          </cell>
        </row>
        <row r="529">
          <cell r="A529" t="str">
            <v>Open Gate Radio-Ug(OPG)</v>
          </cell>
          <cell r="B529">
            <v>0</v>
          </cell>
          <cell r="C529">
            <v>0</v>
          </cell>
        </row>
        <row r="530">
          <cell r="A530" t="str">
            <v>Radio Minto</v>
          </cell>
          <cell r="B530">
            <v>0</v>
          </cell>
          <cell r="C530">
            <v>0</v>
          </cell>
        </row>
        <row r="531">
          <cell r="A531" t="str">
            <v>Radio Mumbo</v>
          </cell>
          <cell r="B531">
            <v>0</v>
          </cell>
          <cell r="C531">
            <v>0</v>
          </cell>
        </row>
        <row r="532">
          <cell r="A532" t="str">
            <v>Ruben FM</v>
          </cell>
          <cell r="B532">
            <v>0</v>
          </cell>
          <cell r="C532">
            <v>0</v>
          </cell>
        </row>
        <row r="533">
          <cell r="A533" t="str">
            <v>Awinja FM</v>
          </cell>
          <cell r="B533">
            <v>0</v>
          </cell>
          <cell r="C533">
            <v>0</v>
          </cell>
        </row>
        <row r="534">
          <cell r="A534" t="str">
            <v>RTN Radio</v>
          </cell>
          <cell r="B534">
            <v>0</v>
          </cell>
          <cell r="C534">
            <v>0</v>
          </cell>
        </row>
        <row r="535">
          <cell r="A535" t="str">
            <v>RTD (Tanzania)</v>
          </cell>
          <cell r="B535">
            <v>0</v>
          </cell>
          <cell r="C535">
            <v>0</v>
          </cell>
        </row>
        <row r="536">
          <cell r="A536" t="str">
            <v>RSA Radio</v>
          </cell>
          <cell r="B536">
            <v>0</v>
          </cell>
          <cell r="C536">
            <v>0</v>
          </cell>
        </row>
        <row r="537">
          <cell r="A537" t="str">
            <v>Rock Mambo FM</v>
          </cell>
          <cell r="B537">
            <v>0</v>
          </cell>
          <cell r="C537">
            <v>0</v>
          </cell>
        </row>
        <row r="538">
          <cell r="A538" t="str">
            <v>Rhema</v>
          </cell>
          <cell r="B538">
            <v>0</v>
          </cell>
          <cell r="C538">
            <v>0</v>
          </cell>
        </row>
        <row r="539">
          <cell r="A539" t="str">
            <v>RFI (Radio France International)</v>
          </cell>
          <cell r="B539">
            <v>0</v>
          </cell>
          <cell r="C539">
            <v>0</v>
          </cell>
        </row>
        <row r="540">
          <cell r="A540" t="str">
            <v>Ranet FM</v>
          </cell>
          <cell r="B540">
            <v>0</v>
          </cell>
          <cell r="C540">
            <v>0</v>
          </cell>
        </row>
        <row r="541">
          <cell r="A541" t="str">
            <v>Athiani FM</v>
          </cell>
          <cell r="B541">
            <v>0</v>
          </cell>
          <cell r="C541">
            <v>0</v>
          </cell>
        </row>
        <row r="542">
          <cell r="A542" t="str">
            <v>Raha</v>
          </cell>
          <cell r="B542">
            <v>0</v>
          </cell>
          <cell r="C542">
            <v>0</v>
          </cell>
        </row>
        <row r="543">
          <cell r="A543" t="str">
            <v>Aviation FM</v>
          </cell>
          <cell r="B543">
            <v>0</v>
          </cell>
          <cell r="C543">
            <v>0</v>
          </cell>
        </row>
        <row r="544">
          <cell r="A544" t="str">
            <v>Radio Uptown</v>
          </cell>
          <cell r="B544">
            <v>0</v>
          </cell>
          <cell r="C544">
            <v>0</v>
          </cell>
        </row>
        <row r="545">
          <cell r="A545" t="str">
            <v>Radio Tumaini</v>
          </cell>
          <cell r="B545">
            <v>0</v>
          </cell>
          <cell r="C545">
            <v>0</v>
          </cell>
        </row>
        <row r="546">
          <cell r="A546" t="str">
            <v>Radio Tanga</v>
          </cell>
          <cell r="B546">
            <v>0</v>
          </cell>
          <cell r="C546">
            <v>0</v>
          </cell>
        </row>
        <row r="547">
          <cell r="A547" t="str">
            <v>Radio Somalia</v>
          </cell>
          <cell r="B547">
            <v>0</v>
          </cell>
          <cell r="C547">
            <v>0</v>
          </cell>
        </row>
        <row r="548">
          <cell r="A548" t="str">
            <v>Radio Mururi</v>
          </cell>
          <cell r="B548">
            <v>0</v>
          </cell>
          <cell r="C548">
            <v>0</v>
          </cell>
        </row>
        <row r="549">
          <cell r="A549" t="str">
            <v>Radio Simba</v>
          </cell>
          <cell r="B549">
            <v>0</v>
          </cell>
          <cell r="C549">
            <v>0</v>
          </cell>
        </row>
        <row r="550">
          <cell r="A550" t="str">
            <v>Radio Salaam</v>
          </cell>
          <cell r="B550">
            <v>0</v>
          </cell>
          <cell r="C550">
            <v>0</v>
          </cell>
        </row>
        <row r="551">
          <cell r="A551" t="str">
            <v>Radio Sahara 943 FM</v>
          </cell>
          <cell r="B551">
            <v>0</v>
          </cell>
          <cell r="C551">
            <v>0</v>
          </cell>
        </row>
        <row r="552">
          <cell r="A552" t="str">
            <v>Radio Safari</v>
          </cell>
          <cell r="B552">
            <v>0</v>
          </cell>
          <cell r="C552">
            <v>0</v>
          </cell>
        </row>
        <row r="553">
          <cell r="A553" t="str">
            <v>Radio Risala</v>
          </cell>
          <cell r="B553">
            <v>0</v>
          </cell>
          <cell r="C553">
            <v>0</v>
          </cell>
        </row>
        <row r="554">
          <cell r="A554" t="str">
            <v>Radio Rahma</v>
          </cell>
          <cell r="B554">
            <v>0</v>
          </cell>
          <cell r="C554">
            <v>0</v>
          </cell>
        </row>
        <row r="555">
          <cell r="A555" t="str">
            <v>Radio Planet International</v>
          </cell>
          <cell r="B555">
            <v>0</v>
          </cell>
          <cell r="C555">
            <v>0</v>
          </cell>
        </row>
        <row r="556">
          <cell r="A556" t="str">
            <v>Radio Pacho</v>
          </cell>
          <cell r="B556">
            <v>0</v>
          </cell>
          <cell r="C556">
            <v>0</v>
          </cell>
        </row>
        <row r="557">
          <cell r="A557" t="str">
            <v>Radio One /  1 FM</v>
          </cell>
          <cell r="B557">
            <v>0</v>
          </cell>
          <cell r="C557">
            <v>0</v>
          </cell>
        </row>
        <row r="558">
          <cell r="A558" t="str">
            <v>Radio Oldis</v>
          </cell>
          <cell r="B558">
            <v>0</v>
          </cell>
          <cell r="C558">
            <v>0</v>
          </cell>
        </row>
        <row r="559">
          <cell r="A559" t="str">
            <v>Radio Nthome</v>
          </cell>
          <cell r="B559">
            <v>0</v>
          </cell>
          <cell r="C559">
            <v>0</v>
          </cell>
        </row>
        <row r="560">
          <cell r="A560" t="str">
            <v>Radio Mwariama</v>
          </cell>
          <cell r="B560">
            <v>0</v>
          </cell>
          <cell r="C560">
            <v>0</v>
          </cell>
        </row>
        <row r="561">
          <cell r="A561" t="str">
            <v>Radio Mwanendu</v>
          </cell>
          <cell r="B561">
            <v>0</v>
          </cell>
          <cell r="C561">
            <v>0</v>
          </cell>
        </row>
        <row r="562">
          <cell r="A562" t="str">
            <v>AC Radio</v>
          </cell>
          <cell r="B562">
            <v>0</v>
          </cell>
          <cell r="C56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_Reach"/>
      <sheetName val="Sheet2"/>
      <sheetName val="Sheet1"/>
      <sheetName val="National_Share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Data"/>
      <sheetName val="Reach and Share"/>
    </sheetNames>
    <sheetDataSet>
      <sheetData sheetId="0"/>
      <sheetData sheetId="1">
        <row r="1">
          <cell r="A1" t="str">
            <v>Station</v>
          </cell>
          <cell r="B1" t="str">
            <v>Reach</v>
          </cell>
          <cell r="C1" t="str">
            <v>Share</v>
          </cell>
        </row>
        <row r="2">
          <cell r="A2" t="str">
            <v>Total RD</v>
          </cell>
          <cell r="B2">
            <v>0.46210000000000001</v>
          </cell>
          <cell r="C2">
            <v>1</v>
          </cell>
        </row>
        <row r="3">
          <cell r="A3" t="str">
            <v>Musyi FM</v>
          </cell>
          <cell r="B3">
            <v>0.1573</v>
          </cell>
          <cell r="C3">
            <v>0.28589043508895551</v>
          </cell>
        </row>
        <row r="4">
          <cell r="A4" t="str">
            <v>Citizen Radio</v>
          </cell>
          <cell r="B4">
            <v>0.10050000000000001</v>
          </cell>
          <cell r="C4">
            <v>0.1382420292407962</v>
          </cell>
        </row>
        <row r="5">
          <cell r="A5" t="str">
            <v>Mbaitu FM</v>
          </cell>
          <cell r="B5">
            <v>5.96E-2</v>
          </cell>
          <cell r="C5">
            <v>0.11696318478069399</v>
          </cell>
        </row>
        <row r="6">
          <cell r="A6" t="str">
            <v>Radio Maisha</v>
          </cell>
          <cell r="B6">
            <v>3.2399999999999998E-2</v>
          </cell>
          <cell r="C6">
            <v>9.5754800070459736E-2</v>
          </cell>
        </row>
        <row r="7">
          <cell r="A7" t="str">
            <v>Jambo FM</v>
          </cell>
          <cell r="B7">
            <v>4.2900000000000001E-2</v>
          </cell>
          <cell r="C7">
            <v>6.93676237449357E-2</v>
          </cell>
        </row>
        <row r="8">
          <cell r="A8" t="str">
            <v>Ene FM</v>
          </cell>
          <cell r="B8">
            <v>3.1699999999999999E-2</v>
          </cell>
          <cell r="C8">
            <v>5.027303153073806E-2</v>
          </cell>
        </row>
        <row r="9">
          <cell r="A9" t="str">
            <v>County FM</v>
          </cell>
          <cell r="B9">
            <v>2.2800000000000001E-2</v>
          </cell>
          <cell r="C9">
            <v>3.565263343315131E-2</v>
          </cell>
        </row>
        <row r="10">
          <cell r="A10" t="str">
            <v>Radio 47</v>
          </cell>
          <cell r="B10">
            <v>1.44E-2</v>
          </cell>
          <cell r="C10">
            <v>3.1178439316540421E-2</v>
          </cell>
        </row>
        <row r="11">
          <cell r="A11" t="str">
            <v>Mwatu FM</v>
          </cell>
          <cell r="B11">
            <v>1.03E-2</v>
          </cell>
          <cell r="C11">
            <v>3.0544301567729429E-2</v>
          </cell>
        </row>
        <row r="12">
          <cell r="A12" t="str">
            <v>Milele FM</v>
          </cell>
          <cell r="B12">
            <v>1.2E-2</v>
          </cell>
          <cell r="C12">
            <v>2.124361458516822E-2</v>
          </cell>
        </row>
        <row r="13">
          <cell r="A13" t="str">
            <v>Radio Nthome</v>
          </cell>
          <cell r="B13">
            <v>1.7000000000000001E-2</v>
          </cell>
          <cell r="C13">
            <v>1.920028183899947E-2</v>
          </cell>
        </row>
        <row r="14">
          <cell r="A14" t="str">
            <v>Classic FM</v>
          </cell>
          <cell r="B14">
            <v>6.7000000000000002E-3</v>
          </cell>
          <cell r="C14">
            <v>1.451470847278492E-2</v>
          </cell>
        </row>
        <row r="15">
          <cell r="A15" t="str">
            <v>Kiss FM</v>
          </cell>
          <cell r="B15">
            <v>1.4E-3</v>
          </cell>
          <cell r="C15">
            <v>1.159062885326757E-2</v>
          </cell>
        </row>
        <row r="16">
          <cell r="A16" t="str">
            <v>Athiani FM</v>
          </cell>
          <cell r="B16">
            <v>6.4999999999999997E-3</v>
          </cell>
          <cell r="C16">
            <v>8.8779284833538832E-3</v>
          </cell>
        </row>
        <row r="17">
          <cell r="A17" t="str">
            <v>Home boyz Radio</v>
          </cell>
          <cell r="B17">
            <v>1.1000000000000001E-3</v>
          </cell>
          <cell r="C17">
            <v>7.6801127355997888E-3</v>
          </cell>
        </row>
        <row r="18">
          <cell r="A18" t="str">
            <v>Biblia Husema</v>
          </cell>
          <cell r="B18">
            <v>3.3E-3</v>
          </cell>
          <cell r="C18">
            <v>7.3630438611942918E-3</v>
          </cell>
        </row>
        <row r="19">
          <cell r="A19" t="str">
            <v>Kameme Radio</v>
          </cell>
          <cell r="B19">
            <v>3.3999999999999998E-3</v>
          </cell>
          <cell r="C19">
            <v>5.2844812400915974E-3</v>
          </cell>
        </row>
        <row r="20">
          <cell r="A20" t="str">
            <v>Radio Mata</v>
          </cell>
          <cell r="B20">
            <v>1.4E-3</v>
          </cell>
          <cell r="C20">
            <v>5.073101990487933E-3</v>
          </cell>
        </row>
        <row r="21">
          <cell r="A21" t="str">
            <v>NRG Radio/Energy</v>
          </cell>
          <cell r="B21">
            <v>3.2000000000000002E-3</v>
          </cell>
          <cell r="C21">
            <v>4.8617227408842686E-3</v>
          </cell>
        </row>
        <row r="22">
          <cell r="A22" t="str">
            <v>Ramogi FM</v>
          </cell>
          <cell r="B22">
            <v>3.8E-3</v>
          </cell>
          <cell r="C22">
            <v>4.4741941166108858E-3</v>
          </cell>
        </row>
        <row r="23">
          <cell r="A23" t="str">
            <v>KBC English Radio</v>
          </cell>
          <cell r="B23">
            <v>2.8E-3</v>
          </cell>
          <cell r="C23">
            <v>3.7343667429980622E-3</v>
          </cell>
        </row>
        <row r="24">
          <cell r="A24" t="str">
            <v>Namlolwe FM</v>
          </cell>
          <cell r="B24">
            <v>1.2999999999999999E-3</v>
          </cell>
          <cell r="C24">
            <v>3.064999119253127E-3</v>
          </cell>
        </row>
        <row r="25">
          <cell r="A25" t="str">
            <v>Wikwatyo</v>
          </cell>
          <cell r="B25">
            <v>8.9999999999999998E-4</v>
          </cell>
          <cell r="C25">
            <v>2.9240796195173502E-3</v>
          </cell>
        </row>
        <row r="26">
          <cell r="A26" t="str">
            <v>Akamba Fm</v>
          </cell>
          <cell r="B26">
            <v>1.5E-3</v>
          </cell>
          <cell r="C26">
            <v>2.3604016205742472E-3</v>
          </cell>
        </row>
        <row r="27">
          <cell r="A27" t="str">
            <v>Inooro FM</v>
          </cell>
          <cell r="B27">
            <v>4.1999999999999997E-3</v>
          </cell>
          <cell r="C27">
            <v>2.2194821208384708E-3</v>
          </cell>
        </row>
        <row r="28">
          <cell r="A28" t="str">
            <v>BBC World Radio</v>
          </cell>
          <cell r="B28">
            <v>1.9E-3</v>
          </cell>
          <cell r="C28">
            <v>2.113792496036639E-3</v>
          </cell>
        </row>
        <row r="29">
          <cell r="A29" t="str">
            <v>Mucha FM</v>
          </cell>
          <cell r="B29">
            <v>1.9E-3</v>
          </cell>
          <cell r="C29">
            <v>1.9728729963008631E-3</v>
          </cell>
        </row>
        <row r="30">
          <cell r="A30" t="str">
            <v>Msenangu FM</v>
          </cell>
          <cell r="B30">
            <v>2.8E-3</v>
          </cell>
          <cell r="C30">
            <v>1.9376431213669191E-3</v>
          </cell>
        </row>
        <row r="31">
          <cell r="A31" t="str">
            <v>Syokimau FM</v>
          </cell>
          <cell r="B31">
            <v>2.8E-3</v>
          </cell>
          <cell r="C31">
            <v>1.6910339968293109E-3</v>
          </cell>
        </row>
        <row r="32">
          <cell r="A32" t="str">
            <v>Muuga FM</v>
          </cell>
          <cell r="B32">
            <v>1.1999999999999999E-3</v>
          </cell>
          <cell r="C32">
            <v>1.550114497093535E-3</v>
          </cell>
        </row>
        <row r="33">
          <cell r="A33" t="str">
            <v>Hot 96 FM</v>
          </cell>
          <cell r="B33">
            <v>2.8999999999999998E-3</v>
          </cell>
          <cell r="C33">
            <v>1.514884622159591E-3</v>
          </cell>
        </row>
        <row r="34">
          <cell r="A34" t="str">
            <v>Kwitu</v>
          </cell>
          <cell r="B34">
            <v>1.1000000000000001E-3</v>
          </cell>
          <cell r="C34">
            <v>1.479654747225647E-3</v>
          </cell>
        </row>
        <row r="35">
          <cell r="A35" t="str">
            <v>Pwani FM</v>
          </cell>
          <cell r="B35">
            <v>1.1000000000000001E-3</v>
          </cell>
          <cell r="C35">
            <v>1.409194997357759E-3</v>
          </cell>
        </row>
        <row r="36">
          <cell r="A36" t="str">
            <v>Mwangaza</v>
          </cell>
          <cell r="B36">
            <v>1E-3</v>
          </cell>
          <cell r="C36">
            <v>1.409194997357759E-3</v>
          </cell>
        </row>
        <row r="37">
          <cell r="A37" t="str">
            <v>Mmust FM</v>
          </cell>
          <cell r="B37">
            <v>3.0000000000000001E-3</v>
          </cell>
          <cell r="C37">
            <v>1.303505372555927E-3</v>
          </cell>
        </row>
        <row r="38">
          <cell r="A38" t="str">
            <v>Radio Mshindi</v>
          </cell>
          <cell r="B38">
            <v>1.4E-3</v>
          </cell>
          <cell r="C38">
            <v>9.8643649815043154E-4</v>
          </cell>
        </row>
        <row r="39">
          <cell r="A39" t="str">
            <v>Aziani FM</v>
          </cell>
          <cell r="B39">
            <v>1.1999999999999999E-3</v>
          </cell>
          <cell r="C39">
            <v>8.8074687334859956E-4</v>
          </cell>
        </row>
        <row r="40">
          <cell r="A40" t="str">
            <v>Radio Taifa</v>
          </cell>
          <cell r="B40">
            <v>1.4E-3</v>
          </cell>
          <cell r="C40">
            <v>7.7505724854676759E-4</v>
          </cell>
        </row>
        <row r="41">
          <cell r="A41" t="str">
            <v>Meru FM</v>
          </cell>
          <cell r="B41">
            <v>1E-3</v>
          </cell>
          <cell r="C41">
            <v>7.7505724854676759E-4</v>
          </cell>
        </row>
        <row r="42">
          <cell r="A42" t="str">
            <v>West FM</v>
          </cell>
          <cell r="B42">
            <v>1.1000000000000001E-3</v>
          </cell>
          <cell r="C42">
            <v>7.398273736128236E-4</v>
          </cell>
        </row>
        <row r="43">
          <cell r="A43" t="str">
            <v>Zulu Radio</v>
          </cell>
          <cell r="B43">
            <v>1E-3</v>
          </cell>
          <cell r="C43">
            <v>7.398273736128236E-4</v>
          </cell>
        </row>
        <row r="44">
          <cell r="A44" t="str">
            <v>Toome</v>
          </cell>
          <cell r="B44">
            <v>1E-3</v>
          </cell>
          <cell r="C44">
            <v>3.5229874933943991E-4</v>
          </cell>
        </row>
        <row r="45">
          <cell r="A45" t="str">
            <v>Muoroto fm</v>
          </cell>
          <cell r="B45">
            <v>0</v>
          </cell>
          <cell r="C45">
            <v>0</v>
          </cell>
        </row>
        <row r="46">
          <cell r="A46" t="str">
            <v>Karl FM</v>
          </cell>
          <cell r="B46">
            <v>0</v>
          </cell>
          <cell r="C46">
            <v>0</v>
          </cell>
        </row>
        <row r="47">
          <cell r="A47" t="str">
            <v>Wakulima</v>
          </cell>
          <cell r="B47">
            <v>0</v>
          </cell>
          <cell r="C47">
            <v>0</v>
          </cell>
        </row>
        <row r="48">
          <cell r="A48" t="str">
            <v>Mwihoko</v>
          </cell>
          <cell r="B48">
            <v>0</v>
          </cell>
          <cell r="C48">
            <v>0</v>
          </cell>
        </row>
        <row r="49">
          <cell r="A49" t="str">
            <v>Getembe fm</v>
          </cell>
          <cell r="B49">
            <v>0</v>
          </cell>
          <cell r="C49">
            <v>0</v>
          </cell>
        </row>
        <row r="50">
          <cell r="A50" t="str">
            <v>Milima</v>
          </cell>
          <cell r="B50">
            <v>0</v>
          </cell>
          <cell r="C50">
            <v>0</v>
          </cell>
        </row>
        <row r="51">
          <cell r="A51" t="str">
            <v>Christian radio</v>
          </cell>
          <cell r="B51">
            <v>0</v>
          </cell>
          <cell r="C51">
            <v>0</v>
          </cell>
        </row>
        <row r="52">
          <cell r="A52" t="str">
            <v>Trinity</v>
          </cell>
          <cell r="B52">
            <v>0</v>
          </cell>
          <cell r="C52">
            <v>0</v>
          </cell>
        </row>
        <row r="53">
          <cell r="A53" t="str">
            <v>Riverside</v>
          </cell>
          <cell r="B53">
            <v>0</v>
          </cell>
          <cell r="C53">
            <v>0</v>
          </cell>
        </row>
        <row r="54">
          <cell r="A54" t="str">
            <v>FBF</v>
          </cell>
          <cell r="B54">
            <v>0</v>
          </cell>
          <cell r="C54">
            <v>0</v>
          </cell>
        </row>
        <row r="55">
          <cell r="A55" t="str">
            <v>Kimweri</v>
          </cell>
          <cell r="B55">
            <v>0</v>
          </cell>
          <cell r="C55">
            <v>0</v>
          </cell>
        </row>
        <row r="56">
          <cell r="A56" t="str">
            <v>Mwendani Fm</v>
          </cell>
          <cell r="B56">
            <v>0</v>
          </cell>
          <cell r="C56">
            <v>0</v>
          </cell>
        </row>
        <row r="57">
          <cell r="A57" t="str">
            <v>Lokoi fm</v>
          </cell>
          <cell r="B57">
            <v>0</v>
          </cell>
          <cell r="C57">
            <v>0</v>
          </cell>
        </row>
        <row r="58">
          <cell r="A58" t="str">
            <v>Ekeyokon FM</v>
          </cell>
          <cell r="B58">
            <v>0</v>
          </cell>
          <cell r="C58">
            <v>0</v>
          </cell>
        </row>
        <row r="59">
          <cell r="A59" t="str">
            <v>Chalbi FM</v>
          </cell>
          <cell r="B59">
            <v>0</v>
          </cell>
          <cell r="C59">
            <v>0</v>
          </cell>
        </row>
        <row r="60">
          <cell r="A60" t="str">
            <v>Baite</v>
          </cell>
          <cell r="B60">
            <v>0</v>
          </cell>
          <cell r="C60">
            <v>0</v>
          </cell>
        </row>
        <row r="61">
          <cell r="A61" t="str">
            <v>Gisha FM</v>
          </cell>
          <cell r="B61">
            <v>0</v>
          </cell>
          <cell r="C61">
            <v>0</v>
          </cell>
        </row>
        <row r="62">
          <cell r="A62" t="str">
            <v>GV</v>
          </cell>
          <cell r="B62">
            <v>0</v>
          </cell>
          <cell r="C62">
            <v>0</v>
          </cell>
        </row>
        <row r="63">
          <cell r="A63" t="str">
            <v>Ushindi</v>
          </cell>
          <cell r="B63">
            <v>0</v>
          </cell>
          <cell r="C63">
            <v>0</v>
          </cell>
        </row>
        <row r="64">
          <cell r="A64" t="str">
            <v>Jazz</v>
          </cell>
          <cell r="B64">
            <v>0</v>
          </cell>
          <cell r="C64">
            <v>0</v>
          </cell>
        </row>
        <row r="65">
          <cell r="A65" t="str">
            <v>Kayo FM</v>
          </cell>
          <cell r="B65">
            <v>0</v>
          </cell>
          <cell r="C65">
            <v>0</v>
          </cell>
        </row>
        <row r="66">
          <cell r="A66" t="str">
            <v>Kwame fm</v>
          </cell>
          <cell r="B66">
            <v>0</v>
          </cell>
          <cell r="C66">
            <v>0</v>
          </cell>
        </row>
        <row r="67">
          <cell r="A67" t="str">
            <v>Tembea FM</v>
          </cell>
          <cell r="B67">
            <v>0</v>
          </cell>
          <cell r="C67">
            <v>0</v>
          </cell>
        </row>
        <row r="68">
          <cell r="A68" t="str">
            <v>Mworoto FM</v>
          </cell>
          <cell r="B68">
            <v>0</v>
          </cell>
          <cell r="C68">
            <v>0</v>
          </cell>
        </row>
        <row r="69">
          <cell r="A69" t="str">
            <v>Radio tangaza</v>
          </cell>
          <cell r="B69">
            <v>0</v>
          </cell>
          <cell r="C69">
            <v>0</v>
          </cell>
        </row>
        <row r="70">
          <cell r="A70" t="str">
            <v>Mwendatu FM</v>
          </cell>
          <cell r="B70">
            <v>0</v>
          </cell>
          <cell r="C70">
            <v>0</v>
          </cell>
        </row>
        <row r="71">
          <cell r="A71" t="str">
            <v>Mutongoi fm</v>
          </cell>
          <cell r="B71">
            <v>0</v>
          </cell>
          <cell r="C71">
            <v>0</v>
          </cell>
        </row>
        <row r="72">
          <cell r="A72" t="str">
            <v>Lenango</v>
          </cell>
          <cell r="B72">
            <v>0</v>
          </cell>
          <cell r="C72">
            <v>0</v>
          </cell>
        </row>
        <row r="73">
          <cell r="A73" t="str">
            <v>Radio mchungaji</v>
          </cell>
          <cell r="B73">
            <v>0</v>
          </cell>
          <cell r="C73">
            <v>0</v>
          </cell>
        </row>
        <row r="74">
          <cell r="A74" t="str">
            <v>Libao</v>
          </cell>
          <cell r="B74">
            <v>0</v>
          </cell>
          <cell r="C74">
            <v>0</v>
          </cell>
        </row>
        <row r="75">
          <cell r="A75" t="str">
            <v>Boarder fm</v>
          </cell>
          <cell r="B75">
            <v>0</v>
          </cell>
          <cell r="C75">
            <v>0</v>
          </cell>
        </row>
        <row r="76">
          <cell r="A76" t="str">
            <v>Getu Radio</v>
          </cell>
          <cell r="B76">
            <v>0</v>
          </cell>
          <cell r="C76">
            <v>0</v>
          </cell>
        </row>
        <row r="77">
          <cell r="A77" t="str">
            <v>Radio 74</v>
          </cell>
          <cell r="B77">
            <v>0</v>
          </cell>
          <cell r="C77">
            <v>0</v>
          </cell>
        </row>
        <row r="78">
          <cell r="A78" t="str">
            <v>Muhoroto</v>
          </cell>
          <cell r="B78">
            <v>0</v>
          </cell>
          <cell r="C78">
            <v>0</v>
          </cell>
        </row>
        <row r="79">
          <cell r="A79" t="str">
            <v>Angaaf radio</v>
          </cell>
          <cell r="B79">
            <v>0</v>
          </cell>
          <cell r="C79">
            <v>0</v>
          </cell>
        </row>
        <row r="80">
          <cell r="A80" t="str">
            <v>Bulola fm</v>
          </cell>
          <cell r="B80">
            <v>0</v>
          </cell>
          <cell r="C80">
            <v>0</v>
          </cell>
        </row>
        <row r="81">
          <cell r="A81" t="str">
            <v>Jcc</v>
          </cell>
          <cell r="B81">
            <v>0</v>
          </cell>
          <cell r="C81">
            <v>0</v>
          </cell>
        </row>
        <row r="82">
          <cell r="A82" t="str">
            <v>Kimuri</v>
          </cell>
          <cell r="B82">
            <v>0</v>
          </cell>
          <cell r="C82">
            <v>0</v>
          </cell>
        </row>
        <row r="83">
          <cell r="A83" t="str">
            <v>Ashe</v>
          </cell>
          <cell r="B83">
            <v>0</v>
          </cell>
          <cell r="C83">
            <v>0</v>
          </cell>
        </row>
        <row r="84">
          <cell r="A84" t="str">
            <v>Imoo radio</v>
          </cell>
          <cell r="B84">
            <v>0</v>
          </cell>
          <cell r="C84">
            <v>0</v>
          </cell>
        </row>
        <row r="85">
          <cell r="A85" t="str">
            <v>Rama</v>
          </cell>
          <cell r="B85">
            <v>0</v>
          </cell>
          <cell r="C85">
            <v>0</v>
          </cell>
        </row>
        <row r="86">
          <cell r="A86" t="str">
            <v>Taji</v>
          </cell>
          <cell r="B86">
            <v>0</v>
          </cell>
          <cell r="C86">
            <v>0</v>
          </cell>
        </row>
        <row r="87">
          <cell r="A87" t="str">
            <v>Relax fm</v>
          </cell>
          <cell r="B87">
            <v>0</v>
          </cell>
          <cell r="C87">
            <v>0</v>
          </cell>
        </row>
        <row r="88">
          <cell r="A88" t="str">
            <v>Radio Teme</v>
          </cell>
          <cell r="B88">
            <v>0</v>
          </cell>
          <cell r="C88">
            <v>0</v>
          </cell>
        </row>
        <row r="89">
          <cell r="A89" t="str">
            <v>Bania fm</v>
          </cell>
          <cell r="B89">
            <v>0</v>
          </cell>
          <cell r="C89">
            <v>0</v>
          </cell>
        </row>
        <row r="90">
          <cell r="A90" t="str">
            <v>Poro fm</v>
          </cell>
          <cell r="B90">
            <v>0</v>
          </cell>
          <cell r="C90">
            <v>0</v>
          </cell>
        </row>
        <row r="91">
          <cell r="A91" t="str">
            <v>NBCI</v>
          </cell>
          <cell r="B91">
            <v>0</v>
          </cell>
          <cell r="C91">
            <v>0</v>
          </cell>
        </row>
        <row r="92">
          <cell r="A92" t="str">
            <v>Juda</v>
          </cell>
          <cell r="B92">
            <v>0</v>
          </cell>
          <cell r="C92">
            <v>0</v>
          </cell>
        </row>
        <row r="93">
          <cell r="A93" t="str">
            <v>Gichichio</v>
          </cell>
          <cell r="B93">
            <v>0</v>
          </cell>
          <cell r="C93">
            <v>0</v>
          </cell>
        </row>
        <row r="94">
          <cell r="A94" t="str">
            <v>Yudah</v>
          </cell>
          <cell r="B94">
            <v>0</v>
          </cell>
          <cell r="C94">
            <v>0</v>
          </cell>
        </row>
        <row r="95">
          <cell r="A95" t="str">
            <v>Kongena fm</v>
          </cell>
          <cell r="B95">
            <v>0</v>
          </cell>
          <cell r="C95">
            <v>0</v>
          </cell>
        </row>
        <row r="96">
          <cell r="A96" t="str">
            <v>Fidai</v>
          </cell>
          <cell r="B96">
            <v>0</v>
          </cell>
          <cell r="C96">
            <v>0</v>
          </cell>
        </row>
        <row r="97">
          <cell r="A97" t="str">
            <v>Gatembe</v>
          </cell>
          <cell r="B97">
            <v>0</v>
          </cell>
          <cell r="C97">
            <v>0</v>
          </cell>
        </row>
        <row r="98">
          <cell r="A98" t="str">
            <v>Ayele</v>
          </cell>
          <cell r="B98">
            <v>0</v>
          </cell>
          <cell r="C98">
            <v>0</v>
          </cell>
        </row>
        <row r="99">
          <cell r="A99" t="str">
            <v>Ikiyalo</v>
          </cell>
          <cell r="B99">
            <v>0</v>
          </cell>
          <cell r="C99">
            <v>0</v>
          </cell>
        </row>
        <row r="100">
          <cell r="A100" t="str">
            <v>Kayu fm</v>
          </cell>
          <cell r="B100">
            <v>0</v>
          </cell>
          <cell r="C100">
            <v>0</v>
          </cell>
        </row>
        <row r="101">
          <cell r="A101" t="str">
            <v>Kiptuge fm</v>
          </cell>
          <cell r="B101">
            <v>0</v>
          </cell>
          <cell r="C101">
            <v>0</v>
          </cell>
        </row>
        <row r="102">
          <cell r="A102" t="str">
            <v>Kukena</v>
          </cell>
          <cell r="B102">
            <v>0</v>
          </cell>
          <cell r="C102">
            <v>0</v>
          </cell>
        </row>
        <row r="103">
          <cell r="A103" t="str">
            <v>Alfa</v>
          </cell>
          <cell r="B103">
            <v>0</v>
          </cell>
          <cell r="C103">
            <v>0</v>
          </cell>
        </row>
        <row r="104">
          <cell r="A104" t="str">
            <v>Limwalo fm</v>
          </cell>
          <cell r="B104">
            <v>0</v>
          </cell>
          <cell r="C104">
            <v>0</v>
          </cell>
        </row>
        <row r="105">
          <cell r="A105" t="str">
            <v>Minto</v>
          </cell>
          <cell r="B105">
            <v>0</v>
          </cell>
          <cell r="C105">
            <v>0</v>
          </cell>
        </row>
        <row r="106">
          <cell r="A106" t="str">
            <v>Newlife</v>
          </cell>
          <cell r="B106">
            <v>0</v>
          </cell>
          <cell r="C106">
            <v>0</v>
          </cell>
        </row>
        <row r="107">
          <cell r="A107" t="str">
            <v>Radio Samaritan</v>
          </cell>
          <cell r="B107">
            <v>0</v>
          </cell>
          <cell r="C107">
            <v>0</v>
          </cell>
        </row>
        <row r="108">
          <cell r="A108" t="str">
            <v>Wega</v>
          </cell>
          <cell r="B108">
            <v>0</v>
          </cell>
          <cell r="C108">
            <v>0</v>
          </cell>
        </row>
        <row r="109">
          <cell r="A109" t="str">
            <v>wendani FM</v>
          </cell>
          <cell r="B109">
            <v>0</v>
          </cell>
          <cell r="C109">
            <v>0</v>
          </cell>
        </row>
        <row r="110">
          <cell r="A110" t="str">
            <v>Chuka University</v>
          </cell>
          <cell r="B110">
            <v>0</v>
          </cell>
          <cell r="C110">
            <v>0</v>
          </cell>
        </row>
        <row r="111">
          <cell r="A111" t="str">
            <v>Aiyena</v>
          </cell>
          <cell r="B111">
            <v>0</v>
          </cell>
          <cell r="C111">
            <v>0</v>
          </cell>
        </row>
        <row r="112">
          <cell r="A112" t="str">
            <v>Perus</v>
          </cell>
          <cell r="B112">
            <v>0</v>
          </cell>
          <cell r="C112">
            <v>0</v>
          </cell>
        </row>
        <row r="113">
          <cell r="A113" t="str">
            <v>KBC Ingo</v>
          </cell>
          <cell r="B113">
            <v>0</v>
          </cell>
          <cell r="C113">
            <v>0</v>
          </cell>
        </row>
        <row r="114">
          <cell r="A114" t="str">
            <v>Wimwaro FM</v>
          </cell>
          <cell r="B114">
            <v>0</v>
          </cell>
          <cell r="C114">
            <v>0</v>
          </cell>
        </row>
        <row r="115">
          <cell r="A115" t="str">
            <v>X FM</v>
          </cell>
          <cell r="B115">
            <v>0</v>
          </cell>
          <cell r="C115">
            <v>0</v>
          </cell>
        </row>
        <row r="116">
          <cell r="A116" t="str">
            <v>Y FM</v>
          </cell>
          <cell r="B116">
            <v>0</v>
          </cell>
          <cell r="C116">
            <v>0</v>
          </cell>
        </row>
        <row r="117">
          <cell r="A117" t="str">
            <v>Yetu FM</v>
          </cell>
          <cell r="B117">
            <v>0</v>
          </cell>
          <cell r="C117">
            <v>0</v>
          </cell>
        </row>
        <row r="118">
          <cell r="A118" t="str">
            <v>Zanzibar Radio</v>
          </cell>
          <cell r="B118">
            <v>0</v>
          </cell>
          <cell r="C118">
            <v>0</v>
          </cell>
        </row>
        <row r="119">
          <cell r="A119" t="str">
            <v>KBC Minto</v>
          </cell>
          <cell r="B119">
            <v>0</v>
          </cell>
          <cell r="C119">
            <v>0</v>
          </cell>
        </row>
        <row r="120">
          <cell r="A120" t="str">
            <v>Others1</v>
          </cell>
          <cell r="B120">
            <v>0</v>
          </cell>
          <cell r="C120">
            <v>0</v>
          </cell>
        </row>
        <row r="121">
          <cell r="A121" t="str">
            <v>Adiani</v>
          </cell>
          <cell r="B121">
            <v>0</v>
          </cell>
          <cell r="C121">
            <v>0</v>
          </cell>
        </row>
        <row r="122">
          <cell r="A122" t="str">
            <v>Others2</v>
          </cell>
          <cell r="B122">
            <v>0</v>
          </cell>
          <cell r="C122">
            <v>0</v>
          </cell>
        </row>
        <row r="123">
          <cell r="A123" t="str">
            <v>None/Not Consumed</v>
          </cell>
          <cell r="B123">
            <v>0</v>
          </cell>
          <cell r="C123">
            <v>0</v>
          </cell>
        </row>
        <row r="124">
          <cell r="A124" t="str">
            <v>Central fm</v>
          </cell>
          <cell r="B124">
            <v>0</v>
          </cell>
          <cell r="C124">
            <v>0</v>
          </cell>
        </row>
        <row r="125">
          <cell r="A125" t="str">
            <v>Alba fm</v>
          </cell>
          <cell r="B125">
            <v>0</v>
          </cell>
          <cell r="C125">
            <v>0</v>
          </cell>
        </row>
        <row r="126">
          <cell r="A126" t="str">
            <v>Choice fm</v>
          </cell>
          <cell r="B126">
            <v>0</v>
          </cell>
          <cell r="C126">
            <v>0</v>
          </cell>
        </row>
        <row r="127">
          <cell r="A127" t="str">
            <v>Dawa fm</v>
          </cell>
          <cell r="B127">
            <v>0</v>
          </cell>
          <cell r="C127">
            <v>0</v>
          </cell>
        </row>
        <row r="128">
          <cell r="A128" t="str">
            <v>Soro Radio</v>
          </cell>
          <cell r="B128">
            <v>0</v>
          </cell>
          <cell r="C128">
            <v>0</v>
          </cell>
        </row>
        <row r="129">
          <cell r="A129" t="str">
            <v>Soundcity</v>
          </cell>
          <cell r="B129">
            <v>0</v>
          </cell>
          <cell r="C129">
            <v>0</v>
          </cell>
        </row>
        <row r="130">
          <cell r="A130" t="str">
            <v>Trace fm</v>
          </cell>
          <cell r="B130">
            <v>0</v>
          </cell>
          <cell r="C130">
            <v>0</v>
          </cell>
        </row>
        <row r="131">
          <cell r="A131" t="str">
            <v>Easy fm</v>
          </cell>
          <cell r="B131">
            <v>0</v>
          </cell>
          <cell r="C131">
            <v>0</v>
          </cell>
        </row>
        <row r="132">
          <cell r="A132" t="str">
            <v>Peal fm</v>
          </cell>
          <cell r="B132">
            <v>0</v>
          </cell>
          <cell r="C132">
            <v>0</v>
          </cell>
        </row>
        <row r="133">
          <cell r="A133" t="str">
            <v>Mwenge</v>
          </cell>
          <cell r="B133">
            <v>0</v>
          </cell>
          <cell r="C133">
            <v>0</v>
          </cell>
        </row>
        <row r="134">
          <cell r="A134" t="str">
            <v>Mito</v>
          </cell>
          <cell r="B134">
            <v>0</v>
          </cell>
          <cell r="C134">
            <v>0</v>
          </cell>
        </row>
        <row r="135">
          <cell r="A135" t="str">
            <v>Kuria</v>
          </cell>
          <cell r="B135">
            <v>0</v>
          </cell>
          <cell r="C135">
            <v>0</v>
          </cell>
        </row>
        <row r="136">
          <cell r="A136" t="str">
            <v>BHB</v>
          </cell>
          <cell r="B136">
            <v>0</v>
          </cell>
          <cell r="C136">
            <v>0</v>
          </cell>
        </row>
        <row r="137">
          <cell r="A137" t="str">
            <v>Berur</v>
          </cell>
          <cell r="B137">
            <v>0</v>
          </cell>
          <cell r="C137">
            <v>0</v>
          </cell>
        </row>
        <row r="138">
          <cell r="A138" t="str">
            <v>Coco</v>
          </cell>
          <cell r="B138">
            <v>0</v>
          </cell>
          <cell r="C138">
            <v>0</v>
          </cell>
        </row>
        <row r="139">
          <cell r="A139" t="str">
            <v>Weza</v>
          </cell>
          <cell r="B139">
            <v>0</v>
          </cell>
          <cell r="C139">
            <v>0</v>
          </cell>
        </row>
        <row r="140">
          <cell r="A140" t="str">
            <v>CBS radio</v>
          </cell>
          <cell r="B140">
            <v>0</v>
          </cell>
          <cell r="C140">
            <v>0</v>
          </cell>
        </row>
        <row r="141">
          <cell r="A141" t="str">
            <v>Ingile fm</v>
          </cell>
          <cell r="B141">
            <v>0</v>
          </cell>
          <cell r="C141">
            <v>0</v>
          </cell>
        </row>
        <row r="142">
          <cell r="A142" t="str">
            <v>Shake fm</v>
          </cell>
          <cell r="B142">
            <v>0</v>
          </cell>
          <cell r="C142">
            <v>0</v>
          </cell>
        </row>
        <row r="143">
          <cell r="A143" t="str">
            <v>Gaya</v>
          </cell>
          <cell r="B143">
            <v>0</v>
          </cell>
          <cell r="C143">
            <v>0</v>
          </cell>
        </row>
        <row r="144">
          <cell r="A144" t="str">
            <v>Tushikamane fm</v>
          </cell>
          <cell r="B144">
            <v>0</v>
          </cell>
          <cell r="C144">
            <v>0</v>
          </cell>
        </row>
        <row r="145">
          <cell r="A145" t="str">
            <v>Muyeche fm</v>
          </cell>
          <cell r="B145">
            <v>0</v>
          </cell>
          <cell r="C145">
            <v>0</v>
          </cell>
        </row>
        <row r="146">
          <cell r="A146" t="str">
            <v>Radio vuna</v>
          </cell>
          <cell r="B146">
            <v>0</v>
          </cell>
          <cell r="C146">
            <v>0</v>
          </cell>
        </row>
        <row r="147">
          <cell r="A147" t="str">
            <v>Phd</v>
          </cell>
          <cell r="B147">
            <v>0</v>
          </cell>
          <cell r="C147">
            <v>0</v>
          </cell>
        </row>
        <row r="148">
          <cell r="A148" t="str">
            <v>Radio yuda</v>
          </cell>
          <cell r="B148">
            <v>0</v>
          </cell>
          <cell r="C148">
            <v>0</v>
          </cell>
        </row>
        <row r="149">
          <cell r="A149" t="str">
            <v>Thayu fm</v>
          </cell>
          <cell r="B149">
            <v>0</v>
          </cell>
          <cell r="C149">
            <v>0</v>
          </cell>
        </row>
        <row r="150">
          <cell r="A150" t="str">
            <v>Thabathani fm</v>
          </cell>
          <cell r="B150">
            <v>0</v>
          </cell>
          <cell r="C150">
            <v>0</v>
          </cell>
        </row>
        <row r="151">
          <cell r="A151" t="str">
            <v>Sunwe fm</v>
          </cell>
          <cell r="B151">
            <v>0</v>
          </cell>
          <cell r="C151">
            <v>0</v>
          </cell>
        </row>
        <row r="152">
          <cell r="A152" t="str">
            <v>Ujuzi</v>
          </cell>
          <cell r="B152">
            <v>0</v>
          </cell>
          <cell r="C152">
            <v>0</v>
          </cell>
        </row>
        <row r="153">
          <cell r="A153" t="str">
            <v>Wasafi</v>
          </cell>
          <cell r="B153">
            <v>0</v>
          </cell>
          <cell r="C153">
            <v>0</v>
          </cell>
        </row>
        <row r="154">
          <cell r="A154" t="str">
            <v>Vibes radio</v>
          </cell>
          <cell r="B154">
            <v>0</v>
          </cell>
          <cell r="C154">
            <v>0</v>
          </cell>
        </row>
        <row r="155">
          <cell r="A155" t="str">
            <v>Mitume</v>
          </cell>
          <cell r="B155">
            <v>0</v>
          </cell>
          <cell r="C155">
            <v>0</v>
          </cell>
        </row>
        <row r="156">
          <cell r="A156" t="str">
            <v>Guka fm</v>
          </cell>
          <cell r="B156">
            <v>0</v>
          </cell>
          <cell r="C156">
            <v>0</v>
          </cell>
        </row>
        <row r="157">
          <cell r="A157" t="str">
            <v>Mo fm</v>
          </cell>
          <cell r="B157">
            <v>0</v>
          </cell>
          <cell r="C157">
            <v>0</v>
          </cell>
        </row>
        <row r="158">
          <cell r="A158" t="str">
            <v>Sds kilifi</v>
          </cell>
          <cell r="B158">
            <v>0</v>
          </cell>
          <cell r="C158">
            <v>0</v>
          </cell>
        </row>
        <row r="159">
          <cell r="A159" t="str">
            <v>Mwadanja</v>
          </cell>
          <cell r="B159">
            <v>0</v>
          </cell>
          <cell r="C159">
            <v>0</v>
          </cell>
        </row>
        <row r="160">
          <cell r="A160" t="str">
            <v>Round fm</v>
          </cell>
          <cell r="B160">
            <v>0</v>
          </cell>
          <cell r="C160">
            <v>0</v>
          </cell>
        </row>
        <row r="161">
          <cell r="A161" t="str">
            <v>Nanyang Radio</v>
          </cell>
          <cell r="B161">
            <v>0</v>
          </cell>
          <cell r="C161">
            <v>0</v>
          </cell>
        </row>
        <row r="162">
          <cell r="A162" t="str">
            <v>Mnbo fm</v>
          </cell>
          <cell r="B162">
            <v>0</v>
          </cell>
          <cell r="C162">
            <v>0</v>
          </cell>
        </row>
        <row r="163">
          <cell r="A163" t="str">
            <v>Bistu</v>
          </cell>
          <cell r="B163">
            <v>0</v>
          </cell>
          <cell r="C163">
            <v>0</v>
          </cell>
        </row>
        <row r="164">
          <cell r="A164" t="str">
            <v>Mkarimu Radio</v>
          </cell>
          <cell r="B164">
            <v>0</v>
          </cell>
          <cell r="C164">
            <v>0</v>
          </cell>
        </row>
        <row r="165">
          <cell r="A165" t="str">
            <v>BBI</v>
          </cell>
          <cell r="B165">
            <v>0</v>
          </cell>
          <cell r="C165">
            <v>0</v>
          </cell>
        </row>
        <row r="166">
          <cell r="A166" t="str">
            <v>Kingdom seekers fm</v>
          </cell>
          <cell r="B166">
            <v>0</v>
          </cell>
          <cell r="C166">
            <v>0</v>
          </cell>
        </row>
        <row r="167">
          <cell r="A167">
            <v>107.3</v>
          </cell>
          <cell r="B167">
            <v>0</v>
          </cell>
          <cell r="C167">
            <v>0</v>
          </cell>
        </row>
        <row r="168">
          <cell r="A168">
            <v>95.2</v>
          </cell>
          <cell r="B168">
            <v>0</v>
          </cell>
          <cell r="C168">
            <v>0</v>
          </cell>
        </row>
        <row r="169">
          <cell r="A169" t="str">
            <v>Banana fm</v>
          </cell>
          <cell r="B169">
            <v>0</v>
          </cell>
          <cell r="C169">
            <v>0</v>
          </cell>
        </row>
        <row r="170">
          <cell r="A170" t="str">
            <v>Novin fm</v>
          </cell>
          <cell r="B170">
            <v>0</v>
          </cell>
          <cell r="C170">
            <v>0</v>
          </cell>
        </row>
        <row r="171">
          <cell r="A171" t="str">
            <v>Njoro fm</v>
          </cell>
          <cell r="B171">
            <v>0</v>
          </cell>
          <cell r="C171">
            <v>0</v>
          </cell>
        </row>
        <row r="172">
          <cell r="A172" t="str">
            <v>Matumaini Radio</v>
          </cell>
          <cell r="B172">
            <v>0</v>
          </cell>
          <cell r="C172">
            <v>0</v>
          </cell>
        </row>
        <row r="173">
          <cell r="A173" t="str">
            <v>Kakuma FM</v>
          </cell>
          <cell r="B173">
            <v>0</v>
          </cell>
          <cell r="C173">
            <v>0</v>
          </cell>
        </row>
        <row r="174">
          <cell r="A174" t="str">
            <v>Jowi</v>
          </cell>
          <cell r="B174">
            <v>0</v>
          </cell>
          <cell r="C174">
            <v>0</v>
          </cell>
        </row>
        <row r="175">
          <cell r="A175" t="str">
            <v>91.6 FM</v>
          </cell>
          <cell r="B175">
            <v>0</v>
          </cell>
          <cell r="C175">
            <v>0</v>
          </cell>
        </row>
        <row r="176">
          <cell r="A176" t="str">
            <v>Radio Isegere</v>
          </cell>
          <cell r="B176">
            <v>0</v>
          </cell>
          <cell r="C176">
            <v>0</v>
          </cell>
        </row>
        <row r="177">
          <cell r="A177" t="str">
            <v>Radio Eds</v>
          </cell>
          <cell r="B177">
            <v>0</v>
          </cell>
          <cell r="C177">
            <v>0</v>
          </cell>
        </row>
        <row r="178">
          <cell r="A178" t="str">
            <v>Radio 27</v>
          </cell>
          <cell r="B178">
            <v>0</v>
          </cell>
          <cell r="C178">
            <v>0</v>
          </cell>
        </row>
        <row r="179">
          <cell r="A179" t="str">
            <v>Nyumbaitu</v>
          </cell>
          <cell r="B179">
            <v>0</v>
          </cell>
          <cell r="C179">
            <v>0</v>
          </cell>
        </row>
        <row r="180">
          <cell r="A180" t="str">
            <v>Mtongwe fm</v>
          </cell>
          <cell r="B180">
            <v>0</v>
          </cell>
          <cell r="C180">
            <v>0</v>
          </cell>
        </row>
        <row r="181">
          <cell r="A181" t="str">
            <v>99.1 fm</v>
          </cell>
          <cell r="B181">
            <v>0</v>
          </cell>
          <cell r="C181">
            <v>0</v>
          </cell>
        </row>
        <row r="182">
          <cell r="A182" t="str">
            <v>Vaite fm</v>
          </cell>
          <cell r="B182">
            <v>0</v>
          </cell>
          <cell r="C182">
            <v>0</v>
          </cell>
        </row>
        <row r="183">
          <cell r="A183">
            <v>97.5</v>
          </cell>
          <cell r="B183">
            <v>0</v>
          </cell>
          <cell r="C183">
            <v>0</v>
          </cell>
        </row>
        <row r="184">
          <cell r="A184">
            <v>107.9</v>
          </cell>
          <cell r="B184">
            <v>0</v>
          </cell>
          <cell r="C184">
            <v>0</v>
          </cell>
        </row>
        <row r="185">
          <cell r="A185" t="str">
            <v>89.5 FM</v>
          </cell>
          <cell r="B185">
            <v>0</v>
          </cell>
          <cell r="C185">
            <v>0</v>
          </cell>
        </row>
        <row r="186">
          <cell r="A186" t="str">
            <v>101.5 FM</v>
          </cell>
          <cell r="B186">
            <v>0</v>
          </cell>
          <cell r="C186">
            <v>0</v>
          </cell>
        </row>
        <row r="187">
          <cell r="A187" t="str">
            <v>Tisa FM</v>
          </cell>
          <cell r="B187">
            <v>0</v>
          </cell>
          <cell r="C187">
            <v>0</v>
          </cell>
        </row>
        <row r="188">
          <cell r="A188" t="str">
            <v>Taran Fm</v>
          </cell>
          <cell r="B188">
            <v>0</v>
          </cell>
          <cell r="C188">
            <v>0</v>
          </cell>
        </row>
        <row r="189">
          <cell r="A189" t="str">
            <v>swahili hub</v>
          </cell>
          <cell r="B189">
            <v>0</v>
          </cell>
          <cell r="C189">
            <v>0</v>
          </cell>
        </row>
        <row r="190">
          <cell r="A190" t="str">
            <v>shalom</v>
          </cell>
          <cell r="B190">
            <v>0</v>
          </cell>
          <cell r="C190">
            <v>0</v>
          </cell>
        </row>
        <row r="191">
          <cell r="A191" t="str">
            <v>Mwinjoyo</v>
          </cell>
          <cell r="B191">
            <v>0</v>
          </cell>
          <cell r="C191">
            <v>0</v>
          </cell>
        </row>
        <row r="192">
          <cell r="A192" t="str">
            <v>Muga</v>
          </cell>
          <cell r="B192">
            <v>0</v>
          </cell>
          <cell r="C192">
            <v>0</v>
          </cell>
        </row>
        <row r="193">
          <cell r="A193" t="str">
            <v>Minyon FM</v>
          </cell>
          <cell r="B193">
            <v>0</v>
          </cell>
          <cell r="C193">
            <v>0</v>
          </cell>
        </row>
        <row r="194">
          <cell r="A194" t="str">
            <v>Marvel FM</v>
          </cell>
          <cell r="B194">
            <v>0</v>
          </cell>
          <cell r="C194">
            <v>0</v>
          </cell>
        </row>
        <row r="195">
          <cell r="A195" t="str">
            <v>K24</v>
          </cell>
          <cell r="B195">
            <v>0</v>
          </cell>
          <cell r="C195">
            <v>0</v>
          </cell>
        </row>
        <row r="196">
          <cell r="A196" t="str">
            <v>Hidai FM</v>
          </cell>
          <cell r="B196">
            <v>0</v>
          </cell>
          <cell r="C196">
            <v>0</v>
          </cell>
        </row>
        <row r="197">
          <cell r="A197">
            <v>95.3</v>
          </cell>
          <cell r="B197">
            <v>0</v>
          </cell>
          <cell r="C197">
            <v>0</v>
          </cell>
        </row>
        <row r="198">
          <cell r="A198" t="str">
            <v>Suba fm</v>
          </cell>
          <cell r="B198">
            <v>0</v>
          </cell>
          <cell r="C198">
            <v>0</v>
          </cell>
        </row>
        <row r="199">
          <cell r="A199" t="str">
            <v>khendo fm</v>
          </cell>
          <cell r="B199">
            <v>0</v>
          </cell>
          <cell r="C199">
            <v>0</v>
          </cell>
        </row>
        <row r="200">
          <cell r="A200" t="str">
            <v>KAI</v>
          </cell>
          <cell r="B200">
            <v>0</v>
          </cell>
          <cell r="C200">
            <v>0</v>
          </cell>
        </row>
        <row r="201">
          <cell r="A201">
            <v>0</v>
          </cell>
          <cell r="B201">
            <v>0</v>
          </cell>
          <cell r="C201">
            <v>0</v>
          </cell>
        </row>
        <row r="202">
          <cell r="A202" t="str">
            <v>Nayece fm</v>
          </cell>
          <cell r="B202">
            <v>0</v>
          </cell>
          <cell r="C202">
            <v>0</v>
          </cell>
        </row>
        <row r="203">
          <cell r="A203" t="str">
            <v>Vitron radio</v>
          </cell>
          <cell r="B203">
            <v>0</v>
          </cell>
          <cell r="C203">
            <v>0</v>
          </cell>
        </row>
        <row r="204">
          <cell r="A204" t="str">
            <v>Rombo fm</v>
          </cell>
          <cell r="B204">
            <v>0</v>
          </cell>
          <cell r="C204">
            <v>0</v>
          </cell>
        </row>
        <row r="205">
          <cell r="A205" t="str">
            <v>Mwenjoyo</v>
          </cell>
          <cell r="B205">
            <v>0</v>
          </cell>
          <cell r="C205">
            <v>0</v>
          </cell>
        </row>
        <row r="206">
          <cell r="A206" t="str">
            <v>Radio Haria</v>
          </cell>
          <cell r="B206">
            <v>0</v>
          </cell>
          <cell r="C206">
            <v>0</v>
          </cell>
        </row>
        <row r="207">
          <cell r="A207" t="str">
            <v>Kwowo</v>
          </cell>
          <cell r="B207">
            <v>0</v>
          </cell>
          <cell r="C207">
            <v>0</v>
          </cell>
        </row>
        <row r="208">
          <cell r="A208" t="str">
            <v>Girwa</v>
          </cell>
          <cell r="B208">
            <v>0</v>
          </cell>
          <cell r="C208">
            <v>0</v>
          </cell>
        </row>
        <row r="209">
          <cell r="A209" t="str">
            <v>Ashil</v>
          </cell>
          <cell r="B209">
            <v>0</v>
          </cell>
          <cell r="C209">
            <v>0</v>
          </cell>
        </row>
        <row r="210">
          <cell r="A210" t="str">
            <v>Aldai fm</v>
          </cell>
          <cell r="B210">
            <v>0</v>
          </cell>
          <cell r="C210">
            <v>0</v>
          </cell>
        </row>
        <row r="211">
          <cell r="A211">
            <v>91.7</v>
          </cell>
          <cell r="B211">
            <v>0</v>
          </cell>
          <cell r="C211">
            <v>0</v>
          </cell>
        </row>
        <row r="212">
          <cell r="A212" t="str">
            <v>Wendantu fm</v>
          </cell>
          <cell r="B212">
            <v>0</v>
          </cell>
          <cell r="C212">
            <v>0</v>
          </cell>
        </row>
        <row r="213">
          <cell r="A213" t="str">
            <v>Ref Fm</v>
          </cell>
          <cell r="B213">
            <v>0</v>
          </cell>
          <cell r="C213">
            <v>0</v>
          </cell>
        </row>
        <row r="214">
          <cell r="A214" t="str">
            <v>Maseno Radio</v>
          </cell>
          <cell r="B214">
            <v>0</v>
          </cell>
          <cell r="C214">
            <v>0</v>
          </cell>
        </row>
        <row r="215">
          <cell r="A215" t="str">
            <v>Radio Tugotane</v>
          </cell>
          <cell r="B215">
            <v>0</v>
          </cell>
          <cell r="C215">
            <v>0</v>
          </cell>
        </row>
        <row r="216">
          <cell r="A216" t="str">
            <v>Riri FM</v>
          </cell>
          <cell r="B216">
            <v>0</v>
          </cell>
          <cell r="C216">
            <v>0</v>
          </cell>
        </row>
        <row r="217">
          <cell r="A217" t="str">
            <v>Muca fm</v>
          </cell>
          <cell r="B217">
            <v>0</v>
          </cell>
          <cell r="C217">
            <v>0</v>
          </cell>
        </row>
        <row r="218">
          <cell r="A218" t="str">
            <v>Mumo fm</v>
          </cell>
          <cell r="B218">
            <v>0</v>
          </cell>
          <cell r="C218">
            <v>0</v>
          </cell>
        </row>
        <row r="219">
          <cell r="A219" t="str">
            <v>Kwito</v>
          </cell>
          <cell r="B219">
            <v>0</v>
          </cell>
          <cell r="C219">
            <v>0</v>
          </cell>
        </row>
        <row r="220">
          <cell r="A220" t="str">
            <v>Ngumbau fm</v>
          </cell>
          <cell r="B220">
            <v>0</v>
          </cell>
          <cell r="C220">
            <v>0</v>
          </cell>
        </row>
        <row r="221">
          <cell r="A221" t="str">
            <v>Musenyangu fm</v>
          </cell>
          <cell r="B221">
            <v>0</v>
          </cell>
          <cell r="C221">
            <v>0</v>
          </cell>
        </row>
        <row r="222">
          <cell r="A222" t="str">
            <v>Mbira fm</v>
          </cell>
          <cell r="B222">
            <v>0</v>
          </cell>
          <cell r="C222">
            <v>0</v>
          </cell>
        </row>
        <row r="223">
          <cell r="A223" t="str">
            <v>maiyan fm</v>
          </cell>
          <cell r="B223">
            <v>0</v>
          </cell>
          <cell r="C223">
            <v>0</v>
          </cell>
        </row>
        <row r="224">
          <cell r="A224" t="str">
            <v>LINYONY</v>
          </cell>
          <cell r="B224">
            <v>0</v>
          </cell>
          <cell r="C224">
            <v>0</v>
          </cell>
        </row>
        <row r="225">
          <cell r="A225" t="str">
            <v>Kbc eastern service</v>
          </cell>
          <cell r="B225">
            <v>0</v>
          </cell>
          <cell r="C225">
            <v>0</v>
          </cell>
        </row>
        <row r="226">
          <cell r="A226" t="str">
            <v>Kanaeke fm</v>
          </cell>
          <cell r="B226">
            <v>0</v>
          </cell>
          <cell r="C226">
            <v>0</v>
          </cell>
        </row>
        <row r="227">
          <cell r="A227" t="str">
            <v>Kalia radio</v>
          </cell>
          <cell r="B227">
            <v>0</v>
          </cell>
          <cell r="C227">
            <v>0</v>
          </cell>
        </row>
        <row r="228">
          <cell r="A228" t="str">
            <v>Joy fm</v>
          </cell>
          <cell r="B228">
            <v>0</v>
          </cell>
          <cell r="C228">
            <v>0</v>
          </cell>
        </row>
        <row r="229">
          <cell r="A229" t="str">
            <v>Efiam fm</v>
          </cell>
          <cell r="B229">
            <v>0</v>
          </cell>
          <cell r="C229">
            <v>0</v>
          </cell>
        </row>
        <row r="230">
          <cell r="A230" t="str">
            <v>Nyintho fm</v>
          </cell>
          <cell r="B230">
            <v>0</v>
          </cell>
          <cell r="C230">
            <v>0</v>
          </cell>
        </row>
        <row r="231">
          <cell r="A231" t="str">
            <v>Gikocho fm</v>
          </cell>
          <cell r="B231">
            <v>0</v>
          </cell>
          <cell r="C231">
            <v>0</v>
          </cell>
        </row>
        <row r="232">
          <cell r="A232" t="str">
            <v>Lolwe FM</v>
          </cell>
          <cell r="B232">
            <v>0</v>
          </cell>
          <cell r="C232">
            <v>0</v>
          </cell>
        </row>
        <row r="233">
          <cell r="A233" t="str">
            <v>Konza radio</v>
          </cell>
          <cell r="B233">
            <v>0</v>
          </cell>
          <cell r="C233">
            <v>0</v>
          </cell>
        </row>
        <row r="234">
          <cell r="A234" t="str">
            <v>Tayari fm</v>
          </cell>
          <cell r="B234">
            <v>0</v>
          </cell>
          <cell r="C234">
            <v>0</v>
          </cell>
        </row>
        <row r="235">
          <cell r="A235" t="str">
            <v>Bbyz fm</v>
          </cell>
          <cell r="B235">
            <v>0</v>
          </cell>
          <cell r="C235">
            <v>0</v>
          </cell>
        </row>
        <row r="236">
          <cell r="A236" t="str">
            <v>Vuna</v>
          </cell>
          <cell r="B236">
            <v>0</v>
          </cell>
          <cell r="C236">
            <v>0</v>
          </cell>
        </row>
        <row r="237">
          <cell r="A237" t="str">
            <v>Oroto</v>
          </cell>
          <cell r="B237">
            <v>0</v>
          </cell>
          <cell r="C237">
            <v>0</v>
          </cell>
        </row>
        <row r="238">
          <cell r="A238" t="str">
            <v>Nyatende fm</v>
          </cell>
          <cell r="B238">
            <v>0</v>
          </cell>
          <cell r="C238">
            <v>0</v>
          </cell>
        </row>
        <row r="239">
          <cell r="A239" t="str">
            <v>Mugo</v>
          </cell>
          <cell r="B239">
            <v>0</v>
          </cell>
          <cell r="C239">
            <v>0</v>
          </cell>
        </row>
        <row r="240">
          <cell r="A240" t="str">
            <v>Moroto</v>
          </cell>
          <cell r="B240">
            <v>0</v>
          </cell>
          <cell r="C240">
            <v>0</v>
          </cell>
        </row>
        <row r="241">
          <cell r="A241" t="str">
            <v>Kiptwet fm</v>
          </cell>
          <cell r="B241">
            <v>0</v>
          </cell>
          <cell r="C241">
            <v>0</v>
          </cell>
        </row>
        <row r="242">
          <cell r="A242" t="str">
            <v>Ibiloia</v>
          </cell>
          <cell r="B242">
            <v>0</v>
          </cell>
          <cell r="C242">
            <v>0</v>
          </cell>
        </row>
        <row r="243">
          <cell r="A243" t="str">
            <v>Hega fm</v>
          </cell>
          <cell r="B243">
            <v>0</v>
          </cell>
          <cell r="C243">
            <v>0</v>
          </cell>
        </row>
        <row r="244">
          <cell r="A244" t="str">
            <v>Garissa fm</v>
          </cell>
          <cell r="B244">
            <v>0</v>
          </cell>
          <cell r="C244">
            <v>0</v>
          </cell>
        </row>
        <row r="245">
          <cell r="A245" t="str">
            <v>Busia border</v>
          </cell>
          <cell r="B245">
            <v>0</v>
          </cell>
          <cell r="C245">
            <v>0</v>
          </cell>
        </row>
        <row r="246">
          <cell r="A246" t="str">
            <v>Ikra fm</v>
          </cell>
          <cell r="B246">
            <v>0</v>
          </cell>
          <cell r="C246">
            <v>0</v>
          </cell>
        </row>
        <row r="247">
          <cell r="A247" t="str">
            <v>KBC Kikuyu</v>
          </cell>
          <cell r="B247">
            <v>0</v>
          </cell>
          <cell r="C247">
            <v>0</v>
          </cell>
        </row>
        <row r="248">
          <cell r="A248" t="str">
            <v>Waldai fm</v>
          </cell>
          <cell r="B248">
            <v>0</v>
          </cell>
          <cell r="C248">
            <v>0</v>
          </cell>
        </row>
        <row r="249">
          <cell r="A249" t="str">
            <v>Suncity</v>
          </cell>
          <cell r="B249">
            <v>0</v>
          </cell>
          <cell r="C249">
            <v>0</v>
          </cell>
        </row>
        <row r="250">
          <cell r="A250" t="str">
            <v>Koko radio</v>
          </cell>
          <cell r="B250">
            <v>0</v>
          </cell>
          <cell r="C250">
            <v>0</v>
          </cell>
        </row>
        <row r="251">
          <cell r="A251" t="str">
            <v>Nenyon</v>
          </cell>
          <cell r="B251">
            <v>0</v>
          </cell>
          <cell r="C251">
            <v>0</v>
          </cell>
        </row>
        <row r="252">
          <cell r="A252" t="str">
            <v>Mwariama fm</v>
          </cell>
          <cell r="B252">
            <v>0</v>
          </cell>
          <cell r="C252">
            <v>0</v>
          </cell>
        </row>
        <row r="253">
          <cell r="A253" t="str">
            <v>Lakeside radio</v>
          </cell>
          <cell r="B253">
            <v>0</v>
          </cell>
          <cell r="C253">
            <v>0</v>
          </cell>
        </row>
        <row r="254">
          <cell r="A254" t="str">
            <v>Bistro radio</v>
          </cell>
          <cell r="B254">
            <v>0</v>
          </cell>
          <cell r="C254">
            <v>0</v>
          </cell>
        </row>
        <row r="255">
          <cell r="A255" t="str">
            <v>Toasifa</v>
          </cell>
          <cell r="B255">
            <v>0</v>
          </cell>
          <cell r="C255">
            <v>0</v>
          </cell>
        </row>
        <row r="256">
          <cell r="A256" t="str">
            <v>Serian radio</v>
          </cell>
          <cell r="B256">
            <v>0</v>
          </cell>
          <cell r="C256">
            <v>0</v>
          </cell>
        </row>
        <row r="257">
          <cell r="A257" t="str">
            <v>Omondia fm</v>
          </cell>
          <cell r="B257">
            <v>0</v>
          </cell>
          <cell r="C257">
            <v>0</v>
          </cell>
        </row>
        <row r="258">
          <cell r="A258" t="str">
            <v>Wendo FM</v>
          </cell>
          <cell r="B258">
            <v>0</v>
          </cell>
          <cell r="C258">
            <v>0</v>
          </cell>
        </row>
        <row r="259">
          <cell r="A259" t="str">
            <v>Miu fm</v>
          </cell>
          <cell r="B259">
            <v>0</v>
          </cell>
          <cell r="C259">
            <v>0</v>
          </cell>
        </row>
        <row r="260">
          <cell r="A260" t="str">
            <v>Lamu afm</v>
          </cell>
          <cell r="B260">
            <v>0</v>
          </cell>
          <cell r="C260">
            <v>0</v>
          </cell>
        </row>
        <row r="261">
          <cell r="A261" t="str">
            <v>IBSE radio</v>
          </cell>
          <cell r="B261">
            <v>0</v>
          </cell>
          <cell r="C261">
            <v>0</v>
          </cell>
        </row>
        <row r="262">
          <cell r="A262" t="str">
            <v>Ezekiel FM</v>
          </cell>
          <cell r="B262">
            <v>0</v>
          </cell>
          <cell r="C262">
            <v>0</v>
          </cell>
        </row>
        <row r="263">
          <cell r="A263" t="str">
            <v>Mzalendo</v>
          </cell>
          <cell r="B263">
            <v>0</v>
          </cell>
          <cell r="C263">
            <v>0</v>
          </cell>
        </row>
        <row r="264">
          <cell r="A264" t="str">
            <v>Githembe</v>
          </cell>
          <cell r="B264">
            <v>0</v>
          </cell>
          <cell r="C264">
            <v>0</v>
          </cell>
        </row>
        <row r="265">
          <cell r="A265" t="str">
            <v>Kala fm</v>
          </cell>
          <cell r="B265">
            <v>0</v>
          </cell>
          <cell r="C265">
            <v>0</v>
          </cell>
        </row>
        <row r="266">
          <cell r="A266" t="str">
            <v>Lwasi fm</v>
          </cell>
          <cell r="B266">
            <v>0</v>
          </cell>
          <cell r="C266">
            <v>0</v>
          </cell>
        </row>
        <row r="267">
          <cell r="A267" t="str">
            <v>Bukinangwe</v>
          </cell>
          <cell r="B267">
            <v>0</v>
          </cell>
          <cell r="C267">
            <v>0</v>
          </cell>
        </row>
        <row r="268">
          <cell r="A268" t="str">
            <v>Bus Radio</v>
          </cell>
          <cell r="B268">
            <v>0</v>
          </cell>
          <cell r="C268">
            <v>0</v>
          </cell>
        </row>
        <row r="269">
          <cell r="A269" t="str">
            <v>KBC kiswahili</v>
          </cell>
          <cell r="B269">
            <v>0</v>
          </cell>
          <cell r="C269">
            <v>0</v>
          </cell>
        </row>
        <row r="270">
          <cell r="A270" t="str">
            <v>Dulala FM</v>
          </cell>
          <cell r="B270">
            <v>0</v>
          </cell>
          <cell r="C270">
            <v>0</v>
          </cell>
        </row>
        <row r="271">
          <cell r="A271" t="str">
            <v>Radio PK</v>
          </cell>
          <cell r="B271">
            <v>0</v>
          </cell>
          <cell r="C271">
            <v>0</v>
          </cell>
        </row>
        <row r="272">
          <cell r="A272" t="str">
            <v>Ntn</v>
          </cell>
          <cell r="B272">
            <v>0</v>
          </cell>
          <cell r="C272">
            <v>0</v>
          </cell>
        </row>
        <row r="273">
          <cell r="A273" t="str">
            <v>ndizi radio</v>
          </cell>
          <cell r="B273">
            <v>0</v>
          </cell>
          <cell r="C273">
            <v>0</v>
          </cell>
        </row>
        <row r="274">
          <cell r="A274" t="str">
            <v>Nanyuki</v>
          </cell>
          <cell r="B274">
            <v>0</v>
          </cell>
          <cell r="C274">
            <v>0</v>
          </cell>
        </row>
        <row r="275">
          <cell r="A275" t="str">
            <v>Pearl radio</v>
          </cell>
          <cell r="B275">
            <v>0</v>
          </cell>
          <cell r="C275">
            <v>0</v>
          </cell>
        </row>
        <row r="276">
          <cell r="A276" t="str">
            <v>Radio Africa</v>
          </cell>
          <cell r="B276">
            <v>0</v>
          </cell>
          <cell r="C276">
            <v>0</v>
          </cell>
        </row>
        <row r="277">
          <cell r="A277" t="str">
            <v>Milembe</v>
          </cell>
          <cell r="B277">
            <v>0</v>
          </cell>
          <cell r="C277">
            <v>0</v>
          </cell>
        </row>
        <row r="278">
          <cell r="A278" t="str">
            <v>Matuu fm</v>
          </cell>
          <cell r="B278">
            <v>0</v>
          </cell>
          <cell r="C278">
            <v>0</v>
          </cell>
        </row>
        <row r="279">
          <cell r="A279" t="str">
            <v>Luanda fm</v>
          </cell>
          <cell r="B279">
            <v>0</v>
          </cell>
          <cell r="C279">
            <v>0</v>
          </cell>
        </row>
        <row r="280">
          <cell r="A280" t="str">
            <v>Kegosho</v>
          </cell>
          <cell r="B280">
            <v>0</v>
          </cell>
          <cell r="C280">
            <v>0</v>
          </cell>
        </row>
        <row r="281">
          <cell r="A281" t="str">
            <v>KBC</v>
          </cell>
          <cell r="B281">
            <v>0</v>
          </cell>
          <cell r="C281">
            <v>0</v>
          </cell>
        </row>
        <row r="282">
          <cell r="A282" t="str">
            <v>KAFF FM</v>
          </cell>
          <cell r="B282">
            <v>0</v>
          </cell>
          <cell r="C282">
            <v>0</v>
          </cell>
        </row>
        <row r="283">
          <cell r="A283" t="str">
            <v>Githima</v>
          </cell>
          <cell r="B283">
            <v>0</v>
          </cell>
          <cell r="C283">
            <v>0</v>
          </cell>
        </row>
        <row r="284">
          <cell r="A284" t="str">
            <v>Estin</v>
          </cell>
          <cell r="B284">
            <v>0</v>
          </cell>
          <cell r="C284">
            <v>0</v>
          </cell>
        </row>
        <row r="285">
          <cell r="A285" t="str">
            <v>Embu fm</v>
          </cell>
          <cell r="B285">
            <v>0</v>
          </cell>
          <cell r="C285">
            <v>0</v>
          </cell>
        </row>
        <row r="286">
          <cell r="A286" t="str">
            <v>Ejok fm</v>
          </cell>
          <cell r="B286">
            <v>0</v>
          </cell>
          <cell r="C286">
            <v>0</v>
          </cell>
        </row>
        <row r="287">
          <cell r="A287" t="str">
            <v>Earl radio</v>
          </cell>
          <cell r="B287">
            <v>0</v>
          </cell>
          <cell r="C287">
            <v>0</v>
          </cell>
        </row>
        <row r="288">
          <cell r="A288" t="str">
            <v>Isukuti</v>
          </cell>
          <cell r="B288">
            <v>0</v>
          </cell>
          <cell r="C288">
            <v>0</v>
          </cell>
        </row>
        <row r="289">
          <cell r="A289" t="str">
            <v>Aaba fm</v>
          </cell>
          <cell r="B289">
            <v>0</v>
          </cell>
          <cell r="C289">
            <v>0</v>
          </cell>
        </row>
        <row r="290">
          <cell r="A290" t="str">
            <v>Amber radio</v>
          </cell>
          <cell r="B290">
            <v>0</v>
          </cell>
          <cell r="C290">
            <v>0</v>
          </cell>
        </row>
        <row r="291">
          <cell r="A291" t="str">
            <v>Atoo sifa fm</v>
          </cell>
          <cell r="B291">
            <v>0</v>
          </cell>
          <cell r="C291">
            <v>0</v>
          </cell>
        </row>
        <row r="292">
          <cell r="A292" t="str">
            <v>Voxy Radio</v>
          </cell>
          <cell r="B292">
            <v>0</v>
          </cell>
          <cell r="C292">
            <v>0</v>
          </cell>
        </row>
        <row r="293">
          <cell r="A293" t="str">
            <v>Tendatenda</v>
          </cell>
          <cell r="B293">
            <v>0</v>
          </cell>
          <cell r="C293">
            <v>0</v>
          </cell>
        </row>
        <row r="294">
          <cell r="A294" t="str">
            <v>Ngemi</v>
          </cell>
          <cell r="B294">
            <v>0</v>
          </cell>
          <cell r="C294">
            <v>0</v>
          </cell>
        </row>
        <row r="295">
          <cell r="A295" t="str">
            <v>Neno</v>
          </cell>
          <cell r="B295">
            <v>0</v>
          </cell>
          <cell r="C295">
            <v>0</v>
          </cell>
        </row>
        <row r="296">
          <cell r="A296" t="str">
            <v>Maiyo</v>
          </cell>
          <cell r="B296">
            <v>0</v>
          </cell>
          <cell r="C296">
            <v>0</v>
          </cell>
        </row>
        <row r="297">
          <cell r="A297" t="str">
            <v>IPSI FM</v>
          </cell>
          <cell r="B297">
            <v>0</v>
          </cell>
          <cell r="C297">
            <v>0</v>
          </cell>
        </row>
        <row r="298">
          <cell r="A298" t="str">
            <v>Weru FM</v>
          </cell>
          <cell r="B298">
            <v>0</v>
          </cell>
          <cell r="C298">
            <v>0</v>
          </cell>
        </row>
        <row r="299">
          <cell r="A299" t="str">
            <v>AC Radio</v>
          </cell>
          <cell r="B299">
            <v>0</v>
          </cell>
          <cell r="C299">
            <v>0</v>
          </cell>
        </row>
        <row r="300">
          <cell r="A300" t="str">
            <v>Watchman FM</v>
          </cell>
          <cell r="B300">
            <v>0</v>
          </cell>
          <cell r="C300">
            <v>0</v>
          </cell>
        </row>
        <row r="301">
          <cell r="A301" t="str">
            <v>KU</v>
          </cell>
          <cell r="B301">
            <v>0</v>
          </cell>
          <cell r="C301">
            <v>0</v>
          </cell>
        </row>
        <row r="302">
          <cell r="A302" t="str">
            <v>Kongasis FM</v>
          </cell>
          <cell r="B302">
            <v>0</v>
          </cell>
          <cell r="C302">
            <v>0</v>
          </cell>
        </row>
        <row r="303">
          <cell r="A303" t="str">
            <v>Kokwa FM</v>
          </cell>
          <cell r="B303">
            <v>0</v>
          </cell>
          <cell r="C303">
            <v>0</v>
          </cell>
        </row>
        <row r="304">
          <cell r="A304" t="str">
            <v>Kodai FM</v>
          </cell>
          <cell r="B304">
            <v>0</v>
          </cell>
          <cell r="C304">
            <v>0</v>
          </cell>
        </row>
        <row r="305">
          <cell r="A305" t="str">
            <v>Koch FM</v>
          </cell>
          <cell r="B305">
            <v>0</v>
          </cell>
          <cell r="C305">
            <v>0</v>
          </cell>
        </row>
        <row r="306">
          <cell r="A306" t="str">
            <v>Kiwi FM</v>
          </cell>
          <cell r="B306">
            <v>0</v>
          </cell>
          <cell r="C306">
            <v>0</v>
          </cell>
        </row>
        <row r="307">
          <cell r="A307" t="str">
            <v>Kiu FM</v>
          </cell>
          <cell r="B307">
            <v>0</v>
          </cell>
          <cell r="C307">
            <v>0</v>
          </cell>
        </row>
        <row r="308">
          <cell r="A308" t="str">
            <v>Kisima Radio</v>
          </cell>
          <cell r="B308">
            <v>0</v>
          </cell>
          <cell r="C308">
            <v>0</v>
          </cell>
        </row>
        <row r="309">
          <cell r="A309" t="str">
            <v>Kisii FM</v>
          </cell>
          <cell r="B309">
            <v>0</v>
          </cell>
          <cell r="C309">
            <v>0</v>
          </cell>
        </row>
        <row r="310">
          <cell r="A310" t="str">
            <v>Kili FM</v>
          </cell>
          <cell r="B310">
            <v>0</v>
          </cell>
          <cell r="C310">
            <v>0</v>
          </cell>
        </row>
        <row r="311">
          <cell r="A311" t="str">
            <v>Kikwetu Radio</v>
          </cell>
          <cell r="B311">
            <v>0</v>
          </cell>
          <cell r="C311">
            <v>0</v>
          </cell>
        </row>
        <row r="312">
          <cell r="A312" t="str">
            <v>Kigooco FM</v>
          </cell>
          <cell r="B312">
            <v>0</v>
          </cell>
          <cell r="C312">
            <v>0</v>
          </cell>
        </row>
        <row r="313">
          <cell r="A313" t="str">
            <v>KFM</v>
          </cell>
          <cell r="B313">
            <v>0</v>
          </cell>
          <cell r="C313">
            <v>0</v>
          </cell>
        </row>
        <row r="314">
          <cell r="A314" t="str">
            <v>Key FM (95.5 Mandera county)</v>
          </cell>
          <cell r="B314">
            <v>0</v>
          </cell>
          <cell r="C314">
            <v>0</v>
          </cell>
        </row>
        <row r="315">
          <cell r="A315" t="str">
            <v>KBC North Eastern /Somali</v>
          </cell>
          <cell r="B315">
            <v>0</v>
          </cell>
          <cell r="C315">
            <v>0</v>
          </cell>
        </row>
        <row r="316">
          <cell r="A316" t="str">
            <v>KBC Maasai/Nosim</v>
          </cell>
          <cell r="B316">
            <v>0</v>
          </cell>
          <cell r="C316">
            <v>0</v>
          </cell>
        </row>
        <row r="317">
          <cell r="A317" t="str">
            <v>KBC Kiembu</v>
          </cell>
          <cell r="B317">
            <v>0</v>
          </cell>
          <cell r="C317">
            <v>0</v>
          </cell>
        </row>
        <row r="318">
          <cell r="A318" t="str">
            <v>KBC Borana</v>
          </cell>
          <cell r="B318">
            <v>0</v>
          </cell>
          <cell r="C318">
            <v>0</v>
          </cell>
        </row>
        <row r="319">
          <cell r="A319" t="str">
            <v>Kaya FM</v>
          </cell>
          <cell r="B319">
            <v>0</v>
          </cell>
          <cell r="C319">
            <v>0</v>
          </cell>
        </row>
        <row r="320">
          <cell r="A320" t="str">
            <v>Kass FM</v>
          </cell>
          <cell r="B320">
            <v>0</v>
          </cell>
          <cell r="C320">
            <v>0</v>
          </cell>
        </row>
        <row r="321">
          <cell r="A321" t="str">
            <v>Kangema FM</v>
          </cell>
          <cell r="B321">
            <v>0</v>
          </cell>
          <cell r="C321">
            <v>0</v>
          </cell>
        </row>
        <row r="322">
          <cell r="A322" t="str">
            <v>Kalya</v>
          </cell>
          <cell r="B322">
            <v>0</v>
          </cell>
          <cell r="C322">
            <v>0</v>
          </cell>
        </row>
        <row r="323">
          <cell r="A323" t="str">
            <v>Just FM</v>
          </cell>
          <cell r="B323">
            <v>0</v>
          </cell>
          <cell r="C323">
            <v>0</v>
          </cell>
        </row>
        <row r="324">
          <cell r="A324" t="str">
            <v>Jitunze</v>
          </cell>
          <cell r="B324">
            <v>0</v>
          </cell>
          <cell r="C324">
            <v>0</v>
          </cell>
        </row>
        <row r="325">
          <cell r="A325" t="str">
            <v>Jesus is Lord</v>
          </cell>
          <cell r="B325">
            <v>0</v>
          </cell>
          <cell r="C325">
            <v>0</v>
          </cell>
        </row>
        <row r="326">
          <cell r="A326" t="str">
            <v>Jambo FM Turkana</v>
          </cell>
          <cell r="B326">
            <v>0</v>
          </cell>
          <cell r="C326">
            <v>0</v>
          </cell>
        </row>
        <row r="327">
          <cell r="A327" t="str">
            <v>Ithaga FM 91.2,Nakuru</v>
          </cell>
          <cell r="B327">
            <v>0</v>
          </cell>
          <cell r="C327">
            <v>0</v>
          </cell>
        </row>
        <row r="328">
          <cell r="A328" t="str">
            <v>Isiolo FM</v>
          </cell>
          <cell r="B328">
            <v>0</v>
          </cell>
          <cell r="C328">
            <v>0</v>
          </cell>
        </row>
        <row r="329">
          <cell r="A329" t="str">
            <v>IRIB</v>
          </cell>
          <cell r="B329">
            <v>0</v>
          </cell>
          <cell r="C329">
            <v>0</v>
          </cell>
        </row>
        <row r="330">
          <cell r="A330" t="str">
            <v>Iqra FM</v>
          </cell>
          <cell r="B330">
            <v>0</v>
          </cell>
          <cell r="C330">
            <v>0</v>
          </cell>
        </row>
        <row r="331">
          <cell r="A331" t="str">
            <v>Kosele FM</v>
          </cell>
          <cell r="B331">
            <v>0</v>
          </cell>
          <cell r="C331">
            <v>0</v>
          </cell>
        </row>
        <row r="332">
          <cell r="A332" t="str">
            <v>Kubamba FM</v>
          </cell>
          <cell r="B332">
            <v>0</v>
          </cell>
          <cell r="C332">
            <v>0</v>
          </cell>
        </row>
        <row r="333">
          <cell r="A333" t="str">
            <v>Injili Radio</v>
          </cell>
          <cell r="B333">
            <v>0</v>
          </cell>
          <cell r="C333">
            <v>0</v>
          </cell>
        </row>
        <row r="334">
          <cell r="A334" t="str">
            <v>Kuka FM</v>
          </cell>
          <cell r="B334">
            <v>0</v>
          </cell>
          <cell r="C334">
            <v>0</v>
          </cell>
        </row>
        <row r="335">
          <cell r="A335" t="str">
            <v>Mua FM</v>
          </cell>
          <cell r="B335">
            <v>0</v>
          </cell>
          <cell r="C335">
            <v>0</v>
          </cell>
        </row>
        <row r="336">
          <cell r="A336" t="str">
            <v>Mtume FM</v>
          </cell>
          <cell r="B336">
            <v>0</v>
          </cell>
          <cell r="C336">
            <v>0</v>
          </cell>
        </row>
        <row r="337">
          <cell r="A337" t="str">
            <v>Mtaani FM</v>
          </cell>
          <cell r="B337">
            <v>0</v>
          </cell>
          <cell r="C337">
            <v>0</v>
          </cell>
        </row>
        <row r="338">
          <cell r="A338" t="str">
            <v>Morogoro FM</v>
          </cell>
          <cell r="B338">
            <v>0</v>
          </cell>
          <cell r="C338">
            <v>0</v>
          </cell>
        </row>
        <row r="339">
          <cell r="A339" t="str">
            <v>Morning Star (TZ) FM</v>
          </cell>
          <cell r="B339">
            <v>0</v>
          </cell>
          <cell r="C339">
            <v>0</v>
          </cell>
        </row>
        <row r="340">
          <cell r="A340" t="str">
            <v>Moki FM</v>
          </cell>
          <cell r="B340">
            <v>0</v>
          </cell>
          <cell r="C340">
            <v>0</v>
          </cell>
        </row>
        <row r="341">
          <cell r="A341" t="str">
            <v>Milambo FM</v>
          </cell>
          <cell r="B341">
            <v>0</v>
          </cell>
          <cell r="C341">
            <v>0</v>
          </cell>
        </row>
        <row r="342">
          <cell r="A342" t="str">
            <v>Mikai FM</v>
          </cell>
          <cell r="B342">
            <v>0</v>
          </cell>
          <cell r="C342">
            <v>0</v>
          </cell>
        </row>
        <row r="343">
          <cell r="A343" t="str">
            <v>Migori FM</v>
          </cell>
          <cell r="B343">
            <v>0</v>
          </cell>
          <cell r="C343">
            <v>0</v>
          </cell>
        </row>
        <row r="344">
          <cell r="A344" t="str">
            <v>Midnimo FM</v>
          </cell>
          <cell r="B344">
            <v>0</v>
          </cell>
          <cell r="C344">
            <v>0</v>
          </cell>
        </row>
        <row r="345">
          <cell r="A345" t="str">
            <v>Metro FM</v>
          </cell>
          <cell r="B345">
            <v>0</v>
          </cell>
          <cell r="C345">
            <v>0</v>
          </cell>
        </row>
        <row r="346">
          <cell r="A346" t="str">
            <v>MCI radio</v>
          </cell>
          <cell r="B346">
            <v>0</v>
          </cell>
          <cell r="C346">
            <v>0</v>
          </cell>
        </row>
        <row r="347">
          <cell r="A347" t="str">
            <v>MBCI Radio 89.5 FM</v>
          </cell>
          <cell r="B347">
            <v>0</v>
          </cell>
          <cell r="C347">
            <v>0</v>
          </cell>
        </row>
        <row r="348">
          <cell r="A348" t="str">
            <v>Mbariti FM</v>
          </cell>
          <cell r="B348">
            <v>0</v>
          </cell>
          <cell r="C348">
            <v>0</v>
          </cell>
        </row>
        <row r="349">
          <cell r="A349" t="str">
            <v>Mayienga FM</v>
          </cell>
          <cell r="B349">
            <v>0</v>
          </cell>
          <cell r="C349">
            <v>0</v>
          </cell>
        </row>
        <row r="350">
          <cell r="A350" t="str">
            <v>Mayian FM</v>
          </cell>
          <cell r="B350">
            <v>0</v>
          </cell>
          <cell r="C350">
            <v>0</v>
          </cell>
        </row>
        <row r="351">
          <cell r="A351" t="str">
            <v>Marsabit FM</v>
          </cell>
          <cell r="B351">
            <v>0</v>
          </cell>
          <cell r="C351">
            <v>0</v>
          </cell>
        </row>
        <row r="352">
          <cell r="A352" t="str">
            <v>Mangelete FM</v>
          </cell>
          <cell r="B352">
            <v>0</v>
          </cell>
          <cell r="C352">
            <v>0</v>
          </cell>
        </row>
        <row r="353">
          <cell r="A353" t="str">
            <v>Mandeq</v>
          </cell>
          <cell r="B353">
            <v>0</v>
          </cell>
          <cell r="C353">
            <v>0</v>
          </cell>
        </row>
        <row r="354">
          <cell r="A354" t="str">
            <v>Malindi FM</v>
          </cell>
          <cell r="B354">
            <v>0</v>
          </cell>
          <cell r="C354">
            <v>0</v>
          </cell>
        </row>
        <row r="355">
          <cell r="A355" t="str">
            <v>Magharibi</v>
          </cell>
          <cell r="B355">
            <v>0</v>
          </cell>
          <cell r="C355">
            <v>0</v>
          </cell>
        </row>
        <row r="356">
          <cell r="A356" t="str">
            <v>Maendeleo</v>
          </cell>
          <cell r="B356">
            <v>0</v>
          </cell>
          <cell r="C356">
            <v>0</v>
          </cell>
        </row>
        <row r="357">
          <cell r="A357" t="str">
            <v>Maasai FM</v>
          </cell>
          <cell r="B357">
            <v>0</v>
          </cell>
          <cell r="C357">
            <v>0</v>
          </cell>
        </row>
        <row r="358">
          <cell r="A358" t="str">
            <v>Lulu FM</v>
          </cell>
          <cell r="B358">
            <v>0</v>
          </cell>
          <cell r="C358">
            <v>0</v>
          </cell>
        </row>
        <row r="359">
          <cell r="A359" t="str">
            <v>Lubao FM</v>
          </cell>
          <cell r="B359">
            <v>0</v>
          </cell>
          <cell r="C359">
            <v>0</v>
          </cell>
        </row>
        <row r="360">
          <cell r="A360" t="str">
            <v>Lokone FM</v>
          </cell>
          <cell r="B360">
            <v>0</v>
          </cell>
          <cell r="C360">
            <v>0</v>
          </cell>
        </row>
        <row r="361">
          <cell r="A361" t="str">
            <v>Lokichogio FM</v>
          </cell>
          <cell r="B361">
            <v>0</v>
          </cell>
          <cell r="C361">
            <v>0</v>
          </cell>
        </row>
        <row r="362">
          <cell r="A362" t="str">
            <v>Liz FM</v>
          </cell>
          <cell r="B362">
            <v>0</v>
          </cell>
          <cell r="C362">
            <v>0</v>
          </cell>
        </row>
        <row r="363">
          <cell r="A363" t="str">
            <v>Light &amp; Life FM</v>
          </cell>
          <cell r="B363">
            <v>0</v>
          </cell>
          <cell r="C363">
            <v>0</v>
          </cell>
        </row>
        <row r="364">
          <cell r="A364" t="str">
            <v>Inka FM</v>
          </cell>
          <cell r="B364">
            <v>0</v>
          </cell>
          <cell r="C364">
            <v>0</v>
          </cell>
        </row>
        <row r="365">
          <cell r="A365" t="str">
            <v>Ininginingi</v>
          </cell>
          <cell r="B365">
            <v>0</v>
          </cell>
          <cell r="C365">
            <v>0</v>
          </cell>
        </row>
        <row r="366">
          <cell r="A366" t="str">
            <v>Mulembe FM</v>
          </cell>
          <cell r="B366">
            <v>0</v>
          </cell>
          <cell r="C366">
            <v>0</v>
          </cell>
        </row>
        <row r="367">
          <cell r="A367" t="str">
            <v>Domus Maria FM</v>
          </cell>
          <cell r="B367">
            <v>0</v>
          </cell>
          <cell r="C367">
            <v>0</v>
          </cell>
        </row>
        <row r="368">
          <cell r="A368" t="str">
            <v>Deutche Welle(DW)</v>
          </cell>
          <cell r="B368">
            <v>0</v>
          </cell>
          <cell r="C368">
            <v>0</v>
          </cell>
        </row>
        <row r="369">
          <cell r="A369" t="str">
            <v>Destiny FM</v>
          </cell>
          <cell r="B369">
            <v>0</v>
          </cell>
          <cell r="C369">
            <v>0</v>
          </cell>
        </row>
        <row r="370">
          <cell r="A370" t="str">
            <v>Dala FM</v>
          </cell>
          <cell r="B370">
            <v>0</v>
          </cell>
          <cell r="C370">
            <v>0</v>
          </cell>
        </row>
        <row r="371">
          <cell r="A371" t="str">
            <v>Daadab FM</v>
          </cell>
          <cell r="B371">
            <v>0</v>
          </cell>
          <cell r="C371">
            <v>0</v>
          </cell>
        </row>
        <row r="372">
          <cell r="A372" t="str">
            <v>CRI</v>
          </cell>
          <cell r="B372">
            <v>0</v>
          </cell>
          <cell r="C372">
            <v>0</v>
          </cell>
        </row>
        <row r="373">
          <cell r="A373" t="str">
            <v>Crest FM</v>
          </cell>
          <cell r="B373">
            <v>0</v>
          </cell>
          <cell r="C373">
            <v>0</v>
          </cell>
        </row>
        <row r="374">
          <cell r="A374" t="str">
            <v>Coro FM</v>
          </cell>
          <cell r="B374">
            <v>0</v>
          </cell>
          <cell r="C374">
            <v>0</v>
          </cell>
        </row>
        <row r="375">
          <cell r="A375" t="str">
            <v>Community FM</v>
          </cell>
          <cell r="B375">
            <v>0</v>
          </cell>
          <cell r="C375">
            <v>0</v>
          </cell>
        </row>
        <row r="376">
          <cell r="A376" t="str">
            <v>Cloud FM</v>
          </cell>
          <cell r="B376">
            <v>0</v>
          </cell>
          <cell r="C376">
            <v>0</v>
          </cell>
        </row>
        <row r="377">
          <cell r="A377" t="str">
            <v>Chamgei FM</v>
          </cell>
          <cell r="B377">
            <v>0</v>
          </cell>
          <cell r="C377">
            <v>0</v>
          </cell>
        </row>
        <row r="378">
          <cell r="A378" t="str">
            <v>Capital Radio</v>
          </cell>
          <cell r="B378">
            <v>0</v>
          </cell>
          <cell r="C378">
            <v>0</v>
          </cell>
        </row>
        <row r="379">
          <cell r="A379" t="str">
            <v>Bulala</v>
          </cell>
          <cell r="B379">
            <v>0</v>
          </cell>
          <cell r="C379">
            <v>0</v>
          </cell>
        </row>
        <row r="380">
          <cell r="A380" t="str">
            <v>Boss Radio 88.2 FM</v>
          </cell>
          <cell r="B380">
            <v>0</v>
          </cell>
          <cell r="C380">
            <v>0</v>
          </cell>
        </row>
        <row r="381">
          <cell r="A381" t="str">
            <v>Bikapkoret (BK) FM</v>
          </cell>
          <cell r="B381">
            <v>0</v>
          </cell>
          <cell r="C381">
            <v>0</v>
          </cell>
        </row>
        <row r="382">
          <cell r="A382" t="str">
            <v>Bhuka FM</v>
          </cell>
          <cell r="B382">
            <v>0</v>
          </cell>
          <cell r="C382">
            <v>0</v>
          </cell>
        </row>
        <row r="383">
          <cell r="A383" t="str">
            <v>Best FM</v>
          </cell>
          <cell r="B383">
            <v>0</v>
          </cell>
          <cell r="C383">
            <v>0</v>
          </cell>
        </row>
        <row r="384">
          <cell r="A384" t="str">
            <v>Baraton University</v>
          </cell>
          <cell r="B384">
            <v>0</v>
          </cell>
          <cell r="C384">
            <v>0</v>
          </cell>
        </row>
        <row r="385">
          <cell r="A385" t="str">
            <v>Baraka FM</v>
          </cell>
          <cell r="B385">
            <v>0</v>
          </cell>
          <cell r="C385">
            <v>0</v>
          </cell>
        </row>
        <row r="386">
          <cell r="A386" t="str">
            <v>Bambu</v>
          </cell>
          <cell r="B386">
            <v>0</v>
          </cell>
          <cell r="C386">
            <v>0</v>
          </cell>
        </row>
        <row r="387">
          <cell r="A387" t="str">
            <v>Baliti</v>
          </cell>
          <cell r="B387">
            <v>0</v>
          </cell>
          <cell r="C387">
            <v>0</v>
          </cell>
        </row>
        <row r="388">
          <cell r="A388" t="str">
            <v>Bahasha (Contryside FM)</v>
          </cell>
          <cell r="B388">
            <v>0</v>
          </cell>
          <cell r="C388">
            <v>0</v>
          </cell>
        </row>
        <row r="389">
          <cell r="A389" t="str">
            <v>Bahari FM</v>
          </cell>
          <cell r="B389">
            <v>0</v>
          </cell>
          <cell r="C389">
            <v>0</v>
          </cell>
        </row>
        <row r="390">
          <cell r="A390" t="str">
            <v>Awinja FM</v>
          </cell>
          <cell r="B390">
            <v>0</v>
          </cell>
          <cell r="C390">
            <v>0</v>
          </cell>
        </row>
        <row r="391">
          <cell r="A391" t="str">
            <v>Aviation FM</v>
          </cell>
          <cell r="B391">
            <v>0</v>
          </cell>
          <cell r="C391">
            <v>0</v>
          </cell>
        </row>
        <row r="392">
          <cell r="A392" t="str">
            <v>ATG</v>
          </cell>
          <cell r="B392">
            <v>0</v>
          </cell>
          <cell r="C392">
            <v>0</v>
          </cell>
        </row>
        <row r="393">
          <cell r="A393" t="str">
            <v>AtaNayeche</v>
          </cell>
          <cell r="B393">
            <v>0</v>
          </cell>
          <cell r="C393">
            <v>0</v>
          </cell>
        </row>
        <row r="394">
          <cell r="A394" t="str">
            <v>Anyore FM</v>
          </cell>
          <cell r="B394">
            <v>0</v>
          </cell>
          <cell r="C394">
            <v>0</v>
          </cell>
        </row>
        <row r="395">
          <cell r="A395" t="str">
            <v>Anguo FM</v>
          </cell>
          <cell r="B395">
            <v>0</v>
          </cell>
          <cell r="C395">
            <v>0</v>
          </cell>
        </row>
        <row r="396">
          <cell r="A396" t="str">
            <v>Angel Maria FM</v>
          </cell>
          <cell r="B396">
            <v>0</v>
          </cell>
          <cell r="C396">
            <v>0</v>
          </cell>
        </row>
        <row r="397">
          <cell r="A397" t="str">
            <v>DHB Radio</v>
          </cell>
          <cell r="B397">
            <v>0</v>
          </cell>
          <cell r="C397">
            <v>0</v>
          </cell>
        </row>
        <row r="398">
          <cell r="A398" t="str">
            <v>East Africa FM</v>
          </cell>
          <cell r="B398">
            <v>0</v>
          </cell>
          <cell r="C398">
            <v>0</v>
          </cell>
        </row>
        <row r="399">
          <cell r="A399" t="str">
            <v>Ingo</v>
          </cell>
          <cell r="B399">
            <v>0</v>
          </cell>
          <cell r="C399">
            <v>0</v>
          </cell>
        </row>
        <row r="400">
          <cell r="A400" t="str">
            <v>East FM</v>
          </cell>
          <cell r="B400">
            <v>0</v>
          </cell>
          <cell r="C400">
            <v>0</v>
          </cell>
        </row>
        <row r="401">
          <cell r="A401" t="str">
            <v>Impact FM</v>
          </cell>
          <cell r="B401">
            <v>0</v>
          </cell>
          <cell r="C401">
            <v>0</v>
          </cell>
        </row>
        <row r="402">
          <cell r="A402" t="str">
            <v>Imani FM</v>
          </cell>
          <cell r="B402">
            <v>0</v>
          </cell>
          <cell r="C402">
            <v>0</v>
          </cell>
        </row>
        <row r="403">
          <cell r="A403" t="str">
            <v>Iganjo FM</v>
          </cell>
          <cell r="B403">
            <v>0</v>
          </cell>
          <cell r="C403">
            <v>0</v>
          </cell>
        </row>
        <row r="404">
          <cell r="A404" t="str">
            <v>Iftin FM</v>
          </cell>
          <cell r="B404">
            <v>0</v>
          </cell>
          <cell r="C404">
            <v>0</v>
          </cell>
        </row>
        <row r="405">
          <cell r="A405" t="str">
            <v>IBC Radio</v>
          </cell>
          <cell r="B405">
            <v>0</v>
          </cell>
          <cell r="C405">
            <v>0</v>
          </cell>
        </row>
        <row r="406">
          <cell r="A406" t="str">
            <v>Hosana FM</v>
          </cell>
          <cell r="B406">
            <v>0</v>
          </cell>
          <cell r="C406">
            <v>0</v>
          </cell>
        </row>
        <row r="407">
          <cell r="A407" t="str">
            <v>Hope FM</v>
          </cell>
          <cell r="B407">
            <v>0</v>
          </cell>
          <cell r="C407">
            <v>0</v>
          </cell>
        </row>
        <row r="408">
          <cell r="A408" t="str">
            <v>Hits 915</v>
          </cell>
          <cell r="B408">
            <v>0</v>
          </cell>
          <cell r="C408">
            <v>0</v>
          </cell>
        </row>
        <row r="409">
          <cell r="A409" t="str">
            <v>Hero FM</v>
          </cell>
          <cell r="B409">
            <v>0</v>
          </cell>
          <cell r="C409">
            <v>0</v>
          </cell>
        </row>
        <row r="410">
          <cell r="A410" t="str">
            <v>Hekima FM</v>
          </cell>
          <cell r="B410">
            <v>0</v>
          </cell>
          <cell r="C410">
            <v>0</v>
          </cell>
        </row>
        <row r="411">
          <cell r="A411" t="str">
            <v>Gulf FM</v>
          </cell>
          <cell r="B411">
            <v>0</v>
          </cell>
          <cell r="C411">
            <v>0</v>
          </cell>
        </row>
        <row r="412">
          <cell r="A412" t="str">
            <v>Gukena FM</v>
          </cell>
          <cell r="B412">
            <v>0</v>
          </cell>
          <cell r="C412">
            <v>0</v>
          </cell>
        </row>
        <row r="413">
          <cell r="A413" t="str">
            <v>Gold FM</v>
          </cell>
          <cell r="B413">
            <v>0</v>
          </cell>
          <cell r="C413">
            <v>0</v>
          </cell>
        </row>
        <row r="414">
          <cell r="A414" t="str">
            <v>Gikuyu FM</v>
          </cell>
          <cell r="B414">
            <v>0</v>
          </cell>
          <cell r="C414">
            <v>0</v>
          </cell>
        </row>
        <row r="415">
          <cell r="A415" t="str">
            <v>Ghetto Radio 89.5 FM</v>
          </cell>
          <cell r="B415">
            <v>0</v>
          </cell>
          <cell r="C415">
            <v>0</v>
          </cell>
        </row>
        <row r="416">
          <cell r="A416" t="str">
            <v>Ghetto FM</v>
          </cell>
          <cell r="B416">
            <v>0</v>
          </cell>
          <cell r="C416">
            <v>0</v>
          </cell>
        </row>
        <row r="417">
          <cell r="A417" t="str">
            <v>Frontier FM</v>
          </cell>
          <cell r="B417">
            <v>0</v>
          </cell>
          <cell r="C417">
            <v>0</v>
          </cell>
        </row>
        <row r="418">
          <cell r="A418" t="str">
            <v>Fish FM</v>
          </cell>
          <cell r="B418">
            <v>0</v>
          </cell>
          <cell r="C418">
            <v>0</v>
          </cell>
        </row>
        <row r="419">
          <cell r="A419" t="str">
            <v>Fifa FM</v>
          </cell>
          <cell r="B419">
            <v>0</v>
          </cell>
          <cell r="C419">
            <v>0</v>
          </cell>
        </row>
        <row r="420">
          <cell r="A420" t="str">
            <v>Fanaka Radio</v>
          </cell>
          <cell r="B420">
            <v>0</v>
          </cell>
          <cell r="C420">
            <v>0</v>
          </cell>
        </row>
        <row r="421">
          <cell r="A421" t="str">
            <v>Family Radio 316</v>
          </cell>
          <cell r="B421">
            <v>0</v>
          </cell>
          <cell r="C421">
            <v>0</v>
          </cell>
        </row>
        <row r="422">
          <cell r="A422" t="str">
            <v>Faith FM</v>
          </cell>
          <cell r="B422">
            <v>0</v>
          </cell>
          <cell r="C422">
            <v>0</v>
          </cell>
        </row>
        <row r="423">
          <cell r="A423" t="str">
            <v>EWTN Catholic Radio</v>
          </cell>
          <cell r="B423">
            <v>0</v>
          </cell>
          <cell r="C423">
            <v>0</v>
          </cell>
        </row>
        <row r="424">
          <cell r="A424" t="str">
            <v>Etyet FM</v>
          </cell>
          <cell r="B424">
            <v>0</v>
          </cell>
          <cell r="C424">
            <v>0</v>
          </cell>
        </row>
        <row r="425">
          <cell r="A425" t="str">
            <v>Equator FM</v>
          </cell>
          <cell r="B425">
            <v>0</v>
          </cell>
          <cell r="C425">
            <v>0</v>
          </cell>
        </row>
        <row r="426">
          <cell r="A426" t="str">
            <v>Emuria FM</v>
          </cell>
          <cell r="B426">
            <v>0</v>
          </cell>
          <cell r="C426">
            <v>0</v>
          </cell>
        </row>
        <row r="427">
          <cell r="A427" t="str">
            <v>Emoo FM</v>
          </cell>
          <cell r="B427">
            <v>0</v>
          </cell>
          <cell r="C427">
            <v>0</v>
          </cell>
        </row>
        <row r="428">
          <cell r="A428" t="str">
            <v>Elgon Youth Radio</v>
          </cell>
          <cell r="B428">
            <v>0</v>
          </cell>
          <cell r="C428">
            <v>0</v>
          </cell>
        </row>
        <row r="429">
          <cell r="A429" t="str">
            <v>Egesa FM</v>
          </cell>
          <cell r="B429">
            <v>0</v>
          </cell>
          <cell r="C429">
            <v>0</v>
          </cell>
        </row>
        <row r="430">
          <cell r="A430" t="str">
            <v>Mugambo FM</v>
          </cell>
          <cell r="B430">
            <v>0</v>
          </cell>
          <cell r="C430">
            <v>0</v>
          </cell>
        </row>
        <row r="431">
          <cell r="A431" t="str">
            <v>Mwago FM</v>
          </cell>
          <cell r="B431">
            <v>0</v>
          </cell>
          <cell r="C431">
            <v>0</v>
          </cell>
        </row>
        <row r="432">
          <cell r="A432" t="str">
            <v>Warsan FM</v>
          </cell>
          <cell r="B432">
            <v>0</v>
          </cell>
          <cell r="C432">
            <v>0</v>
          </cell>
        </row>
        <row r="433">
          <cell r="A433" t="str">
            <v>Taboiyat FM</v>
          </cell>
          <cell r="B433">
            <v>0</v>
          </cell>
          <cell r="C433">
            <v>0</v>
          </cell>
        </row>
        <row r="434">
          <cell r="A434" t="str">
            <v>Touch FM</v>
          </cell>
          <cell r="B434">
            <v>0</v>
          </cell>
          <cell r="C434">
            <v>0</v>
          </cell>
        </row>
        <row r="435">
          <cell r="A435" t="str">
            <v>Sunset</v>
          </cell>
          <cell r="B435">
            <v>0</v>
          </cell>
          <cell r="C435">
            <v>0</v>
          </cell>
        </row>
        <row r="436">
          <cell r="A436" t="str">
            <v>Sulwe FM</v>
          </cell>
          <cell r="B436">
            <v>0</v>
          </cell>
          <cell r="C436">
            <v>0</v>
          </cell>
        </row>
        <row r="437">
          <cell r="A437" t="str">
            <v>Step FM</v>
          </cell>
          <cell r="B437">
            <v>0</v>
          </cell>
          <cell r="C437">
            <v>0</v>
          </cell>
        </row>
        <row r="438">
          <cell r="A438" t="str">
            <v>Star Radio(Lake)</v>
          </cell>
          <cell r="B438">
            <v>0</v>
          </cell>
          <cell r="C438">
            <v>0</v>
          </cell>
        </row>
        <row r="439">
          <cell r="A439" t="str">
            <v>Star FM (Somali/Borana/Kiswahili)</v>
          </cell>
          <cell r="B439">
            <v>0</v>
          </cell>
          <cell r="C439">
            <v>0</v>
          </cell>
        </row>
        <row r="440">
          <cell r="A440" t="str">
            <v>Star FM (Kisii)</v>
          </cell>
          <cell r="B440">
            <v>0</v>
          </cell>
          <cell r="C440">
            <v>0</v>
          </cell>
        </row>
        <row r="441">
          <cell r="A441" t="str">
            <v>Spice radio</v>
          </cell>
          <cell r="B441">
            <v>0</v>
          </cell>
          <cell r="C441">
            <v>0</v>
          </cell>
        </row>
        <row r="442">
          <cell r="A442" t="str">
            <v>Sound Asia Radio</v>
          </cell>
          <cell r="B442">
            <v>0</v>
          </cell>
          <cell r="C442">
            <v>0</v>
          </cell>
        </row>
        <row r="443">
          <cell r="A443" t="str">
            <v>Smooth FM</v>
          </cell>
          <cell r="B443">
            <v>0</v>
          </cell>
          <cell r="C443">
            <v>0</v>
          </cell>
        </row>
        <row r="444">
          <cell r="A444" t="str">
            <v>Smart FM</v>
          </cell>
          <cell r="B444">
            <v>0</v>
          </cell>
          <cell r="C444">
            <v>0</v>
          </cell>
        </row>
        <row r="445">
          <cell r="A445" t="str">
            <v>Sky FM</v>
          </cell>
          <cell r="B445">
            <v>0</v>
          </cell>
          <cell r="C445">
            <v>0</v>
          </cell>
        </row>
        <row r="446">
          <cell r="A446" t="str">
            <v>Sirwo FM</v>
          </cell>
          <cell r="B446">
            <v>0</v>
          </cell>
          <cell r="C446">
            <v>0</v>
          </cell>
        </row>
        <row r="447">
          <cell r="A447" t="str">
            <v>Sifa FM</v>
          </cell>
          <cell r="B447">
            <v>0</v>
          </cell>
          <cell r="C447">
            <v>0</v>
          </cell>
        </row>
        <row r="448">
          <cell r="A448" t="str">
            <v>Sidai FM</v>
          </cell>
          <cell r="B448">
            <v>0</v>
          </cell>
          <cell r="C448">
            <v>0</v>
          </cell>
        </row>
        <row r="449">
          <cell r="A449" t="str">
            <v>Shujaaz FM</v>
          </cell>
          <cell r="B449">
            <v>0</v>
          </cell>
          <cell r="C449">
            <v>0</v>
          </cell>
        </row>
        <row r="450">
          <cell r="A450" t="str">
            <v>Shine FM</v>
          </cell>
          <cell r="B450">
            <v>0</v>
          </cell>
          <cell r="C450">
            <v>0</v>
          </cell>
        </row>
        <row r="451">
          <cell r="A451" t="str">
            <v>Sheki FM</v>
          </cell>
          <cell r="B451">
            <v>0</v>
          </cell>
          <cell r="C451">
            <v>0</v>
          </cell>
        </row>
        <row r="452">
          <cell r="A452" t="str">
            <v>Sema Radio</v>
          </cell>
          <cell r="B452">
            <v>0</v>
          </cell>
          <cell r="C452">
            <v>0</v>
          </cell>
        </row>
        <row r="453">
          <cell r="A453" t="str">
            <v>Sayare Radio</v>
          </cell>
          <cell r="B453">
            <v>0</v>
          </cell>
          <cell r="C453">
            <v>0</v>
          </cell>
        </row>
        <row r="454">
          <cell r="A454" t="str">
            <v>Sawanga FM</v>
          </cell>
          <cell r="B454">
            <v>0</v>
          </cell>
          <cell r="C454">
            <v>0</v>
          </cell>
        </row>
        <row r="455">
          <cell r="A455" t="str">
            <v>Sauti ya Pwani</v>
          </cell>
          <cell r="B455">
            <v>0</v>
          </cell>
          <cell r="C455">
            <v>0</v>
          </cell>
        </row>
        <row r="456">
          <cell r="A456" t="str">
            <v>Sauti Ya Mwananchi</v>
          </cell>
          <cell r="B456">
            <v>0</v>
          </cell>
          <cell r="C456">
            <v>0</v>
          </cell>
        </row>
        <row r="457">
          <cell r="A457" t="str">
            <v>Saposema/Sabojambo FM</v>
          </cell>
          <cell r="B457">
            <v>0</v>
          </cell>
          <cell r="C457">
            <v>0</v>
          </cell>
        </row>
        <row r="458">
          <cell r="A458" t="str">
            <v>Sanyo FM -UG</v>
          </cell>
          <cell r="B458">
            <v>0</v>
          </cell>
          <cell r="C458">
            <v>0</v>
          </cell>
        </row>
        <row r="459">
          <cell r="A459" t="str">
            <v>Sahara FM</v>
          </cell>
          <cell r="B459">
            <v>0</v>
          </cell>
          <cell r="C459">
            <v>0</v>
          </cell>
        </row>
        <row r="460">
          <cell r="A460" t="str">
            <v>Rware</v>
          </cell>
          <cell r="B460">
            <v>0</v>
          </cell>
          <cell r="C460">
            <v>0</v>
          </cell>
        </row>
        <row r="461">
          <cell r="A461" t="str">
            <v>Ruben FM</v>
          </cell>
          <cell r="B461">
            <v>0</v>
          </cell>
          <cell r="C461">
            <v>0</v>
          </cell>
        </row>
        <row r="462">
          <cell r="A462" t="str">
            <v>RTN Radio</v>
          </cell>
          <cell r="B462">
            <v>0</v>
          </cell>
          <cell r="C462">
            <v>0</v>
          </cell>
        </row>
        <row r="463">
          <cell r="A463" t="str">
            <v>Tabasamu Radio</v>
          </cell>
          <cell r="B463">
            <v>0</v>
          </cell>
          <cell r="C463">
            <v>0</v>
          </cell>
        </row>
        <row r="464">
          <cell r="A464" t="str">
            <v>Tana FM</v>
          </cell>
          <cell r="B464">
            <v>0</v>
          </cell>
          <cell r="C464">
            <v>0</v>
          </cell>
        </row>
        <row r="465">
          <cell r="A465" t="str">
            <v>RSA Radio</v>
          </cell>
          <cell r="B465">
            <v>0</v>
          </cell>
          <cell r="C465">
            <v>0</v>
          </cell>
        </row>
        <row r="466">
          <cell r="A466" t="str">
            <v>Tana River Broadcasting Station (TBS)</v>
          </cell>
          <cell r="B466">
            <v>0</v>
          </cell>
          <cell r="C466">
            <v>0</v>
          </cell>
        </row>
        <row r="467">
          <cell r="A467" t="str">
            <v>Wajir Community Radio</v>
          </cell>
          <cell r="B467">
            <v>0</v>
          </cell>
          <cell r="C467">
            <v>0</v>
          </cell>
        </row>
        <row r="468">
          <cell r="A468" t="str">
            <v>Vybez radio</v>
          </cell>
          <cell r="B468">
            <v>0</v>
          </cell>
          <cell r="C468">
            <v>0</v>
          </cell>
        </row>
        <row r="469">
          <cell r="A469" t="str">
            <v>Vuka FM</v>
          </cell>
          <cell r="B469">
            <v>0</v>
          </cell>
          <cell r="C469">
            <v>0</v>
          </cell>
        </row>
        <row r="470">
          <cell r="A470" t="str">
            <v>Voice of Victory</v>
          </cell>
          <cell r="B470">
            <v>0</v>
          </cell>
          <cell r="C470">
            <v>0</v>
          </cell>
        </row>
        <row r="471">
          <cell r="A471" t="str">
            <v>Voice of America/VOA</v>
          </cell>
          <cell r="B471">
            <v>0</v>
          </cell>
          <cell r="C471">
            <v>0</v>
          </cell>
        </row>
        <row r="472">
          <cell r="A472" t="str">
            <v>Vihiga FM</v>
          </cell>
          <cell r="B472">
            <v>0</v>
          </cell>
          <cell r="C472">
            <v>0</v>
          </cell>
        </row>
        <row r="473">
          <cell r="A473" t="str">
            <v>Victory FM</v>
          </cell>
          <cell r="B473">
            <v>0</v>
          </cell>
          <cell r="C473">
            <v>0</v>
          </cell>
        </row>
        <row r="474">
          <cell r="A474" t="str">
            <v>Vere FM</v>
          </cell>
          <cell r="B474">
            <v>0</v>
          </cell>
          <cell r="C474">
            <v>0</v>
          </cell>
        </row>
        <row r="475">
          <cell r="A475" t="str">
            <v>Venus FM</v>
          </cell>
          <cell r="B475">
            <v>0</v>
          </cell>
          <cell r="C475">
            <v>0</v>
          </cell>
        </row>
        <row r="476">
          <cell r="A476" t="str">
            <v>USIU Radio</v>
          </cell>
          <cell r="B476">
            <v>0</v>
          </cell>
          <cell r="C476">
            <v>0</v>
          </cell>
        </row>
        <row r="477">
          <cell r="A477" t="str">
            <v>Urban Radio</v>
          </cell>
          <cell r="B477">
            <v>0</v>
          </cell>
          <cell r="C477">
            <v>0</v>
          </cell>
        </row>
        <row r="478">
          <cell r="A478" t="str">
            <v>Upendo FM</v>
          </cell>
          <cell r="B478">
            <v>0</v>
          </cell>
          <cell r="C478">
            <v>0</v>
          </cell>
        </row>
        <row r="479">
          <cell r="A479" t="str">
            <v>Umoja FM Radio</v>
          </cell>
          <cell r="B479">
            <v>0</v>
          </cell>
          <cell r="C479">
            <v>0</v>
          </cell>
        </row>
        <row r="480">
          <cell r="A480" t="str">
            <v>Uhuru FM</v>
          </cell>
          <cell r="B480">
            <v>0</v>
          </cell>
          <cell r="C480">
            <v>0</v>
          </cell>
        </row>
        <row r="481">
          <cell r="A481" t="str">
            <v>Ugwe</v>
          </cell>
          <cell r="B481">
            <v>0</v>
          </cell>
          <cell r="C481">
            <v>0</v>
          </cell>
        </row>
        <row r="482">
          <cell r="A482" t="str">
            <v>Amani FM</v>
          </cell>
          <cell r="B482">
            <v>0</v>
          </cell>
          <cell r="C482">
            <v>0</v>
          </cell>
        </row>
        <row r="483">
          <cell r="A483" t="str">
            <v>Turkana FM</v>
          </cell>
          <cell r="B483">
            <v>0</v>
          </cell>
          <cell r="C483">
            <v>0</v>
          </cell>
        </row>
        <row r="484">
          <cell r="A484" t="str">
            <v>Tuliza FM</v>
          </cell>
          <cell r="B484">
            <v>0</v>
          </cell>
          <cell r="C484">
            <v>0</v>
          </cell>
        </row>
        <row r="485">
          <cell r="A485" t="str">
            <v>Tugwatane kihanja FM</v>
          </cell>
          <cell r="B485">
            <v>0</v>
          </cell>
          <cell r="C485">
            <v>0</v>
          </cell>
        </row>
        <row r="486">
          <cell r="A486" t="str">
            <v>Truth FM</v>
          </cell>
          <cell r="B486">
            <v>0</v>
          </cell>
          <cell r="C486">
            <v>0</v>
          </cell>
        </row>
        <row r="487">
          <cell r="A487" t="str">
            <v>Tripple A</v>
          </cell>
          <cell r="B487">
            <v>0</v>
          </cell>
          <cell r="C487">
            <v>0</v>
          </cell>
        </row>
        <row r="488">
          <cell r="A488" t="str">
            <v>Top FM</v>
          </cell>
          <cell r="B488">
            <v>0</v>
          </cell>
          <cell r="C488">
            <v>0</v>
          </cell>
        </row>
        <row r="489">
          <cell r="A489" t="str">
            <v>Togotane FM</v>
          </cell>
          <cell r="B489">
            <v>0</v>
          </cell>
          <cell r="C489">
            <v>0</v>
          </cell>
        </row>
        <row r="490">
          <cell r="A490" t="str">
            <v>TNT FM</v>
          </cell>
          <cell r="B490">
            <v>0</v>
          </cell>
          <cell r="C490">
            <v>0</v>
          </cell>
        </row>
        <row r="491">
          <cell r="A491" t="str">
            <v>Thiiri FM</v>
          </cell>
          <cell r="B491">
            <v>0</v>
          </cell>
          <cell r="C491">
            <v>0</v>
          </cell>
        </row>
        <row r="492">
          <cell r="A492" t="str">
            <v>Tehran</v>
          </cell>
          <cell r="B492">
            <v>0</v>
          </cell>
          <cell r="C492">
            <v>0</v>
          </cell>
        </row>
        <row r="493">
          <cell r="A493" t="str">
            <v>TBS Radio</v>
          </cell>
          <cell r="B493">
            <v>0</v>
          </cell>
          <cell r="C493">
            <v>0</v>
          </cell>
        </row>
        <row r="494">
          <cell r="A494" t="str">
            <v>TBC TZ</v>
          </cell>
          <cell r="B494">
            <v>0</v>
          </cell>
          <cell r="C494">
            <v>0</v>
          </cell>
        </row>
        <row r="495">
          <cell r="A495" t="str">
            <v>Tarumbeta Radio</v>
          </cell>
          <cell r="B495">
            <v>0</v>
          </cell>
          <cell r="C495">
            <v>0</v>
          </cell>
        </row>
        <row r="496">
          <cell r="A496" t="str">
            <v>RTD (Tanzania)</v>
          </cell>
          <cell r="B496">
            <v>0</v>
          </cell>
          <cell r="C496">
            <v>0</v>
          </cell>
        </row>
        <row r="497">
          <cell r="A497" t="str">
            <v>Rock Mambo FM</v>
          </cell>
          <cell r="B497">
            <v>0</v>
          </cell>
          <cell r="C497">
            <v>0</v>
          </cell>
        </row>
        <row r="498">
          <cell r="A498" t="str">
            <v>Mwambao FM</v>
          </cell>
          <cell r="B498">
            <v>0</v>
          </cell>
          <cell r="C498">
            <v>0</v>
          </cell>
        </row>
        <row r="499">
          <cell r="A499" t="str">
            <v>Radio Jangwani</v>
          </cell>
          <cell r="B499">
            <v>0</v>
          </cell>
          <cell r="C499">
            <v>0</v>
          </cell>
        </row>
        <row r="500">
          <cell r="A500" t="str">
            <v>Radio Furaha</v>
          </cell>
          <cell r="B500">
            <v>0</v>
          </cell>
          <cell r="C500">
            <v>0</v>
          </cell>
        </row>
        <row r="501">
          <cell r="A501" t="str">
            <v>Radio Free Africa</v>
          </cell>
          <cell r="B501">
            <v>0</v>
          </cell>
          <cell r="C501">
            <v>0</v>
          </cell>
        </row>
        <row r="502">
          <cell r="A502" t="str">
            <v>Radio Ethiopia</v>
          </cell>
          <cell r="B502">
            <v>0</v>
          </cell>
          <cell r="C502">
            <v>0</v>
          </cell>
        </row>
        <row r="503">
          <cell r="A503" t="str">
            <v>Radio Djibouti</v>
          </cell>
          <cell r="B503">
            <v>0</v>
          </cell>
          <cell r="C503">
            <v>0</v>
          </cell>
        </row>
        <row r="504">
          <cell r="A504" t="str">
            <v>Radio Disney</v>
          </cell>
          <cell r="B504">
            <v>0</v>
          </cell>
          <cell r="C504">
            <v>0</v>
          </cell>
        </row>
        <row r="505">
          <cell r="A505" t="str">
            <v>Radio Dhamaal</v>
          </cell>
          <cell r="B505">
            <v>0</v>
          </cell>
          <cell r="C505">
            <v>0</v>
          </cell>
        </row>
        <row r="506">
          <cell r="A506" t="str">
            <v>Radio Deutsche Welle</v>
          </cell>
          <cell r="B506">
            <v>0</v>
          </cell>
          <cell r="C506">
            <v>0</v>
          </cell>
        </row>
        <row r="507">
          <cell r="A507" t="str">
            <v>Radio China</v>
          </cell>
          <cell r="B507">
            <v>0</v>
          </cell>
          <cell r="C507">
            <v>0</v>
          </cell>
        </row>
        <row r="508">
          <cell r="A508" t="str">
            <v>Radio Chaidi</v>
          </cell>
          <cell r="B508">
            <v>0</v>
          </cell>
          <cell r="C508">
            <v>0</v>
          </cell>
        </row>
        <row r="509">
          <cell r="A509" t="str">
            <v>Radio Alpha</v>
          </cell>
          <cell r="B509">
            <v>0</v>
          </cell>
          <cell r="C509">
            <v>0</v>
          </cell>
        </row>
        <row r="510">
          <cell r="A510" t="str">
            <v>Radio Akicha</v>
          </cell>
          <cell r="B510">
            <v>0</v>
          </cell>
          <cell r="C510">
            <v>0</v>
          </cell>
        </row>
        <row r="511">
          <cell r="A511" t="str">
            <v>Qwetu Radio (Kwetu)</v>
          </cell>
          <cell r="B511">
            <v>0</v>
          </cell>
          <cell r="C511">
            <v>0</v>
          </cell>
        </row>
        <row r="512">
          <cell r="A512" t="str">
            <v>Quaran</v>
          </cell>
          <cell r="B512">
            <v>0</v>
          </cell>
          <cell r="C512">
            <v>0</v>
          </cell>
        </row>
        <row r="513">
          <cell r="A513" t="str">
            <v>Q FM</v>
          </cell>
          <cell r="B513">
            <v>0</v>
          </cell>
          <cell r="C513">
            <v>0</v>
          </cell>
        </row>
        <row r="514">
          <cell r="A514" t="str">
            <v>Pilipili FM</v>
          </cell>
          <cell r="B514">
            <v>0</v>
          </cell>
          <cell r="C514">
            <v>0</v>
          </cell>
        </row>
        <row r="515">
          <cell r="A515" t="str">
            <v>Pamoja FM Radio</v>
          </cell>
          <cell r="B515">
            <v>0</v>
          </cell>
          <cell r="C515">
            <v>0</v>
          </cell>
        </row>
        <row r="516">
          <cell r="A516" t="str">
            <v>Open Gate Radio-Ug(OPG)</v>
          </cell>
          <cell r="B516">
            <v>0</v>
          </cell>
          <cell r="C516">
            <v>0</v>
          </cell>
        </row>
        <row r="517">
          <cell r="A517" t="str">
            <v>Onagi FM</v>
          </cell>
          <cell r="B517">
            <v>0</v>
          </cell>
          <cell r="C517">
            <v>0</v>
          </cell>
        </row>
        <row r="518">
          <cell r="A518" t="str">
            <v>Nyota FM</v>
          </cell>
          <cell r="B518">
            <v>0</v>
          </cell>
          <cell r="C518">
            <v>0</v>
          </cell>
        </row>
        <row r="519">
          <cell r="A519" t="str">
            <v>Nuru FM</v>
          </cell>
          <cell r="B519">
            <v>0</v>
          </cell>
          <cell r="C519">
            <v>0</v>
          </cell>
        </row>
        <row r="520">
          <cell r="A520" t="str">
            <v>Not Applicable</v>
          </cell>
          <cell r="B520">
            <v>0</v>
          </cell>
          <cell r="C520">
            <v>0</v>
          </cell>
        </row>
        <row r="521">
          <cell r="A521" t="str">
            <v>North Rift Radio</v>
          </cell>
          <cell r="B521">
            <v>0</v>
          </cell>
          <cell r="C521">
            <v>0</v>
          </cell>
        </row>
        <row r="522">
          <cell r="A522">
            <v>0</v>
          </cell>
          <cell r="B522">
            <v>0</v>
          </cell>
          <cell r="C522">
            <v>0</v>
          </cell>
        </row>
        <row r="523">
          <cell r="A523" t="str">
            <v>Njata FM</v>
          </cell>
          <cell r="B523">
            <v>0</v>
          </cell>
          <cell r="C523">
            <v>0</v>
          </cell>
        </row>
        <row r="524">
          <cell r="A524" t="str">
            <v>Neema FM</v>
          </cell>
          <cell r="B524">
            <v>0</v>
          </cell>
          <cell r="C524">
            <v>0</v>
          </cell>
        </row>
        <row r="525">
          <cell r="A525" t="str">
            <v>Ndega FM</v>
          </cell>
          <cell r="B525">
            <v>0</v>
          </cell>
          <cell r="C525">
            <v>0</v>
          </cell>
        </row>
        <row r="526">
          <cell r="A526" t="str">
            <v>NBS Radio</v>
          </cell>
          <cell r="B526">
            <v>0</v>
          </cell>
          <cell r="C526">
            <v>0</v>
          </cell>
        </row>
        <row r="527">
          <cell r="A527" t="str">
            <v>Nation FM / 963</v>
          </cell>
          <cell r="B527">
            <v>0</v>
          </cell>
          <cell r="C527">
            <v>0</v>
          </cell>
        </row>
        <row r="528">
          <cell r="A528" t="str">
            <v>Mwango FM</v>
          </cell>
          <cell r="B528">
            <v>0</v>
          </cell>
          <cell r="C528">
            <v>0</v>
          </cell>
        </row>
        <row r="529">
          <cell r="A529" t="str">
            <v>Radio Ihsaan</v>
          </cell>
          <cell r="B529">
            <v>0</v>
          </cell>
          <cell r="C529">
            <v>0</v>
          </cell>
        </row>
        <row r="530">
          <cell r="A530" t="str">
            <v>Radio Japan International International</v>
          </cell>
          <cell r="B530">
            <v>0</v>
          </cell>
          <cell r="C530">
            <v>0</v>
          </cell>
        </row>
        <row r="531">
          <cell r="A531" t="str">
            <v>Rhema</v>
          </cell>
          <cell r="B531">
            <v>0</v>
          </cell>
          <cell r="C531">
            <v>0</v>
          </cell>
        </row>
        <row r="532">
          <cell r="A532" t="str">
            <v>Radio Kitwek</v>
          </cell>
          <cell r="B532">
            <v>0</v>
          </cell>
          <cell r="C532">
            <v>0</v>
          </cell>
        </row>
        <row r="533">
          <cell r="A533" t="str">
            <v>RFI (Radio France International)</v>
          </cell>
          <cell r="B533">
            <v>0</v>
          </cell>
          <cell r="C533">
            <v>0</v>
          </cell>
        </row>
        <row r="534">
          <cell r="A534" t="str">
            <v>Ranet FM</v>
          </cell>
          <cell r="B534">
            <v>0</v>
          </cell>
          <cell r="C534">
            <v>0</v>
          </cell>
        </row>
        <row r="535">
          <cell r="A535" t="str">
            <v>Rameny Radio</v>
          </cell>
          <cell r="B535">
            <v>0</v>
          </cell>
          <cell r="C535">
            <v>0</v>
          </cell>
        </row>
        <row r="536">
          <cell r="A536" t="str">
            <v>Raha</v>
          </cell>
          <cell r="B536">
            <v>0</v>
          </cell>
          <cell r="C536">
            <v>0</v>
          </cell>
        </row>
        <row r="537">
          <cell r="A537" t="str">
            <v>Radio Waumini</v>
          </cell>
          <cell r="B537">
            <v>0</v>
          </cell>
          <cell r="C537">
            <v>0</v>
          </cell>
        </row>
        <row r="538">
          <cell r="A538" t="str">
            <v>Radio Uptown</v>
          </cell>
          <cell r="B538">
            <v>0</v>
          </cell>
          <cell r="C538">
            <v>0</v>
          </cell>
        </row>
        <row r="539">
          <cell r="A539" t="str">
            <v>Radio Tumaini</v>
          </cell>
          <cell r="B539">
            <v>0</v>
          </cell>
          <cell r="C539">
            <v>0</v>
          </cell>
        </row>
        <row r="540">
          <cell r="A540" t="str">
            <v>Radio Tanga</v>
          </cell>
          <cell r="B540">
            <v>0</v>
          </cell>
          <cell r="C540">
            <v>0</v>
          </cell>
        </row>
        <row r="541">
          <cell r="A541" t="str">
            <v>Radio Somalia</v>
          </cell>
          <cell r="B541">
            <v>0</v>
          </cell>
          <cell r="C541">
            <v>0</v>
          </cell>
        </row>
        <row r="542">
          <cell r="A542" t="str">
            <v>Radio Simba</v>
          </cell>
          <cell r="B542">
            <v>0</v>
          </cell>
          <cell r="C542">
            <v>0</v>
          </cell>
        </row>
        <row r="543">
          <cell r="A543" t="str">
            <v>Radio Salaam</v>
          </cell>
          <cell r="B543">
            <v>0</v>
          </cell>
          <cell r="C543">
            <v>0</v>
          </cell>
        </row>
        <row r="544">
          <cell r="A544" t="str">
            <v>Radio Sahara 943 FM</v>
          </cell>
          <cell r="B544">
            <v>0</v>
          </cell>
          <cell r="C544">
            <v>0</v>
          </cell>
        </row>
        <row r="545">
          <cell r="A545" t="str">
            <v>Radio Safari</v>
          </cell>
          <cell r="B545">
            <v>0</v>
          </cell>
          <cell r="C545">
            <v>0</v>
          </cell>
        </row>
        <row r="546">
          <cell r="A546" t="str">
            <v>Radio Risala</v>
          </cell>
          <cell r="B546">
            <v>0</v>
          </cell>
          <cell r="C546">
            <v>0</v>
          </cell>
        </row>
        <row r="547">
          <cell r="A547" t="str">
            <v>Radio Rahma</v>
          </cell>
          <cell r="B547">
            <v>0</v>
          </cell>
          <cell r="C547">
            <v>0</v>
          </cell>
        </row>
        <row r="548">
          <cell r="A548" t="str">
            <v>Radio Planet International</v>
          </cell>
          <cell r="B548">
            <v>0</v>
          </cell>
          <cell r="C548">
            <v>0</v>
          </cell>
        </row>
        <row r="549">
          <cell r="A549" t="str">
            <v>Radio Pacho</v>
          </cell>
          <cell r="B549">
            <v>0</v>
          </cell>
          <cell r="C549">
            <v>0</v>
          </cell>
        </row>
        <row r="550">
          <cell r="A550" t="str">
            <v>Radio One /  1 FM</v>
          </cell>
          <cell r="B550">
            <v>0</v>
          </cell>
          <cell r="C550">
            <v>0</v>
          </cell>
        </row>
        <row r="551">
          <cell r="A551" t="str">
            <v>Radio Oldis</v>
          </cell>
          <cell r="B551">
            <v>0</v>
          </cell>
          <cell r="C551">
            <v>0</v>
          </cell>
        </row>
        <row r="552">
          <cell r="A552" t="str">
            <v>Radio Mwariama</v>
          </cell>
          <cell r="B552">
            <v>0</v>
          </cell>
          <cell r="C552">
            <v>0</v>
          </cell>
        </row>
        <row r="553">
          <cell r="A553" t="str">
            <v>Radio Mwanendu</v>
          </cell>
          <cell r="B553">
            <v>0</v>
          </cell>
          <cell r="C553">
            <v>0</v>
          </cell>
        </row>
        <row r="554">
          <cell r="A554" t="str">
            <v>Radio Mururi</v>
          </cell>
          <cell r="B554">
            <v>0</v>
          </cell>
          <cell r="C554">
            <v>0</v>
          </cell>
        </row>
        <row r="555">
          <cell r="A555" t="str">
            <v>Radio Mumbo</v>
          </cell>
          <cell r="B555">
            <v>0</v>
          </cell>
          <cell r="C555">
            <v>0</v>
          </cell>
        </row>
        <row r="556">
          <cell r="A556" t="str">
            <v>Radio Mukwano</v>
          </cell>
          <cell r="B556">
            <v>0</v>
          </cell>
          <cell r="C556">
            <v>0</v>
          </cell>
        </row>
        <row r="557">
          <cell r="A557" t="str">
            <v>Radio Minto</v>
          </cell>
          <cell r="B557">
            <v>0</v>
          </cell>
          <cell r="C557">
            <v>0</v>
          </cell>
        </row>
        <row r="558">
          <cell r="A558" t="str">
            <v>Radio Maria</v>
          </cell>
          <cell r="B558">
            <v>0</v>
          </cell>
          <cell r="C558">
            <v>0</v>
          </cell>
        </row>
        <row r="559">
          <cell r="A559" t="str">
            <v>Radio Mambo</v>
          </cell>
          <cell r="B559">
            <v>0</v>
          </cell>
          <cell r="C559">
            <v>0</v>
          </cell>
        </row>
        <row r="560">
          <cell r="A560" t="str">
            <v>Radio Maa</v>
          </cell>
          <cell r="B560">
            <v>0</v>
          </cell>
          <cell r="C560">
            <v>0</v>
          </cell>
        </row>
        <row r="561">
          <cell r="A561" t="str">
            <v>Radio Lake Victoria/Osienala</v>
          </cell>
          <cell r="B561">
            <v>0</v>
          </cell>
          <cell r="C561">
            <v>0</v>
          </cell>
        </row>
        <row r="562">
          <cell r="A562" t="str">
            <v>Two FM/2 FM / 87.7 Radio</v>
          </cell>
          <cell r="B562">
            <v>0</v>
          </cell>
          <cell r="C56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Data"/>
      <sheetName val="Reach and Share"/>
      <sheetName val="Sheet1"/>
    </sheetNames>
    <sheetDataSet>
      <sheetData sheetId="0"/>
      <sheetData sheetId="1">
        <row r="1">
          <cell r="A1" t="str">
            <v>Station</v>
          </cell>
          <cell r="B1" t="str">
            <v>Reach</v>
          </cell>
          <cell r="C1" t="str">
            <v>Share</v>
          </cell>
        </row>
        <row r="2">
          <cell r="A2" t="str">
            <v>Total RD</v>
          </cell>
          <cell r="B2">
            <v>0.25890000000000002</v>
          </cell>
          <cell r="C2">
            <v>1</v>
          </cell>
        </row>
        <row r="3">
          <cell r="A3" t="str">
            <v>Citizen Radio</v>
          </cell>
          <cell r="B3">
            <v>9.8299999999999998E-2</v>
          </cell>
          <cell r="C3">
            <v>0.21940410081161901</v>
          </cell>
        </row>
        <row r="4">
          <cell r="A4" t="str">
            <v>Kaya FM</v>
          </cell>
          <cell r="B4">
            <v>2.18E-2</v>
          </cell>
          <cell r="C4">
            <v>0.10017086715079029</v>
          </cell>
        </row>
        <row r="5">
          <cell r="A5" t="str">
            <v>Radio Maisha</v>
          </cell>
          <cell r="B5">
            <v>3.4700000000000002E-2</v>
          </cell>
          <cell r="C5">
            <v>9.4724476719350692E-2</v>
          </cell>
        </row>
        <row r="6">
          <cell r="A6" t="str">
            <v>Radio 47</v>
          </cell>
          <cell r="B6">
            <v>3.3099999999999997E-2</v>
          </cell>
          <cell r="C6">
            <v>7.7477573686458773E-2</v>
          </cell>
        </row>
        <row r="7">
          <cell r="A7" t="str">
            <v>Jambo FM</v>
          </cell>
          <cell r="B7">
            <v>3.4599999999999999E-2</v>
          </cell>
          <cell r="C7">
            <v>7.1657411362665527E-2</v>
          </cell>
        </row>
        <row r="8">
          <cell r="A8" t="str">
            <v>Msenangu FM</v>
          </cell>
          <cell r="B8">
            <v>2.0899999999999998E-2</v>
          </cell>
          <cell r="C8">
            <v>6.8346860316104235E-2</v>
          </cell>
        </row>
        <row r="9">
          <cell r="A9" t="str">
            <v>Lulu FM</v>
          </cell>
          <cell r="B9">
            <v>1.06E-2</v>
          </cell>
          <cell r="C9">
            <v>5.5958991883810337E-2</v>
          </cell>
        </row>
        <row r="10">
          <cell r="A10" t="str">
            <v>Radio Taifa</v>
          </cell>
          <cell r="B10">
            <v>1.8499999999999999E-2</v>
          </cell>
          <cell r="C10">
            <v>5.2221272960273381E-2</v>
          </cell>
        </row>
        <row r="11">
          <cell r="A11" t="str">
            <v>KBC English Radio</v>
          </cell>
          <cell r="B11">
            <v>1.09E-2</v>
          </cell>
          <cell r="C11">
            <v>2.9794959419051689E-2</v>
          </cell>
        </row>
        <row r="12">
          <cell r="A12" t="str">
            <v>Ramogi FM</v>
          </cell>
          <cell r="B12">
            <v>6.8999999999999999E-3</v>
          </cell>
          <cell r="C12">
            <v>2.675138829560017E-2</v>
          </cell>
        </row>
        <row r="13">
          <cell r="A13" t="str">
            <v>Bahari FM</v>
          </cell>
          <cell r="B13">
            <v>1.34E-2</v>
          </cell>
          <cell r="C13">
            <v>2.5363092695429301E-2</v>
          </cell>
        </row>
        <row r="14">
          <cell r="A14" t="str">
            <v>Radio Rahma</v>
          </cell>
          <cell r="B14">
            <v>6.1000000000000004E-3</v>
          </cell>
          <cell r="C14">
            <v>2.4882528833831699E-2</v>
          </cell>
        </row>
        <row r="15">
          <cell r="A15" t="str">
            <v>Musenyangu fm</v>
          </cell>
          <cell r="B15">
            <v>3.0999999999999999E-3</v>
          </cell>
          <cell r="C15">
            <v>2.4188381033746261E-2</v>
          </cell>
        </row>
        <row r="16">
          <cell r="A16" t="str">
            <v>Milele FM</v>
          </cell>
          <cell r="B16">
            <v>9.9000000000000008E-3</v>
          </cell>
          <cell r="C16">
            <v>2.231952157197779E-2</v>
          </cell>
        </row>
        <row r="17">
          <cell r="A17" t="str">
            <v>Musyi FM</v>
          </cell>
          <cell r="B17">
            <v>7.7000000000000002E-3</v>
          </cell>
          <cell r="C17">
            <v>1.5484835540367361E-2</v>
          </cell>
        </row>
        <row r="18">
          <cell r="A18" t="str">
            <v>Pwani FM</v>
          </cell>
          <cell r="B18">
            <v>8.8000000000000005E-3</v>
          </cell>
          <cell r="C18">
            <v>1.4897479709525841E-2</v>
          </cell>
        </row>
        <row r="19">
          <cell r="A19" t="str">
            <v>Hope FM</v>
          </cell>
          <cell r="B19">
            <v>1.9E-3</v>
          </cell>
          <cell r="C19">
            <v>8.5967535241349858E-3</v>
          </cell>
        </row>
        <row r="20">
          <cell r="A20" t="str">
            <v>Classic FM</v>
          </cell>
          <cell r="B20">
            <v>4.1999999999999997E-3</v>
          </cell>
          <cell r="C20">
            <v>7.5822298163178122E-3</v>
          </cell>
        </row>
        <row r="21">
          <cell r="A21">
            <v>95.2</v>
          </cell>
          <cell r="B21">
            <v>3.5000000000000001E-3</v>
          </cell>
          <cell r="C21">
            <v>7.5822298163178122E-3</v>
          </cell>
        </row>
        <row r="22">
          <cell r="A22" t="str">
            <v>Baraka FM</v>
          </cell>
          <cell r="B22">
            <v>5.4000000000000003E-3</v>
          </cell>
          <cell r="C22">
            <v>7.2618539085860748E-3</v>
          </cell>
        </row>
        <row r="23">
          <cell r="A23" t="str">
            <v>Anguo FM</v>
          </cell>
          <cell r="B23">
            <v>2.3999999999999998E-3</v>
          </cell>
          <cell r="C23">
            <v>5.2328064929517302E-3</v>
          </cell>
        </row>
        <row r="24">
          <cell r="A24" t="str">
            <v>Kiss FM</v>
          </cell>
          <cell r="B24">
            <v>2.7000000000000001E-3</v>
          </cell>
          <cell r="C24">
            <v>5.0192225544639039E-3</v>
          </cell>
        </row>
        <row r="25">
          <cell r="A25" t="str">
            <v>Sifa FM</v>
          </cell>
          <cell r="B25">
            <v>2.3E-3</v>
          </cell>
          <cell r="C25">
            <v>5.0192225544639039E-3</v>
          </cell>
        </row>
        <row r="26">
          <cell r="A26" t="str">
            <v>Banana fm</v>
          </cell>
          <cell r="B26">
            <v>1.5E-3</v>
          </cell>
          <cell r="C26">
            <v>4.2182827851345583E-3</v>
          </cell>
        </row>
        <row r="27">
          <cell r="A27" t="str">
            <v>Mwambao FM</v>
          </cell>
          <cell r="B27">
            <v>1.1999999999999999E-3</v>
          </cell>
          <cell r="C27">
            <v>3.8979068774028188E-3</v>
          </cell>
        </row>
        <row r="28">
          <cell r="A28" t="str">
            <v>Voxy Radio</v>
          </cell>
          <cell r="B28">
            <v>8.0000000000000004E-4</v>
          </cell>
          <cell r="C28">
            <v>3.630926954293037E-3</v>
          </cell>
        </row>
        <row r="29">
          <cell r="A29" t="str">
            <v>Ghetto Radio 89.5 FM</v>
          </cell>
          <cell r="B29">
            <v>1.5E-3</v>
          </cell>
          <cell r="C29">
            <v>3.203759077317386E-3</v>
          </cell>
        </row>
        <row r="30">
          <cell r="A30" t="str">
            <v>Vybez radio</v>
          </cell>
          <cell r="B30">
            <v>2.7000000000000001E-3</v>
          </cell>
          <cell r="C30">
            <v>3.1503630926954288E-3</v>
          </cell>
        </row>
        <row r="31">
          <cell r="A31" t="str">
            <v>Radio Mwanendu</v>
          </cell>
          <cell r="B31">
            <v>5.9999999999999995E-4</v>
          </cell>
          <cell r="C31">
            <v>1.9756514310123878E-3</v>
          </cell>
        </row>
        <row r="32">
          <cell r="A32" t="str">
            <v>Mbaitu FM</v>
          </cell>
          <cell r="B32">
            <v>1.5E-3</v>
          </cell>
          <cell r="C32">
            <v>1.228107646304998E-3</v>
          </cell>
        </row>
        <row r="33">
          <cell r="A33" t="str">
            <v>Jesus is Lord</v>
          </cell>
          <cell r="B33">
            <v>1.1000000000000001E-3</v>
          </cell>
          <cell r="C33">
            <v>1.174711661683041E-3</v>
          </cell>
        </row>
        <row r="34">
          <cell r="A34" t="str">
            <v>Nuru FM</v>
          </cell>
          <cell r="B34">
            <v>4.0000000000000002E-4</v>
          </cell>
          <cell r="C34">
            <v>1.0679196924391289E-3</v>
          </cell>
        </row>
        <row r="35">
          <cell r="A35" t="str">
            <v>KBC Ingo</v>
          </cell>
          <cell r="B35">
            <v>1.1000000000000001E-3</v>
          </cell>
          <cell r="C35">
            <v>9.0773173857325935E-4</v>
          </cell>
        </row>
        <row r="36">
          <cell r="A36" t="str">
            <v>BBC World Radio</v>
          </cell>
          <cell r="B36">
            <v>1.5E-3</v>
          </cell>
          <cell r="C36">
            <v>9.0773173857325935E-4</v>
          </cell>
        </row>
        <row r="37">
          <cell r="A37" t="str">
            <v>Koko radio</v>
          </cell>
          <cell r="B37">
            <v>1.6000000000000001E-3</v>
          </cell>
          <cell r="C37">
            <v>8.5433575395130288E-4</v>
          </cell>
        </row>
        <row r="38">
          <cell r="A38" t="str">
            <v>Capital Radio</v>
          </cell>
          <cell r="B38">
            <v>2.9999999999999997E-4</v>
          </cell>
          <cell r="C38">
            <v>8.009397693293464E-4</v>
          </cell>
        </row>
        <row r="39">
          <cell r="A39" t="str">
            <v>Inooro FM</v>
          </cell>
          <cell r="B39">
            <v>8.0000000000000004E-4</v>
          </cell>
          <cell r="C39">
            <v>7.4754378470739003E-4</v>
          </cell>
        </row>
        <row r="40">
          <cell r="A40" t="str">
            <v>Tana FM</v>
          </cell>
          <cell r="B40">
            <v>5.9999999999999995E-4</v>
          </cell>
          <cell r="C40">
            <v>5.8735583084152071E-4</v>
          </cell>
        </row>
        <row r="41">
          <cell r="A41" t="str">
            <v>Radio Tumaini</v>
          </cell>
          <cell r="B41">
            <v>5.0000000000000001E-4</v>
          </cell>
          <cell r="C41">
            <v>5.3395984621956434E-4</v>
          </cell>
        </row>
        <row r="42">
          <cell r="A42" t="str">
            <v>swahili hub</v>
          </cell>
          <cell r="B42">
            <v>8.0000000000000004E-4</v>
          </cell>
          <cell r="C42">
            <v>4.2716787697565138E-4</v>
          </cell>
        </row>
        <row r="43">
          <cell r="A43" t="str">
            <v>Lolwe FM</v>
          </cell>
          <cell r="B43">
            <v>2.9999999999999997E-4</v>
          </cell>
          <cell r="C43">
            <v>3.2037590773173848E-4</v>
          </cell>
        </row>
        <row r="44">
          <cell r="A44" t="str">
            <v>Egesa FM</v>
          </cell>
          <cell r="B44">
            <v>8.0000000000000004E-4</v>
          </cell>
          <cell r="C44">
            <v>2.1358393848782569E-4</v>
          </cell>
        </row>
        <row r="45">
          <cell r="A45" t="str">
            <v>Sheki FM</v>
          </cell>
          <cell r="B45">
            <v>6.9999999999999999E-4</v>
          </cell>
          <cell r="C45">
            <v>2.1358393848782569E-4</v>
          </cell>
        </row>
        <row r="46">
          <cell r="A46" t="str">
            <v>Radio Mshindi</v>
          </cell>
          <cell r="B46">
            <v>0</v>
          </cell>
          <cell r="C46">
            <v>0</v>
          </cell>
        </row>
        <row r="47">
          <cell r="A47" t="str">
            <v>Muoroto fm</v>
          </cell>
          <cell r="B47">
            <v>0</v>
          </cell>
          <cell r="C47">
            <v>0</v>
          </cell>
        </row>
        <row r="48">
          <cell r="A48" t="str">
            <v>Karl FM</v>
          </cell>
          <cell r="B48">
            <v>0</v>
          </cell>
          <cell r="C48">
            <v>0</v>
          </cell>
        </row>
        <row r="49">
          <cell r="A49" t="str">
            <v>Tembea FM</v>
          </cell>
          <cell r="B49">
            <v>0</v>
          </cell>
          <cell r="C49">
            <v>0</v>
          </cell>
        </row>
        <row r="50">
          <cell r="A50" t="str">
            <v>Mworoto FM</v>
          </cell>
          <cell r="B50">
            <v>0</v>
          </cell>
          <cell r="C50">
            <v>0</v>
          </cell>
        </row>
        <row r="51">
          <cell r="A51" t="str">
            <v>Chalbi FM</v>
          </cell>
          <cell r="B51">
            <v>0</v>
          </cell>
          <cell r="C51">
            <v>0</v>
          </cell>
        </row>
        <row r="52">
          <cell r="A52" t="str">
            <v>Baite</v>
          </cell>
          <cell r="B52">
            <v>0</v>
          </cell>
          <cell r="C52">
            <v>0</v>
          </cell>
        </row>
        <row r="53">
          <cell r="A53" t="str">
            <v>GV</v>
          </cell>
          <cell r="B53">
            <v>0</v>
          </cell>
          <cell r="C53">
            <v>0</v>
          </cell>
        </row>
        <row r="54">
          <cell r="A54" t="str">
            <v>Ekeyokon FM</v>
          </cell>
          <cell r="B54">
            <v>0</v>
          </cell>
          <cell r="C54">
            <v>0</v>
          </cell>
        </row>
        <row r="55">
          <cell r="A55" t="str">
            <v>Getu Radio</v>
          </cell>
          <cell r="B55">
            <v>0</v>
          </cell>
          <cell r="C55">
            <v>0</v>
          </cell>
        </row>
        <row r="56">
          <cell r="A56" t="str">
            <v>Jazz</v>
          </cell>
          <cell r="B56">
            <v>0</v>
          </cell>
          <cell r="C56">
            <v>0</v>
          </cell>
        </row>
        <row r="57">
          <cell r="A57" t="str">
            <v>Milima</v>
          </cell>
          <cell r="B57">
            <v>0</v>
          </cell>
          <cell r="C57">
            <v>0</v>
          </cell>
        </row>
        <row r="58">
          <cell r="A58" t="str">
            <v>Mwendani Fm</v>
          </cell>
          <cell r="B58">
            <v>0</v>
          </cell>
          <cell r="C58">
            <v>0</v>
          </cell>
        </row>
        <row r="59">
          <cell r="A59" t="str">
            <v>Radio mchungaji</v>
          </cell>
          <cell r="B59">
            <v>0</v>
          </cell>
          <cell r="C59">
            <v>0</v>
          </cell>
        </row>
        <row r="60">
          <cell r="A60" t="str">
            <v>Yudah</v>
          </cell>
          <cell r="B60">
            <v>0</v>
          </cell>
          <cell r="C60">
            <v>0</v>
          </cell>
        </row>
        <row r="61">
          <cell r="A61" t="str">
            <v>Perus</v>
          </cell>
          <cell r="B61">
            <v>0</v>
          </cell>
          <cell r="C61">
            <v>0</v>
          </cell>
        </row>
        <row r="62">
          <cell r="A62" t="str">
            <v>Muyeche fm</v>
          </cell>
          <cell r="B62">
            <v>0</v>
          </cell>
          <cell r="C62">
            <v>0</v>
          </cell>
        </row>
        <row r="63">
          <cell r="A63" t="str">
            <v>Gisha FM</v>
          </cell>
          <cell r="B63">
            <v>0</v>
          </cell>
          <cell r="C63">
            <v>0</v>
          </cell>
        </row>
        <row r="64">
          <cell r="A64" t="str">
            <v>Tushikamane fm</v>
          </cell>
          <cell r="B64">
            <v>0</v>
          </cell>
          <cell r="C64">
            <v>0</v>
          </cell>
        </row>
        <row r="65">
          <cell r="A65" t="str">
            <v>Libao</v>
          </cell>
          <cell r="B65">
            <v>0</v>
          </cell>
          <cell r="C65">
            <v>0</v>
          </cell>
        </row>
        <row r="66">
          <cell r="A66" t="str">
            <v>Kayo FM</v>
          </cell>
          <cell r="B66">
            <v>0</v>
          </cell>
          <cell r="C66">
            <v>0</v>
          </cell>
        </row>
        <row r="67">
          <cell r="A67" t="str">
            <v>FBF</v>
          </cell>
          <cell r="B67">
            <v>0</v>
          </cell>
          <cell r="C67">
            <v>0</v>
          </cell>
        </row>
        <row r="68">
          <cell r="A68" t="str">
            <v>Radio 74</v>
          </cell>
          <cell r="B68">
            <v>0</v>
          </cell>
          <cell r="C68">
            <v>0</v>
          </cell>
        </row>
        <row r="69">
          <cell r="A69" t="str">
            <v>Relax fm</v>
          </cell>
          <cell r="B69">
            <v>0</v>
          </cell>
          <cell r="C69">
            <v>0</v>
          </cell>
        </row>
        <row r="70">
          <cell r="A70" t="str">
            <v>Akamba Fm</v>
          </cell>
          <cell r="B70">
            <v>0</v>
          </cell>
          <cell r="C70">
            <v>0</v>
          </cell>
        </row>
        <row r="71">
          <cell r="A71" t="str">
            <v>Angaaf radio</v>
          </cell>
          <cell r="B71">
            <v>0</v>
          </cell>
          <cell r="C71">
            <v>0</v>
          </cell>
        </row>
        <row r="72">
          <cell r="A72" t="str">
            <v>Radio tangaza</v>
          </cell>
          <cell r="B72">
            <v>0</v>
          </cell>
          <cell r="C72">
            <v>0</v>
          </cell>
        </row>
        <row r="73">
          <cell r="A73" t="str">
            <v>Bulola fm</v>
          </cell>
          <cell r="B73">
            <v>0</v>
          </cell>
          <cell r="C73">
            <v>0</v>
          </cell>
        </row>
        <row r="74">
          <cell r="A74" t="str">
            <v>Kimuri</v>
          </cell>
          <cell r="B74">
            <v>0</v>
          </cell>
          <cell r="C74">
            <v>0</v>
          </cell>
        </row>
        <row r="75">
          <cell r="A75" t="str">
            <v>Ashe</v>
          </cell>
          <cell r="B75">
            <v>0</v>
          </cell>
          <cell r="C75">
            <v>0</v>
          </cell>
        </row>
        <row r="76">
          <cell r="A76" t="str">
            <v>Imoo radio</v>
          </cell>
          <cell r="B76">
            <v>0</v>
          </cell>
          <cell r="C76">
            <v>0</v>
          </cell>
        </row>
        <row r="77">
          <cell r="A77" t="str">
            <v>Rama</v>
          </cell>
          <cell r="B77">
            <v>0</v>
          </cell>
          <cell r="C77">
            <v>0</v>
          </cell>
        </row>
        <row r="78">
          <cell r="A78" t="str">
            <v>Boarder fm</v>
          </cell>
          <cell r="B78">
            <v>0</v>
          </cell>
          <cell r="C78">
            <v>0</v>
          </cell>
        </row>
        <row r="79">
          <cell r="A79" t="str">
            <v>Taji</v>
          </cell>
          <cell r="B79">
            <v>0</v>
          </cell>
          <cell r="C79">
            <v>0</v>
          </cell>
        </row>
        <row r="80">
          <cell r="A80" t="str">
            <v>Gaya</v>
          </cell>
          <cell r="B80">
            <v>0</v>
          </cell>
          <cell r="C80">
            <v>0</v>
          </cell>
        </row>
        <row r="81">
          <cell r="A81" t="str">
            <v>Mutongoi fm</v>
          </cell>
          <cell r="B81">
            <v>0</v>
          </cell>
          <cell r="C81">
            <v>0</v>
          </cell>
        </row>
        <row r="82">
          <cell r="A82" t="str">
            <v>Bania fm</v>
          </cell>
          <cell r="B82">
            <v>0</v>
          </cell>
          <cell r="C82">
            <v>0</v>
          </cell>
        </row>
        <row r="83">
          <cell r="A83" t="str">
            <v>Riverside</v>
          </cell>
          <cell r="B83">
            <v>0</v>
          </cell>
          <cell r="C83">
            <v>0</v>
          </cell>
        </row>
        <row r="84">
          <cell r="A84" t="str">
            <v>Poro fm</v>
          </cell>
          <cell r="B84">
            <v>0</v>
          </cell>
          <cell r="C84">
            <v>0</v>
          </cell>
        </row>
        <row r="85">
          <cell r="A85" t="str">
            <v>Mwendatu FM</v>
          </cell>
          <cell r="B85">
            <v>0</v>
          </cell>
          <cell r="C85">
            <v>0</v>
          </cell>
        </row>
        <row r="86">
          <cell r="A86" t="str">
            <v>Lokoi fm</v>
          </cell>
          <cell r="B86">
            <v>0</v>
          </cell>
          <cell r="C86">
            <v>0</v>
          </cell>
        </row>
        <row r="87">
          <cell r="A87" t="str">
            <v>Kimweri</v>
          </cell>
          <cell r="B87">
            <v>0</v>
          </cell>
          <cell r="C87">
            <v>0</v>
          </cell>
        </row>
        <row r="88">
          <cell r="A88" t="str">
            <v>Kwame fm</v>
          </cell>
          <cell r="B88">
            <v>0</v>
          </cell>
          <cell r="C88">
            <v>0</v>
          </cell>
        </row>
        <row r="89">
          <cell r="A89" t="str">
            <v>Wakulima</v>
          </cell>
          <cell r="B89">
            <v>0</v>
          </cell>
          <cell r="C89">
            <v>0</v>
          </cell>
        </row>
        <row r="90">
          <cell r="A90" t="str">
            <v>Radio Teme</v>
          </cell>
          <cell r="B90">
            <v>0</v>
          </cell>
          <cell r="C90">
            <v>0</v>
          </cell>
        </row>
        <row r="91">
          <cell r="A91" t="str">
            <v>Lenango</v>
          </cell>
          <cell r="B91">
            <v>0</v>
          </cell>
          <cell r="C91">
            <v>0</v>
          </cell>
        </row>
        <row r="92">
          <cell r="A92" t="str">
            <v>Mwihoko</v>
          </cell>
          <cell r="B92">
            <v>0</v>
          </cell>
          <cell r="C92">
            <v>0</v>
          </cell>
        </row>
        <row r="93">
          <cell r="A93" t="str">
            <v>Getembe fm</v>
          </cell>
          <cell r="B93">
            <v>0</v>
          </cell>
          <cell r="C93">
            <v>0</v>
          </cell>
        </row>
        <row r="94">
          <cell r="A94" t="str">
            <v>Juda</v>
          </cell>
          <cell r="B94">
            <v>0</v>
          </cell>
          <cell r="C94">
            <v>0</v>
          </cell>
        </row>
        <row r="95">
          <cell r="A95" t="str">
            <v>Christian radio</v>
          </cell>
          <cell r="B95">
            <v>0</v>
          </cell>
          <cell r="C95">
            <v>0</v>
          </cell>
        </row>
        <row r="96">
          <cell r="A96" t="str">
            <v>Jcc</v>
          </cell>
          <cell r="B96">
            <v>0</v>
          </cell>
          <cell r="C96">
            <v>0</v>
          </cell>
        </row>
        <row r="97">
          <cell r="A97" t="str">
            <v>Mito</v>
          </cell>
          <cell r="B97">
            <v>0</v>
          </cell>
          <cell r="C97">
            <v>0</v>
          </cell>
        </row>
        <row r="98">
          <cell r="A98" t="str">
            <v>Shake fm</v>
          </cell>
          <cell r="B98">
            <v>0</v>
          </cell>
          <cell r="C98">
            <v>0</v>
          </cell>
        </row>
        <row r="99">
          <cell r="A99" t="str">
            <v>Dawa fm</v>
          </cell>
          <cell r="B99">
            <v>0</v>
          </cell>
          <cell r="C99">
            <v>0</v>
          </cell>
        </row>
        <row r="100">
          <cell r="A100" t="str">
            <v>Minto</v>
          </cell>
          <cell r="B100">
            <v>0</v>
          </cell>
          <cell r="C100">
            <v>0</v>
          </cell>
        </row>
        <row r="101">
          <cell r="A101" t="str">
            <v>Limwalo fm</v>
          </cell>
          <cell r="B101">
            <v>0</v>
          </cell>
          <cell r="C101">
            <v>0</v>
          </cell>
        </row>
        <row r="102">
          <cell r="A102" t="str">
            <v>Kukena</v>
          </cell>
          <cell r="B102">
            <v>0</v>
          </cell>
          <cell r="C102">
            <v>0</v>
          </cell>
        </row>
        <row r="103">
          <cell r="A103" t="str">
            <v>Kongena fm</v>
          </cell>
          <cell r="B103">
            <v>0</v>
          </cell>
          <cell r="C103">
            <v>0</v>
          </cell>
        </row>
        <row r="104">
          <cell r="A104" t="str">
            <v>Kiptuge fm</v>
          </cell>
          <cell r="B104">
            <v>0</v>
          </cell>
          <cell r="C104">
            <v>0</v>
          </cell>
        </row>
        <row r="105">
          <cell r="A105" t="str">
            <v>Kayu fm</v>
          </cell>
          <cell r="B105">
            <v>0</v>
          </cell>
          <cell r="C105">
            <v>0</v>
          </cell>
        </row>
        <row r="106">
          <cell r="A106" t="str">
            <v>Ikiyalo</v>
          </cell>
          <cell r="B106">
            <v>0</v>
          </cell>
          <cell r="C106">
            <v>0</v>
          </cell>
        </row>
        <row r="107">
          <cell r="A107" t="str">
            <v>Ayele</v>
          </cell>
          <cell r="B107">
            <v>0</v>
          </cell>
          <cell r="C107">
            <v>0</v>
          </cell>
        </row>
        <row r="108">
          <cell r="A108" t="str">
            <v>Gatembe</v>
          </cell>
          <cell r="B108">
            <v>0</v>
          </cell>
          <cell r="C108">
            <v>0</v>
          </cell>
        </row>
        <row r="109">
          <cell r="A109" t="str">
            <v>Fidai</v>
          </cell>
          <cell r="B109">
            <v>0</v>
          </cell>
          <cell r="C109">
            <v>0</v>
          </cell>
        </row>
        <row r="110">
          <cell r="A110" t="str">
            <v>Chuka University</v>
          </cell>
          <cell r="B110">
            <v>0</v>
          </cell>
          <cell r="C110">
            <v>0</v>
          </cell>
        </row>
        <row r="111">
          <cell r="A111" t="str">
            <v>Alfa</v>
          </cell>
          <cell r="B111">
            <v>0</v>
          </cell>
          <cell r="C111">
            <v>0</v>
          </cell>
        </row>
        <row r="112">
          <cell r="A112" t="str">
            <v>Aiyena</v>
          </cell>
          <cell r="B112">
            <v>0</v>
          </cell>
          <cell r="C112">
            <v>0</v>
          </cell>
        </row>
        <row r="113">
          <cell r="A113" t="str">
            <v>Adiani</v>
          </cell>
          <cell r="B113">
            <v>0</v>
          </cell>
          <cell r="C113">
            <v>0</v>
          </cell>
        </row>
        <row r="114">
          <cell r="A114" t="str">
            <v>Choice fm</v>
          </cell>
          <cell r="B114">
            <v>0</v>
          </cell>
          <cell r="C114">
            <v>0</v>
          </cell>
        </row>
        <row r="115">
          <cell r="A115" t="str">
            <v>Radio Samaritan</v>
          </cell>
          <cell r="B115">
            <v>0</v>
          </cell>
          <cell r="C115">
            <v>0</v>
          </cell>
        </row>
        <row r="116">
          <cell r="A116" t="str">
            <v>Alba fm</v>
          </cell>
          <cell r="B116">
            <v>0</v>
          </cell>
          <cell r="C116">
            <v>0</v>
          </cell>
        </row>
        <row r="117">
          <cell r="A117" t="str">
            <v>Central fm</v>
          </cell>
          <cell r="B117">
            <v>0</v>
          </cell>
          <cell r="C117">
            <v>0</v>
          </cell>
        </row>
        <row r="118">
          <cell r="A118" t="str">
            <v>None/Not Consumed</v>
          </cell>
          <cell r="B118">
            <v>0</v>
          </cell>
          <cell r="C118">
            <v>0</v>
          </cell>
        </row>
        <row r="119">
          <cell r="A119" t="str">
            <v>Others2</v>
          </cell>
          <cell r="B119">
            <v>0</v>
          </cell>
          <cell r="C119">
            <v>0</v>
          </cell>
        </row>
        <row r="120">
          <cell r="A120" t="str">
            <v>Others1</v>
          </cell>
          <cell r="B120">
            <v>0</v>
          </cell>
          <cell r="C120">
            <v>0</v>
          </cell>
        </row>
        <row r="121">
          <cell r="A121" t="str">
            <v>KBC Minto</v>
          </cell>
          <cell r="B121">
            <v>0</v>
          </cell>
          <cell r="C121">
            <v>0</v>
          </cell>
        </row>
        <row r="122">
          <cell r="A122" t="str">
            <v>Zulu Radio</v>
          </cell>
          <cell r="B122">
            <v>0</v>
          </cell>
          <cell r="C122">
            <v>0</v>
          </cell>
        </row>
        <row r="123">
          <cell r="A123" t="str">
            <v>Zanzibar Radio</v>
          </cell>
          <cell r="B123">
            <v>0</v>
          </cell>
          <cell r="C123">
            <v>0</v>
          </cell>
        </row>
        <row r="124">
          <cell r="A124" t="str">
            <v>Yetu FM</v>
          </cell>
          <cell r="B124">
            <v>0</v>
          </cell>
          <cell r="C124">
            <v>0</v>
          </cell>
        </row>
        <row r="125">
          <cell r="A125" t="str">
            <v>Y FM</v>
          </cell>
          <cell r="B125">
            <v>0</v>
          </cell>
          <cell r="C125">
            <v>0</v>
          </cell>
        </row>
        <row r="126">
          <cell r="A126" t="str">
            <v>X FM</v>
          </cell>
          <cell r="B126">
            <v>0</v>
          </cell>
          <cell r="C126">
            <v>0</v>
          </cell>
        </row>
        <row r="127">
          <cell r="A127" t="str">
            <v>Wimwaro FM</v>
          </cell>
          <cell r="B127">
            <v>0</v>
          </cell>
          <cell r="C127">
            <v>0</v>
          </cell>
        </row>
        <row r="128">
          <cell r="A128" t="str">
            <v>Wikwatyo</v>
          </cell>
          <cell r="B128">
            <v>0</v>
          </cell>
          <cell r="C128">
            <v>0</v>
          </cell>
        </row>
        <row r="129">
          <cell r="A129" t="str">
            <v>West FM</v>
          </cell>
          <cell r="B129">
            <v>0</v>
          </cell>
          <cell r="C129">
            <v>0</v>
          </cell>
        </row>
        <row r="130">
          <cell r="A130" t="str">
            <v>Newlife</v>
          </cell>
          <cell r="B130">
            <v>0</v>
          </cell>
          <cell r="C130">
            <v>0</v>
          </cell>
        </row>
        <row r="131">
          <cell r="A131" t="str">
            <v>Wega</v>
          </cell>
          <cell r="B131">
            <v>0</v>
          </cell>
          <cell r="C131">
            <v>0</v>
          </cell>
        </row>
        <row r="132">
          <cell r="A132" t="str">
            <v>Ingile fm</v>
          </cell>
          <cell r="B132">
            <v>0</v>
          </cell>
          <cell r="C132">
            <v>0</v>
          </cell>
        </row>
        <row r="133">
          <cell r="A133" t="str">
            <v>Sunwe fm</v>
          </cell>
          <cell r="B133">
            <v>0</v>
          </cell>
          <cell r="C133">
            <v>0</v>
          </cell>
        </row>
        <row r="134">
          <cell r="A134" t="str">
            <v>Gichichio</v>
          </cell>
          <cell r="B134">
            <v>0</v>
          </cell>
          <cell r="C134">
            <v>0</v>
          </cell>
        </row>
        <row r="135">
          <cell r="A135" t="str">
            <v>Coco</v>
          </cell>
          <cell r="B135">
            <v>0</v>
          </cell>
          <cell r="C135">
            <v>0</v>
          </cell>
        </row>
        <row r="136">
          <cell r="A136" t="str">
            <v>Easy fm</v>
          </cell>
          <cell r="B136">
            <v>0</v>
          </cell>
          <cell r="C136">
            <v>0</v>
          </cell>
        </row>
        <row r="137">
          <cell r="A137" t="str">
            <v>Berur</v>
          </cell>
          <cell r="B137">
            <v>0</v>
          </cell>
          <cell r="C137">
            <v>0</v>
          </cell>
        </row>
        <row r="138">
          <cell r="A138" t="str">
            <v>BHB</v>
          </cell>
          <cell r="B138">
            <v>0</v>
          </cell>
          <cell r="C138">
            <v>0</v>
          </cell>
        </row>
        <row r="139">
          <cell r="A139" t="str">
            <v>Kuria</v>
          </cell>
          <cell r="B139">
            <v>0</v>
          </cell>
          <cell r="C139">
            <v>0</v>
          </cell>
        </row>
        <row r="140">
          <cell r="A140" t="str">
            <v>NBCI</v>
          </cell>
          <cell r="B140">
            <v>0</v>
          </cell>
          <cell r="C140">
            <v>0</v>
          </cell>
        </row>
        <row r="141">
          <cell r="A141" t="str">
            <v>Mwenge</v>
          </cell>
          <cell r="B141">
            <v>0</v>
          </cell>
          <cell r="C141">
            <v>0</v>
          </cell>
        </row>
        <row r="142">
          <cell r="A142" t="str">
            <v>Peal fm</v>
          </cell>
          <cell r="B142">
            <v>0</v>
          </cell>
          <cell r="C142">
            <v>0</v>
          </cell>
        </row>
        <row r="143">
          <cell r="A143" t="str">
            <v>Radio vuna</v>
          </cell>
          <cell r="B143">
            <v>0</v>
          </cell>
          <cell r="C143">
            <v>0</v>
          </cell>
        </row>
        <row r="144">
          <cell r="A144" t="str">
            <v>Phd</v>
          </cell>
          <cell r="B144">
            <v>0</v>
          </cell>
          <cell r="C144">
            <v>0</v>
          </cell>
        </row>
        <row r="145">
          <cell r="A145" t="str">
            <v>Radio yuda</v>
          </cell>
          <cell r="B145">
            <v>0</v>
          </cell>
          <cell r="C145">
            <v>0</v>
          </cell>
        </row>
        <row r="146">
          <cell r="A146" t="str">
            <v>Thayu fm</v>
          </cell>
          <cell r="B146">
            <v>0</v>
          </cell>
          <cell r="C146">
            <v>0</v>
          </cell>
        </row>
        <row r="147">
          <cell r="A147" t="str">
            <v>Thabathani fm</v>
          </cell>
          <cell r="B147">
            <v>0</v>
          </cell>
          <cell r="C147">
            <v>0</v>
          </cell>
        </row>
        <row r="148">
          <cell r="A148" t="str">
            <v>Ujuzi</v>
          </cell>
          <cell r="B148">
            <v>0</v>
          </cell>
          <cell r="C148">
            <v>0</v>
          </cell>
        </row>
        <row r="149">
          <cell r="A149" t="str">
            <v>wendani FM</v>
          </cell>
          <cell r="B149">
            <v>0</v>
          </cell>
          <cell r="C149">
            <v>0</v>
          </cell>
        </row>
        <row r="150">
          <cell r="A150" t="str">
            <v>Wasafi</v>
          </cell>
          <cell r="B150">
            <v>0</v>
          </cell>
          <cell r="C150">
            <v>0</v>
          </cell>
        </row>
        <row r="151">
          <cell r="A151" t="str">
            <v>Vibes radio</v>
          </cell>
          <cell r="B151">
            <v>0</v>
          </cell>
          <cell r="C151">
            <v>0</v>
          </cell>
        </row>
        <row r="152">
          <cell r="A152" t="str">
            <v>Mitume</v>
          </cell>
          <cell r="B152">
            <v>0</v>
          </cell>
          <cell r="C152">
            <v>0</v>
          </cell>
        </row>
        <row r="153">
          <cell r="A153" t="str">
            <v>Guka fm</v>
          </cell>
          <cell r="B153">
            <v>0</v>
          </cell>
          <cell r="C153">
            <v>0</v>
          </cell>
        </row>
        <row r="154">
          <cell r="A154" t="str">
            <v>Mo fm</v>
          </cell>
          <cell r="B154">
            <v>0</v>
          </cell>
          <cell r="C154">
            <v>0</v>
          </cell>
        </row>
        <row r="155">
          <cell r="A155" t="str">
            <v>Sds kilifi</v>
          </cell>
          <cell r="B155">
            <v>0</v>
          </cell>
          <cell r="C155">
            <v>0</v>
          </cell>
        </row>
        <row r="156">
          <cell r="A156" t="str">
            <v>Mwadanja</v>
          </cell>
          <cell r="B156">
            <v>0</v>
          </cell>
          <cell r="C156">
            <v>0</v>
          </cell>
        </row>
        <row r="157">
          <cell r="A157" t="str">
            <v>Round fm</v>
          </cell>
          <cell r="B157">
            <v>0</v>
          </cell>
          <cell r="C157">
            <v>0</v>
          </cell>
        </row>
        <row r="158">
          <cell r="A158" t="str">
            <v>Nanyang Radio</v>
          </cell>
          <cell r="B158">
            <v>0</v>
          </cell>
          <cell r="C158">
            <v>0</v>
          </cell>
        </row>
        <row r="159">
          <cell r="A159" t="str">
            <v>Mnbo fm</v>
          </cell>
          <cell r="B159">
            <v>0</v>
          </cell>
          <cell r="C159">
            <v>0</v>
          </cell>
        </row>
        <row r="160">
          <cell r="A160" t="str">
            <v>Weza</v>
          </cell>
          <cell r="B160">
            <v>0</v>
          </cell>
          <cell r="C160">
            <v>0</v>
          </cell>
        </row>
        <row r="161">
          <cell r="A161" t="str">
            <v>Trace fm</v>
          </cell>
          <cell r="B161">
            <v>0</v>
          </cell>
          <cell r="C161">
            <v>0</v>
          </cell>
        </row>
        <row r="162">
          <cell r="A162" t="str">
            <v>Soundcity</v>
          </cell>
          <cell r="B162">
            <v>0</v>
          </cell>
          <cell r="C162">
            <v>0</v>
          </cell>
        </row>
        <row r="163">
          <cell r="A163" t="str">
            <v>Soro Radio</v>
          </cell>
          <cell r="B163">
            <v>0</v>
          </cell>
          <cell r="C163">
            <v>0</v>
          </cell>
        </row>
        <row r="164">
          <cell r="A164" t="str">
            <v>Muhoroto</v>
          </cell>
          <cell r="B164">
            <v>0</v>
          </cell>
          <cell r="C164">
            <v>0</v>
          </cell>
        </row>
        <row r="165">
          <cell r="A165" t="str">
            <v>Mkarimu Radio</v>
          </cell>
          <cell r="B165">
            <v>0</v>
          </cell>
          <cell r="C165">
            <v>0</v>
          </cell>
        </row>
        <row r="166">
          <cell r="A166" t="str">
            <v>Trinity</v>
          </cell>
          <cell r="B166">
            <v>0</v>
          </cell>
          <cell r="C166">
            <v>0</v>
          </cell>
        </row>
        <row r="167">
          <cell r="A167" t="str">
            <v>Kingdom seekers fm</v>
          </cell>
          <cell r="B167">
            <v>0</v>
          </cell>
          <cell r="C167">
            <v>0</v>
          </cell>
        </row>
        <row r="168">
          <cell r="A168" t="str">
            <v>Vaite fm</v>
          </cell>
          <cell r="B168">
            <v>0</v>
          </cell>
          <cell r="C168">
            <v>0</v>
          </cell>
        </row>
        <row r="169">
          <cell r="A169">
            <v>95.3</v>
          </cell>
          <cell r="B169">
            <v>0</v>
          </cell>
          <cell r="C169">
            <v>0</v>
          </cell>
        </row>
        <row r="170">
          <cell r="A170">
            <v>107.3</v>
          </cell>
          <cell r="B170">
            <v>0</v>
          </cell>
          <cell r="C170">
            <v>0</v>
          </cell>
        </row>
        <row r="171">
          <cell r="A171" t="str">
            <v>Novin fm</v>
          </cell>
          <cell r="B171">
            <v>0</v>
          </cell>
          <cell r="C171">
            <v>0</v>
          </cell>
        </row>
        <row r="172">
          <cell r="A172" t="str">
            <v>Njoro fm</v>
          </cell>
          <cell r="B172">
            <v>0</v>
          </cell>
          <cell r="C172">
            <v>0</v>
          </cell>
        </row>
        <row r="173">
          <cell r="A173" t="str">
            <v>Matumaini Radio</v>
          </cell>
          <cell r="B173">
            <v>0</v>
          </cell>
          <cell r="C173">
            <v>0</v>
          </cell>
        </row>
        <row r="174">
          <cell r="A174" t="str">
            <v>Kakuma FM</v>
          </cell>
          <cell r="B174">
            <v>0</v>
          </cell>
          <cell r="C174">
            <v>0</v>
          </cell>
        </row>
        <row r="175">
          <cell r="A175" t="str">
            <v>Jowi</v>
          </cell>
          <cell r="B175">
            <v>0</v>
          </cell>
          <cell r="C175">
            <v>0</v>
          </cell>
        </row>
        <row r="176">
          <cell r="A176" t="str">
            <v>91.6 FM</v>
          </cell>
          <cell r="B176">
            <v>0</v>
          </cell>
          <cell r="C176">
            <v>0</v>
          </cell>
        </row>
        <row r="177">
          <cell r="A177" t="str">
            <v>Radio Isegere</v>
          </cell>
          <cell r="B177">
            <v>0</v>
          </cell>
          <cell r="C177">
            <v>0</v>
          </cell>
        </row>
        <row r="178">
          <cell r="A178" t="str">
            <v>Radio Eds</v>
          </cell>
          <cell r="B178">
            <v>0</v>
          </cell>
          <cell r="C178">
            <v>0</v>
          </cell>
        </row>
        <row r="179">
          <cell r="A179" t="str">
            <v>Radio 27</v>
          </cell>
          <cell r="B179">
            <v>0</v>
          </cell>
          <cell r="C179">
            <v>0</v>
          </cell>
        </row>
        <row r="180">
          <cell r="A180" t="str">
            <v>Nyumbaitu</v>
          </cell>
          <cell r="B180">
            <v>0</v>
          </cell>
          <cell r="C180">
            <v>0</v>
          </cell>
        </row>
        <row r="181">
          <cell r="A181" t="str">
            <v>Mtongwe fm</v>
          </cell>
          <cell r="B181">
            <v>0</v>
          </cell>
          <cell r="C181">
            <v>0</v>
          </cell>
        </row>
        <row r="182">
          <cell r="A182" t="str">
            <v>99.1 fm</v>
          </cell>
          <cell r="B182">
            <v>0</v>
          </cell>
          <cell r="C182">
            <v>0</v>
          </cell>
        </row>
        <row r="183">
          <cell r="A183" t="str">
            <v>KBC kiswahili</v>
          </cell>
          <cell r="B183">
            <v>0</v>
          </cell>
          <cell r="C183">
            <v>0</v>
          </cell>
        </row>
        <row r="184">
          <cell r="A184">
            <v>97.5</v>
          </cell>
          <cell r="B184">
            <v>0</v>
          </cell>
          <cell r="C184">
            <v>0</v>
          </cell>
        </row>
        <row r="185">
          <cell r="A185">
            <v>107.9</v>
          </cell>
          <cell r="B185">
            <v>0</v>
          </cell>
          <cell r="C185">
            <v>0</v>
          </cell>
        </row>
        <row r="186">
          <cell r="A186" t="str">
            <v>89.5 FM</v>
          </cell>
          <cell r="B186">
            <v>0</v>
          </cell>
          <cell r="C186">
            <v>0</v>
          </cell>
        </row>
        <row r="187">
          <cell r="A187" t="str">
            <v>101.5 FM</v>
          </cell>
          <cell r="B187">
            <v>0</v>
          </cell>
          <cell r="C187">
            <v>0</v>
          </cell>
        </row>
        <row r="188">
          <cell r="A188" t="str">
            <v>Tisa FM</v>
          </cell>
          <cell r="B188">
            <v>0</v>
          </cell>
          <cell r="C188">
            <v>0</v>
          </cell>
        </row>
        <row r="189">
          <cell r="A189" t="str">
            <v>Taran Fm</v>
          </cell>
          <cell r="B189">
            <v>0</v>
          </cell>
          <cell r="C189">
            <v>0</v>
          </cell>
        </row>
        <row r="190">
          <cell r="A190" t="str">
            <v>shalom</v>
          </cell>
          <cell r="B190">
            <v>0</v>
          </cell>
          <cell r="C190">
            <v>0</v>
          </cell>
        </row>
        <row r="191">
          <cell r="A191" t="str">
            <v>Mwinjoyo</v>
          </cell>
          <cell r="B191">
            <v>0</v>
          </cell>
          <cell r="C191">
            <v>0</v>
          </cell>
        </row>
        <row r="192">
          <cell r="A192" t="str">
            <v>Muga</v>
          </cell>
          <cell r="B192">
            <v>0</v>
          </cell>
          <cell r="C192">
            <v>0</v>
          </cell>
        </row>
        <row r="193">
          <cell r="A193" t="str">
            <v>Minyon FM</v>
          </cell>
          <cell r="B193">
            <v>0</v>
          </cell>
          <cell r="C193">
            <v>0</v>
          </cell>
        </row>
        <row r="194">
          <cell r="A194" t="str">
            <v>Marvel FM</v>
          </cell>
          <cell r="B194">
            <v>0</v>
          </cell>
          <cell r="C194">
            <v>0</v>
          </cell>
        </row>
        <row r="195">
          <cell r="A195" t="str">
            <v>K24</v>
          </cell>
          <cell r="B195">
            <v>0</v>
          </cell>
          <cell r="C195">
            <v>0</v>
          </cell>
        </row>
        <row r="196">
          <cell r="A196" t="str">
            <v>Hidai FM</v>
          </cell>
          <cell r="B196">
            <v>0</v>
          </cell>
          <cell r="C196">
            <v>0</v>
          </cell>
        </row>
        <row r="197">
          <cell r="A197" t="str">
            <v>Gikocho fm</v>
          </cell>
          <cell r="B197">
            <v>0</v>
          </cell>
          <cell r="C197">
            <v>0</v>
          </cell>
        </row>
        <row r="198">
          <cell r="A198" t="str">
            <v>Suba fm</v>
          </cell>
          <cell r="B198">
            <v>0</v>
          </cell>
          <cell r="C198">
            <v>0</v>
          </cell>
        </row>
        <row r="199">
          <cell r="A199" t="str">
            <v>Riri FM</v>
          </cell>
          <cell r="B199">
            <v>0</v>
          </cell>
          <cell r="C199">
            <v>0</v>
          </cell>
        </row>
        <row r="200">
          <cell r="A200" t="str">
            <v>Nyintho fm</v>
          </cell>
          <cell r="B200">
            <v>0</v>
          </cell>
          <cell r="C200">
            <v>0</v>
          </cell>
        </row>
        <row r="201">
          <cell r="A201" t="str">
            <v>Efiam fm</v>
          </cell>
          <cell r="B201">
            <v>0</v>
          </cell>
          <cell r="C201">
            <v>0</v>
          </cell>
        </row>
        <row r="202">
          <cell r="B202">
            <v>0</v>
          </cell>
          <cell r="C202">
            <v>0</v>
          </cell>
        </row>
        <row r="203">
          <cell r="A203" t="str">
            <v>Nayece fm</v>
          </cell>
          <cell r="B203">
            <v>0</v>
          </cell>
          <cell r="C203">
            <v>0</v>
          </cell>
        </row>
        <row r="204">
          <cell r="A204" t="str">
            <v>Vitron radio</v>
          </cell>
          <cell r="B204">
            <v>0</v>
          </cell>
          <cell r="C204">
            <v>0</v>
          </cell>
        </row>
        <row r="205">
          <cell r="A205" t="str">
            <v>Toome</v>
          </cell>
          <cell r="B205">
            <v>0</v>
          </cell>
          <cell r="C205">
            <v>0</v>
          </cell>
        </row>
        <row r="206">
          <cell r="A206" t="str">
            <v>Rombo fm</v>
          </cell>
          <cell r="B206">
            <v>0</v>
          </cell>
          <cell r="C206">
            <v>0</v>
          </cell>
        </row>
        <row r="207">
          <cell r="A207" t="str">
            <v>Mwenjoyo</v>
          </cell>
          <cell r="B207">
            <v>0</v>
          </cell>
          <cell r="C207">
            <v>0</v>
          </cell>
        </row>
        <row r="208">
          <cell r="A208" t="str">
            <v>Radio Haria</v>
          </cell>
          <cell r="B208">
            <v>0</v>
          </cell>
          <cell r="C208">
            <v>0</v>
          </cell>
        </row>
        <row r="209">
          <cell r="A209" t="str">
            <v>Kwowo</v>
          </cell>
          <cell r="B209">
            <v>0</v>
          </cell>
          <cell r="C209">
            <v>0</v>
          </cell>
        </row>
        <row r="210">
          <cell r="A210" t="str">
            <v>Kwitu</v>
          </cell>
          <cell r="B210">
            <v>0</v>
          </cell>
          <cell r="C210">
            <v>0</v>
          </cell>
        </row>
        <row r="211">
          <cell r="A211" t="str">
            <v>Girwa</v>
          </cell>
          <cell r="B211">
            <v>0</v>
          </cell>
          <cell r="C211">
            <v>0</v>
          </cell>
        </row>
        <row r="212">
          <cell r="A212" t="str">
            <v>Ashil</v>
          </cell>
          <cell r="B212">
            <v>0</v>
          </cell>
          <cell r="C212">
            <v>0</v>
          </cell>
        </row>
        <row r="213">
          <cell r="A213" t="str">
            <v>Aldai fm</v>
          </cell>
          <cell r="B213">
            <v>0</v>
          </cell>
          <cell r="C213">
            <v>0</v>
          </cell>
        </row>
        <row r="214">
          <cell r="A214">
            <v>91.7</v>
          </cell>
          <cell r="B214">
            <v>0</v>
          </cell>
          <cell r="C214">
            <v>0</v>
          </cell>
        </row>
        <row r="215">
          <cell r="A215" t="str">
            <v>Wendantu fm</v>
          </cell>
          <cell r="B215">
            <v>0</v>
          </cell>
          <cell r="C215">
            <v>0</v>
          </cell>
        </row>
        <row r="216">
          <cell r="A216" t="str">
            <v>Ref Fm</v>
          </cell>
          <cell r="B216">
            <v>0</v>
          </cell>
          <cell r="C216">
            <v>0</v>
          </cell>
        </row>
        <row r="217">
          <cell r="A217" t="str">
            <v>Maseno Radio</v>
          </cell>
          <cell r="B217">
            <v>0</v>
          </cell>
          <cell r="C217">
            <v>0</v>
          </cell>
        </row>
        <row r="218">
          <cell r="A218" t="str">
            <v>KAI</v>
          </cell>
          <cell r="B218">
            <v>0</v>
          </cell>
          <cell r="C218">
            <v>0</v>
          </cell>
        </row>
        <row r="219">
          <cell r="A219" t="str">
            <v>Radio Tugotane</v>
          </cell>
          <cell r="B219">
            <v>0</v>
          </cell>
          <cell r="C219">
            <v>0</v>
          </cell>
        </row>
        <row r="220">
          <cell r="A220" t="str">
            <v>Muca fm</v>
          </cell>
          <cell r="B220">
            <v>0</v>
          </cell>
          <cell r="C220">
            <v>0</v>
          </cell>
        </row>
        <row r="221">
          <cell r="A221" t="str">
            <v>Mumo fm</v>
          </cell>
          <cell r="B221">
            <v>0</v>
          </cell>
          <cell r="C221">
            <v>0</v>
          </cell>
        </row>
        <row r="222">
          <cell r="A222" t="str">
            <v>Kwito</v>
          </cell>
          <cell r="B222">
            <v>0</v>
          </cell>
          <cell r="C222">
            <v>0</v>
          </cell>
        </row>
        <row r="223">
          <cell r="A223" t="str">
            <v>Ngumbau fm</v>
          </cell>
          <cell r="B223">
            <v>0</v>
          </cell>
          <cell r="C223">
            <v>0</v>
          </cell>
        </row>
        <row r="224">
          <cell r="A224" t="str">
            <v>Mbira fm</v>
          </cell>
          <cell r="B224">
            <v>0</v>
          </cell>
          <cell r="C224">
            <v>0</v>
          </cell>
        </row>
        <row r="225">
          <cell r="A225" t="str">
            <v>maiyan fm</v>
          </cell>
          <cell r="B225">
            <v>0</v>
          </cell>
          <cell r="C225">
            <v>0</v>
          </cell>
        </row>
        <row r="226">
          <cell r="A226" t="str">
            <v>LINYONY</v>
          </cell>
          <cell r="B226">
            <v>0</v>
          </cell>
          <cell r="C226">
            <v>0</v>
          </cell>
        </row>
        <row r="227">
          <cell r="A227" t="str">
            <v>Kbc eastern service</v>
          </cell>
          <cell r="B227">
            <v>0</v>
          </cell>
          <cell r="C227">
            <v>0</v>
          </cell>
        </row>
        <row r="228">
          <cell r="A228" t="str">
            <v>Kanaeke fm</v>
          </cell>
          <cell r="B228">
            <v>0</v>
          </cell>
          <cell r="C228">
            <v>0</v>
          </cell>
        </row>
        <row r="229">
          <cell r="A229" t="str">
            <v>Kalia radio</v>
          </cell>
          <cell r="B229">
            <v>0</v>
          </cell>
          <cell r="C229">
            <v>0</v>
          </cell>
        </row>
        <row r="230">
          <cell r="A230" t="str">
            <v>Joy fm</v>
          </cell>
          <cell r="B230">
            <v>0</v>
          </cell>
          <cell r="C230">
            <v>0</v>
          </cell>
        </row>
        <row r="231">
          <cell r="A231" t="str">
            <v>Konza radio</v>
          </cell>
          <cell r="B231">
            <v>0</v>
          </cell>
          <cell r="C231">
            <v>0</v>
          </cell>
        </row>
        <row r="232">
          <cell r="A232" t="str">
            <v>Dulala FM</v>
          </cell>
          <cell r="B232">
            <v>0</v>
          </cell>
          <cell r="C232">
            <v>0</v>
          </cell>
        </row>
        <row r="233">
          <cell r="A233" t="str">
            <v>Ushindi</v>
          </cell>
          <cell r="B233">
            <v>0</v>
          </cell>
          <cell r="C233">
            <v>0</v>
          </cell>
        </row>
        <row r="234">
          <cell r="A234" t="str">
            <v>Lakeside radio</v>
          </cell>
          <cell r="B234">
            <v>0</v>
          </cell>
          <cell r="C234">
            <v>0</v>
          </cell>
        </row>
        <row r="235">
          <cell r="A235" t="str">
            <v>Mugo</v>
          </cell>
          <cell r="B235">
            <v>0</v>
          </cell>
          <cell r="C235">
            <v>0</v>
          </cell>
        </row>
        <row r="236">
          <cell r="A236" t="str">
            <v>Moroto</v>
          </cell>
          <cell r="B236">
            <v>0</v>
          </cell>
          <cell r="C236">
            <v>0</v>
          </cell>
        </row>
        <row r="237">
          <cell r="A237" t="str">
            <v>Kiptwet fm</v>
          </cell>
          <cell r="B237">
            <v>0</v>
          </cell>
          <cell r="C237">
            <v>0</v>
          </cell>
        </row>
        <row r="238">
          <cell r="A238" t="str">
            <v>Ibiloia</v>
          </cell>
          <cell r="B238">
            <v>0</v>
          </cell>
          <cell r="C238">
            <v>0</v>
          </cell>
        </row>
        <row r="239">
          <cell r="A239" t="str">
            <v>Hega fm</v>
          </cell>
          <cell r="B239">
            <v>0</v>
          </cell>
          <cell r="C239">
            <v>0</v>
          </cell>
        </row>
        <row r="240">
          <cell r="A240" t="str">
            <v>Garissa fm</v>
          </cell>
          <cell r="B240">
            <v>0</v>
          </cell>
          <cell r="C240">
            <v>0</v>
          </cell>
        </row>
        <row r="241">
          <cell r="A241" t="str">
            <v>Busia border</v>
          </cell>
          <cell r="B241">
            <v>0</v>
          </cell>
          <cell r="C241">
            <v>0</v>
          </cell>
        </row>
        <row r="242">
          <cell r="A242" t="str">
            <v>Ikra fm</v>
          </cell>
          <cell r="B242">
            <v>0</v>
          </cell>
          <cell r="C242">
            <v>0</v>
          </cell>
        </row>
        <row r="243">
          <cell r="A243" t="str">
            <v>KBC Kikuyu</v>
          </cell>
          <cell r="B243">
            <v>0</v>
          </cell>
          <cell r="C243">
            <v>0</v>
          </cell>
        </row>
        <row r="244">
          <cell r="A244" t="str">
            <v>Waldai fm</v>
          </cell>
          <cell r="B244">
            <v>0</v>
          </cell>
          <cell r="C244">
            <v>0</v>
          </cell>
        </row>
        <row r="245">
          <cell r="A245" t="str">
            <v>Tayari fm</v>
          </cell>
          <cell r="B245">
            <v>0</v>
          </cell>
          <cell r="C245">
            <v>0</v>
          </cell>
        </row>
        <row r="246">
          <cell r="A246" t="str">
            <v>Suncity</v>
          </cell>
          <cell r="B246">
            <v>0</v>
          </cell>
          <cell r="C246">
            <v>0</v>
          </cell>
        </row>
        <row r="247">
          <cell r="A247" t="str">
            <v>Nenyon</v>
          </cell>
          <cell r="B247">
            <v>0</v>
          </cell>
          <cell r="C247">
            <v>0</v>
          </cell>
        </row>
        <row r="248">
          <cell r="A248" t="str">
            <v>Mwariama fm</v>
          </cell>
          <cell r="B248">
            <v>0</v>
          </cell>
          <cell r="C248">
            <v>0</v>
          </cell>
        </row>
        <row r="249">
          <cell r="A249" t="str">
            <v>Bistro radio</v>
          </cell>
          <cell r="B249">
            <v>0</v>
          </cell>
          <cell r="C249">
            <v>0</v>
          </cell>
        </row>
        <row r="250">
          <cell r="A250" t="str">
            <v>Radio PK</v>
          </cell>
          <cell r="B250">
            <v>0</v>
          </cell>
          <cell r="C250">
            <v>0</v>
          </cell>
        </row>
        <row r="251">
          <cell r="A251" t="str">
            <v>Toasifa</v>
          </cell>
          <cell r="B251">
            <v>0</v>
          </cell>
          <cell r="C251">
            <v>0</v>
          </cell>
        </row>
        <row r="252">
          <cell r="A252" t="str">
            <v>Serian radio</v>
          </cell>
          <cell r="B252">
            <v>0</v>
          </cell>
          <cell r="C252">
            <v>0</v>
          </cell>
        </row>
        <row r="253">
          <cell r="A253" t="str">
            <v>Omondia fm</v>
          </cell>
          <cell r="B253">
            <v>0</v>
          </cell>
          <cell r="C253">
            <v>0</v>
          </cell>
        </row>
        <row r="254">
          <cell r="A254" t="str">
            <v>Wendo FM</v>
          </cell>
          <cell r="B254">
            <v>0</v>
          </cell>
          <cell r="C254">
            <v>0</v>
          </cell>
        </row>
        <row r="255">
          <cell r="A255" t="str">
            <v>Miu fm</v>
          </cell>
          <cell r="B255">
            <v>0</v>
          </cell>
          <cell r="C255">
            <v>0</v>
          </cell>
        </row>
        <row r="256">
          <cell r="A256" t="str">
            <v>Lamu afm</v>
          </cell>
          <cell r="B256">
            <v>0</v>
          </cell>
          <cell r="C256">
            <v>0</v>
          </cell>
        </row>
        <row r="257">
          <cell r="A257" t="str">
            <v>IBSE radio</v>
          </cell>
          <cell r="B257">
            <v>0</v>
          </cell>
          <cell r="C257">
            <v>0</v>
          </cell>
        </row>
        <row r="258">
          <cell r="A258" t="str">
            <v>Ezekiel FM</v>
          </cell>
          <cell r="B258">
            <v>0</v>
          </cell>
          <cell r="C258">
            <v>0</v>
          </cell>
        </row>
        <row r="259">
          <cell r="A259" t="str">
            <v>Mzalendo</v>
          </cell>
          <cell r="B259">
            <v>0</v>
          </cell>
          <cell r="C259">
            <v>0</v>
          </cell>
        </row>
        <row r="260">
          <cell r="A260" t="str">
            <v>Githembe</v>
          </cell>
          <cell r="B260">
            <v>0</v>
          </cell>
          <cell r="C260">
            <v>0</v>
          </cell>
        </row>
        <row r="261">
          <cell r="A261" t="str">
            <v>khendo fm</v>
          </cell>
          <cell r="B261">
            <v>0</v>
          </cell>
          <cell r="C261">
            <v>0</v>
          </cell>
        </row>
        <row r="262">
          <cell r="A262" t="str">
            <v>BBI</v>
          </cell>
          <cell r="B262">
            <v>0</v>
          </cell>
          <cell r="C262">
            <v>0</v>
          </cell>
        </row>
        <row r="263">
          <cell r="A263" t="str">
            <v>CBS radio</v>
          </cell>
          <cell r="B263">
            <v>0</v>
          </cell>
          <cell r="C263">
            <v>0</v>
          </cell>
        </row>
        <row r="264">
          <cell r="A264" t="str">
            <v>Bistu</v>
          </cell>
          <cell r="B264">
            <v>0</v>
          </cell>
          <cell r="C264">
            <v>0</v>
          </cell>
        </row>
        <row r="265">
          <cell r="A265" t="str">
            <v>Nyatende fm</v>
          </cell>
          <cell r="B265">
            <v>0</v>
          </cell>
          <cell r="C265">
            <v>0</v>
          </cell>
        </row>
        <row r="266">
          <cell r="A266" t="str">
            <v>Oroto</v>
          </cell>
          <cell r="B266">
            <v>0</v>
          </cell>
          <cell r="C266">
            <v>0</v>
          </cell>
        </row>
        <row r="267">
          <cell r="A267" t="str">
            <v>Vuna</v>
          </cell>
          <cell r="B267">
            <v>0</v>
          </cell>
          <cell r="C267">
            <v>0</v>
          </cell>
        </row>
        <row r="268">
          <cell r="A268" t="str">
            <v>Bbyz fm</v>
          </cell>
          <cell r="B268">
            <v>0</v>
          </cell>
          <cell r="C268">
            <v>0</v>
          </cell>
        </row>
        <row r="269">
          <cell r="A269" t="str">
            <v>Ntn</v>
          </cell>
          <cell r="B269">
            <v>0</v>
          </cell>
          <cell r="C269">
            <v>0</v>
          </cell>
        </row>
        <row r="270">
          <cell r="A270" t="str">
            <v>ndizi radio</v>
          </cell>
          <cell r="B270">
            <v>0</v>
          </cell>
          <cell r="C270">
            <v>0</v>
          </cell>
        </row>
        <row r="271">
          <cell r="A271" t="str">
            <v>Nanyuki</v>
          </cell>
          <cell r="B271">
            <v>0</v>
          </cell>
          <cell r="C271">
            <v>0</v>
          </cell>
        </row>
        <row r="272">
          <cell r="A272" t="str">
            <v>Pearl radio</v>
          </cell>
          <cell r="B272">
            <v>0</v>
          </cell>
          <cell r="C272">
            <v>0</v>
          </cell>
        </row>
        <row r="273">
          <cell r="A273" t="str">
            <v>Radio Africa</v>
          </cell>
          <cell r="B273">
            <v>0</v>
          </cell>
          <cell r="C273">
            <v>0</v>
          </cell>
        </row>
        <row r="274">
          <cell r="A274" t="str">
            <v>Milembe</v>
          </cell>
          <cell r="B274">
            <v>0</v>
          </cell>
          <cell r="C274">
            <v>0</v>
          </cell>
        </row>
        <row r="275">
          <cell r="A275" t="str">
            <v>Matuu fm</v>
          </cell>
          <cell r="B275">
            <v>0</v>
          </cell>
          <cell r="C275">
            <v>0</v>
          </cell>
        </row>
        <row r="276">
          <cell r="A276" t="str">
            <v>Luanda fm</v>
          </cell>
          <cell r="B276">
            <v>0</v>
          </cell>
          <cell r="C276">
            <v>0</v>
          </cell>
        </row>
        <row r="277">
          <cell r="A277" t="str">
            <v>Kegosho</v>
          </cell>
          <cell r="B277">
            <v>0</v>
          </cell>
          <cell r="C277">
            <v>0</v>
          </cell>
        </row>
        <row r="278">
          <cell r="A278" t="str">
            <v>KBC</v>
          </cell>
          <cell r="B278">
            <v>0</v>
          </cell>
          <cell r="C278">
            <v>0</v>
          </cell>
        </row>
        <row r="279">
          <cell r="A279" t="str">
            <v>KAFF FM</v>
          </cell>
          <cell r="B279">
            <v>0</v>
          </cell>
          <cell r="C279">
            <v>0</v>
          </cell>
        </row>
        <row r="280">
          <cell r="A280" t="str">
            <v>Githima</v>
          </cell>
          <cell r="B280">
            <v>0</v>
          </cell>
          <cell r="C280">
            <v>0</v>
          </cell>
        </row>
        <row r="281">
          <cell r="A281" t="str">
            <v>Estin</v>
          </cell>
          <cell r="B281">
            <v>0</v>
          </cell>
          <cell r="C281">
            <v>0</v>
          </cell>
        </row>
        <row r="282">
          <cell r="A282" t="str">
            <v>Embu fm</v>
          </cell>
          <cell r="B282">
            <v>0</v>
          </cell>
          <cell r="C282">
            <v>0</v>
          </cell>
        </row>
        <row r="283">
          <cell r="A283" t="str">
            <v>Ejok fm</v>
          </cell>
          <cell r="B283">
            <v>0</v>
          </cell>
          <cell r="C283">
            <v>0</v>
          </cell>
        </row>
        <row r="284">
          <cell r="A284" t="str">
            <v>Earl radio</v>
          </cell>
          <cell r="B284">
            <v>0</v>
          </cell>
          <cell r="C284">
            <v>0</v>
          </cell>
        </row>
        <row r="285">
          <cell r="A285" t="str">
            <v>Isukuti</v>
          </cell>
          <cell r="B285">
            <v>0</v>
          </cell>
          <cell r="C285">
            <v>0</v>
          </cell>
        </row>
        <row r="286">
          <cell r="A286" t="str">
            <v>Aaba fm</v>
          </cell>
          <cell r="B286">
            <v>0</v>
          </cell>
          <cell r="C286">
            <v>0</v>
          </cell>
        </row>
        <row r="287">
          <cell r="A287" t="str">
            <v>Amber radio</v>
          </cell>
          <cell r="B287">
            <v>0</v>
          </cell>
          <cell r="C287">
            <v>0</v>
          </cell>
        </row>
        <row r="288">
          <cell r="A288" t="str">
            <v>Atoo sifa fm</v>
          </cell>
          <cell r="B288">
            <v>0</v>
          </cell>
          <cell r="C288">
            <v>0</v>
          </cell>
        </row>
        <row r="289">
          <cell r="A289" t="str">
            <v>Tendatenda</v>
          </cell>
          <cell r="B289">
            <v>0</v>
          </cell>
          <cell r="C289">
            <v>0</v>
          </cell>
        </row>
        <row r="290">
          <cell r="A290" t="str">
            <v>Ngemi</v>
          </cell>
          <cell r="B290">
            <v>0</v>
          </cell>
          <cell r="C290">
            <v>0</v>
          </cell>
        </row>
        <row r="291">
          <cell r="A291" t="str">
            <v>Neno</v>
          </cell>
          <cell r="B291">
            <v>0</v>
          </cell>
          <cell r="C291">
            <v>0</v>
          </cell>
        </row>
        <row r="292">
          <cell r="A292" t="str">
            <v>Maiyo</v>
          </cell>
          <cell r="B292">
            <v>0</v>
          </cell>
          <cell r="C292">
            <v>0</v>
          </cell>
        </row>
        <row r="293">
          <cell r="A293" t="str">
            <v>IPSI FM</v>
          </cell>
          <cell r="B293">
            <v>0</v>
          </cell>
          <cell r="C293">
            <v>0</v>
          </cell>
        </row>
        <row r="294">
          <cell r="A294" t="str">
            <v>Bus Radio</v>
          </cell>
          <cell r="B294">
            <v>0</v>
          </cell>
          <cell r="C294">
            <v>0</v>
          </cell>
        </row>
        <row r="295">
          <cell r="A295" t="str">
            <v>Bukinangwe</v>
          </cell>
          <cell r="B295">
            <v>0</v>
          </cell>
          <cell r="C295">
            <v>0</v>
          </cell>
        </row>
        <row r="296">
          <cell r="A296" t="str">
            <v>Lwasi fm</v>
          </cell>
          <cell r="B296">
            <v>0</v>
          </cell>
          <cell r="C296">
            <v>0</v>
          </cell>
        </row>
        <row r="297">
          <cell r="A297" t="str">
            <v>Kala fm</v>
          </cell>
          <cell r="B297">
            <v>0</v>
          </cell>
          <cell r="C297">
            <v>0</v>
          </cell>
        </row>
        <row r="298">
          <cell r="A298" t="str">
            <v>Weru FM</v>
          </cell>
          <cell r="B298">
            <v>0</v>
          </cell>
          <cell r="C298">
            <v>0</v>
          </cell>
        </row>
        <row r="299">
          <cell r="A299" t="str">
            <v>AC Radio</v>
          </cell>
          <cell r="B299">
            <v>0</v>
          </cell>
          <cell r="C299">
            <v>0</v>
          </cell>
        </row>
        <row r="300">
          <cell r="A300" t="str">
            <v>Watchman FM</v>
          </cell>
          <cell r="B300">
            <v>0</v>
          </cell>
          <cell r="C300">
            <v>0</v>
          </cell>
        </row>
        <row r="301">
          <cell r="A301" t="str">
            <v>Kubamba FM</v>
          </cell>
          <cell r="B301">
            <v>0</v>
          </cell>
          <cell r="C301">
            <v>0</v>
          </cell>
        </row>
        <row r="302">
          <cell r="A302" t="str">
            <v>Kosele FM</v>
          </cell>
          <cell r="B302">
            <v>0</v>
          </cell>
          <cell r="C302">
            <v>0</v>
          </cell>
        </row>
        <row r="303">
          <cell r="A303" t="str">
            <v>Kongasis FM</v>
          </cell>
          <cell r="B303">
            <v>0</v>
          </cell>
          <cell r="C303">
            <v>0</v>
          </cell>
        </row>
        <row r="304">
          <cell r="A304" t="str">
            <v>Kokwa FM</v>
          </cell>
          <cell r="B304">
            <v>0</v>
          </cell>
          <cell r="C304">
            <v>0</v>
          </cell>
        </row>
        <row r="305">
          <cell r="A305" t="str">
            <v>Kodai FM</v>
          </cell>
          <cell r="B305">
            <v>0</v>
          </cell>
          <cell r="C305">
            <v>0</v>
          </cell>
        </row>
        <row r="306">
          <cell r="A306" t="str">
            <v>Koch FM</v>
          </cell>
          <cell r="B306">
            <v>0</v>
          </cell>
          <cell r="C306">
            <v>0</v>
          </cell>
        </row>
        <row r="307">
          <cell r="A307" t="str">
            <v>Kiwi FM</v>
          </cell>
          <cell r="B307">
            <v>0</v>
          </cell>
          <cell r="C307">
            <v>0</v>
          </cell>
        </row>
        <row r="308">
          <cell r="A308" t="str">
            <v>Kiu FM</v>
          </cell>
          <cell r="B308">
            <v>0</v>
          </cell>
          <cell r="C308">
            <v>0</v>
          </cell>
        </row>
        <row r="309">
          <cell r="A309" t="str">
            <v>Kisima Radio</v>
          </cell>
          <cell r="B309">
            <v>0</v>
          </cell>
          <cell r="C309">
            <v>0</v>
          </cell>
        </row>
        <row r="310">
          <cell r="A310" t="str">
            <v>Kisii FM</v>
          </cell>
          <cell r="B310">
            <v>0</v>
          </cell>
          <cell r="C310">
            <v>0</v>
          </cell>
        </row>
        <row r="311">
          <cell r="A311" t="str">
            <v>Kili FM</v>
          </cell>
          <cell r="B311">
            <v>0</v>
          </cell>
          <cell r="C311">
            <v>0</v>
          </cell>
        </row>
        <row r="312">
          <cell r="A312" t="str">
            <v>Kikwetu Radio</v>
          </cell>
          <cell r="B312">
            <v>0</v>
          </cell>
          <cell r="C312">
            <v>0</v>
          </cell>
        </row>
        <row r="313">
          <cell r="A313" t="str">
            <v>Kigooco FM</v>
          </cell>
          <cell r="B313">
            <v>0</v>
          </cell>
          <cell r="C313">
            <v>0</v>
          </cell>
        </row>
        <row r="314">
          <cell r="A314" t="str">
            <v>KFM</v>
          </cell>
          <cell r="B314">
            <v>0</v>
          </cell>
          <cell r="C314">
            <v>0</v>
          </cell>
        </row>
        <row r="315">
          <cell r="A315" t="str">
            <v>Key FM (95.5 Mandera county)</v>
          </cell>
          <cell r="B315">
            <v>0</v>
          </cell>
          <cell r="C315">
            <v>0</v>
          </cell>
        </row>
        <row r="316">
          <cell r="A316" t="str">
            <v>KBC North Eastern /Somali</v>
          </cell>
          <cell r="B316">
            <v>0</v>
          </cell>
          <cell r="C316">
            <v>0</v>
          </cell>
        </row>
        <row r="317">
          <cell r="A317" t="str">
            <v>KBC Maasai/Nosim</v>
          </cell>
          <cell r="B317">
            <v>0</v>
          </cell>
          <cell r="C317">
            <v>0</v>
          </cell>
        </row>
        <row r="318">
          <cell r="A318" t="str">
            <v>KBC Kiembu</v>
          </cell>
          <cell r="B318">
            <v>0</v>
          </cell>
          <cell r="C318">
            <v>0</v>
          </cell>
        </row>
        <row r="319">
          <cell r="A319" t="str">
            <v>KBC Borana</v>
          </cell>
          <cell r="B319">
            <v>0</v>
          </cell>
          <cell r="C319">
            <v>0</v>
          </cell>
        </row>
        <row r="320">
          <cell r="A320" t="str">
            <v>Kass FM</v>
          </cell>
          <cell r="B320">
            <v>0</v>
          </cell>
          <cell r="C320">
            <v>0</v>
          </cell>
        </row>
        <row r="321">
          <cell r="A321" t="str">
            <v>Kangema FM</v>
          </cell>
          <cell r="B321">
            <v>0</v>
          </cell>
          <cell r="C321">
            <v>0</v>
          </cell>
        </row>
        <row r="322">
          <cell r="A322" t="str">
            <v>Kameme Radio</v>
          </cell>
          <cell r="B322">
            <v>0</v>
          </cell>
          <cell r="C322">
            <v>0</v>
          </cell>
        </row>
        <row r="323">
          <cell r="A323" t="str">
            <v>Kalya</v>
          </cell>
          <cell r="B323">
            <v>0</v>
          </cell>
          <cell r="C323">
            <v>0</v>
          </cell>
        </row>
        <row r="324">
          <cell r="A324" t="str">
            <v>Just FM</v>
          </cell>
          <cell r="B324">
            <v>0</v>
          </cell>
          <cell r="C324">
            <v>0</v>
          </cell>
        </row>
        <row r="325">
          <cell r="A325" t="str">
            <v>Jitunze</v>
          </cell>
          <cell r="B325">
            <v>0</v>
          </cell>
          <cell r="C325">
            <v>0</v>
          </cell>
        </row>
        <row r="326">
          <cell r="A326" t="str">
            <v>Jambo FM Turkana</v>
          </cell>
          <cell r="B326">
            <v>0</v>
          </cell>
          <cell r="C326">
            <v>0</v>
          </cell>
        </row>
        <row r="327">
          <cell r="A327" t="str">
            <v>Ithaga FM 91.2,Nakuru</v>
          </cell>
          <cell r="B327">
            <v>0</v>
          </cell>
          <cell r="C327">
            <v>0</v>
          </cell>
        </row>
        <row r="328">
          <cell r="A328" t="str">
            <v>Isiolo FM</v>
          </cell>
          <cell r="B328">
            <v>0</v>
          </cell>
          <cell r="C328">
            <v>0</v>
          </cell>
        </row>
        <row r="329">
          <cell r="A329" t="str">
            <v>IRIB</v>
          </cell>
          <cell r="B329">
            <v>0</v>
          </cell>
          <cell r="C329">
            <v>0</v>
          </cell>
        </row>
        <row r="330">
          <cell r="A330" t="str">
            <v>Iqra FM</v>
          </cell>
          <cell r="B330">
            <v>0</v>
          </cell>
          <cell r="C330">
            <v>0</v>
          </cell>
        </row>
        <row r="331">
          <cell r="A331" t="str">
            <v>KU</v>
          </cell>
          <cell r="B331">
            <v>0</v>
          </cell>
          <cell r="C331">
            <v>0</v>
          </cell>
        </row>
        <row r="332">
          <cell r="A332" t="str">
            <v>Kuka FM</v>
          </cell>
          <cell r="B332">
            <v>0</v>
          </cell>
          <cell r="C332">
            <v>0</v>
          </cell>
        </row>
        <row r="333">
          <cell r="A333" t="str">
            <v>Injili Radio</v>
          </cell>
          <cell r="B333">
            <v>0</v>
          </cell>
          <cell r="C333">
            <v>0</v>
          </cell>
        </row>
        <row r="334">
          <cell r="A334" t="str">
            <v>Light &amp; Life FM</v>
          </cell>
          <cell r="B334">
            <v>0</v>
          </cell>
          <cell r="C334">
            <v>0</v>
          </cell>
        </row>
        <row r="335">
          <cell r="A335" t="str">
            <v>Mua FM</v>
          </cell>
          <cell r="B335">
            <v>0</v>
          </cell>
          <cell r="C335">
            <v>0</v>
          </cell>
        </row>
        <row r="336">
          <cell r="A336" t="str">
            <v>Mtume FM</v>
          </cell>
          <cell r="B336">
            <v>0</v>
          </cell>
          <cell r="C336">
            <v>0</v>
          </cell>
        </row>
        <row r="337">
          <cell r="A337" t="str">
            <v>Mtaani FM</v>
          </cell>
          <cell r="B337">
            <v>0</v>
          </cell>
          <cell r="C337">
            <v>0</v>
          </cell>
        </row>
        <row r="338">
          <cell r="A338" t="str">
            <v>Morogoro FM</v>
          </cell>
          <cell r="B338">
            <v>0</v>
          </cell>
          <cell r="C338">
            <v>0</v>
          </cell>
        </row>
        <row r="339">
          <cell r="A339" t="str">
            <v>Morning Star (TZ) FM</v>
          </cell>
          <cell r="B339">
            <v>0</v>
          </cell>
          <cell r="C339">
            <v>0</v>
          </cell>
        </row>
        <row r="340">
          <cell r="A340" t="str">
            <v>Moki FM</v>
          </cell>
          <cell r="B340">
            <v>0</v>
          </cell>
          <cell r="C340">
            <v>0</v>
          </cell>
        </row>
        <row r="341">
          <cell r="A341" t="str">
            <v>Mmust FM</v>
          </cell>
          <cell r="B341">
            <v>0</v>
          </cell>
          <cell r="C341">
            <v>0</v>
          </cell>
        </row>
        <row r="342">
          <cell r="A342" t="str">
            <v>Milambo FM</v>
          </cell>
          <cell r="B342">
            <v>0</v>
          </cell>
          <cell r="C342">
            <v>0</v>
          </cell>
        </row>
        <row r="343">
          <cell r="A343" t="str">
            <v>Mikai FM</v>
          </cell>
          <cell r="B343">
            <v>0</v>
          </cell>
          <cell r="C343">
            <v>0</v>
          </cell>
        </row>
        <row r="344">
          <cell r="A344" t="str">
            <v>Migori FM</v>
          </cell>
          <cell r="B344">
            <v>0</v>
          </cell>
          <cell r="C344">
            <v>0</v>
          </cell>
        </row>
        <row r="345">
          <cell r="A345" t="str">
            <v>Midnimo FM</v>
          </cell>
          <cell r="B345">
            <v>0</v>
          </cell>
          <cell r="C345">
            <v>0</v>
          </cell>
        </row>
        <row r="346">
          <cell r="A346" t="str">
            <v>Metro FM</v>
          </cell>
          <cell r="B346">
            <v>0</v>
          </cell>
          <cell r="C346">
            <v>0</v>
          </cell>
        </row>
        <row r="347">
          <cell r="A347" t="str">
            <v>Meru FM</v>
          </cell>
          <cell r="B347">
            <v>0</v>
          </cell>
          <cell r="C347">
            <v>0</v>
          </cell>
        </row>
        <row r="348">
          <cell r="A348" t="str">
            <v>MCI radio</v>
          </cell>
          <cell r="B348">
            <v>0</v>
          </cell>
          <cell r="C348">
            <v>0</v>
          </cell>
        </row>
        <row r="349">
          <cell r="A349" t="str">
            <v>MBCI Radio 89.5 FM</v>
          </cell>
          <cell r="B349">
            <v>0</v>
          </cell>
          <cell r="C349">
            <v>0</v>
          </cell>
        </row>
        <row r="350">
          <cell r="A350" t="str">
            <v>Mbariti FM</v>
          </cell>
          <cell r="B350">
            <v>0</v>
          </cell>
          <cell r="C350">
            <v>0</v>
          </cell>
        </row>
        <row r="351">
          <cell r="A351" t="str">
            <v>Mayienga FM</v>
          </cell>
          <cell r="B351">
            <v>0</v>
          </cell>
          <cell r="C351">
            <v>0</v>
          </cell>
        </row>
        <row r="352">
          <cell r="A352" t="str">
            <v>Mayian FM</v>
          </cell>
          <cell r="B352">
            <v>0</v>
          </cell>
          <cell r="C352">
            <v>0</v>
          </cell>
        </row>
        <row r="353">
          <cell r="A353" t="str">
            <v>Marsabit FM</v>
          </cell>
          <cell r="B353">
            <v>0</v>
          </cell>
          <cell r="C353">
            <v>0</v>
          </cell>
        </row>
        <row r="354">
          <cell r="A354" t="str">
            <v>Mangelete FM</v>
          </cell>
          <cell r="B354">
            <v>0</v>
          </cell>
          <cell r="C354">
            <v>0</v>
          </cell>
        </row>
        <row r="355">
          <cell r="A355" t="str">
            <v>Mandeq</v>
          </cell>
          <cell r="B355">
            <v>0</v>
          </cell>
          <cell r="C355">
            <v>0</v>
          </cell>
        </row>
        <row r="356">
          <cell r="A356" t="str">
            <v>Malindi FM</v>
          </cell>
          <cell r="B356">
            <v>0</v>
          </cell>
          <cell r="C356">
            <v>0</v>
          </cell>
        </row>
        <row r="357">
          <cell r="A357" t="str">
            <v>Magharibi</v>
          </cell>
          <cell r="B357">
            <v>0</v>
          </cell>
          <cell r="C357">
            <v>0</v>
          </cell>
        </row>
        <row r="358">
          <cell r="A358" t="str">
            <v>Maendeleo</v>
          </cell>
          <cell r="B358">
            <v>0</v>
          </cell>
          <cell r="C358">
            <v>0</v>
          </cell>
        </row>
        <row r="359">
          <cell r="A359" t="str">
            <v>Maasai FM</v>
          </cell>
          <cell r="B359">
            <v>0</v>
          </cell>
          <cell r="C359">
            <v>0</v>
          </cell>
        </row>
        <row r="360">
          <cell r="A360" t="str">
            <v>Lubao FM</v>
          </cell>
          <cell r="B360">
            <v>0</v>
          </cell>
          <cell r="C360">
            <v>0</v>
          </cell>
        </row>
        <row r="361">
          <cell r="A361" t="str">
            <v>Lokone FM</v>
          </cell>
          <cell r="B361">
            <v>0</v>
          </cell>
          <cell r="C361">
            <v>0</v>
          </cell>
        </row>
        <row r="362">
          <cell r="A362" t="str">
            <v>Lokichogio FM</v>
          </cell>
          <cell r="B362">
            <v>0</v>
          </cell>
          <cell r="C362">
            <v>0</v>
          </cell>
        </row>
        <row r="363">
          <cell r="A363" t="str">
            <v>Liz FM</v>
          </cell>
          <cell r="B363">
            <v>0</v>
          </cell>
          <cell r="C363">
            <v>0</v>
          </cell>
        </row>
        <row r="364">
          <cell r="A364" t="str">
            <v>Inka FM</v>
          </cell>
          <cell r="B364">
            <v>0</v>
          </cell>
          <cell r="C364">
            <v>0</v>
          </cell>
        </row>
        <row r="365">
          <cell r="A365" t="str">
            <v>Ininginingi</v>
          </cell>
          <cell r="B365">
            <v>0</v>
          </cell>
          <cell r="C365">
            <v>0</v>
          </cell>
        </row>
        <row r="366">
          <cell r="A366" t="str">
            <v>Mugambo FM</v>
          </cell>
          <cell r="B366">
            <v>0</v>
          </cell>
          <cell r="C366">
            <v>0</v>
          </cell>
        </row>
        <row r="367">
          <cell r="A367" t="str">
            <v>Domus Maria FM</v>
          </cell>
          <cell r="B367">
            <v>0</v>
          </cell>
          <cell r="C367">
            <v>0</v>
          </cell>
        </row>
        <row r="368">
          <cell r="A368" t="str">
            <v>Deutche Welle(DW)</v>
          </cell>
          <cell r="B368">
            <v>0</v>
          </cell>
          <cell r="C368">
            <v>0</v>
          </cell>
        </row>
        <row r="369">
          <cell r="A369" t="str">
            <v>Destiny FM</v>
          </cell>
          <cell r="B369">
            <v>0</v>
          </cell>
          <cell r="C369">
            <v>0</v>
          </cell>
        </row>
        <row r="370">
          <cell r="A370" t="str">
            <v>Dala FM</v>
          </cell>
          <cell r="B370">
            <v>0</v>
          </cell>
          <cell r="C370">
            <v>0</v>
          </cell>
        </row>
        <row r="371">
          <cell r="A371" t="str">
            <v>Daadab FM</v>
          </cell>
          <cell r="B371">
            <v>0</v>
          </cell>
          <cell r="C371">
            <v>0</v>
          </cell>
        </row>
        <row r="372">
          <cell r="A372" t="str">
            <v>CRI</v>
          </cell>
          <cell r="B372">
            <v>0</v>
          </cell>
          <cell r="C372">
            <v>0</v>
          </cell>
        </row>
        <row r="373">
          <cell r="A373" t="str">
            <v>Crest FM</v>
          </cell>
          <cell r="B373">
            <v>0</v>
          </cell>
          <cell r="C373">
            <v>0</v>
          </cell>
        </row>
        <row r="374">
          <cell r="A374" t="str">
            <v>County FM</v>
          </cell>
          <cell r="B374">
            <v>0</v>
          </cell>
          <cell r="C374">
            <v>0</v>
          </cell>
        </row>
        <row r="375">
          <cell r="A375" t="str">
            <v>Coro FM</v>
          </cell>
          <cell r="B375">
            <v>0</v>
          </cell>
          <cell r="C375">
            <v>0</v>
          </cell>
        </row>
        <row r="376">
          <cell r="A376" t="str">
            <v>Community FM</v>
          </cell>
          <cell r="B376">
            <v>0</v>
          </cell>
          <cell r="C376">
            <v>0</v>
          </cell>
        </row>
        <row r="377">
          <cell r="A377" t="str">
            <v>Cloud FM</v>
          </cell>
          <cell r="B377">
            <v>0</v>
          </cell>
          <cell r="C377">
            <v>0</v>
          </cell>
        </row>
        <row r="378">
          <cell r="A378" t="str">
            <v>Chamgei FM</v>
          </cell>
          <cell r="B378">
            <v>0</v>
          </cell>
          <cell r="C378">
            <v>0</v>
          </cell>
        </row>
        <row r="379">
          <cell r="A379" t="str">
            <v>Bulala</v>
          </cell>
          <cell r="B379">
            <v>0</v>
          </cell>
          <cell r="C379">
            <v>0</v>
          </cell>
        </row>
        <row r="380">
          <cell r="A380" t="str">
            <v>Boss Radio 88.2 FM</v>
          </cell>
          <cell r="B380">
            <v>0</v>
          </cell>
          <cell r="C380">
            <v>0</v>
          </cell>
        </row>
        <row r="381">
          <cell r="A381" t="str">
            <v>Bikapkoret (BK) FM</v>
          </cell>
          <cell r="B381">
            <v>0</v>
          </cell>
          <cell r="C381">
            <v>0</v>
          </cell>
        </row>
        <row r="382">
          <cell r="A382" t="str">
            <v>Biblia Husema</v>
          </cell>
          <cell r="B382">
            <v>0</v>
          </cell>
          <cell r="C382">
            <v>0</v>
          </cell>
        </row>
        <row r="383">
          <cell r="A383" t="str">
            <v>Bhuka FM</v>
          </cell>
          <cell r="B383">
            <v>0</v>
          </cell>
          <cell r="C383">
            <v>0</v>
          </cell>
        </row>
        <row r="384">
          <cell r="A384" t="str">
            <v>Best FM</v>
          </cell>
          <cell r="B384">
            <v>0</v>
          </cell>
          <cell r="C384">
            <v>0</v>
          </cell>
        </row>
        <row r="385">
          <cell r="A385" t="str">
            <v>Baraton University</v>
          </cell>
          <cell r="B385">
            <v>0</v>
          </cell>
          <cell r="C385">
            <v>0</v>
          </cell>
        </row>
        <row r="386">
          <cell r="A386" t="str">
            <v>Bambu</v>
          </cell>
          <cell r="B386">
            <v>0</v>
          </cell>
          <cell r="C386">
            <v>0</v>
          </cell>
        </row>
        <row r="387">
          <cell r="A387" t="str">
            <v>Baliti</v>
          </cell>
          <cell r="B387">
            <v>0</v>
          </cell>
          <cell r="C387">
            <v>0</v>
          </cell>
        </row>
        <row r="388">
          <cell r="A388" t="str">
            <v>Bahasha (Contryside FM)</v>
          </cell>
          <cell r="B388">
            <v>0</v>
          </cell>
          <cell r="C388">
            <v>0</v>
          </cell>
        </row>
        <row r="389">
          <cell r="A389" t="str">
            <v>Aziani FM</v>
          </cell>
          <cell r="B389">
            <v>0</v>
          </cell>
          <cell r="C389">
            <v>0</v>
          </cell>
        </row>
        <row r="390">
          <cell r="A390" t="str">
            <v>Awinja FM</v>
          </cell>
          <cell r="B390">
            <v>0</v>
          </cell>
          <cell r="C390">
            <v>0</v>
          </cell>
        </row>
        <row r="391">
          <cell r="A391" t="str">
            <v>Aviation FM</v>
          </cell>
          <cell r="B391">
            <v>0</v>
          </cell>
          <cell r="C391">
            <v>0</v>
          </cell>
        </row>
        <row r="392">
          <cell r="A392" t="str">
            <v>Athiani FM</v>
          </cell>
          <cell r="B392">
            <v>0</v>
          </cell>
          <cell r="C392">
            <v>0</v>
          </cell>
        </row>
        <row r="393">
          <cell r="A393" t="str">
            <v>ATG</v>
          </cell>
          <cell r="B393">
            <v>0</v>
          </cell>
          <cell r="C393">
            <v>0</v>
          </cell>
        </row>
        <row r="394">
          <cell r="A394" t="str">
            <v>AtaNayeche</v>
          </cell>
          <cell r="B394">
            <v>0</v>
          </cell>
          <cell r="C394">
            <v>0</v>
          </cell>
        </row>
        <row r="395">
          <cell r="A395" t="str">
            <v>Anyore FM</v>
          </cell>
          <cell r="B395">
            <v>0</v>
          </cell>
          <cell r="C395">
            <v>0</v>
          </cell>
        </row>
        <row r="396">
          <cell r="A396" t="str">
            <v>Angel Maria FM</v>
          </cell>
          <cell r="B396">
            <v>0</v>
          </cell>
          <cell r="C396">
            <v>0</v>
          </cell>
        </row>
        <row r="397">
          <cell r="A397" t="str">
            <v>DHB Radio</v>
          </cell>
          <cell r="B397">
            <v>0</v>
          </cell>
          <cell r="C397">
            <v>0</v>
          </cell>
        </row>
        <row r="398">
          <cell r="A398" t="str">
            <v>East Africa FM</v>
          </cell>
          <cell r="B398">
            <v>0</v>
          </cell>
          <cell r="C398">
            <v>0</v>
          </cell>
        </row>
        <row r="399">
          <cell r="A399" t="str">
            <v>Ingo</v>
          </cell>
          <cell r="B399">
            <v>0</v>
          </cell>
          <cell r="C399">
            <v>0</v>
          </cell>
        </row>
        <row r="400">
          <cell r="A400" t="str">
            <v>East FM</v>
          </cell>
          <cell r="B400">
            <v>0</v>
          </cell>
          <cell r="C400">
            <v>0</v>
          </cell>
        </row>
        <row r="401">
          <cell r="A401" t="str">
            <v>Impact FM</v>
          </cell>
          <cell r="B401">
            <v>0</v>
          </cell>
          <cell r="C401">
            <v>0</v>
          </cell>
        </row>
        <row r="402">
          <cell r="A402" t="str">
            <v>Imani FM</v>
          </cell>
          <cell r="B402">
            <v>0</v>
          </cell>
          <cell r="C402">
            <v>0</v>
          </cell>
        </row>
        <row r="403">
          <cell r="A403" t="str">
            <v>Iganjo FM</v>
          </cell>
          <cell r="B403">
            <v>0</v>
          </cell>
          <cell r="C403">
            <v>0</v>
          </cell>
        </row>
        <row r="404">
          <cell r="A404" t="str">
            <v>Iftin FM</v>
          </cell>
          <cell r="B404">
            <v>0</v>
          </cell>
          <cell r="C404">
            <v>0</v>
          </cell>
        </row>
        <row r="405">
          <cell r="A405" t="str">
            <v>IBC Radio</v>
          </cell>
          <cell r="B405">
            <v>0</v>
          </cell>
          <cell r="C405">
            <v>0</v>
          </cell>
        </row>
        <row r="406">
          <cell r="A406" t="str">
            <v>Hot 96 FM</v>
          </cell>
          <cell r="B406">
            <v>0</v>
          </cell>
          <cell r="C406">
            <v>0</v>
          </cell>
        </row>
        <row r="407">
          <cell r="A407" t="str">
            <v>Hosana FM</v>
          </cell>
          <cell r="B407">
            <v>0</v>
          </cell>
          <cell r="C407">
            <v>0</v>
          </cell>
        </row>
        <row r="408">
          <cell r="A408" t="str">
            <v>Home boyz Radio</v>
          </cell>
          <cell r="B408">
            <v>0</v>
          </cell>
          <cell r="C408">
            <v>0</v>
          </cell>
        </row>
        <row r="409">
          <cell r="A409" t="str">
            <v>Hits 915</v>
          </cell>
          <cell r="B409">
            <v>0</v>
          </cell>
          <cell r="C409">
            <v>0</v>
          </cell>
        </row>
        <row r="410">
          <cell r="A410" t="str">
            <v>Hero FM</v>
          </cell>
          <cell r="B410">
            <v>0</v>
          </cell>
          <cell r="C410">
            <v>0</v>
          </cell>
        </row>
        <row r="411">
          <cell r="A411" t="str">
            <v>Hekima FM</v>
          </cell>
          <cell r="B411">
            <v>0</v>
          </cell>
          <cell r="C411">
            <v>0</v>
          </cell>
        </row>
        <row r="412">
          <cell r="A412" t="str">
            <v>Gulf FM</v>
          </cell>
          <cell r="B412">
            <v>0</v>
          </cell>
          <cell r="C412">
            <v>0</v>
          </cell>
        </row>
        <row r="413">
          <cell r="A413" t="str">
            <v>Gukena FM</v>
          </cell>
          <cell r="B413">
            <v>0</v>
          </cell>
          <cell r="C413">
            <v>0</v>
          </cell>
        </row>
        <row r="414">
          <cell r="A414" t="str">
            <v>Gold FM</v>
          </cell>
          <cell r="B414">
            <v>0</v>
          </cell>
          <cell r="C414">
            <v>0</v>
          </cell>
        </row>
        <row r="415">
          <cell r="A415" t="str">
            <v>Gikuyu FM</v>
          </cell>
          <cell r="B415">
            <v>0</v>
          </cell>
          <cell r="C415">
            <v>0</v>
          </cell>
        </row>
        <row r="416">
          <cell r="A416" t="str">
            <v>Ghetto FM</v>
          </cell>
          <cell r="B416">
            <v>0</v>
          </cell>
          <cell r="C416">
            <v>0</v>
          </cell>
        </row>
        <row r="417">
          <cell r="A417" t="str">
            <v>Frontier FM</v>
          </cell>
          <cell r="B417">
            <v>0</v>
          </cell>
          <cell r="C417">
            <v>0</v>
          </cell>
        </row>
        <row r="418">
          <cell r="A418" t="str">
            <v>Fish FM</v>
          </cell>
          <cell r="B418">
            <v>0</v>
          </cell>
          <cell r="C418">
            <v>0</v>
          </cell>
        </row>
        <row r="419">
          <cell r="A419" t="str">
            <v>Fifa FM</v>
          </cell>
          <cell r="B419">
            <v>0</v>
          </cell>
          <cell r="C419">
            <v>0</v>
          </cell>
        </row>
        <row r="420">
          <cell r="A420" t="str">
            <v>Fanaka Radio</v>
          </cell>
          <cell r="B420">
            <v>0</v>
          </cell>
          <cell r="C420">
            <v>0</v>
          </cell>
        </row>
        <row r="421">
          <cell r="A421" t="str">
            <v>Family Radio 316</v>
          </cell>
          <cell r="B421">
            <v>0</v>
          </cell>
          <cell r="C421">
            <v>0</v>
          </cell>
        </row>
        <row r="422">
          <cell r="A422" t="str">
            <v>Faith FM</v>
          </cell>
          <cell r="B422">
            <v>0</v>
          </cell>
          <cell r="C422">
            <v>0</v>
          </cell>
        </row>
        <row r="423">
          <cell r="A423" t="str">
            <v>EWTN Catholic Radio</v>
          </cell>
          <cell r="B423">
            <v>0</v>
          </cell>
          <cell r="C423">
            <v>0</v>
          </cell>
        </row>
        <row r="424">
          <cell r="A424" t="str">
            <v>Etyet FM</v>
          </cell>
          <cell r="B424">
            <v>0</v>
          </cell>
          <cell r="C424">
            <v>0</v>
          </cell>
        </row>
        <row r="425">
          <cell r="A425" t="str">
            <v>Equator FM</v>
          </cell>
          <cell r="B425">
            <v>0</v>
          </cell>
          <cell r="C425">
            <v>0</v>
          </cell>
        </row>
        <row r="426">
          <cell r="A426" t="str">
            <v>Ene FM</v>
          </cell>
          <cell r="B426">
            <v>0</v>
          </cell>
          <cell r="C426">
            <v>0</v>
          </cell>
        </row>
        <row r="427">
          <cell r="A427" t="str">
            <v>Emuria FM</v>
          </cell>
          <cell r="B427">
            <v>0</v>
          </cell>
          <cell r="C427">
            <v>0</v>
          </cell>
        </row>
        <row r="428">
          <cell r="A428" t="str">
            <v>Emoo FM</v>
          </cell>
          <cell r="B428">
            <v>0</v>
          </cell>
          <cell r="C428">
            <v>0</v>
          </cell>
        </row>
        <row r="429">
          <cell r="A429" t="str">
            <v>Elgon Youth Radio</v>
          </cell>
          <cell r="B429">
            <v>0</v>
          </cell>
          <cell r="C429">
            <v>0</v>
          </cell>
        </row>
        <row r="430">
          <cell r="A430" t="str">
            <v>Mucha FM</v>
          </cell>
          <cell r="B430">
            <v>0</v>
          </cell>
          <cell r="C430">
            <v>0</v>
          </cell>
        </row>
        <row r="431">
          <cell r="A431" t="str">
            <v>Mulembe FM</v>
          </cell>
          <cell r="B431">
            <v>0</v>
          </cell>
          <cell r="C431">
            <v>0</v>
          </cell>
        </row>
        <row r="432">
          <cell r="A432" t="str">
            <v>Warsan FM</v>
          </cell>
          <cell r="B432">
            <v>0</v>
          </cell>
          <cell r="C432">
            <v>0</v>
          </cell>
        </row>
        <row r="433">
          <cell r="A433" t="str">
            <v>Touch FM</v>
          </cell>
          <cell r="B433">
            <v>0</v>
          </cell>
          <cell r="C433">
            <v>0</v>
          </cell>
        </row>
        <row r="434">
          <cell r="A434" t="str">
            <v>Sunset</v>
          </cell>
          <cell r="B434">
            <v>0</v>
          </cell>
          <cell r="C434">
            <v>0</v>
          </cell>
        </row>
        <row r="435">
          <cell r="A435" t="str">
            <v>Sulwe FM</v>
          </cell>
          <cell r="B435">
            <v>0</v>
          </cell>
          <cell r="C435">
            <v>0</v>
          </cell>
        </row>
        <row r="436">
          <cell r="A436" t="str">
            <v>Step FM</v>
          </cell>
          <cell r="B436">
            <v>0</v>
          </cell>
          <cell r="C436">
            <v>0</v>
          </cell>
        </row>
        <row r="437">
          <cell r="A437" t="str">
            <v>Star Radio(Lake)</v>
          </cell>
          <cell r="B437">
            <v>0</v>
          </cell>
          <cell r="C437">
            <v>0</v>
          </cell>
        </row>
        <row r="438">
          <cell r="A438" t="str">
            <v>Star FM (Somali/Borana/Kiswahili)</v>
          </cell>
          <cell r="B438">
            <v>0</v>
          </cell>
          <cell r="C438">
            <v>0</v>
          </cell>
        </row>
        <row r="439">
          <cell r="A439" t="str">
            <v>Star FM (Kisii)</v>
          </cell>
          <cell r="B439">
            <v>0</v>
          </cell>
          <cell r="C439">
            <v>0</v>
          </cell>
        </row>
        <row r="440">
          <cell r="A440" t="str">
            <v>Spice radio</v>
          </cell>
          <cell r="B440">
            <v>0</v>
          </cell>
          <cell r="C440">
            <v>0</v>
          </cell>
        </row>
        <row r="441">
          <cell r="A441" t="str">
            <v>Sound Asia Radio</v>
          </cell>
          <cell r="B441">
            <v>0</v>
          </cell>
          <cell r="C441">
            <v>0</v>
          </cell>
        </row>
        <row r="442">
          <cell r="A442" t="str">
            <v>Smooth FM</v>
          </cell>
          <cell r="B442">
            <v>0</v>
          </cell>
          <cell r="C442">
            <v>0</v>
          </cell>
        </row>
        <row r="443">
          <cell r="A443" t="str">
            <v>Smart FM</v>
          </cell>
          <cell r="B443">
            <v>0</v>
          </cell>
          <cell r="C443">
            <v>0</v>
          </cell>
        </row>
        <row r="444">
          <cell r="A444" t="str">
            <v>Sky FM</v>
          </cell>
          <cell r="B444">
            <v>0</v>
          </cell>
          <cell r="C444">
            <v>0</v>
          </cell>
        </row>
        <row r="445">
          <cell r="A445" t="str">
            <v>Sirwo FM</v>
          </cell>
          <cell r="B445">
            <v>0</v>
          </cell>
          <cell r="C445">
            <v>0</v>
          </cell>
        </row>
        <row r="446">
          <cell r="A446" t="str">
            <v>Sidai FM</v>
          </cell>
          <cell r="B446">
            <v>0</v>
          </cell>
          <cell r="C446">
            <v>0</v>
          </cell>
        </row>
        <row r="447">
          <cell r="A447" t="str">
            <v>Shujaaz FM</v>
          </cell>
          <cell r="B447">
            <v>0</v>
          </cell>
          <cell r="C447">
            <v>0</v>
          </cell>
        </row>
        <row r="448">
          <cell r="A448" t="str">
            <v>Shine FM</v>
          </cell>
          <cell r="B448">
            <v>0</v>
          </cell>
          <cell r="C448">
            <v>0</v>
          </cell>
        </row>
        <row r="449">
          <cell r="A449" t="str">
            <v>Sema Radio</v>
          </cell>
          <cell r="B449">
            <v>0</v>
          </cell>
          <cell r="C449">
            <v>0</v>
          </cell>
        </row>
        <row r="450">
          <cell r="A450" t="str">
            <v>Sayare Radio</v>
          </cell>
          <cell r="B450">
            <v>0</v>
          </cell>
          <cell r="C450">
            <v>0</v>
          </cell>
        </row>
        <row r="451">
          <cell r="A451" t="str">
            <v>Sawanga FM</v>
          </cell>
          <cell r="B451">
            <v>0</v>
          </cell>
          <cell r="C451">
            <v>0</v>
          </cell>
        </row>
        <row r="452">
          <cell r="A452" t="str">
            <v>Sauti ya Pwani</v>
          </cell>
          <cell r="B452">
            <v>0</v>
          </cell>
          <cell r="C452">
            <v>0</v>
          </cell>
        </row>
        <row r="453">
          <cell r="A453" t="str">
            <v>Sauti Ya Mwananchi</v>
          </cell>
          <cell r="B453">
            <v>0</v>
          </cell>
          <cell r="C453">
            <v>0</v>
          </cell>
        </row>
        <row r="454">
          <cell r="A454" t="str">
            <v>Saposema/Sabojambo FM</v>
          </cell>
          <cell r="B454">
            <v>0</v>
          </cell>
          <cell r="C454">
            <v>0</v>
          </cell>
        </row>
        <row r="455">
          <cell r="A455" t="str">
            <v>Sanyo FM -UG</v>
          </cell>
          <cell r="B455">
            <v>0</v>
          </cell>
          <cell r="C455">
            <v>0</v>
          </cell>
        </row>
        <row r="456">
          <cell r="A456" t="str">
            <v>Sahara FM</v>
          </cell>
          <cell r="B456">
            <v>0</v>
          </cell>
          <cell r="C456">
            <v>0</v>
          </cell>
        </row>
        <row r="457">
          <cell r="A457" t="str">
            <v>Rware</v>
          </cell>
          <cell r="B457">
            <v>0</v>
          </cell>
          <cell r="C457">
            <v>0</v>
          </cell>
        </row>
        <row r="458">
          <cell r="A458" t="str">
            <v>Ruben FM</v>
          </cell>
          <cell r="B458">
            <v>0</v>
          </cell>
          <cell r="C458">
            <v>0</v>
          </cell>
        </row>
        <row r="459">
          <cell r="A459" t="str">
            <v>RTN Radio</v>
          </cell>
          <cell r="B459">
            <v>0</v>
          </cell>
          <cell r="C459">
            <v>0</v>
          </cell>
        </row>
        <row r="460">
          <cell r="A460" t="str">
            <v>RTD (Tanzania)</v>
          </cell>
          <cell r="B460">
            <v>0</v>
          </cell>
          <cell r="C460">
            <v>0</v>
          </cell>
        </row>
        <row r="461">
          <cell r="A461" t="str">
            <v>RSA Radio</v>
          </cell>
          <cell r="B461">
            <v>0</v>
          </cell>
          <cell r="C461">
            <v>0</v>
          </cell>
        </row>
        <row r="462">
          <cell r="A462" t="str">
            <v>Rock Mambo FM</v>
          </cell>
          <cell r="B462">
            <v>0</v>
          </cell>
          <cell r="C462">
            <v>0</v>
          </cell>
        </row>
        <row r="463">
          <cell r="A463" t="str">
            <v>Syokimau FM</v>
          </cell>
          <cell r="B463">
            <v>0</v>
          </cell>
          <cell r="C463">
            <v>0</v>
          </cell>
        </row>
        <row r="464">
          <cell r="A464" t="str">
            <v>Tabasamu Radio</v>
          </cell>
          <cell r="B464">
            <v>0</v>
          </cell>
          <cell r="C464">
            <v>0</v>
          </cell>
        </row>
        <row r="465">
          <cell r="A465" t="str">
            <v>RFI (Radio France International)</v>
          </cell>
          <cell r="B465">
            <v>0</v>
          </cell>
          <cell r="C465">
            <v>0</v>
          </cell>
        </row>
        <row r="466">
          <cell r="A466" t="str">
            <v>Taboiyat FM</v>
          </cell>
          <cell r="B466">
            <v>0</v>
          </cell>
          <cell r="C466">
            <v>0</v>
          </cell>
        </row>
        <row r="467">
          <cell r="A467" t="str">
            <v>Wajir Community Radio</v>
          </cell>
          <cell r="B467">
            <v>0</v>
          </cell>
          <cell r="C467">
            <v>0</v>
          </cell>
        </row>
        <row r="468">
          <cell r="A468" t="str">
            <v>Vuka FM</v>
          </cell>
          <cell r="B468">
            <v>0</v>
          </cell>
          <cell r="C468">
            <v>0</v>
          </cell>
        </row>
        <row r="469">
          <cell r="A469" t="str">
            <v>Voice of Victory</v>
          </cell>
          <cell r="B469">
            <v>0</v>
          </cell>
          <cell r="C469">
            <v>0</v>
          </cell>
        </row>
        <row r="470">
          <cell r="A470" t="str">
            <v>Voice of America/VOA</v>
          </cell>
          <cell r="B470">
            <v>0</v>
          </cell>
          <cell r="C470">
            <v>0</v>
          </cell>
        </row>
        <row r="471">
          <cell r="A471" t="str">
            <v>Vihiga FM</v>
          </cell>
          <cell r="B471">
            <v>0</v>
          </cell>
          <cell r="C471">
            <v>0</v>
          </cell>
        </row>
        <row r="472">
          <cell r="A472" t="str">
            <v>Victory FM</v>
          </cell>
          <cell r="B472">
            <v>0</v>
          </cell>
          <cell r="C472">
            <v>0</v>
          </cell>
        </row>
        <row r="473">
          <cell r="A473" t="str">
            <v>Vere FM</v>
          </cell>
          <cell r="B473">
            <v>0</v>
          </cell>
          <cell r="C473">
            <v>0</v>
          </cell>
        </row>
        <row r="474">
          <cell r="A474" t="str">
            <v>Venus FM</v>
          </cell>
          <cell r="B474">
            <v>0</v>
          </cell>
          <cell r="C474">
            <v>0</v>
          </cell>
        </row>
        <row r="475">
          <cell r="A475" t="str">
            <v>USIU Radio</v>
          </cell>
          <cell r="B475">
            <v>0</v>
          </cell>
          <cell r="C475">
            <v>0</v>
          </cell>
        </row>
        <row r="476">
          <cell r="A476" t="str">
            <v>Urban Radio</v>
          </cell>
          <cell r="B476">
            <v>0</v>
          </cell>
          <cell r="C476">
            <v>0</v>
          </cell>
        </row>
        <row r="477">
          <cell r="A477" t="str">
            <v>Upendo FM</v>
          </cell>
          <cell r="B477">
            <v>0</v>
          </cell>
          <cell r="C477">
            <v>0</v>
          </cell>
        </row>
        <row r="478">
          <cell r="A478" t="str">
            <v>Umoja FM Radio</v>
          </cell>
          <cell r="B478">
            <v>0</v>
          </cell>
          <cell r="C478">
            <v>0</v>
          </cell>
        </row>
        <row r="479">
          <cell r="A479" t="str">
            <v>Uhuru FM</v>
          </cell>
          <cell r="B479">
            <v>0</v>
          </cell>
          <cell r="C479">
            <v>0</v>
          </cell>
        </row>
        <row r="480">
          <cell r="A480" t="str">
            <v>Ugwe</v>
          </cell>
          <cell r="B480">
            <v>0</v>
          </cell>
          <cell r="C480">
            <v>0</v>
          </cell>
        </row>
        <row r="481">
          <cell r="A481" t="str">
            <v>Amani FM</v>
          </cell>
          <cell r="B481">
            <v>0</v>
          </cell>
          <cell r="C481">
            <v>0</v>
          </cell>
        </row>
        <row r="482">
          <cell r="A482" t="str">
            <v>Turkana FM</v>
          </cell>
          <cell r="B482">
            <v>0</v>
          </cell>
          <cell r="C482">
            <v>0</v>
          </cell>
        </row>
        <row r="483">
          <cell r="A483" t="str">
            <v>Tuliza FM</v>
          </cell>
          <cell r="B483">
            <v>0</v>
          </cell>
          <cell r="C483">
            <v>0</v>
          </cell>
        </row>
        <row r="484">
          <cell r="A484" t="str">
            <v>Tugwatane kihanja FM</v>
          </cell>
          <cell r="B484">
            <v>0</v>
          </cell>
          <cell r="C484">
            <v>0</v>
          </cell>
        </row>
        <row r="485">
          <cell r="A485" t="str">
            <v>Truth FM</v>
          </cell>
          <cell r="B485">
            <v>0</v>
          </cell>
          <cell r="C485">
            <v>0</v>
          </cell>
        </row>
        <row r="486">
          <cell r="A486" t="str">
            <v>Tripple A</v>
          </cell>
          <cell r="B486">
            <v>0</v>
          </cell>
          <cell r="C486">
            <v>0</v>
          </cell>
        </row>
        <row r="487">
          <cell r="A487" t="str">
            <v>Top FM</v>
          </cell>
          <cell r="B487">
            <v>0</v>
          </cell>
          <cell r="C487">
            <v>0</v>
          </cell>
        </row>
        <row r="488">
          <cell r="A488" t="str">
            <v>Togotane FM</v>
          </cell>
          <cell r="B488">
            <v>0</v>
          </cell>
          <cell r="C488">
            <v>0</v>
          </cell>
        </row>
        <row r="489">
          <cell r="A489" t="str">
            <v>TNT FM</v>
          </cell>
          <cell r="B489">
            <v>0</v>
          </cell>
          <cell r="C489">
            <v>0</v>
          </cell>
        </row>
        <row r="490">
          <cell r="A490" t="str">
            <v>Thiiri FM</v>
          </cell>
          <cell r="B490">
            <v>0</v>
          </cell>
          <cell r="C490">
            <v>0</v>
          </cell>
        </row>
        <row r="491">
          <cell r="A491" t="str">
            <v>Tehran</v>
          </cell>
          <cell r="B491">
            <v>0</v>
          </cell>
          <cell r="C491">
            <v>0</v>
          </cell>
        </row>
        <row r="492">
          <cell r="A492" t="str">
            <v>TBS Radio</v>
          </cell>
          <cell r="B492">
            <v>0</v>
          </cell>
          <cell r="C492">
            <v>0</v>
          </cell>
        </row>
        <row r="493">
          <cell r="A493" t="str">
            <v>TBC TZ</v>
          </cell>
          <cell r="B493">
            <v>0</v>
          </cell>
          <cell r="C493">
            <v>0</v>
          </cell>
        </row>
        <row r="494">
          <cell r="A494" t="str">
            <v>Tarumbeta Radio</v>
          </cell>
          <cell r="B494">
            <v>0</v>
          </cell>
          <cell r="C494">
            <v>0</v>
          </cell>
        </row>
        <row r="495">
          <cell r="A495" t="str">
            <v>Tana River Broadcasting Station (TBS)</v>
          </cell>
          <cell r="B495">
            <v>0</v>
          </cell>
          <cell r="C495">
            <v>0</v>
          </cell>
        </row>
        <row r="496">
          <cell r="A496" t="str">
            <v>Rhema</v>
          </cell>
          <cell r="B496">
            <v>0</v>
          </cell>
          <cell r="C496">
            <v>0</v>
          </cell>
        </row>
        <row r="497">
          <cell r="A497" t="str">
            <v>Ranet FM</v>
          </cell>
          <cell r="B497">
            <v>0</v>
          </cell>
          <cell r="C497">
            <v>0</v>
          </cell>
        </row>
        <row r="498">
          <cell r="A498" t="str">
            <v>Muuga FM</v>
          </cell>
          <cell r="B498">
            <v>0</v>
          </cell>
          <cell r="C498">
            <v>0</v>
          </cell>
        </row>
        <row r="499">
          <cell r="A499" t="str">
            <v>Radio Ethiopia</v>
          </cell>
          <cell r="B499">
            <v>0</v>
          </cell>
          <cell r="C499">
            <v>0</v>
          </cell>
        </row>
        <row r="500">
          <cell r="A500" t="str">
            <v>Radio Disney</v>
          </cell>
          <cell r="B500">
            <v>0</v>
          </cell>
          <cell r="C500">
            <v>0</v>
          </cell>
        </row>
        <row r="501">
          <cell r="A501" t="str">
            <v>Radio Dhamaal</v>
          </cell>
          <cell r="B501">
            <v>0</v>
          </cell>
          <cell r="C501">
            <v>0</v>
          </cell>
        </row>
        <row r="502">
          <cell r="A502" t="str">
            <v>Radio Deutsche Welle</v>
          </cell>
          <cell r="B502">
            <v>0</v>
          </cell>
          <cell r="C502">
            <v>0</v>
          </cell>
        </row>
        <row r="503">
          <cell r="A503" t="str">
            <v>Radio China</v>
          </cell>
          <cell r="B503">
            <v>0</v>
          </cell>
          <cell r="C503">
            <v>0</v>
          </cell>
        </row>
        <row r="504">
          <cell r="A504" t="str">
            <v>Radio Chaidi</v>
          </cell>
          <cell r="B504">
            <v>0</v>
          </cell>
          <cell r="C504">
            <v>0</v>
          </cell>
        </row>
        <row r="505">
          <cell r="A505" t="str">
            <v>Radio Alpha</v>
          </cell>
          <cell r="B505">
            <v>0</v>
          </cell>
          <cell r="C505">
            <v>0</v>
          </cell>
        </row>
        <row r="506">
          <cell r="A506" t="str">
            <v>Radio Akicha</v>
          </cell>
          <cell r="B506">
            <v>0</v>
          </cell>
          <cell r="C506">
            <v>0</v>
          </cell>
        </row>
        <row r="507">
          <cell r="A507" t="str">
            <v>Qwetu Radio (Kwetu)</v>
          </cell>
          <cell r="B507">
            <v>0</v>
          </cell>
          <cell r="C507">
            <v>0</v>
          </cell>
        </row>
        <row r="508">
          <cell r="A508" t="str">
            <v>Quaran</v>
          </cell>
          <cell r="B508">
            <v>0</v>
          </cell>
          <cell r="C508">
            <v>0</v>
          </cell>
        </row>
        <row r="509">
          <cell r="A509" t="str">
            <v>Q FM</v>
          </cell>
          <cell r="B509">
            <v>0</v>
          </cell>
          <cell r="C509">
            <v>0</v>
          </cell>
        </row>
        <row r="510">
          <cell r="A510" t="str">
            <v>Pilipili FM</v>
          </cell>
          <cell r="B510">
            <v>0</v>
          </cell>
          <cell r="C510">
            <v>0</v>
          </cell>
        </row>
        <row r="511">
          <cell r="A511" t="str">
            <v>Pamoja FM Radio</v>
          </cell>
          <cell r="B511">
            <v>0</v>
          </cell>
          <cell r="C511">
            <v>0</v>
          </cell>
        </row>
        <row r="512">
          <cell r="A512" t="str">
            <v>Open Gate Radio-Ug(OPG)</v>
          </cell>
          <cell r="B512">
            <v>0</v>
          </cell>
          <cell r="C512">
            <v>0</v>
          </cell>
        </row>
        <row r="513">
          <cell r="A513" t="str">
            <v>Onagi FM</v>
          </cell>
          <cell r="B513">
            <v>0</v>
          </cell>
          <cell r="C513">
            <v>0</v>
          </cell>
        </row>
        <row r="514">
          <cell r="A514" t="str">
            <v>Nyota FM</v>
          </cell>
          <cell r="B514">
            <v>0</v>
          </cell>
          <cell r="C514">
            <v>0</v>
          </cell>
        </row>
        <row r="515">
          <cell r="A515" t="str">
            <v>NRG Radio/Energy</v>
          </cell>
          <cell r="B515">
            <v>0</v>
          </cell>
          <cell r="C515">
            <v>0</v>
          </cell>
        </row>
        <row r="516">
          <cell r="A516" t="str">
            <v>Not Applicable</v>
          </cell>
          <cell r="B516">
            <v>0</v>
          </cell>
          <cell r="C516">
            <v>0</v>
          </cell>
        </row>
        <row r="517">
          <cell r="A517" t="str">
            <v>North Rift Radio</v>
          </cell>
          <cell r="B517">
            <v>0</v>
          </cell>
          <cell r="C517">
            <v>0</v>
          </cell>
        </row>
        <row r="518">
          <cell r="B518">
            <v>0</v>
          </cell>
          <cell r="C518">
            <v>0</v>
          </cell>
        </row>
        <row r="519">
          <cell r="A519" t="str">
            <v>Njata FM</v>
          </cell>
          <cell r="B519">
            <v>0</v>
          </cell>
          <cell r="C519">
            <v>0</v>
          </cell>
        </row>
        <row r="520">
          <cell r="A520" t="str">
            <v>Neema FM</v>
          </cell>
          <cell r="B520">
            <v>0</v>
          </cell>
          <cell r="C520">
            <v>0</v>
          </cell>
        </row>
        <row r="521">
          <cell r="A521" t="str">
            <v>Ndega FM</v>
          </cell>
          <cell r="B521">
            <v>0</v>
          </cell>
          <cell r="C521">
            <v>0</v>
          </cell>
        </row>
        <row r="522">
          <cell r="A522" t="str">
            <v>NBS Radio</v>
          </cell>
          <cell r="B522">
            <v>0</v>
          </cell>
          <cell r="C522">
            <v>0</v>
          </cell>
        </row>
        <row r="523">
          <cell r="A523" t="str">
            <v>Nation FM / 963</v>
          </cell>
          <cell r="B523">
            <v>0</v>
          </cell>
          <cell r="C523">
            <v>0</v>
          </cell>
        </row>
        <row r="524">
          <cell r="A524" t="str">
            <v>Namlolwe FM</v>
          </cell>
          <cell r="B524">
            <v>0</v>
          </cell>
          <cell r="C524">
            <v>0</v>
          </cell>
        </row>
        <row r="525">
          <cell r="A525" t="str">
            <v>Mwatu FM</v>
          </cell>
          <cell r="B525">
            <v>0</v>
          </cell>
          <cell r="C525">
            <v>0</v>
          </cell>
        </row>
        <row r="526">
          <cell r="A526" t="str">
            <v>Mwango FM</v>
          </cell>
          <cell r="B526">
            <v>0</v>
          </cell>
          <cell r="C526">
            <v>0</v>
          </cell>
        </row>
        <row r="527">
          <cell r="A527" t="str">
            <v>Mwangaza</v>
          </cell>
          <cell r="B527">
            <v>0</v>
          </cell>
          <cell r="C527">
            <v>0</v>
          </cell>
        </row>
        <row r="528">
          <cell r="A528" t="str">
            <v>Mwago FM</v>
          </cell>
          <cell r="B528">
            <v>0</v>
          </cell>
          <cell r="C528">
            <v>0</v>
          </cell>
        </row>
        <row r="529">
          <cell r="A529" t="str">
            <v>Radio Djibouti</v>
          </cell>
          <cell r="B529">
            <v>0</v>
          </cell>
          <cell r="C529">
            <v>0</v>
          </cell>
        </row>
        <row r="530">
          <cell r="A530" t="str">
            <v>Radio Free Africa</v>
          </cell>
          <cell r="B530">
            <v>0</v>
          </cell>
          <cell r="C530">
            <v>0</v>
          </cell>
        </row>
        <row r="531">
          <cell r="A531" t="str">
            <v>Rameny Radio</v>
          </cell>
          <cell r="B531">
            <v>0</v>
          </cell>
          <cell r="C531">
            <v>0</v>
          </cell>
        </row>
        <row r="532">
          <cell r="A532" t="str">
            <v>Radio Furaha</v>
          </cell>
          <cell r="B532">
            <v>0</v>
          </cell>
          <cell r="C532">
            <v>0</v>
          </cell>
        </row>
        <row r="533">
          <cell r="A533" t="str">
            <v>Raha</v>
          </cell>
          <cell r="B533">
            <v>0</v>
          </cell>
          <cell r="C533">
            <v>0</v>
          </cell>
        </row>
        <row r="534">
          <cell r="A534" t="str">
            <v>Radio Waumini</v>
          </cell>
          <cell r="B534">
            <v>0</v>
          </cell>
          <cell r="C534">
            <v>0</v>
          </cell>
        </row>
        <row r="535">
          <cell r="A535" t="str">
            <v>Radio Uptown</v>
          </cell>
          <cell r="B535">
            <v>0</v>
          </cell>
          <cell r="C535">
            <v>0</v>
          </cell>
        </row>
        <row r="536">
          <cell r="A536" t="str">
            <v>Radio Tanga</v>
          </cell>
          <cell r="B536">
            <v>0</v>
          </cell>
          <cell r="C536">
            <v>0</v>
          </cell>
        </row>
        <row r="537">
          <cell r="A537" t="str">
            <v>Radio Somalia</v>
          </cell>
          <cell r="B537">
            <v>0</v>
          </cell>
          <cell r="C537">
            <v>0</v>
          </cell>
        </row>
        <row r="538">
          <cell r="A538" t="str">
            <v>Radio Simba</v>
          </cell>
          <cell r="B538">
            <v>0</v>
          </cell>
          <cell r="C538">
            <v>0</v>
          </cell>
        </row>
        <row r="539">
          <cell r="A539" t="str">
            <v>Radio Salaam</v>
          </cell>
          <cell r="B539">
            <v>0</v>
          </cell>
          <cell r="C539">
            <v>0</v>
          </cell>
        </row>
        <row r="540">
          <cell r="A540" t="str">
            <v>Radio Sahara 943 FM</v>
          </cell>
          <cell r="B540">
            <v>0</v>
          </cell>
          <cell r="C540">
            <v>0</v>
          </cell>
        </row>
        <row r="541">
          <cell r="A541" t="str">
            <v>Radio Safari</v>
          </cell>
          <cell r="B541">
            <v>0</v>
          </cell>
          <cell r="C541">
            <v>0</v>
          </cell>
        </row>
        <row r="542">
          <cell r="A542" t="str">
            <v>Radio Risala</v>
          </cell>
          <cell r="B542">
            <v>0</v>
          </cell>
          <cell r="C542">
            <v>0</v>
          </cell>
        </row>
        <row r="543">
          <cell r="A543" t="str">
            <v>Radio Planet International</v>
          </cell>
          <cell r="B543">
            <v>0</v>
          </cell>
          <cell r="C543">
            <v>0</v>
          </cell>
        </row>
        <row r="544">
          <cell r="A544" t="str">
            <v>Radio Pacho</v>
          </cell>
          <cell r="B544">
            <v>0</v>
          </cell>
          <cell r="C544">
            <v>0</v>
          </cell>
        </row>
        <row r="545">
          <cell r="A545" t="str">
            <v>Radio One /  1 FM</v>
          </cell>
          <cell r="B545">
            <v>0</v>
          </cell>
          <cell r="C545">
            <v>0</v>
          </cell>
        </row>
        <row r="546">
          <cell r="A546" t="str">
            <v>Radio Oldis</v>
          </cell>
          <cell r="B546">
            <v>0</v>
          </cell>
          <cell r="C546">
            <v>0</v>
          </cell>
        </row>
        <row r="547">
          <cell r="A547" t="str">
            <v>Radio Nthome</v>
          </cell>
          <cell r="B547">
            <v>0</v>
          </cell>
          <cell r="C547">
            <v>0</v>
          </cell>
        </row>
        <row r="548">
          <cell r="A548" t="str">
            <v>Radio Mwariama</v>
          </cell>
          <cell r="B548">
            <v>0</v>
          </cell>
          <cell r="C548">
            <v>0</v>
          </cell>
        </row>
        <row r="549">
          <cell r="A549" t="str">
            <v>Radio Mururi</v>
          </cell>
          <cell r="B549">
            <v>0</v>
          </cell>
          <cell r="C549">
            <v>0</v>
          </cell>
        </row>
        <row r="550">
          <cell r="A550" t="str">
            <v>Radio Mumbo</v>
          </cell>
          <cell r="B550">
            <v>0</v>
          </cell>
          <cell r="C550">
            <v>0</v>
          </cell>
        </row>
        <row r="551">
          <cell r="A551" t="str">
            <v>Radio Mukwano</v>
          </cell>
          <cell r="B551">
            <v>0</v>
          </cell>
          <cell r="C551">
            <v>0</v>
          </cell>
        </row>
        <row r="552">
          <cell r="A552" t="str">
            <v>Radio Minto</v>
          </cell>
          <cell r="B552">
            <v>0</v>
          </cell>
          <cell r="C552">
            <v>0</v>
          </cell>
        </row>
        <row r="553">
          <cell r="A553" t="str">
            <v>Radio Mata</v>
          </cell>
          <cell r="B553">
            <v>0</v>
          </cell>
          <cell r="C553">
            <v>0</v>
          </cell>
        </row>
        <row r="554">
          <cell r="A554" t="str">
            <v>Radio Maria</v>
          </cell>
          <cell r="B554">
            <v>0</v>
          </cell>
          <cell r="C554">
            <v>0</v>
          </cell>
        </row>
        <row r="555">
          <cell r="A555" t="str">
            <v>Radio Mambo</v>
          </cell>
          <cell r="B555">
            <v>0</v>
          </cell>
          <cell r="C555">
            <v>0</v>
          </cell>
        </row>
        <row r="556">
          <cell r="A556" t="str">
            <v>Radio Maa</v>
          </cell>
          <cell r="B556">
            <v>0</v>
          </cell>
          <cell r="C556">
            <v>0</v>
          </cell>
        </row>
        <row r="557">
          <cell r="A557" t="str">
            <v>Radio Lake Victoria/Osienala</v>
          </cell>
          <cell r="B557">
            <v>0</v>
          </cell>
          <cell r="C557">
            <v>0</v>
          </cell>
        </row>
        <row r="558">
          <cell r="A558" t="str">
            <v>Radio Kitwek</v>
          </cell>
          <cell r="B558">
            <v>0</v>
          </cell>
          <cell r="C558">
            <v>0</v>
          </cell>
        </row>
        <row r="559">
          <cell r="A559" t="str">
            <v>Radio Japan International International</v>
          </cell>
          <cell r="B559">
            <v>0</v>
          </cell>
          <cell r="C559">
            <v>0</v>
          </cell>
        </row>
        <row r="560">
          <cell r="A560" t="str">
            <v>Radio Jangwani</v>
          </cell>
          <cell r="B560">
            <v>0</v>
          </cell>
          <cell r="C560">
            <v>0</v>
          </cell>
        </row>
        <row r="561">
          <cell r="A561" t="str">
            <v>Radio Ihsaan</v>
          </cell>
          <cell r="B561">
            <v>0</v>
          </cell>
          <cell r="C561">
            <v>0</v>
          </cell>
        </row>
        <row r="562">
          <cell r="A562" t="str">
            <v>Two FM/2 FM / 87.7 Radio</v>
          </cell>
          <cell r="B562">
            <v>0</v>
          </cell>
          <cell r="C562">
            <v>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Data"/>
      <sheetName val="Reach and Share"/>
    </sheetNames>
    <sheetDataSet>
      <sheetData sheetId="0"/>
      <sheetData sheetId="1">
        <row r="1">
          <cell r="A1" t="str">
            <v>Station</v>
          </cell>
          <cell r="B1" t="str">
            <v>Reach</v>
          </cell>
        </row>
        <row r="2">
          <cell r="A2" t="str">
            <v>Total RD</v>
          </cell>
          <cell r="B2">
            <v>0.38800000000000001</v>
          </cell>
        </row>
        <row r="3">
          <cell r="A3" t="str">
            <v>Ramogi FM</v>
          </cell>
          <cell r="B3">
            <v>0.22509999999999999</v>
          </cell>
          <cell r="C3">
            <v>0.46967565306665648</v>
          </cell>
        </row>
        <row r="4">
          <cell r="A4" t="str">
            <v>Milele FM</v>
          </cell>
          <cell r="B4">
            <v>3.0800000000000001E-2</v>
          </cell>
          <cell r="C4">
            <v>0.102247233735123</v>
          </cell>
        </row>
        <row r="5">
          <cell r="A5" t="str">
            <v>Citizen Radio</v>
          </cell>
          <cell r="B5">
            <v>6.8699999999999997E-2</v>
          </cell>
          <cell r="C5">
            <v>0.100992433172364</v>
          </cell>
        </row>
        <row r="6">
          <cell r="A6" t="str">
            <v>Mayienga FM</v>
          </cell>
          <cell r="B6">
            <v>2.3400000000000001E-2</v>
          </cell>
          <cell r="C6">
            <v>5.502110346401004E-2</v>
          </cell>
        </row>
        <row r="7">
          <cell r="A7" t="str">
            <v>Radio 47</v>
          </cell>
          <cell r="B7">
            <v>1.77E-2</v>
          </cell>
          <cell r="C7">
            <v>3.5742803908893873E-2</v>
          </cell>
        </row>
        <row r="8">
          <cell r="A8" t="str">
            <v>Radio Maisha</v>
          </cell>
          <cell r="B8">
            <v>1.67E-2</v>
          </cell>
          <cell r="C8">
            <v>3.1484086847408638E-2</v>
          </cell>
        </row>
        <row r="9">
          <cell r="A9" t="str">
            <v>Radio Lake Victoria/Osienala</v>
          </cell>
          <cell r="B9">
            <v>1.37E-2</v>
          </cell>
          <cell r="C9">
            <v>3.0875698695767891E-2</v>
          </cell>
        </row>
        <row r="10">
          <cell r="A10" t="str">
            <v>Namlolwe FM</v>
          </cell>
          <cell r="B10">
            <v>1.5900000000000001E-2</v>
          </cell>
          <cell r="C10">
            <v>2.9126582759800752E-2</v>
          </cell>
        </row>
        <row r="11">
          <cell r="A11" t="str">
            <v>Jambo FM</v>
          </cell>
          <cell r="B11">
            <v>1.5100000000000001E-2</v>
          </cell>
          <cell r="C11">
            <v>2.4411574584584969E-2</v>
          </cell>
        </row>
        <row r="12">
          <cell r="A12" t="str">
            <v>Kiss FM</v>
          </cell>
          <cell r="B12">
            <v>5.8999999999999999E-3</v>
          </cell>
          <cell r="C12">
            <v>1.821362028974486E-2</v>
          </cell>
        </row>
        <row r="13">
          <cell r="A13" t="str">
            <v>Jowi</v>
          </cell>
          <cell r="B13">
            <v>6.7000000000000002E-3</v>
          </cell>
          <cell r="C13">
            <v>1.346058785505152E-2</v>
          </cell>
        </row>
        <row r="14">
          <cell r="A14" t="str">
            <v>Spice radio</v>
          </cell>
          <cell r="B14">
            <v>5.4999999999999997E-3</v>
          </cell>
          <cell r="C14">
            <v>1.038062283737024E-2</v>
          </cell>
        </row>
        <row r="15">
          <cell r="A15" t="str">
            <v>Mulembe FM</v>
          </cell>
          <cell r="B15">
            <v>5.8999999999999999E-3</v>
          </cell>
          <cell r="C15">
            <v>9.0497737556561077E-3</v>
          </cell>
        </row>
        <row r="16">
          <cell r="A16" t="str">
            <v>Radio Maria</v>
          </cell>
          <cell r="B16">
            <v>3.8E-3</v>
          </cell>
          <cell r="C16">
            <v>8.2132400471500826E-3</v>
          </cell>
        </row>
        <row r="17">
          <cell r="A17" t="str">
            <v>Togotane FM</v>
          </cell>
          <cell r="B17">
            <v>6.4000000000000003E-3</v>
          </cell>
          <cell r="C17">
            <v>8.0611430092398951E-3</v>
          </cell>
        </row>
        <row r="18">
          <cell r="A18" t="str">
            <v>Angel Maria FM</v>
          </cell>
          <cell r="B18">
            <v>1.9E-3</v>
          </cell>
          <cell r="C18">
            <v>7.3386820791665076E-3</v>
          </cell>
        </row>
        <row r="19">
          <cell r="A19" t="str">
            <v>Radio Taifa</v>
          </cell>
          <cell r="B19">
            <v>4.4999999999999997E-3</v>
          </cell>
          <cell r="C19">
            <v>6.5021483706604807E-3</v>
          </cell>
        </row>
        <row r="20">
          <cell r="A20" t="str">
            <v>KBC English Radio</v>
          </cell>
          <cell r="B20">
            <v>4.4999999999999997E-3</v>
          </cell>
          <cell r="C20">
            <v>6.3120270732727477E-3</v>
          </cell>
        </row>
        <row r="21">
          <cell r="A21" t="str">
            <v>Sulwe FM</v>
          </cell>
          <cell r="B21">
            <v>2.3999999999999998E-3</v>
          </cell>
          <cell r="C21">
            <v>2.851819460816001E-3</v>
          </cell>
        </row>
        <row r="22">
          <cell r="A22" t="str">
            <v>Joy fm</v>
          </cell>
          <cell r="B22">
            <v>5.9999999999999995E-4</v>
          </cell>
          <cell r="C22">
            <v>2.7757709418609069E-3</v>
          </cell>
        </row>
        <row r="23">
          <cell r="A23" t="str">
            <v>Capital Radio</v>
          </cell>
          <cell r="B23">
            <v>1.1999999999999999E-3</v>
          </cell>
          <cell r="C23">
            <v>2.5096011255180801E-3</v>
          </cell>
        </row>
        <row r="24">
          <cell r="A24" t="str">
            <v>Milambo FM</v>
          </cell>
          <cell r="B24">
            <v>1.4E-3</v>
          </cell>
          <cell r="C24">
            <v>2.4335526065629872E-3</v>
          </cell>
        </row>
        <row r="25">
          <cell r="A25" t="str">
            <v>Tarumbeta Radio</v>
          </cell>
          <cell r="B25">
            <v>1.5E-3</v>
          </cell>
          <cell r="C25">
            <v>2.2054070496977068E-3</v>
          </cell>
        </row>
        <row r="26">
          <cell r="A26" t="str">
            <v>Lakeside radio</v>
          </cell>
          <cell r="B26">
            <v>8.9999999999999998E-4</v>
          </cell>
          <cell r="C26">
            <v>2.129358530742614E-3</v>
          </cell>
        </row>
        <row r="27">
          <cell r="A27" t="str">
            <v>Mikai FM</v>
          </cell>
          <cell r="B27">
            <v>1.1999999999999999E-3</v>
          </cell>
          <cell r="C27">
            <v>1.9772614928324269E-3</v>
          </cell>
        </row>
        <row r="28">
          <cell r="A28" t="str">
            <v>Biblia Husema</v>
          </cell>
          <cell r="B28">
            <v>2.3999999999999998E-3</v>
          </cell>
          <cell r="C28">
            <v>1.8251644549222401E-3</v>
          </cell>
        </row>
        <row r="29">
          <cell r="A29" t="str">
            <v>NRG Radio/Energy</v>
          </cell>
          <cell r="B29">
            <v>1E-3</v>
          </cell>
          <cell r="C29">
            <v>1.8251644549222401E-3</v>
          </cell>
        </row>
        <row r="30">
          <cell r="A30" t="str">
            <v>Hot 96 FM</v>
          </cell>
          <cell r="B30">
            <v>1E-3</v>
          </cell>
          <cell r="C30">
            <v>1.635043157534507E-3</v>
          </cell>
        </row>
        <row r="31">
          <cell r="A31" t="str">
            <v>Tugwatane kihanja FM</v>
          </cell>
          <cell r="B31">
            <v>1.2999999999999999E-3</v>
          </cell>
          <cell r="C31">
            <v>1.48294611962432E-3</v>
          </cell>
        </row>
        <row r="32">
          <cell r="A32" t="str">
            <v>Maseno Radio</v>
          </cell>
          <cell r="B32">
            <v>5.0000000000000001E-4</v>
          </cell>
          <cell r="C32">
            <v>1.48294611962432E-3</v>
          </cell>
        </row>
        <row r="33">
          <cell r="A33" t="str">
            <v>KBC Maasai/Nosim</v>
          </cell>
          <cell r="B33">
            <v>8.0000000000000004E-4</v>
          </cell>
          <cell r="C33">
            <v>1.444921860146774E-3</v>
          </cell>
        </row>
        <row r="34">
          <cell r="A34" t="str">
            <v>Tembea FM</v>
          </cell>
          <cell r="B34">
            <v>1.9E-3</v>
          </cell>
          <cell r="C34">
            <v>1.4068976006692271E-3</v>
          </cell>
        </row>
        <row r="35">
          <cell r="A35" t="str">
            <v>Dala FM</v>
          </cell>
          <cell r="B35">
            <v>1.1000000000000001E-3</v>
          </cell>
          <cell r="C35">
            <v>1.25480056275904E-3</v>
          </cell>
        </row>
        <row r="36">
          <cell r="A36" t="str">
            <v>Radio Tugotane</v>
          </cell>
          <cell r="B36">
            <v>8.0000000000000004E-4</v>
          </cell>
          <cell r="C36">
            <v>1.216776303281494E-3</v>
          </cell>
        </row>
        <row r="37">
          <cell r="A37" t="str">
            <v>Girwa</v>
          </cell>
          <cell r="B37">
            <v>1E-3</v>
          </cell>
          <cell r="C37">
            <v>7.6048518955093352E-4</v>
          </cell>
        </row>
        <row r="38">
          <cell r="A38" t="str">
            <v>MBCI Radio 89.5 FM</v>
          </cell>
          <cell r="B38">
            <v>8.9999999999999998E-4</v>
          </cell>
          <cell r="C38">
            <v>5.7036389216320003E-4</v>
          </cell>
        </row>
        <row r="39">
          <cell r="A39" t="str">
            <v>Kass FM</v>
          </cell>
          <cell r="B39">
            <v>1E-3</v>
          </cell>
          <cell r="C39">
            <v>3.8024259477546682E-4</v>
          </cell>
        </row>
        <row r="40">
          <cell r="A40" t="str">
            <v>Family Radio 316</v>
          </cell>
          <cell r="B40">
            <v>8.9999999999999998E-4</v>
          </cell>
          <cell r="C40">
            <v>3.4221833529792011E-4</v>
          </cell>
        </row>
        <row r="41">
          <cell r="A41" t="str">
            <v>Injili Radio</v>
          </cell>
          <cell r="B41">
            <v>4.0000000000000002E-4</v>
          </cell>
          <cell r="C41">
            <v>3.4221833529792011E-4</v>
          </cell>
        </row>
        <row r="42">
          <cell r="A42" t="str">
            <v>Baite</v>
          </cell>
          <cell r="B42">
            <v>0</v>
          </cell>
          <cell r="C42">
            <v>0</v>
          </cell>
        </row>
        <row r="43">
          <cell r="A43" t="str">
            <v>Weru FM</v>
          </cell>
          <cell r="B43">
            <v>0</v>
          </cell>
          <cell r="C43">
            <v>0</v>
          </cell>
        </row>
        <row r="44">
          <cell r="A44" t="str">
            <v>Wakulima</v>
          </cell>
          <cell r="B44">
            <v>0</v>
          </cell>
          <cell r="C44">
            <v>0</v>
          </cell>
        </row>
        <row r="45">
          <cell r="A45" t="str">
            <v>West FM</v>
          </cell>
          <cell r="B45">
            <v>0</v>
          </cell>
          <cell r="C45">
            <v>0</v>
          </cell>
        </row>
        <row r="46">
          <cell r="A46" t="str">
            <v>Radio mchungaji</v>
          </cell>
          <cell r="B46">
            <v>0</v>
          </cell>
          <cell r="C46">
            <v>0</v>
          </cell>
        </row>
        <row r="47">
          <cell r="A47" t="str">
            <v>Mwihoko</v>
          </cell>
          <cell r="B47">
            <v>0</v>
          </cell>
          <cell r="C47">
            <v>0</v>
          </cell>
        </row>
        <row r="48">
          <cell r="A48" t="str">
            <v>Kayo FM</v>
          </cell>
          <cell r="B48">
            <v>0</v>
          </cell>
          <cell r="C48">
            <v>0</v>
          </cell>
        </row>
        <row r="49">
          <cell r="A49" t="str">
            <v>Getembe fm</v>
          </cell>
          <cell r="B49">
            <v>0</v>
          </cell>
          <cell r="C49">
            <v>0</v>
          </cell>
        </row>
        <row r="50">
          <cell r="A50" t="str">
            <v>Christian radio</v>
          </cell>
          <cell r="B50">
            <v>0</v>
          </cell>
          <cell r="C50">
            <v>0</v>
          </cell>
        </row>
        <row r="51">
          <cell r="A51" t="str">
            <v>Riverside</v>
          </cell>
          <cell r="B51">
            <v>0</v>
          </cell>
          <cell r="C51">
            <v>0</v>
          </cell>
        </row>
        <row r="52">
          <cell r="A52" t="str">
            <v>FBF</v>
          </cell>
          <cell r="B52">
            <v>0</v>
          </cell>
          <cell r="C52">
            <v>0</v>
          </cell>
        </row>
        <row r="53">
          <cell r="A53" t="str">
            <v>Lokoi fm</v>
          </cell>
          <cell r="B53">
            <v>0</v>
          </cell>
          <cell r="C53">
            <v>0</v>
          </cell>
        </row>
        <row r="54">
          <cell r="A54" t="str">
            <v>Muoroto fm</v>
          </cell>
          <cell r="B54">
            <v>0</v>
          </cell>
          <cell r="C54">
            <v>0</v>
          </cell>
        </row>
        <row r="55">
          <cell r="A55" t="str">
            <v>Tushikamane fm</v>
          </cell>
          <cell r="B55">
            <v>0</v>
          </cell>
          <cell r="C55">
            <v>0</v>
          </cell>
        </row>
        <row r="56">
          <cell r="A56" t="str">
            <v>Radio Mshindi</v>
          </cell>
          <cell r="B56">
            <v>0</v>
          </cell>
          <cell r="C56">
            <v>0</v>
          </cell>
        </row>
        <row r="57">
          <cell r="A57" t="str">
            <v>Ekeyokon FM</v>
          </cell>
          <cell r="B57">
            <v>0</v>
          </cell>
          <cell r="C57">
            <v>0</v>
          </cell>
        </row>
        <row r="58">
          <cell r="A58" t="str">
            <v>Jazz</v>
          </cell>
          <cell r="B58">
            <v>0</v>
          </cell>
          <cell r="C58">
            <v>0</v>
          </cell>
        </row>
        <row r="59">
          <cell r="A59" t="str">
            <v>Yudah</v>
          </cell>
          <cell r="B59">
            <v>0</v>
          </cell>
          <cell r="C59">
            <v>0</v>
          </cell>
        </row>
        <row r="60">
          <cell r="A60" t="str">
            <v>GV</v>
          </cell>
          <cell r="B60">
            <v>0</v>
          </cell>
          <cell r="C60">
            <v>0</v>
          </cell>
        </row>
        <row r="61">
          <cell r="A61" t="str">
            <v>Muyeche fm</v>
          </cell>
          <cell r="B61">
            <v>0</v>
          </cell>
          <cell r="C61">
            <v>0</v>
          </cell>
        </row>
        <row r="62">
          <cell r="A62" t="str">
            <v>Perus</v>
          </cell>
          <cell r="B62">
            <v>0</v>
          </cell>
          <cell r="C62">
            <v>0</v>
          </cell>
        </row>
        <row r="63">
          <cell r="A63" t="str">
            <v>Chalbi FM</v>
          </cell>
          <cell r="B63">
            <v>0</v>
          </cell>
          <cell r="C63">
            <v>0</v>
          </cell>
        </row>
        <row r="64">
          <cell r="A64" t="str">
            <v>Kwame fm</v>
          </cell>
          <cell r="B64">
            <v>0</v>
          </cell>
          <cell r="C64">
            <v>0</v>
          </cell>
        </row>
        <row r="65">
          <cell r="A65" t="str">
            <v>Y FM</v>
          </cell>
          <cell r="B65">
            <v>0</v>
          </cell>
          <cell r="C65">
            <v>0</v>
          </cell>
        </row>
        <row r="66">
          <cell r="A66" t="str">
            <v>Jcc</v>
          </cell>
          <cell r="B66">
            <v>0</v>
          </cell>
          <cell r="C66">
            <v>0</v>
          </cell>
        </row>
        <row r="67">
          <cell r="A67" t="str">
            <v>Boarder fm</v>
          </cell>
          <cell r="B67">
            <v>0</v>
          </cell>
          <cell r="C67">
            <v>0</v>
          </cell>
        </row>
        <row r="68">
          <cell r="A68" t="str">
            <v>Muhoroto</v>
          </cell>
          <cell r="B68">
            <v>0</v>
          </cell>
          <cell r="C68">
            <v>0</v>
          </cell>
        </row>
        <row r="69">
          <cell r="A69" t="str">
            <v>Libao</v>
          </cell>
          <cell r="B69">
            <v>0</v>
          </cell>
          <cell r="C69">
            <v>0</v>
          </cell>
        </row>
        <row r="70">
          <cell r="A70" t="str">
            <v>Lenango</v>
          </cell>
          <cell r="B70">
            <v>0</v>
          </cell>
          <cell r="C70">
            <v>0</v>
          </cell>
        </row>
        <row r="71">
          <cell r="A71" t="str">
            <v>Kimweri</v>
          </cell>
          <cell r="B71">
            <v>0</v>
          </cell>
          <cell r="C71">
            <v>0</v>
          </cell>
        </row>
        <row r="72">
          <cell r="A72" t="str">
            <v>Radio Teme</v>
          </cell>
          <cell r="B72">
            <v>0</v>
          </cell>
          <cell r="C72">
            <v>0</v>
          </cell>
        </row>
        <row r="73">
          <cell r="A73" t="str">
            <v>Juda</v>
          </cell>
          <cell r="B73">
            <v>0</v>
          </cell>
          <cell r="C73">
            <v>0</v>
          </cell>
        </row>
        <row r="74">
          <cell r="A74" t="str">
            <v>Gisha FM</v>
          </cell>
          <cell r="B74">
            <v>0</v>
          </cell>
          <cell r="C74">
            <v>0</v>
          </cell>
        </row>
        <row r="75">
          <cell r="A75" t="str">
            <v>Mwendani Fm</v>
          </cell>
          <cell r="B75">
            <v>0</v>
          </cell>
          <cell r="C75">
            <v>0</v>
          </cell>
        </row>
        <row r="76">
          <cell r="A76" t="str">
            <v>Milima</v>
          </cell>
          <cell r="B76">
            <v>0</v>
          </cell>
          <cell r="C76">
            <v>0</v>
          </cell>
        </row>
        <row r="77">
          <cell r="A77" t="str">
            <v>Karl FM</v>
          </cell>
          <cell r="B77">
            <v>0</v>
          </cell>
          <cell r="C77">
            <v>0</v>
          </cell>
        </row>
        <row r="78">
          <cell r="A78" t="str">
            <v>Mworoto FM</v>
          </cell>
          <cell r="B78">
            <v>0</v>
          </cell>
          <cell r="C78">
            <v>0</v>
          </cell>
        </row>
        <row r="79">
          <cell r="A79" t="str">
            <v>Mwendatu FM</v>
          </cell>
          <cell r="B79">
            <v>0</v>
          </cell>
          <cell r="C79">
            <v>0</v>
          </cell>
        </row>
        <row r="80">
          <cell r="A80" t="str">
            <v>Mutongoi fm</v>
          </cell>
          <cell r="B80">
            <v>0</v>
          </cell>
          <cell r="C80">
            <v>0</v>
          </cell>
        </row>
        <row r="81">
          <cell r="A81" t="str">
            <v>Getu Radio</v>
          </cell>
          <cell r="B81">
            <v>0</v>
          </cell>
          <cell r="C81">
            <v>0</v>
          </cell>
        </row>
        <row r="82">
          <cell r="A82" t="str">
            <v>Poro fm</v>
          </cell>
          <cell r="B82">
            <v>0</v>
          </cell>
          <cell r="C82">
            <v>0</v>
          </cell>
        </row>
        <row r="83">
          <cell r="A83" t="str">
            <v>Radio 74</v>
          </cell>
          <cell r="B83">
            <v>0</v>
          </cell>
          <cell r="C83">
            <v>0</v>
          </cell>
        </row>
        <row r="84">
          <cell r="A84" t="str">
            <v>Akamba Fm</v>
          </cell>
          <cell r="B84">
            <v>0</v>
          </cell>
          <cell r="C84">
            <v>0</v>
          </cell>
        </row>
        <row r="85">
          <cell r="A85" t="str">
            <v>Angaaf radio</v>
          </cell>
          <cell r="B85">
            <v>0</v>
          </cell>
          <cell r="C85">
            <v>0</v>
          </cell>
        </row>
        <row r="86">
          <cell r="A86" t="str">
            <v>Radio tangaza</v>
          </cell>
          <cell r="B86">
            <v>0</v>
          </cell>
          <cell r="C86">
            <v>0</v>
          </cell>
        </row>
        <row r="87">
          <cell r="A87" t="str">
            <v>Bulola fm</v>
          </cell>
          <cell r="B87">
            <v>0</v>
          </cell>
          <cell r="C87">
            <v>0</v>
          </cell>
        </row>
        <row r="88">
          <cell r="A88" t="str">
            <v>Gaya</v>
          </cell>
          <cell r="B88">
            <v>0</v>
          </cell>
          <cell r="C88">
            <v>0</v>
          </cell>
        </row>
        <row r="89">
          <cell r="A89" t="str">
            <v>Wendo FM</v>
          </cell>
          <cell r="B89">
            <v>0</v>
          </cell>
          <cell r="C89">
            <v>0</v>
          </cell>
        </row>
        <row r="90">
          <cell r="A90" t="str">
            <v>Ashe</v>
          </cell>
          <cell r="B90">
            <v>0</v>
          </cell>
          <cell r="C90">
            <v>0</v>
          </cell>
        </row>
        <row r="91">
          <cell r="A91" t="str">
            <v>Imoo radio</v>
          </cell>
          <cell r="B91">
            <v>0</v>
          </cell>
          <cell r="C91">
            <v>0</v>
          </cell>
        </row>
        <row r="92">
          <cell r="A92" t="str">
            <v>Rama</v>
          </cell>
          <cell r="B92">
            <v>0</v>
          </cell>
          <cell r="C92">
            <v>0</v>
          </cell>
        </row>
        <row r="93">
          <cell r="A93" t="str">
            <v>Taji</v>
          </cell>
          <cell r="B93">
            <v>0</v>
          </cell>
          <cell r="C93">
            <v>0</v>
          </cell>
        </row>
        <row r="94">
          <cell r="A94" t="str">
            <v>Relax fm</v>
          </cell>
          <cell r="B94">
            <v>0</v>
          </cell>
          <cell r="C94">
            <v>0</v>
          </cell>
        </row>
        <row r="95">
          <cell r="A95" t="str">
            <v>Bania fm</v>
          </cell>
          <cell r="B95">
            <v>0</v>
          </cell>
          <cell r="C95">
            <v>0</v>
          </cell>
        </row>
        <row r="96">
          <cell r="A96" t="str">
            <v>Kimuri</v>
          </cell>
          <cell r="B96">
            <v>0</v>
          </cell>
          <cell r="C96">
            <v>0</v>
          </cell>
        </row>
        <row r="97">
          <cell r="A97" t="str">
            <v>BHB</v>
          </cell>
          <cell r="B97">
            <v>0</v>
          </cell>
          <cell r="C97">
            <v>0</v>
          </cell>
        </row>
        <row r="98">
          <cell r="A98" t="str">
            <v>Shake fm</v>
          </cell>
          <cell r="B98">
            <v>0</v>
          </cell>
          <cell r="C98">
            <v>0</v>
          </cell>
        </row>
        <row r="99">
          <cell r="A99" t="str">
            <v>wendani FM</v>
          </cell>
          <cell r="B99">
            <v>0</v>
          </cell>
          <cell r="C99">
            <v>0</v>
          </cell>
        </row>
        <row r="100">
          <cell r="A100" t="str">
            <v>Radio Samaritan</v>
          </cell>
          <cell r="B100">
            <v>0</v>
          </cell>
          <cell r="C100">
            <v>0</v>
          </cell>
        </row>
        <row r="101">
          <cell r="A101" t="str">
            <v>Newlife</v>
          </cell>
          <cell r="B101">
            <v>0</v>
          </cell>
          <cell r="C101">
            <v>0</v>
          </cell>
        </row>
        <row r="102">
          <cell r="A102" t="str">
            <v>Minto</v>
          </cell>
          <cell r="B102">
            <v>0</v>
          </cell>
          <cell r="C102">
            <v>0</v>
          </cell>
        </row>
        <row r="103">
          <cell r="A103" t="str">
            <v>Limwalo fm</v>
          </cell>
          <cell r="B103">
            <v>0</v>
          </cell>
          <cell r="C103">
            <v>0</v>
          </cell>
        </row>
        <row r="104">
          <cell r="A104" t="str">
            <v>Kukena</v>
          </cell>
          <cell r="B104">
            <v>0</v>
          </cell>
          <cell r="C104">
            <v>0</v>
          </cell>
        </row>
        <row r="105">
          <cell r="A105" t="str">
            <v>Kongena fm</v>
          </cell>
          <cell r="B105">
            <v>0</v>
          </cell>
          <cell r="C105">
            <v>0</v>
          </cell>
        </row>
        <row r="106">
          <cell r="A106" t="str">
            <v>Kiptuge fm</v>
          </cell>
          <cell r="B106">
            <v>0</v>
          </cell>
          <cell r="C106">
            <v>0</v>
          </cell>
        </row>
        <row r="107">
          <cell r="A107" t="str">
            <v>Kayu fm</v>
          </cell>
          <cell r="B107">
            <v>0</v>
          </cell>
          <cell r="C107">
            <v>0</v>
          </cell>
        </row>
        <row r="108">
          <cell r="A108" t="str">
            <v>Ikiyalo</v>
          </cell>
          <cell r="B108">
            <v>0</v>
          </cell>
          <cell r="C108">
            <v>0</v>
          </cell>
        </row>
        <row r="109">
          <cell r="A109" t="str">
            <v>Ayele</v>
          </cell>
          <cell r="B109">
            <v>0</v>
          </cell>
          <cell r="C109">
            <v>0</v>
          </cell>
        </row>
        <row r="110">
          <cell r="A110" t="str">
            <v>Gatembe</v>
          </cell>
          <cell r="B110">
            <v>0</v>
          </cell>
          <cell r="C110">
            <v>0</v>
          </cell>
        </row>
        <row r="111">
          <cell r="A111" t="str">
            <v>Fidai</v>
          </cell>
          <cell r="B111">
            <v>0</v>
          </cell>
          <cell r="C111">
            <v>0</v>
          </cell>
        </row>
        <row r="112">
          <cell r="A112" t="str">
            <v>Chuka University</v>
          </cell>
          <cell r="B112">
            <v>0</v>
          </cell>
          <cell r="C112">
            <v>0</v>
          </cell>
        </row>
        <row r="113">
          <cell r="A113" t="str">
            <v>Alfa</v>
          </cell>
          <cell r="B113">
            <v>0</v>
          </cell>
          <cell r="C113">
            <v>0</v>
          </cell>
        </row>
        <row r="114">
          <cell r="A114" t="str">
            <v>Aiyena</v>
          </cell>
          <cell r="B114">
            <v>0</v>
          </cell>
          <cell r="C114">
            <v>0</v>
          </cell>
        </row>
        <row r="115">
          <cell r="A115" t="str">
            <v>Adiani</v>
          </cell>
          <cell r="B115">
            <v>0</v>
          </cell>
          <cell r="C115">
            <v>0</v>
          </cell>
        </row>
        <row r="116">
          <cell r="A116" t="str">
            <v>Dawa fm</v>
          </cell>
          <cell r="B116">
            <v>0</v>
          </cell>
          <cell r="C116">
            <v>0</v>
          </cell>
        </row>
        <row r="117">
          <cell r="A117" t="str">
            <v>Choice fm</v>
          </cell>
          <cell r="B117">
            <v>0</v>
          </cell>
          <cell r="C117">
            <v>0</v>
          </cell>
        </row>
        <row r="118">
          <cell r="A118" t="str">
            <v>Alba fm</v>
          </cell>
          <cell r="B118">
            <v>0</v>
          </cell>
          <cell r="C118">
            <v>0</v>
          </cell>
        </row>
        <row r="119">
          <cell r="A119" t="str">
            <v>Wimwaro FM</v>
          </cell>
          <cell r="B119">
            <v>0</v>
          </cell>
          <cell r="C119">
            <v>0</v>
          </cell>
        </row>
        <row r="120">
          <cell r="A120" t="str">
            <v>Central fm</v>
          </cell>
          <cell r="B120">
            <v>0</v>
          </cell>
          <cell r="C120">
            <v>0</v>
          </cell>
        </row>
        <row r="121">
          <cell r="A121" t="str">
            <v>None/Not Consumed</v>
          </cell>
          <cell r="B121">
            <v>0</v>
          </cell>
          <cell r="C121">
            <v>0</v>
          </cell>
        </row>
        <row r="122">
          <cell r="A122" t="str">
            <v>Others2</v>
          </cell>
          <cell r="B122">
            <v>0</v>
          </cell>
          <cell r="C122">
            <v>0</v>
          </cell>
        </row>
        <row r="123">
          <cell r="A123" t="str">
            <v>Others1</v>
          </cell>
          <cell r="B123">
            <v>0</v>
          </cell>
          <cell r="C123">
            <v>0</v>
          </cell>
        </row>
        <row r="124">
          <cell r="A124" t="str">
            <v>X FM</v>
          </cell>
          <cell r="B124">
            <v>0</v>
          </cell>
          <cell r="C124">
            <v>0</v>
          </cell>
        </row>
        <row r="125">
          <cell r="A125" t="str">
            <v>KBC Ingo</v>
          </cell>
          <cell r="B125">
            <v>0</v>
          </cell>
          <cell r="C125">
            <v>0</v>
          </cell>
        </row>
        <row r="126">
          <cell r="A126" t="str">
            <v>KBC Minto</v>
          </cell>
          <cell r="B126">
            <v>0</v>
          </cell>
          <cell r="C126">
            <v>0</v>
          </cell>
        </row>
        <row r="127">
          <cell r="A127" t="str">
            <v>Zulu Radio</v>
          </cell>
          <cell r="B127">
            <v>0</v>
          </cell>
          <cell r="C127">
            <v>0</v>
          </cell>
        </row>
        <row r="128">
          <cell r="A128" t="str">
            <v>Zanzibar Radio</v>
          </cell>
          <cell r="B128">
            <v>0</v>
          </cell>
          <cell r="C128">
            <v>0</v>
          </cell>
        </row>
        <row r="129">
          <cell r="A129" t="str">
            <v>Wega</v>
          </cell>
          <cell r="B129">
            <v>0</v>
          </cell>
          <cell r="C129">
            <v>0</v>
          </cell>
        </row>
        <row r="130">
          <cell r="A130" t="str">
            <v>Soro Radio</v>
          </cell>
          <cell r="B130">
            <v>0</v>
          </cell>
          <cell r="C130">
            <v>0</v>
          </cell>
        </row>
        <row r="131">
          <cell r="A131" t="str">
            <v>Ingile fm</v>
          </cell>
          <cell r="B131">
            <v>0</v>
          </cell>
          <cell r="C131">
            <v>0</v>
          </cell>
        </row>
        <row r="132">
          <cell r="A132" t="str">
            <v>Soundcity</v>
          </cell>
          <cell r="B132">
            <v>0</v>
          </cell>
          <cell r="C132">
            <v>0</v>
          </cell>
        </row>
        <row r="133">
          <cell r="A133" t="str">
            <v>Gichichio</v>
          </cell>
          <cell r="B133">
            <v>0</v>
          </cell>
          <cell r="C133">
            <v>0</v>
          </cell>
        </row>
        <row r="134">
          <cell r="A134" t="str">
            <v>Coco</v>
          </cell>
          <cell r="B134">
            <v>0</v>
          </cell>
          <cell r="C134">
            <v>0</v>
          </cell>
        </row>
        <row r="135">
          <cell r="A135" t="str">
            <v>Easy fm</v>
          </cell>
          <cell r="B135">
            <v>0</v>
          </cell>
          <cell r="C135">
            <v>0</v>
          </cell>
        </row>
        <row r="136">
          <cell r="A136" t="str">
            <v>Berur</v>
          </cell>
          <cell r="B136">
            <v>0</v>
          </cell>
          <cell r="C136">
            <v>0</v>
          </cell>
        </row>
        <row r="137">
          <cell r="A137" t="str">
            <v>Yetu FM</v>
          </cell>
          <cell r="B137">
            <v>0</v>
          </cell>
          <cell r="C137">
            <v>0</v>
          </cell>
        </row>
        <row r="138">
          <cell r="A138" t="str">
            <v>Wikwatyo</v>
          </cell>
          <cell r="B138">
            <v>0</v>
          </cell>
          <cell r="C138">
            <v>0</v>
          </cell>
        </row>
        <row r="139">
          <cell r="A139" t="str">
            <v>Kuria</v>
          </cell>
          <cell r="B139">
            <v>0</v>
          </cell>
          <cell r="C139">
            <v>0</v>
          </cell>
        </row>
        <row r="140">
          <cell r="A140" t="str">
            <v>Mito</v>
          </cell>
          <cell r="B140">
            <v>0</v>
          </cell>
          <cell r="C140">
            <v>0</v>
          </cell>
        </row>
        <row r="141">
          <cell r="A141" t="str">
            <v>NBCI</v>
          </cell>
          <cell r="B141">
            <v>0</v>
          </cell>
          <cell r="C141">
            <v>0</v>
          </cell>
        </row>
        <row r="142">
          <cell r="A142" t="str">
            <v>Peal fm</v>
          </cell>
          <cell r="B142">
            <v>0</v>
          </cell>
          <cell r="C142">
            <v>0</v>
          </cell>
        </row>
        <row r="143">
          <cell r="A143" t="str">
            <v>Radio vuna</v>
          </cell>
          <cell r="B143">
            <v>0</v>
          </cell>
          <cell r="C143">
            <v>0</v>
          </cell>
        </row>
        <row r="144">
          <cell r="A144" t="str">
            <v>Phd</v>
          </cell>
          <cell r="B144">
            <v>0</v>
          </cell>
          <cell r="C144">
            <v>0</v>
          </cell>
        </row>
        <row r="145">
          <cell r="A145" t="str">
            <v>Radio yuda</v>
          </cell>
          <cell r="B145">
            <v>0</v>
          </cell>
          <cell r="C145">
            <v>0</v>
          </cell>
        </row>
        <row r="146">
          <cell r="A146" t="str">
            <v>Thayu fm</v>
          </cell>
          <cell r="B146">
            <v>0</v>
          </cell>
          <cell r="C146">
            <v>0</v>
          </cell>
        </row>
        <row r="147">
          <cell r="A147" t="str">
            <v>Thabathani fm</v>
          </cell>
          <cell r="B147">
            <v>0</v>
          </cell>
          <cell r="C147">
            <v>0</v>
          </cell>
        </row>
        <row r="148">
          <cell r="A148" t="str">
            <v>Sunwe fm</v>
          </cell>
          <cell r="B148">
            <v>0</v>
          </cell>
          <cell r="C148">
            <v>0</v>
          </cell>
        </row>
        <row r="149">
          <cell r="A149" t="str">
            <v>Ujuzi</v>
          </cell>
          <cell r="B149">
            <v>0</v>
          </cell>
          <cell r="C149">
            <v>0</v>
          </cell>
        </row>
        <row r="150">
          <cell r="A150" t="str">
            <v>Wasafi</v>
          </cell>
          <cell r="B150">
            <v>0</v>
          </cell>
          <cell r="C150">
            <v>0</v>
          </cell>
        </row>
        <row r="151">
          <cell r="A151" t="str">
            <v>Vibes radio</v>
          </cell>
          <cell r="B151">
            <v>0</v>
          </cell>
          <cell r="C151">
            <v>0</v>
          </cell>
        </row>
        <row r="152">
          <cell r="A152" t="str">
            <v>Mitume</v>
          </cell>
          <cell r="B152">
            <v>0</v>
          </cell>
          <cell r="C152">
            <v>0</v>
          </cell>
        </row>
        <row r="153">
          <cell r="A153" t="str">
            <v>Guka fm</v>
          </cell>
          <cell r="B153">
            <v>0</v>
          </cell>
          <cell r="C153">
            <v>0</v>
          </cell>
        </row>
        <row r="154">
          <cell r="A154" t="str">
            <v>Mo fm</v>
          </cell>
          <cell r="B154">
            <v>0</v>
          </cell>
          <cell r="C154">
            <v>0</v>
          </cell>
        </row>
        <row r="155">
          <cell r="A155" t="str">
            <v>Sds kilifi</v>
          </cell>
          <cell r="B155">
            <v>0</v>
          </cell>
          <cell r="C155">
            <v>0</v>
          </cell>
        </row>
        <row r="156">
          <cell r="A156" t="str">
            <v>Mwadanja</v>
          </cell>
          <cell r="B156">
            <v>0</v>
          </cell>
          <cell r="C156">
            <v>0</v>
          </cell>
        </row>
        <row r="157">
          <cell r="A157" t="str">
            <v>Round fm</v>
          </cell>
          <cell r="B157">
            <v>0</v>
          </cell>
          <cell r="C157">
            <v>0</v>
          </cell>
        </row>
        <row r="158">
          <cell r="A158" t="str">
            <v>Nanyang Radio</v>
          </cell>
          <cell r="B158">
            <v>0</v>
          </cell>
          <cell r="C158">
            <v>0</v>
          </cell>
        </row>
        <row r="159">
          <cell r="A159" t="str">
            <v>Mnbo fm</v>
          </cell>
          <cell r="B159">
            <v>0</v>
          </cell>
          <cell r="C159">
            <v>0</v>
          </cell>
        </row>
        <row r="160">
          <cell r="A160" t="str">
            <v>Weza</v>
          </cell>
          <cell r="B160">
            <v>0</v>
          </cell>
          <cell r="C160">
            <v>0</v>
          </cell>
        </row>
        <row r="161">
          <cell r="A161" t="str">
            <v>Trace fm</v>
          </cell>
          <cell r="B161">
            <v>0</v>
          </cell>
          <cell r="C161">
            <v>0</v>
          </cell>
        </row>
        <row r="162">
          <cell r="A162" t="str">
            <v>Mwenge</v>
          </cell>
          <cell r="B162">
            <v>0</v>
          </cell>
          <cell r="C162">
            <v>0</v>
          </cell>
        </row>
        <row r="163">
          <cell r="A163" t="str">
            <v>Lamu afm</v>
          </cell>
          <cell r="B163">
            <v>0</v>
          </cell>
          <cell r="C163">
            <v>0</v>
          </cell>
        </row>
        <row r="164">
          <cell r="A164" t="str">
            <v>Trinity</v>
          </cell>
          <cell r="B164">
            <v>0</v>
          </cell>
          <cell r="C164">
            <v>0</v>
          </cell>
        </row>
        <row r="165">
          <cell r="A165">
            <v>107.9</v>
          </cell>
          <cell r="B165">
            <v>0</v>
          </cell>
          <cell r="C165">
            <v>0</v>
          </cell>
        </row>
        <row r="166">
          <cell r="A166" t="str">
            <v>Banana fm</v>
          </cell>
          <cell r="B166">
            <v>0</v>
          </cell>
          <cell r="C166">
            <v>0</v>
          </cell>
        </row>
        <row r="167">
          <cell r="A167" t="str">
            <v>Novin fm</v>
          </cell>
          <cell r="B167">
            <v>0</v>
          </cell>
          <cell r="C167">
            <v>0</v>
          </cell>
        </row>
        <row r="168">
          <cell r="A168" t="str">
            <v>Njoro fm</v>
          </cell>
          <cell r="B168">
            <v>0</v>
          </cell>
          <cell r="C168">
            <v>0</v>
          </cell>
        </row>
        <row r="169">
          <cell r="A169" t="str">
            <v>Matumaini Radio</v>
          </cell>
          <cell r="B169">
            <v>0</v>
          </cell>
          <cell r="C169">
            <v>0</v>
          </cell>
        </row>
        <row r="170">
          <cell r="A170" t="str">
            <v>Kakuma FM</v>
          </cell>
          <cell r="B170">
            <v>0</v>
          </cell>
          <cell r="C170">
            <v>0</v>
          </cell>
        </row>
        <row r="171">
          <cell r="A171" t="str">
            <v>91.6 FM</v>
          </cell>
          <cell r="B171">
            <v>0</v>
          </cell>
          <cell r="C171">
            <v>0</v>
          </cell>
        </row>
        <row r="172">
          <cell r="A172" t="str">
            <v>Radio Isegere</v>
          </cell>
          <cell r="B172">
            <v>0</v>
          </cell>
          <cell r="C172">
            <v>0</v>
          </cell>
        </row>
        <row r="173">
          <cell r="A173" t="str">
            <v>Radio Eds</v>
          </cell>
          <cell r="B173">
            <v>0</v>
          </cell>
          <cell r="C173">
            <v>0</v>
          </cell>
        </row>
        <row r="174">
          <cell r="A174" t="str">
            <v>Radio 27</v>
          </cell>
          <cell r="B174">
            <v>0</v>
          </cell>
          <cell r="C174">
            <v>0</v>
          </cell>
        </row>
        <row r="175">
          <cell r="A175" t="str">
            <v>Nyumbaitu</v>
          </cell>
          <cell r="B175">
            <v>0</v>
          </cell>
          <cell r="C175">
            <v>0</v>
          </cell>
        </row>
        <row r="176">
          <cell r="A176" t="str">
            <v>Mtongwe fm</v>
          </cell>
          <cell r="B176">
            <v>0</v>
          </cell>
          <cell r="C176">
            <v>0</v>
          </cell>
        </row>
        <row r="177">
          <cell r="A177" t="str">
            <v>Kingdom seekers fm</v>
          </cell>
          <cell r="B177">
            <v>0</v>
          </cell>
          <cell r="C177">
            <v>0</v>
          </cell>
        </row>
        <row r="178">
          <cell r="A178" t="str">
            <v>99.1 fm</v>
          </cell>
          <cell r="B178">
            <v>0</v>
          </cell>
          <cell r="C178">
            <v>0</v>
          </cell>
        </row>
        <row r="179">
          <cell r="A179">
            <v>97.5</v>
          </cell>
          <cell r="B179">
            <v>0</v>
          </cell>
          <cell r="C179">
            <v>0</v>
          </cell>
        </row>
        <row r="180">
          <cell r="A180" t="str">
            <v>89.5 FM</v>
          </cell>
          <cell r="B180">
            <v>0</v>
          </cell>
          <cell r="C180">
            <v>0</v>
          </cell>
        </row>
        <row r="181">
          <cell r="A181">
            <v>107.3</v>
          </cell>
          <cell r="B181">
            <v>0</v>
          </cell>
          <cell r="C181">
            <v>0</v>
          </cell>
        </row>
        <row r="182">
          <cell r="A182" t="str">
            <v>101.5 FM</v>
          </cell>
          <cell r="B182">
            <v>0</v>
          </cell>
          <cell r="C182">
            <v>0</v>
          </cell>
        </row>
        <row r="183">
          <cell r="A183" t="str">
            <v>Tisa FM</v>
          </cell>
          <cell r="B183">
            <v>0</v>
          </cell>
          <cell r="C183">
            <v>0</v>
          </cell>
        </row>
        <row r="184">
          <cell r="A184" t="str">
            <v>Taran Fm</v>
          </cell>
          <cell r="B184">
            <v>0</v>
          </cell>
          <cell r="C184">
            <v>0</v>
          </cell>
        </row>
        <row r="185">
          <cell r="A185" t="str">
            <v>swahili hub</v>
          </cell>
          <cell r="B185">
            <v>0</v>
          </cell>
          <cell r="C185">
            <v>0</v>
          </cell>
        </row>
        <row r="186">
          <cell r="A186" t="str">
            <v>shalom</v>
          </cell>
          <cell r="B186">
            <v>0</v>
          </cell>
          <cell r="C186">
            <v>0</v>
          </cell>
        </row>
        <row r="187">
          <cell r="A187" t="str">
            <v>Mwinjoyo</v>
          </cell>
          <cell r="B187">
            <v>0</v>
          </cell>
          <cell r="C187">
            <v>0</v>
          </cell>
        </row>
        <row r="188">
          <cell r="A188" t="str">
            <v>Muga</v>
          </cell>
          <cell r="B188">
            <v>0</v>
          </cell>
          <cell r="C188">
            <v>0</v>
          </cell>
        </row>
        <row r="189">
          <cell r="A189" t="str">
            <v>Minyon FM</v>
          </cell>
          <cell r="B189">
            <v>0</v>
          </cell>
          <cell r="C189">
            <v>0</v>
          </cell>
        </row>
        <row r="190">
          <cell r="A190" t="str">
            <v>Marvel FM</v>
          </cell>
          <cell r="B190">
            <v>0</v>
          </cell>
          <cell r="C190">
            <v>0</v>
          </cell>
        </row>
        <row r="191">
          <cell r="A191" t="str">
            <v>K24</v>
          </cell>
          <cell r="B191">
            <v>0</v>
          </cell>
          <cell r="C191">
            <v>0</v>
          </cell>
        </row>
        <row r="192">
          <cell r="A192" t="str">
            <v>Hidai FM</v>
          </cell>
          <cell r="B192">
            <v>0</v>
          </cell>
          <cell r="C192">
            <v>0</v>
          </cell>
        </row>
        <row r="193">
          <cell r="A193" t="str">
            <v>Gikocho fm</v>
          </cell>
          <cell r="B193">
            <v>0</v>
          </cell>
          <cell r="C193">
            <v>0</v>
          </cell>
        </row>
        <row r="194">
          <cell r="A194" t="str">
            <v>Lolwe FM</v>
          </cell>
          <cell r="B194">
            <v>0</v>
          </cell>
          <cell r="C194">
            <v>0</v>
          </cell>
        </row>
        <row r="195">
          <cell r="A195" t="str">
            <v>Konza radio</v>
          </cell>
          <cell r="B195">
            <v>0</v>
          </cell>
          <cell r="C195">
            <v>0</v>
          </cell>
        </row>
        <row r="196">
          <cell r="A196">
            <v>95.2</v>
          </cell>
          <cell r="B196">
            <v>0</v>
          </cell>
          <cell r="C196">
            <v>0</v>
          </cell>
        </row>
        <row r="197">
          <cell r="A197">
            <v>95.3</v>
          </cell>
          <cell r="B197">
            <v>0</v>
          </cell>
          <cell r="C197">
            <v>0</v>
          </cell>
        </row>
        <row r="198">
          <cell r="A198" t="str">
            <v>Ushindi</v>
          </cell>
          <cell r="B198">
            <v>0</v>
          </cell>
          <cell r="C198">
            <v>0</v>
          </cell>
        </row>
        <row r="199">
          <cell r="A199" t="str">
            <v>KAI</v>
          </cell>
          <cell r="B199">
            <v>0</v>
          </cell>
          <cell r="C199">
            <v>0</v>
          </cell>
        </row>
        <row r="200">
          <cell r="B200">
            <v>0</v>
          </cell>
          <cell r="C200">
            <v>0</v>
          </cell>
        </row>
        <row r="201">
          <cell r="A201" t="str">
            <v>Nayece fm</v>
          </cell>
          <cell r="B201">
            <v>0</v>
          </cell>
          <cell r="C201">
            <v>0</v>
          </cell>
        </row>
        <row r="202">
          <cell r="A202" t="str">
            <v>Vitron radio</v>
          </cell>
          <cell r="B202">
            <v>0</v>
          </cell>
          <cell r="C202">
            <v>0</v>
          </cell>
        </row>
        <row r="203">
          <cell r="A203" t="str">
            <v>Toome</v>
          </cell>
          <cell r="B203">
            <v>0</v>
          </cell>
          <cell r="C203">
            <v>0</v>
          </cell>
        </row>
        <row r="204">
          <cell r="A204" t="str">
            <v>Rombo fm</v>
          </cell>
          <cell r="B204">
            <v>0</v>
          </cell>
          <cell r="C204">
            <v>0</v>
          </cell>
        </row>
        <row r="205">
          <cell r="A205" t="str">
            <v>Mwenjoyo</v>
          </cell>
          <cell r="B205">
            <v>0</v>
          </cell>
          <cell r="C205">
            <v>0</v>
          </cell>
        </row>
        <row r="206">
          <cell r="A206" t="str">
            <v>Radio Haria</v>
          </cell>
          <cell r="B206">
            <v>0</v>
          </cell>
          <cell r="C206">
            <v>0</v>
          </cell>
        </row>
        <row r="207">
          <cell r="A207" t="str">
            <v>Kwowo</v>
          </cell>
          <cell r="B207">
            <v>0</v>
          </cell>
          <cell r="C207">
            <v>0</v>
          </cell>
        </row>
        <row r="208">
          <cell r="A208" t="str">
            <v>Kwitu</v>
          </cell>
          <cell r="B208">
            <v>0</v>
          </cell>
          <cell r="C208">
            <v>0</v>
          </cell>
        </row>
        <row r="209">
          <cell r="A209" t="str">
            <v>Ashil</v>
          </cell>
          <cell r="B209">
            <v>0</v>
          </cell>
          <cell r="C209">
            <v>0</v>
          </cell>
        </row>
        <row r="210">
          <cell r="A210" t="str">
            <v>Aldai fm</v>
          </cell>
          <cell r="B210">
            <v>0</v>
          </cell>
          <cell r="C210">
            <v>0</v>
          </cell>
        </row>
        <row r="211">
          <cell r="A211">
            <v>91.7</v>
          </cell>
          <cell r="B211">
            <v>0</v>
          </cell>
          <cell r="C211">
            <v>0</v>
          </cell>
        </row>
        <row r="212">
          <cell r="A212" t="str">
            <v>Wendantu fm</v>
          </cell>
          <cell r="B212">
            <v>0</v>
          </cell>
          <cell r="C212">
            <v>0</v>
          </cell>
        </row>
        <row r="213">
          <cell r="A213" t="str">
            <v>Ref Fm</v>
          </cell>
          <cell r="B213">
            <v>0</v>
          </cell>
          <cell r="C213">
            <v>0</v>
          </cell>
        </row>
        <row r="214">
          <cell r="A214" t="str">
            <v>Muca fm</v>
          </cell>
          <cell r="B214">
            <v>0</v>
          </cell>
          <cell r="C214">
            <v>0</v>
          </cell>
        </row>
        <row r="215">
          <cell r="A215" t="str">
            <v>Vaite fm</v>
          </cell>
          <cell r="B215">
            <v>0</v>
          </cell>
          <cell r="C215">
            <v>0</v>
          </cell>
        </row>
        <row r="216">
          <cell r="A216" t="str">
            <v>Mumo fm</v>
          </cell>
          <cell r="B216">
            <v>0</v>
          </cell>
          <cell r="C216">
            <v>0</v>
          </cell>
        </row>
        <row r="217">
          <cell r="A217" t="str">
            <v>Kwito</v>
          </cell>
          <cell r="B217">
            <v>0</v>
          </cell>
          <cell r="C217">
            <v>0</v>
          </cell>
        </row>
        <row r="218">
          <cell r="A218" t="str">
            <v>Ngumbau fm</v>
          </cell>
          <cell r="B218">
            <v>0</v>
          </cell>
          <cell r="C218">
            <v>0</v>
          </cell>
        </row>
        <row r="219">
          <cell r="A219" t="str">
            <v>Musenyangu fm</v>
          </cell>
          <cell r="B219">
            <v>0</v>
          </cell>
          <cell r="C219">
            <v>0</v>
          </cell>
        </row>
        <row r="220">
          <cell r="A220" t="str">
            <v>Mbira fm</v>
          </cell>
          <cell r="B220">
            <v>0</v>
          </cell>
          <cell r="C220">
            <v>0</v>
          </cell>
        </row>
        <row r="221">
          <cell r="A221" t="str">
            <v>maiyan fm</v>
          </cell>
          <cell r="B221">
            <v>0</v>
          </cell>
          <cell r="C221">
            <v>0</v>
          </cell>
        </row>
        <row r="222">
          <cell r="A222" t="str">
            <v>LINYONY</v>
          </cell>
          <cell r="B222">
            <v>0</v>
          </cell>
          <cell r="C222">
            <v>0</v>
          </cell>
        </row>
        <row r="223">
          <cell r="A223" t="str">
            <v>Kbc eastern service</v>
          </cell>
          <cell r="B223">
            <v>0</v>
          </cell>
          <cell r="C223">
            <v>0</v>
          </cell>
        </row>
        <row r="224">
          <cell r="A224" t="str">
            <v>Kanaeke fm</v>
          </cell>
          <cell r="B224">
            <v>0</v>
          </cell>
          <cell r="C224">
            <v>0</v>
          </cell>
        </row>
        <row r="225">
          <cell r="A225" t="str">
            <v>Kalia radio</v>
          </cell>
          <cell r="B225">
            <v>0</v>
          </cell>
          <cell r="C225">
            <v>0</v>
          </cell>
        </row>
        <row r="226">
          <cell r="A226" t="str">
            <v>Efiam fm</v>
          </cell>
          <cell r="B226">
            <v>0</v>
          </cell>
          <cell r="C226">
            <v>0</v>
          </cell>
        </row>
        <row r="227">
          <cell r="A227" t="str">
            <v>Nyintho fm</v>
          </cell>
          <cell r="B227">
            <v>0</v>
          </cell>
          <cell r="C227">
            <v>0</v>
          </cell>
        </row>
        <row r="228">
          <cell r="A228" t="str">
            <v>Riri FM</v>
          </cell>
          <cell r="B228">
            <v>0</v>
          </cell>
          <cell r="C228">
            <v>0</v>
          </cell>
        </row>
        <row r="229">
          <cell r="A229" t="str">
            <v>Suba fm</v>
          </cell>
          <cell r="B229">
            <v>0</v>
          </cell>
          <cell r="C229">
            <v>0</v>
          </cell>
        </row>
        <row r="230">
          <cell r="A230" t="str">
            <v>Koko radio</v>
          </cell>
          <cell r="B230">
            <v>0</v>
          </cell>
          <cell r="C230">
            <v>0</v>
          </cell>
        </row>
        <row r="231">
          <cell r="A231" t="str">
            <v>KBC kiswahili</v>
          </cell>
          <cell r="B231">
            <v>0</v>
          </cell>
          <cell r="C231">
            <v>0</v>
          </cell>
        </row>
        <row r="232">
          <cell r="A232" t="str">
            <v>Dulala FM</v>
          </cell>
          <cell r="B232">
            <v>0</v>
          </cell>
          <cell r="C232">
            <v>0</v>
          </cell>
        </row>
        <row r="233">
          <cell r="A233" t="str">
            <v>Mwariama fm</v>
          </cell>
          <cell r="B233">
            <v>0</v>
          </cell>
          <cell r="C233">
            <v>0</v>
          </cell>
        </row>
        <row r="234">
          <cell r="A234" t="str">
            <v>Nyatende fm</v>
          </cell>
          <cell r="B234">
            <v>0</v>
          </cell>
          <cell r="C234">
            <v>0</v>
          </cell>
        </row>
        <row r="235">
          <cell r="A235" t="str">
            <v>Mugo</v>
          </cell>
          <cell r="B235">
            <v>0</v>
          </cell>
          <cell r="C235">
            <v>0</v>
          </cell>
        </row>
        <row r="236">
          <cell r="A236" t="str">
            <v>Moroto</v>
          </cell>
          <cell r="B236">
            <v>0</v>
          </cell>
          <cell r="C236">
            <v>0</v>
          </cell>
        </row>
        <row r="237">
          <cell r="A237" t="str">
            <v>Kiptwet fm</v>
          </cell>
          <cell r="B237">
            <v>0</v>
          </cell>
          <cell r="C237">
            <v>0</v>
          </cell>
        </row>
        <row r="238">
          <cell r="A238" t="str">
            <v>Ibiloia</v>
          </cell>
          <cell r="B238">
            <v>0</v>
          </cell>
          <cell r="C238">
            <v>0</v>
          </cell>
        </row>
        <row r="239">
          <cell r="A239" t="str">
            <v>Hega fm</v>
          </cell>
          <cell r="B239">
            <v>0</v>
          </cell>
          <cell r="C239">
            <v>0</v>
          </cell>
        </row>
        <row r="240">
          <cell r="A240" t="str">
            <v>Garissa fm</v>
          </cell>
          <cell r="B240">
            <v>0</v>
          </cell>
          <cell r="C240">
            <v>0</v>
          </cell>
        </row>
        <row r="241">
          <cell r="A241" t="str">
            <v>Busia border</v>
          </cell>
          <cell r="B241">
            <v>0</v>
          </cell>
          <cell r="C241">
            <v>0</v>
          </cell>
        </row>
        <row r="242">
          <cell r="A242" t="str">
            <v>Ikra fm</v>
          </cell>
          <cell r="B242">
            <v>0</v>
          </cell>
          <cell r="C242">
            <v>0</v>
          </cell>
        </row>
        <row r="243">
          <cell r="A243" t="str">
            <v>KBC Kikuyu</v>
          </cell>
          <cell r="B243">
            <v>0</v>
          </cell>
          <cell r="C243">
            <v>0</v>
          </cell>
        </row>
        <row r="244">
          <cell r="A244" t="str">
            <v>Waldai fm</v>
          </cell>
          <cell r="B244">
            <v>0</v>
          </cell>
          <cell r="C244">
            <v>0</v>
          </cell>
        </row>
        <row r="245">
          <cell r="A245" t="str">
            <v>Tayari fm</v>
          </cell>
          <cell r="B245">
            <v>0</v>
          </cell>
          <cell r="C245">
            <v>0</v>
          </cell>
        </row>
        <row r="246">
          <cell r="A246" t="str">
            <v>Suncity</v>
          </cell>
          <cell r="B246">
            <v>0</v>
          </cell>
          <cell r="C246">
            <v>0</v>
          </cell>
        </row>
        <row r="247">
          <cell r="A247" t="str">
            <v>Nenyon</v>
          </cell>
          <cell r="B247">
            <v>0</v>
          </cell>
          <cell r="C247">
            <v>0</v>
          </cell>
        </row>
        <row r="248">
          <cell r="A248" t="str">
            <v>Bistro radio</v>
          </cell>
          <cell r="B248">
            <v>0</v>
          </cell>
          <cell r="C248">
            <v>0</v>
          </cell>
        </row>
        <row r="249">
          <cell r="A249" t="str">
            <v>Radio PK</v>
          </cell>
          <cell r="B249">
            <v>0</v>
          </cell>
          <cell r="C249">
            <v>0</v>
          </cell>
        </row>
        <row r="250">
          <cell r="A250" t="str">
            <v>Toasifa</v>
          </cell>
          <cell r="B250">
            <v>0</v>
          </cell>
          <cell r="C250">
            <v>0</v>
          </cell>
        </row>
        <row r="251">
          <cell r="A251" t="str">
            <v>Serian radio</v>
          </cell>
          <cell r="B251">
            <v>0</v>
          </cell>
          <cell r="C251">
            <v>0</v>
          </cell>
        </row>
        <row r="252">
          <cell r="A252" t="str">
            <v>Omondia fm</v>
          </cell>
          <cell r="B252">
            <v>0</v>
          </cell>
          <cell r="C252">
            <v>0</v>
          </cell>
        </row>
        <row r="253">
          <cell r="A253" t="str">
            <v>Mkarimu Radio</v>
          </cell>
          <cell r="B253">
            <v>0</v>
          </cell>
          <cell r="C253">
            <v>0</v>
          </cell>
        </row>
        <row r="254">
          <cell r="A254" t="str">
            <v>Miu fm</v>
          </cell>
          <cell r="B254">
            <v>0</v>
          </cell>
          <cell r="C254">
            <v>0</v>
          </cell>
        </row>
        <row r="255">
          <cell r="A255" t="str">
            <v>Warsan FM</v>
          </cell>
          <cell r="B255">
            <v>0</v>
          </cell>
          <cell r="C255">
            <v>0</v>
          </cell>
        </row>
        <row r="256">
          <cell r="A256" t="str">
            <v>IBSE radio</v>
          </cell>
          <cell r="B256">
            <v>0</v>
          </cell>
          <cell r="C256">
            <v>0</v>
          </cell>
        </row>
        <row r="257">
          <cell r="A257" t="str">
            <v>Ezekiel FM</v>
          </cell>
          <cell r="B257">
            <v>0</v>
          </cell>
          <cell r="C257">
            <v>0</v>
          </cell>
        </row>
        <row r="258">
          <cell r="A258" t="str">
            <v>Mzalendo</v>
          </cell>
          <cell r="B258">
            <v>0</v>
          </cell>
          <cell r="C258">
            <v>0</v>
          </cell>
        </row>
        <row r="259">
          <cell r="A259" t="str">
            <v>Githembe</v>
          </cell>
          <cell r="B259">
            <v>0</v>
          </cell>
          <cell r="C259">
            <v>0</v>
          </cell>
        </row>
        <row r="260">
          <cell r="A260" t="str">
            <v>khendo fm</v>
          </cell>
          <cell r="B260">
            <v>0</v>
          </cell>
          <cell r="C260">
            <v>0</v>
          </cell>
        </row>
        <row r="261">
          <cell r="A261" t="str">
            <v>BBI</v>
          </cell>
          <cell r="B261">
            <v>0</v>
          </cell>
          <cell r="C261">
            <v>0</v>
          </cell>
        </row>
        <row r="262">
          <cell r="A262" t="str">
            <v>CBS radio</v>
          </cell>
          <cell r="B262">
            <v>0</v>
          </cell>
          <cell r="C262">
            <v>0</v>
          </cell>
        </row>
        <row r="263">
          <cell r="A263" t="str">
            <v>Bistu</v>
          </cell>
          <cell r="B263">
            <v>0</v>
          </cell>
          <cell r="C263">
            <v>0</v>
          </cell>
        </row>
        <row r="264">
          <cell r="A264" t="str">
            <v>Oroto</v>
          </cell>
          <cell r="B264">
            <v>0</v>
          </cell>
          <cell r="C264">
            <v>0</v>
          </cell>
        </row>
        <row r="265">
          <cell r="A265" t="str">
            <v>Vuna</v>
          </cell>
          <cell r="B265">
            <v>0</v>
          </cell>
          <cell r="C265">
            <v>0</v>
          </cell>
        </row>
        <row r="266">
          <cell r="A266" t="str">
            <v>Bbyz fm</v>
          </cell>
          <cell r="B266">
            <v>0</v>
          </cell>
          <cell r="C266">
            <v>0</v>
          </cell>
        </row>
        <row r="267">
          <cell r="A267" t="str">
            <v>Kala fm</v>
          </cell>
          <cell r="B267">
            <v>0</v>
          </cell>
          <cell r="C267">
            <v>0</v>
          </cell>
        </row>
        <row r="268">
          <cell r="A268" t="str">
            <v>Ntn</v>
          </cell>
          <cell r="B268">
            <v>0</v>
          </cell>
          <cell r="C268">
            <v>0</v>
          </cell>
        </row>
        <row r="269">
          <cell r="A269" t="str">
            <v>ndizi radio</v>
          </cell>
          <cell r="B269">
            <v>0</v>
          </cell>
          <cell r="C269">
            <v>0</v>
          </cell>
        </row>
        <row r="270">
          <cell r="A270" t="str">
            <v>Nanyuki</v>
          </cell>
          <cell r="B270">
            <v>0</v>
          </cell>
          <cell r="C270">
            <v>0</v>
          </cell>
        </row>
        <row r="271">
          <cell r="A271" t="str">
            <v>Pearl radio</v>
          </cell>
          <cell r="B271">
            <v>0</v>
          </cell>
          <cell r="C271">
            <v>0</v>
          </cell>
        </row>
        <row r="272">
          <cell r="A272" t="str">
            <v>Radio Africa</v>
          </cell>
          <cell r="B272">
            <v>0</v>
          </cell>
          <cell r="C272">
            <v>0</v>
          </cell>
        </row>
        <row r="273">
          <cell r="A273" t="str">
            <v>Milembe</v>
          </cell>
          <cell r="B273">
            <v>0</v>
          </cell>
          <cell r="C273">
            <v>0</v>
          </cell>
        </row>
        <row r="274">
          <cell r="A274" t="str">
            <v>Matuu fm</v>
          </cell>
          <cell r="B274">
            <v>0</v>
          </cell>
          <cell r="C274">
            <v>0</v>
          </cell>
        </row>
        <row r="275">
          <cell r="A275" t="str">
            <v>Luanda fm</v>
          </cell>
          <cell r="B275">
            <v>0</v>
          </cell>
          <cell r="C275">
            <v>0</v>
          </cell>
        </row>
        <row r="276">
          <cell r="A276" t="str">
            <v>Kegosho</v>
          </cell>
          <cell r="B276">
            <v>0</v>
          </cell>
          <cell r="C276">
            <v>0</v>
          </cell>
        </row>
        <row r="277">
          <cell r="A277" t="str">
            <v>KBC</v>
          </cell>
          <cell r="B277">
            <v>0</v>
          </cell>
          <cell r="C277">
            <v>0</v>
          </cell>
        </row>
        <row r="278">
          <cell r="A278" t="str">
            <v>KAFF FM</v>
          </cell>
          <cell r="B278">
            <v>0</v>
          </cell>
          <cell r="C278">
            <v>0</v>
          </cell>
        </row>
        <row r="279">
          <cell r="A279" t="str">
            <v>Githima</v>
          </cell>
          <cell r="B279">
            <v>0</v>
          </cell>
          <cell r="C279">
            <v>0</v>
          </cell>
        </row>
        <row r="280">
          <cell r="A280" t="str">
            <v>Estin</v>
          </cell>
          <cell r="B280">
            <v>0</v>
          </cell>
          <cell r="C280">
            <v>0</v>
          </cell>
        </row>
        <row r="281">
          <cell r="A281" t="str">
            <v>Embu fm</v>
          </cell>
          <cell r="B281">
            <v>0</v>
          </cell>
          <cell r="C281">
            <v>0</v>
          </cell>
        </row>
        <row r="282">
          <cell r="A282" t="str">
            <v>Ejok fm</v>
          </cell>
          <cell r="B282">
            <v>0</v>
          </cell>
          <cell r="C282">
            <v>0</v>
          </cell>
        </row>
        <row r="283">
          <cell r="A283" t="str">
            <v>Earl radio</v>
          </cell>
          <cell r="B283">
            <v>0</v>
          </cell>
          <cell r="C283">
            <v>0</v>
          </cell>
        </row>
        <row r="284">
          <cell r="A284" t="str">
            <v>Isukuti</v>
          </cell>
          <cell r="B284">
            <v>0</v>
          </cell>
          <cell r="C284">
            <v>0</v>
          </cell>
        </row>
        <row r="285">
          <cell r="A285" t="str">
            <v>Aaba fm</v>
          </cell>
          <cell r="B285">
            <v>0</v>
          </cell>
          <cell r="C285">
            <v>0</v>
          </cell>
        </row>
        <row r="286">
          <cell r="A286" t="str">
            <v>Amber radio</v>
          </cell>
          <cell r="B286">
            <v>0</v>
          </cell>
          <cell r="C286">
            <v>0</v>
          </cell>
        </row>
        <row r="287">
          <cell r="A287" t="str">
            <v>Atoo sifa fm</v>
          </cell>
          <cell r="B287">
            <v>0</v>
          </cell>
          <cell r="C287">
            <v>0</v>
          </cell>
        </row>
        <row r="288">
          <cell r="A288" t="str">
            <v>Voxy Radio</v>
          </cell>
          <cell r="B288">
            <v>0</v>
          </cell>
          <cell r="C288">
            <v>0</v>
          </cell>
        </row>
        <row r="289">
          <cell r="A289" t="str">
            <v>Tendatenda</v>
          </cell>
          <cell r="B289">
            <v>0</v>
          </cell>
          <cell r="C289">
            <v>0</v>
          </cell>
        </row>
        <row r="290">
          <cell r="A290" t="str">
            <v>Ngemi</v>
          </cell>
          <cell r="B290">
            <v>0</v>
          </cell>
          <cell r="C290">
            <v>0</v>
          </cell>
        </row>
        <row r="291">
          <cell r="A291" t="str">
            <v>Neno</v>
          </cell>
          <cell r="B291">
            <v>0</v>
          </cell>
          <cell r="C291">
            <v>0</v>
          </cell>
        </row>
        <row r="292">
          <cell r="A292" t="str">
            <v>Maiyo</v>
          </cell>
          <cell r="B292">
            <v>0</v>
          </cell>
          <cell r="C292">
            <v>0</v>
          </cell>
        </row>
        <row r="293">
          <cell r="A293" t="str">
            <v>IPSI FM</v>
          </cell>
          <cell r="B293">
            <v>0</v>
          </cell>
          <cell r="C293">
            <v>0</v>
          </cell>
        </row>
        <row r="294">
          <cell r="A294" t="str">
            <v>Bus Radio</v>
          </cell>
          <cell r="B294">
            <v>0</v>
          </cell>
          <cell r="C294">
            <v>0</v>
          </cell>
        </row>
        <row r="295">
          <cell r="A295" t="str">
            <v>Bukinangwe</v>
          </cell>
          <cell r="B295">
            <v>0</v>
          </cell>
          <cell r="C295">
            <v>0</v>
          </cell>
        </row>
        <row r="296">
          <cell r="A296" t="str">
            <v>Lwasi fm</v>
          </cell>
          <cell r="B296">
            <v>0</v>
          </cell>
          <cell r="C296">
            <v>0</v>
          </cell>
        </row>
        <row r="297">
          <cell r="A297" t="str">
            <v>Watchman FM</v>
          </cell>
          <cell r="B297">
            <v>0</v>
          </cell>
          <cell r="C297">
            <v>0</v>
          </cell>
        </row>
        <row r="298">
          <cell r="A298" t="str">
            <v>AC Radio</v>
          </cell>
          <cell r="B298">
            <v>0</v>
          </cell>
          <cell r="C298">
            <v>0</v>
          </cell>
        </row>
        <row r="299">
          <cell r="A299" t="str">
            <v>Wajir Community Radio</v>
          </cell>
          <cell r="B299">
            <v>0</v>
          </cell>
          <cell r="C299">
            <v>0</v>
          </cell>
        </row>
        <row r="300">
          <cell r="A300" t="str">
            <v>KBC Borana</v>
          </cell>
          <cell r="B300">
            <v>0</v>
          </cell>
          <cell r="C300">
            <v>0</v>
          </cell>
        </row>
        <row r="301">
          <cell r="A301" t="str">
            <v>Kokwa FM</v>
          </cell>
          <cell r="B301">
            <v>0</v>
          </cell>
          <cell r="C301">
            <v>0</v>
          </cell>
        </row>
        <row r="302">
          <cell r="A302" t="str">
            <v>Kodai FM</v>
          </cell>
          <cell r="B302">
            <v>0</v>
          </cell>
          <cell r="C302">
            <v>0</v>
          </cell>
        </row>
        <row r="303">
          <cell r="A303" t="str">
            <v>Koch FM</v>
          </cell>
          <cell r="B303">
            <v>0</v>
          </cell>
          <cell r="C303">
            <v>0</v>
          </cell>
        </row>
        <row r="304">
          <cell r="A304" t="str">
            <v>Kiwi FM</v>
          </cell>
          <cell r="B304">
            <v>0</v>
          </cell>
          <cell r="C304">
            <v>0</v>
          </cell>
        </row>
        <row r="305">
          <cell r="A305" t="str">
            <v>Kiu FM</v>
          </cell>
          <cell r="B305">
            <v>0</v>
          </cell>
          <cell r="C305">
            <v>0</v>
          </cell>
        </row>
        <row r="306">
          <cell r="A306" t="str">
            <v>Kisima Radio</v>
          </cell>
          <cell r="B306">
            <v>0</v>
          </cell>
          <cell r="C306">
            <v>0</v>
          </cell>
        </row>
        <row r="307">
          <cell r="A307" t="str">
            <v>Kisii FM</v>
          </cell>
          <cell r="B307">
            <v>0</v>
          </cell>
          <cell r="C307">
            <v>0</v>
          </cell>
        </row>
        <row r="308">
          <cell r="A308" t="str">
            <v>Kili FM</v>
          </cell>
          <cell r="B308">
            <v>0</v>
          </cell>
          <cell r="C308">
            <v>0</v>
          </cell>
        </row>
        <row r="309">
          <cell r="A309" t="str">
            <v>Kikwetu Radio</v>
          </cell>
          <cell r="B309">
            <v>0</v>
          </cell>
          <cell r="C309">
            <v>0</v>
          </cell>
        </row>
        <row r="310">
          <cell r="A310" t="str">
            <v>Kigooco FM</v>
          </cell>
          <cell r="B310">
            <v>0</v>
          </cell>
          <cell r="C310">
            <v>0</v>
          </cell>
        </row>
        <row r="311">
          <cell r="A311" t="str">
            <v>KFM</v>
          </cell>
          <cell r="B311">
            <v>0</v>
          </cell>
          <cell r="C311">
            <v>0</v>
          </cell>
        </row>
        <row r="312">
          <cell r="A312" t="str">
            <v>Key FM (95.5 Mandera county)</v>
          </cell>
          <cell r="B312">
            <v>0</v>
          </cell>
          <cell r="C312">
            <v>0</v>
          </cell>
        </row>
        <row r="313">
          <cell r="A313" t="str">
            <v>KBC North Eastern /Somali</v>
          </cell>
          <cell r="B313">
            <v>0</v>
          </cell>
          <cell r="C313">
            <v>0</v>
          </cell>
        </row>
        <row r="314">
          <cell r="A314" t="str">
            <v>KBC Kiembu</v>
          </cell>
          <cell r="B314">
            <v>0</v>
          </cell>
          <cell r="C314">
            <v>0</v>
          </cell>
        </row>
        <row r="315">
          <cell r="A315" t="str">
            <v>Kaya FM</v>
          </cell>
          <cell r="B315">
            <v>0</v>
          </cell>
          <cell r="C315">
            <v>0</v>
          </cell>
        </row>
        <row r="316">
          <cell r="A316" t="str">
            <v>Vybez radio</v>
          </cell>
          <cell r="B316">
            <v>0</v>
          </cell>
          <cell r="C316">
            <v>0</v>
          </cell>
        </row>
        <row r="317">
          <cell r="A317" t="str">
            <v>Kangema FM</v>
          </cell>
          <cell r="B317">
            <v>0</v>
          </cell>
          <cell r="C317">
            <v>0</v>
          </cell>
        </row>
        <row r="318">
          <cell r="A318" t="str">
            <v>Kameme Radio</v>
          </cell>
          <cell r="B318">
            <v>0</v>
          </cell>
          <cell r="C318">
            <v>0</v>
          </cell>
        </row>
        <row r="319">
          <cell r="A319" t="str">
            <v>Kalya</v>
          </cell>
          <cell r="B319">
            <v>0</v>
          </cell>
          <cell r="C319">
            <v>0</v>
          </cell>
        </row>
        <row r="320">
          <cell r="A320" t="str">
            <v>Just FM</v>
          </cell>
          <cell r="B320">
            <v>0</v>
          </cell>
          <cell r="C320">
            <v>0</v>
          </cell>
        </row>
        <row r="321">
          <cell r="A321" t="str">
            <v>Jitunze</v>
          </cell>
          <cell r="B321">
            <v>0</v>
          </cell>
          <cell r="C321">
            <v>0</v>
          </cell>
        </row>
        <row r="322">
          <cell r="A322" t="str">
            <v>Jesus is Lord</v>
          </cell>
          <cell r="B322">
            <v>0</v>
          </cell>
          <cell r="C322">
            <v>0</v>
          </cell>
        </row>
        <row r="323">
          <cell r="A323" t="str">
            <v>Jambo FM Turkana</v>
          </cell>
          <cell r="B323">
            <v>0</v>
          </cell>
          <cell r="C323">
            <v>0</v>
          </cell>
        </row>
        <row r="324">
          <cell r="A324" t="str">
            <v>Ithaga FM 91.2,Nakuru</v>
          </cell>
          <cell r="B324">
            <v>0</v>
          </cell>
          <cell r="C324">
            <v>0</v>
          </cell>
        </row>
        <row r="325">
          <cell r="A325" t="str">
            <v>Isiolo FM</v>
          </cell>
          <cell r="B325">
            <v>0</v>
          </cell>
          <cell r="C325">
            <v>0</v>
          </cell>
        </row>
        <row r="326">
          <cell r="A326" t="str">
            <v>IRIB</v>
          </cell>
          <cell r="B326">
            <v>0</v>
          </cell>
          <cell r="C326">
            <v>0</v>
          </cell>
        </row>
        <row r="327">
          <cell r="A327" t="str">
            <v>Iqra FM</v>
          </cell>
          <cell r="B327">
            <v>0</v>
          </cell>
          <cell r="C327">
            <v>0</v>
          </cell>
        </row>
        <row r="328">
          <cell r="A328" t="str">
            <v>Inooro FM</v>
          </cell>
          <cell r="B328">
            <v>0</v>
          </cell>
          <cell r="C328">
            <v>0</v>
          </cell>
        </row>
        <row r="329">
          <cell r="A329" t="str">
            <v>Inka FM</v>
          </cell>
          <cell r="B329">
            <v>0</v>
          </cell>
          <cell r="C329">
            <v>0</v>
          </cell>
        </row>
        <row r="330">
          <cell r="A330" t="str">
            <v>Ininginingi</v>
          </cell>
          <cell r="B330">
            <v>0</v>
          </cell>
          <cell r="C330">
            <v>0</v>
          </cell>
        </row>
        <row r="331">
          <cell r="A331" t="str">
            <v>Kongasis FM</v>
          </cell>
          <cell r="B331">
            <v>0</v>
          </cell>
          <cell r="C331">
            <v>0</v>
          </cell>
        </row>
        <row r="332">
          <cell r="A332" t="str">
            <v>Kosele FM</v>
          </cell>
          <cell r="B332">
            <v>0</v>
          </cell>
          <cell r="C332">
            <v>0</v>
          </cell>
        </row>
        <row r="333">
          <cell r="A333" t="str">
            <v>KU</v>
          </cell>
          <cell r="B333">
            <v>0</v>
          </cell>
          <cell r="C333">
            <v>0</v>
          </cell>
        </row>
        <row r="334">
          <cell r="A334" t="str">
            <v>Kubamba FM</v>
          </cell>
          <cell r="B334">
            <v>0</v>
          </cell>
          <cell r="C334">
            <v>0</v>
          </cell>
        </row>
        <row r="335">
          <cell r="A335" t="str">
            <v>Mtume FM</v>
          </cell>
          <cell r="B335">
            <v>0</v>
          </cell>
          <cell r="C335">
            <v>0</v>
          </cell>
        </row>
        <row r="336">
          <cell r="A336" t="str">
            <v>Mtaani FM</v>
          </cell>
          <cell r="B336">
            <v>0</v>
          </cell>
          <cell r="C336">
            <v>0</v>
          </cell>
        </row>
        <row r="337">
          <cell r="A337" t="str">
            <v>Msenangu FM</v>
          </cell>
          <cell r="B337">
            <v>0</v>
          </cell>
          <cell r="C337">
            <v>0</v>
          </cell>
        </row>
        <row r="338">
          <cell r="A338" t="str">
            <v>Morogoro FM</v>
          </cell>
          <cell r="B338">
            <v>0</v>
          </cell>
          <cell r="C338">
            <v>0</v>
          </cell>
        </row>
        <row r="339">
          <cell r="A339" t="str">
            <v>Morning Star (TZ) FM</v>
          </cell>
          <cell r="B339">
            <v>0</v>
          </cell>
          <cell r="C339">
            <v>0</v>
          </cell>
        </row>
        <row r="340">
          <cell r="A340" t="str">
            <v>Moki FM</v>
          </cell>
          <cell r="B340">
            <v>0</v>
          </cell>
          <cell r="C340">
            <v>0</v>
          </cell>
        </row>
        <row r="341">
          <cell r="A341" t="str">
            <v>Mmust FM</v>
          </cell>
          <cell r="B341">
            <v>0</v>
          </cell>
          <cell r="C341">
            <v>0</v>
          </cell>
        </row>
        <row r="342">
          <cell r="A342" t="str">
            <v>Migori FM</v>
          </cell>
          <cell r="B342">
            <v>0</v>
          </cell>
          <cell r="C342">
            <v>0</v>
          </cell>
        </row>
        <row r="343">
          <cell r="A343" t="str">
            <v>Midnimo FM</v>
          </cell>
          <cell r="B343">
            <v>0</v>
          </cell>
          <cell r="C343">
            <v>0</v>
          </cell>
        </row>
        <row r="344">
          <cell r="A344" t="str">
            <v>Metro FM</v>
          </cell>
          <cell r="B344">
            <v>0</v>
          </cell>
          <cell r="C344">
            <v>0</v>
          </cell>
        </row>
        <row r="345">
          <cell r="A345" t="str">
            <v>Meru FM</v>
          </cell>
          <cell r="B345">
            <v>0</v>
          </cell>
          <cell r="C345">
            <v>0</v>
          </cell>
        </row>
        <row r="346">
          <cell r="A346" t="str">
            <v>MCI radio</v>
          </cell>
          <cell r="B346">
            <v>0</v>
          </cell>
          <cell r="C346">
            <v>0</v>
          </cell>
        </row>
        <row r="347">
          <cell r="A347" t="str">
            <v>Mbariti FM</v>
          </cell>
          <cell r="B347">
            <v>0</v>
          </cell>
          <cell r="C347">
            <v>0</v>
          </cell>
        </row>
        <row r="348">
          <cell r="A348" t="str">
            <v>Mbaitu FM</v>
          </cell>
          <cell r="B348">
            <v>0</v>
          </cell>
          <cell r="C348">
            <v>0</v>
          </cell>
        </row>
        <row r="349">
          <cell r="A349" t="str">
            <v>Mayian FM</v>
          </cell>
          <cell r="B349">
            <v>0</v>
          </cell>
          <cell r="C349">
            <v>0</v>
          </cell>
        </row>
        <row r="350">
          <cell r="A350" t="str">
            <v>Marsabit FM</v>
          </cell>
          <cell r="B350">
            <v>0</v>
          </cell>
          <cell r="C350">
            <v>0</v>
          </cell>
        </row>
        <row r="351">
          <cell r="A351" t="str">
            <v>Mangelete FM</v>
          </cell>
          <cell r="B351">
            <v>0</v>
          </cell>
          <cell r="C351">
            <v>0</v>
          </cell>
        </row>
        <row r="352">
          <cell r="A352" t="str">
            <v>Mandeq</v>
          </cell>
          <cell r="B352">
            <v>0</v>
          </cell>
          <cell r="C352">
            <v>0</v>
          </cell>
        </row>
        <row r="353">
          <cell r="A353" t="str">
            <v>Malindi FM</v>
          </cell>
          <cell r="B353">
            <v>0</v>
          </cell>
          <cell r="C353">
            <v>0</v>
          </cell>
        </row>
        <row r="354">
          <cell r="A354" t="str">
            <v>Magharibi</v>
          </cell>
          <cell r="B354">
            <v>0</v>
          </cell>
          <cell r="C354">
            <v>0</v>
          </cell>
        </row>
        <row r="355">
          <cell r="A355" t="str">
            <v>Maendeleo</v>
          </cell>
          <cell r="B355">
            <v>0</v>
          </cell>
          <cell r="C355">
            <v>0</v>
          </cell>
        </row>
        <row r="356">
          <cell r="A356" t="str">
            <v>Maasai FM</v>
          </cell>
          <cell r="B356">
            <v>0</v>
          </cell>
          <cell r="C356">
            <v>0</v>
          </cell>
        </row>
        <row r="357">
          <cell r="A357" t="str">
            <v>Lulu FM</v>
          </cell>
          <cell r="B357">
            <v>0</v>
          </cell>
          <cell r="C357">
            <v>0</v>
          </cell>
        </row>
        <row r="358">
          <cell r="A358" t="str">
            <v>Lubao FM</v>
          </cell>
          <cell r="B358">
            <v>0</v>
          </cell>
          <cell r="C358">
            <v>0</v>
          </cell>
        </row>
        <row r="359">
          <cell r="A359" t="str">
            <v>Lokone FM</v>
          </cell>
          <cell r="B359">
            <v>0</v>
          </cell>
          <cell r="C359">
            <v>0</v>
          </cell>
        </row>
        <row r="360">
          <cell r="A360" t="str">
            <v>Lokichogio FM</v>
          </cell>
          <cell r="B360">
            <v>0</v>
          </cell>
          <cell r="C360">
            <v>0</v>
          </cell>
        </row>
        <row r="361">
          <cell r="A361" t="str">
            <v>Liz FM</v>
          </cell>
          <cell r="B361">
            <v>0</v>
          </cell>
          <cell r="C361">
            <v>0</v>
          </cell>
        </row>
        <row r="362">
          <cell r="A362" t="str">
            <v>Light &amp; Life FM</v>
          </cell>
          <cell r="B362">
            <v>0</v>
          </cell>
          <cell r="C362">
            <v>0</v>
          </cell>
        </row>
        <row r="363">
          <cell r="A363" t="str">
            <v>Kuka FM</v>
          </cell>
          <cell r="B363">
            <v>0</v>
          </cell>
          <cell r="C363">
            <v>0</v>
          </cell>
        </row>
        <row r="364">
          <cell r="A364" t="str">
            <v>Ingo</v>
          </cell>
          <cell r="B364">
            <v>0</v>
          </cell>
          <cell r="C364">
            <v>0</v>
          </cell>
        </row>
        <row r="365">
          <cell r="A365" t="str">
            <v>Impact FM</v>
          </cell>
          <cell r="B365">
            <v>0</v>
          </cell>
          <cell r="C365">
            <v>0</v>
          </cell>
        </row>
        <row r="366">
          <cell r="A366" t="str">
            <v>Imani FM</v>
          </cell>
          <cell r="B366">
            <v>0</v>
          </cell>
          <cell r="C366">
            <v>0</v>
          </cell>
        </row>
        <row r="367">
          <cell r="A367" t="str">
            <v>Deutche Welle(DW)</v>
          </cell>
          <cell r="B367">
            <v>0</v>
          </cell>
          <cell r="C367">
            <v>0</v>
          </cell>
        </row>
        <row r="368">
          <cell r="A368" t="str">
            <v>Daadab FM</v>
          </cell>
          <cell r="B368">
            <v>0</v>
          </cell>
          <cell r="C368">
            <v>0</v>
          </cell>
        </row>
        <row r="369">
          <cell r="A369" t="str">
            <v>CRI</v>
          </cell>
          <cell r="B369">
            <v>0</v>
          </cell>
          <cell r="C369">
            <v>0</v>
          </cell>
        </row>
        <row r="370">
          <cell r="A370" t="str">
            <v>Crest FM</v>
          </cell>
          <cell r="B370">
            <v>0</v>
          </cell>
          <cell r="C370">
            <v>0</v>
          </cell>
        </row>
        <row r="371">
          <cell r="A371" t="str">
            <v>County FM</v>
          </cell>
          <cell r="B371">
            <v>0</v>
          </cell>
          <cell r="C371">
            <v>0</v>
          </cell>
        </row>
        <row r="372">
          <cell r="A372" t="str">
            <v>Coro FM</v>
          </cell>
          <cell r="B372">
            <v>0</v>
          </cell>
          <cell r="C372">
            <v>0</v>
          </cell>
        </row>
        <row r="373">
          <cell r="A373" t="str">
            <v>Community FM</v>
          </cell>
          <cell r="B373">
            <v>0</v>
          </cell>
          <cell r="C373">
            <v>0</v>
          </cell>
        </row>
        <row r="374">
          <cell r="A374" t="str">
            <v>Cloud FM</v>
          </cell>
          <cell r="B374">
            <v>0</v>
          </cell>
          <cell r="C374">
            <v>0</v>
          </cell>
        </row>
        <row r="375">
          <cell r="A375" t="str">
            <v>Classic FM</v>
          </cell>
          <cell r="B375">
            <v>0</v>
          </cell>
          <cell r="C375">
            <v>0</v>
          </cell>
        </row>
        <row r="376">
          <cell r="A376" t="str">
            <v>Chamgei FM</v>
          </cell>
          <cell r="B376">
            <v>0</v>
          </cell>
          <cell r="C376">
            <v>0</v>
          </cell>
        </row>
        <row r="377">
          <cell r="A377" t="str">
            <v>Bulala</v>
          </cell>
          <cell r="B377">
            <v>0</v>
          </cell>
          <cell r="C377">
            <v>0</v>
          </cell>
        </row>
        <row r="378">
          <cell r="A378" t="str">
            <v>Boss Radio 88.2 FM</v>
          </cell>
          <cell r="B378">
            <v>0</v>
          </cell>
          <cell r="C378">
            <v>0</v>
          </cell>
        </row>
        <row r="379">
          <cell r="A379" t="str">
            <v>Bikapkoret (BK) FM</v>
          </cell>
          <cell r="B379">
            <v>0</v>
          </cell>
          <cell r="C379">
            <v>0</v>
          </cell>
        </row>
        <row r="380">
          <cell r="A380" t="str">
            <v>Bhuka FM</v>
          </cell>
          <cell r="B380">
            <v>0</v>
          </cell>
          <cell r="C380">
            <v>0</v>
          </cell>
        </row>
        <row r="381">
          <cell r="A381" t="str">
            <v>Best FM</v>
          </cell>
          <cell r="B381">
            <v>0</v>
          </cell>
          <cell r="C381">
            <v>0</v>
          </cell>
        </row>
        <row r="382">
          <cell r="A382" t="str">
            <v>BBC World Radio</v>
          </cell>
          <cell r="B382">
            <v>0</v>
          </cell>
          <cell r="C382">
            <v>0</v>
          </cell>
        </row>
        <row r="383">
          <cell r="A383" t="str">
            <v>Baraton University</v>
          </cell>
          <cell r="B383">
            <v>0</v>
          </cell>
          <cell r="C383">
            <v>0</v>
          </cell>
        </row>
        <row r="384">
          <cell r="A384" t="str">
            <v>Baraka FM</v>
          </cell>
          <cell r="B384">
            <v>0</v>
          </cell>
          <cell r="C384">
            <v>0</v>
          </cell>
        </row>
        <row r="385">
          <cell r="A385" t="str">
            <v>Bambu</v>
          </cell>
          <cell r="B385">
            <v>0</v>
          </cell>
          <cell r="C385">
            <v>0</v>
          </cell>
        </row>
        <row r="386">
          <cell r="A386" t="str">
            <v>Baliti</v>
          </cell>
          <cell r="B386">
            <v>0</v>
          </cell>
          <cell r="C386">
            <v>0</v>
          </cell>
        </row>
        <row r="387">
          <cell r="A387" t="str">
            <v>Bahasha (Contryside FM)</v>
          </cell>
          <cell r="B387">
            <v>0</v>
          </cell>
          <cell r="C387">
            <v>0</v>
          </cell>
        </row>
        <row r="388">
          <cell r="A388" t="str">
            <v>Bahari FM</v>
          </cell>
          <cell r="B388">
            <v>0</v>
          </cell>
          <cell r="C388">
            <v>0</v>
          </cell>
        </row>
        <row r="389">
          <cell r="A389" t="str">
            <v>Aziani FM</v>
          </cell>
          <cell r="B389">
            <v>0</v>
          </cell>
          <cell r="C389">
            <v>0</v>
          </cell>
        </row>
        <row r="390">
          <cell r="A390" t="str">
            <v>Awinja FM</v>
          </cell>
          <cell r="B390">
            <v>0</v>
          </cell>
          <cell r="C390">
            <v>0</v>
          </cell>
        </row>
        <row r="391">
          <cell r="A391" t="str">
            <v>Aviation FM</v>
          </cell>
          <cell r="B391">
            <v>0</v>
          </cell>
          <cell r="C391">
            <v>0</v>
          </cell>
        </row>
        <row r="392">
          <cell r="A392" t="str">
            <v>Athiani FM</v>
          </cell>
          <cell r="B392">
            <v>0</v>
          </cell>
          <cell r="C392">
            <v>0</v>
          </cell>
        </row>
        <row r="393">
          <cell r="A393" t="str">
            <v>ATG</v>
          </cell>
          <cell r="B393">
            <v>0</v>
          </cell>
          <cell r="C393">
            <v>0</v>
          </cell>
        </row>
        <row r="394">
          <cell r="A394" t="str">
            <v>AtaNayeche</v>
          </cell>
          <cell r="B394">
            <v>0</v>
          </cell>
          <cell r="C394">
            <v>0</v>
          </cell>
        </row>
        <row r="395">
          <cell r="A395" t="str">
            <v>Anyore FM</v>
          </cell>
          <cell r="B395">
            <v>0</v>
          </cell>
          <cell r="C395">
            <v>0</v>
          </cell>
        </row>
        <row r="396">
          <cell r="A396" t="str">
            <v>Anguo FM</v>
          </cell>
          <cell r="B396">
            <v>0</v>
          </cell>
          <cell r="C396">
            <v>0</v>
          </cell>
        </row>
        <row r="397">
          <cell r="A397" t="str">
            <v>Destiny FM</v>
          </cell>
          <cell r="B397">
            <v>0</v>
          </cell>
          <cell r="C397">
            <v>0</v>
          </cell>
        </row>
        <row r="398">
          <cell r="A398" t="str">
            <v>DHB Radio</v>
          </cell>
          <cell r="B398">
            <v>0</v>
          </cell>
          <cell r="C398">
            <v>0</v>
          </cell>
        </row>
        <row r="399">
          <cell r="A399" t="str">
            <v>Iganjo FM</v>
          </cell>
          <cell r="B399">
            <v>0</v>
          </cell>
          <cell r="C399">
            <v>0</v>
          </cell>
        </row>
        <row r="400">
          <cell r="A400" t="str">
            <v>Domus Maria FM</v>
          </cell>
          <cell r="B400">
            <v>0</v>
          </cell>
          <cell r="C400">
            <v>0</v>
          </cell>
        </row>
        <row r="401">
          <cell r="A401" t="str">
            <v>Iftin FM</v>
          </cell>
          <cell r="B401">
            <v>0</v>
          </cell>
          <cell r="C401">
            <v>0</v>
          </cell>
        </row>
        <row r="402">
          <cell r="A402" t="str">
            <v>IBC Radio</v>
          </cell>
          <cell r="B402">
            <v>0</v>
          </cell>
          <cell r="C402">
            <v>0</v>
          </cell>
        </row>
        <row r="403">
          <cell r="A403" t="str">
            <v>Hosana FM</v>
          </cell>
          <cell r="B403">
            <v>0</v>
          </cell>
          <cell r="C403">
            <v>0</v>
          </cell>
        </row>
        <row r="404">
          <cell r="A404" t="str">
            <v>Hope FM</v>
          </cell>
          <cell r="B404">
            <v>0</v>
          </cell>
          <cell r="C404">
            <v>0</v>
          </cell>
        </row>
        <row r="405">
          <cell r="A405" t="str">
            <v>Home boyz Radio</v>
          </cell>
          <cell r="B405">
            <v>0</v>
          </cell>
          <cell r="C405">
            <v>0</v>
          </cell>
        </row>
        <row r="406">
          <cell r="A406" t="str">
            <v>Hits 915</v>
          </cell>
          <cell r="B406">
            <v>0</v>
          </cell>
          <cell r="C406">
            <v>0</v>
          </cell>
        </row>
        <row r="407">
          <cell r="A407" t="str">
            <v>Hero FM</v>
          </cell>
          <cell r="B407">
            <v>0</v>
          </cell>
          <cell r="C407">
            <v>0</v>
          </cell>
        </row>
        <row r="408">
          <cell r="A408" t="str">
            <v>Hekima FM</v>
          </cell>
          <cell r="B408">
            <v>0</v>
          </cell>
          <cell r="C408">
            <v>0</v>
          </cell>
        </row>
        <row r="409">
          <cell r="A409" t="str">
            <v>Gulf FM</v>
          </cell>
          <cell r="B409">
            <v>0</v>
          </cell>
          <cell r="C409">
            <v>0</v>
          </cell>
        </row>
        <row r="410">
          <cell r="A410" t="str">
            <v>Gukena FM</v>
          </cell>
          <cell r="B410">
            <v>0</v>
          </cell>
          <cell r="C410">
            <v>0</v>
          </cell>
        </row>
        <row r="411">
          <cell r="A411" t="str">
            <v>Gold FM</v>
          </cell>
          <cell r="B411">
            <v>0</v>
          </cell>
          <cell r="C411">
            <v>0</v>
          </cell>
        </row>
        <row r="412">
          <cell r="A412" t="str">
            <v>Gikuyu FM</v>
          </cell>
          <cell r="B412">
            <v>0</v>
          </cell>
          <cell r="C412">
            <v>0</v>
          </cell>
        </row>
        <row r="413">
          <cell r="A413" t="str">
            <v>Ghetto Radio 89.5 FM</v>
          </cell>
          <cell r="B413">
            <v>0</v>
          </cell>
          <cell r="C413">
            <v>0</v>
          </cell>
        </row>
        <row r="414">
          <cell r="A414" t="str">
            <v>Ghetto FM</v>
          </cell>
          <cell r="B414">
            <v>0</v>
          </cell>
          <cell r="C414">
            <v>0</v>
          </cell>
        </row>
        <row r="415">
          <cell r="A415" t="str">
            <v>Frontier FM</v>
          </cell>
          <cell r="B415">
            <v>0</v>
          </cell>
          <cell r="C415">
            <v>0</v>
          </cell>
        </row>
        <row r="416">
          <cell r="A416" t="str">
            <v>Fish FM</v>
          </cell>
          <cell r="B416">
            <v>0</v>
          </cell>
          <cell r="C416">
            <v>0</v>
          </cell>
        </row>
        <row r="417">
          <cell r="A417" t="str">
            <v>Fifa FM</v>
          </cell>
          <cell r="B417">
            <v>0</v>
          </cell>
          <cell r="C417">
            <v>0</v>
          </cell>
        </row>
        <row r="418">
          <cell r="A418" t="str">
            <v>Fanaka Radio</v>
          </cell>
          <cell r="B418">
            <v>0</v>
          </cell>
          <cell r="C418">
            <v>0</v>
          </cell>
        </row>
        <row r="419">
          <cell r="A419" t="str">
            <v>Faith FM</v>
          </cell>
          <cell r="B419">
            <v>0</v>
          </cell>
          <cell r="C419">
            <v>0</v>
          </cell>
        </row>
        <row r="420">
          <cell r="A420" t="str">
            <v>EWTN Catholic Radio</v>
          </cell>
          <cell r="B420">
            <v>0</v>
          </cell>
          <cell r="C420">
            <v>0</v>
          </cell>
        </row>
        <row r="421">
          <cell r="A421" t="str">
            <v>Etyet FM</v>
          </cell>
          <cell r="B421">
            <v>0</v>
          </cell>
          <cell r="C421">
            <v>0</v>
          </cell>
        </row>
        <row r="422">
          <cell r="A422" t="str">
            <v>Equator FM</v>
          </cell>
          <cell r="B422">
            <v>0</v>
          </cell>
          <cell r="C422">
            <v>0</v>
          </cell>
        </row>
        <row r="423">
          <cell r="A423" t="str">
            <v>Ene FM</v>
          </cell>
          <cell r="B423">
            <v>0</v>
          </cell>
          <cell r="C423">
            <v>0</v>
          </cell>
        </row>
        <row r="424">
          <cell r="A424" t="str">
            <v>Emuria FM</v>
          </cell>
          <cell r="B424">
            <v>0</v>
          </cell>
          <cell r="C424">
            <v>0</v>
          </cell>
        </row>
        <row r="425">
          <cell r="A425" t="str">
            <v>Emoo FM</v>
          </cell>
          <cell r="B425">
            <v>0</v>
          </cell>
          <cell r="C425">
            <v>0</v>
          </cell>
        </row>
        <row r="426">
          <cell r="A426" t="str">
            <v>Elgon Youth Radio</v>
          </cell>
          <cell r="B426">
            <v>0</v>
          </cell>
          <cell r="C426">
            <v>0</v>
          </cell>
        </row>
        <row r="427">
          <cell r="A427" t="str">
            <v>Egesa FM</v>
          </cell>
          <cell r="B427">
            <v>0</v>
          </cell>
          <cell r="C427">
            <v>0</v>
          </cell>
        </row>
        <row r="428">
          <cell r="A428" t="str">
            <v>East FM</v>
          </cell>
          <cell r="B428">
            <v>0</v>
          </cell>
          <cell r="C428">
            <v>0</v>
          </cell>
        </row>
        <row r="429">
          <cell r="A429" t="str">
            <v>East Africa FM</v>
          </cell>
          <cell r="B429">
            <v>0</v>
          </cell>
          <cell r="C429">
            <v>0</v>
          </cell>
        </row>
        <row r="430">
          <cell r="A430" t="str">
            <v>Mua FM</v>
          </cell>
          <cell r="B430">
            <v>0</v>
          </cell>
          <cell r="C430">
            <v>0</v>
          </cell>
        </row>
        <row r="431">
          <cell r="A431" t="str">
            <v>Mucha FM</v>
          </cell>
          <cell r="B431">
            <v>0</v>
          </cell>
          <cell r="C431">
            <v>0</v>
          </cell>
        </row>
        <row r="432">
          <cell r="A432" t="str">
            <v>Mugambo FM</v>
          </cell>
          <cell r="B432">
            <v>0</v>
          </cell>
          <cell r="C432">
            <v>0</v>
          </cell>
        </row>
        <row r="433">
          <cell r="A433" t="str">
            <v>Step FM</v>
          </cell>
          <cell r="B433">
            <v>0</v>
          </cell>
          <cell r="C433">
            <v>0</v>
          </cell>
        </row>
        <row r="434">
          <cell r="A434" t="str">
            <v>Star FM (Somali/Borana/Kiswahili)</v>
          </cell>
          <cell r="B434">
            <v>0</v>
          </cell>
          <cell r="C434">
            <v>0</v>
          </cell>
        </row>
        <row r="435">
          <cell r="A435" t="str">
            <v>Star FM (Kisii)</v>
          </cell>
          <cell r="B435">
            <v>0</v>
          </cell>
          <cell r="C435">
            <v>0</v>
          </cell>
        </row>
        <row r="436">
          <cell r="A436" t="str">
            <v>Sound Asia Radio</v>
          </cell>
          <cell r="B436">
            <v>0</v>
          </cell>
          <cell r="C436">
            <v>0</v>
          </cell>
        </row>
        <row r="437">
          <cell r="A437" t="str">
            <v>Smooth FM</v>
          </cell>
          <cell r="B437">
            <v>0</v>
          </cell>
          <cell r="C437">
            <v>0</v>
          </cell>
        </row>
        <row r="438">
          <cell r="A438" t="str">
            <v>Smart FM</v>
          </cell>
          <cell r="B438">
            <v>0</v>
          </cell>
          <cell r="C438">
            <v>0</v>
          </cell>
        </row>
        <row r="439">
          <cell r="A439" t="str">
            <v>Sky FM</v>
          </cell>
          <cell r="B439">
            <v>0</v>
          </cell>
          <cell r="C439">
            <v>0</v>
          </cell>
        </row>
        <row r="440">
          <cell r="A440" t="str">
            <v>Sirwo FM</v>
          </cell>
          <cell r="B440">
            <v>0</v>
          </cell>
          <cell r="C440">
            <v>0</v>
          </cell>
        </row>
        <row r="441">
          <cell r="A441" t="str">
            <v>Sifa FM</v>
          </cell>
          <cell r="B441">
            <v>0</v>
          </cell>
          <cell r="C441">
            <v>0</v>
          </cell>
        </row>
        <row r="442">
          <cell r="A442" t="str">
            <v>Sidai FM</v>
          </cell>
          <cell r="B442">
            <v>0</v>
          </cell>
          <cell r="C442">
            <v>0</v>
          </cell>
        </row>
        <row r="443">
          <cell r="A443" t="str">
            <v>Shujaaz FM</v>
          </cell>
          <cell r="B443">
            <v>0</v>
          </cell>
          <cell r="C443">
            <v>0</v>
          </cell>
        </row>
        <row r="444">
          <cell r="A444" t="str">
            <v>Shine FM</v>
          </cell>
          <cell r="B444">
            <v>0</v>
          </cell>
          <cell r="C444">
            <v>0</v>
          </cell>
        </row>
        <row r="445">
          <cell r="A445" t="str">
            <v>Sheki FM</v>
          </cell>
          <cell r="B445">
            <v>0</v>
          </cell>
          <cell r="C445">
            <v>0</v>
          </cell>
        </row>
        <row r="446">
          <cell r="A446" t="str">
            <v>Sema Radio</v>
          </cell>
          <cell r="B446">
            <v>0</v>
          </cell>
          <cell r="C446">
            <v>0</v>
          </cell>
        </row>
        <row r="447">
          <cell r="A447" t="str">
            <v>Sayare Radio</v>
          </cell>
          <cell r="B447">
            <v>0</v>
          </cell>
          <cell r="C447">
            <v>0</v>
          </cell>
        </row>
        <row r="448">
          <cell r="A448" t="str">
            <v>Sawanga FM</v>
          </cell>
          <cell r="B448">
            <v>0</v>
          </cell>
          <cell r="C448">
            <v>0</v>
          </cell>
        </row>
        <row r="449">
          <cell r="A449" t="str">
            <v>Sauti ya Pwani</v>
          </cell>
          <cell r="B449">
            <v>0</v>
          </cell>
          <cell r="C449">
            <v>0</v>
          </cell>
        </row>
        <row r="450">
          <cell r="A450" t="str">
            <v>Sauti Ya Mwananchi</v>
          </cell>
          <cell r="B450">
            <v>0</v>
          </cell>
          <cell r="C450">
            <v>0</v>
          </cell>
        </row>
        <row r="451">
          <cell r="A451" t="str">
            <v>Saposema/Sabojambo FM</v>
          </cell>
          <cell r="B451">
            <v>0</v>
          </cell>
          <cell r="C451">
            <v>0</v>
          </cell>
        </row>
        <row r="452">
          <cell r="A452" t="str">
            <v>Sanyo FM -UG</v>
          </cell>
          <cell r="B452">
            <v>0</v>
          </cell>
          <cell r="C452">
            <v>0</v>
          </cell>
        </row>
        <row r="453">
          <cell r="A453" t="str">
            <v>Sahara FM</v>
          </cell>
          <cell r="B453">
            <v>0</v>
          </cell>
          <cell r="C453">
            <v>0</v>
          </cell>
        </row>
        <row r="454">
          <cell r="A454" t="str">
            <v>Rware</v>
          </cell>
          <cell r="B454">
            <v>0</v>
          </cell>
          <cell r="C454">
            <v>0</v>
          </cell>
        </row>
        <row r="455">
          <cell r="A455" t="str">
            <v>Ruben FM</v>
          </cell>
          <cell r="B455">
            <v>0</v>
          </cell>
          <cell r="C455">
            <v>0</v>
          </cell>
        </row>
        <row r="456">
          <cell r="A456" t="str">
            <v>RTN Radio</v>
          </cell>
          <cell r="B456">
            <v>0</v>
          </cell>
          <cell r="C456">
            <v>0</v>
          </cell>
        </row>
        <row r="457">
          <cell r="A457" t="str">
            <v>RTD (Tanzania)</v>
          </cell>
          <cell r="B457">
            <v>0</v>
          </cell>
          <cell r="C457">
            <v>0</v>
          </cell>
        </row>
        <row r="458">
          <cell r="A458" t="str">
            <v>RSA Radio</v>
          </cell>
          <cell r="B458">
            <v>0</v>
          </cell>
          <cell r="C458">
            <v>0</v>
          </cell>
        </row>
        <row r="459">
          <cell r="A459" t="str">
            <v>Rock Mambo FM</v>
          </cell>
          <cell r="B459">
            <v>0</v>
          </cell>
          <cell r="C459">
            <v>0</v>
          </cell>
        </row>
        <row r="460">
          <cell r="A460" t="str">
            <v>Rhema</v>
          </cell>
          <cell r="B460">
            <v>0</v>
          </cell>
          <cell r="C460">
            <v>0</v>
          </cell>
        </row>
        <row r="461">
          <cell r="A461" t="str">
            <v>RFI (Radio France International)</v>
          </cell>
          <cell r="B461">
            <v>0</v>
          </cell>
          <cell r="C461">
            <v>0</v>
          </cell>
        </row>
        <row r="462">
          <cell r="A462" t="str">
            <v>Ranet FM</v>
          </cell>
          <cell r="B462">
            <v>0</v>
          </cell>
          <cell r="C462">
            <v>0</v>
          </cell>
        </row>
        <row r="463">
          <cell r="A463" t="str">
            <v>Star Radio(Lake)</v>
          </cell>
          <cell r="B463">
            <v>0</v>
          </cell>
          <cell r="C463">
            <v>0</v>
          </cell>
        </row>
        <row r="464">
          <cell r="A464" t="str">
            <v>Sunset</v>
          </cell>
          <cell r="B464">
            <v>0</v>
          </cell>
          <cell r="C464">
            <v>0</v>
          </cell>
        </row>
        <row r="465">
          <cell r="A465" t="str">
            <v>Raha</v>
          </cell>
          <cell r="B465">
            <v>0</v>
          </cell>
          <cell r="C465">
            <v>0</v>
          </cell>
        </row>
        <row r="466">
          <cell r="A466" t="str">
            <v>Syokimau FM</v>
          </cell>
          <cell r="B466">
            <v>0</v>
          </cell>
          <cell r="C466">
            <v>0</v>
          </cell>
        </row>
        <row r="467">
          <cell r="A467" t="str">
            <v>Vuka FM</v>
          </cell>
          <cell r="B467">
            <v>0</v>
          </cell>
          <cell r="C467">
            <v>0</v>
          </cell>
        </row>
        <row r="468">
          <cell r="A468" t="str">
            <v>Voice of Victory</v>
          </cell>
          <cell r="B468">
            <v>0</v>
          </cell>
          <cell r="C468">
            <v>0</v>
          </cell>
        </row>
        <row r="469">
          <cell r="A469" t="str">
            <v>Voice of America/VOA</v>
          </cell>
          <cell r="B469">
            <v>0</v>
          </cell>
          <cell r="C469">
            <v>0</v>
          </cell>
        </row>
        <row r="470">
          <cell r="A470" t="str">
            <v>Vihiga FM</v>
          </cell>
          <cell r="B470">
            <v>0</v>
          </cell>
          <cell r="C470">
            <v>0</v>
          </cell>
        </row>
        <row r="471">
          <cell r="A471" t="str">
            <v>Victory FM</v>
          </cell>
          <cell r="B471">
            <v>0</v>
          </cell>
          <cell r="C471">
            <v>0</v>
          </cell>
        </row>
        <row r="472">
          <cell r="A472" t="str">
            <v>Vere FM</v>
          </cell>
          <cell r="B472">
            <v>0</v>
          </cell>
          <cell r="C472">
            <v>0</v>
          </cell>
        </row>
        <row r="473">
          <cell r="A473" t="str">
            <v>Venus FM</v>
          </cell>
          <cell r="B473">
            <v>0</v>
          </cell>
          <cell r="C473">
            <v>0</v>
          </cell>
        </row>
        <row r="474">
          <cell r="A474" t="str">
            <v>USIU Radio</v>
          </cell>
          <cell r="B474">
            <v>0</v>
          </cell>
          <cell r="C474">
            <v>0</v>
          </cell>
        </row>
        <row r="475">
          <cell r="A475" t="str">
            <v>Urban Radio</v>
          </cell>
          <cell r="B475">
            <v>0</v>
          </cell>
          <cell r="C475">
            <v>0</v>
          </cell>
        </row>
        <row r="476">
          <cell r="A476" t="str">
            <v>Upendo FM</v>
          </cell>
          <cell r="B476">
            <v>0</v>
          </cell>
          <cell r="C476">
            <v>0</v>
          </cell>
        </row>
        <row r="477">
          <cell r="A477" t="str">
            <v>Umoja FM Radio</v>
          </cell>
          <cell r="B477">
            <v>0</v>
          </cell>
          <cell r="C477">
            <v>0</v>
          </cell>
        </row>
        <row r="478">
          <cell r="A478" t="str">
            <v>Uhuru FM</v>
          </cell>
          <cell r="B478">
            <v>0</v>
          </cell>
          <cell r="C478">
            <v>0</v>
          </cell>
        </row>
        <row r="479">
          <cell r="A479" t="str">
            <v>Ugwe</v>
          </cell>
          <cell r="B479">
            <v>0</v>
          </cell>
          <cell r="C479">
            <v>0</v>
          </cell>
        </row>
        <row r="480">
          <cell r="A480" t="str">
            <v>Amani FM</v>
          </cell>
          <cell r="B480">
            <v>0</v>
          </cell>
          <cell r="C480">
            <v>0</v>
          </cell>
        </row>
        <row r="481">
          <cell r="A481" t="str">
            <v>Turkana FM</v>
          </cell>
          <cell r="B481">
            <v>0</v>
          </cell>
          <cell r="C481">
            <v>0</v>
          </cell>
        </row>
        <row r="482">
          <cell r="A482" t="str">
            <v>Tuliza FM</v>
          </cell>
          <cell r="B482">
            <v>0</v>
          </cell>
          <cell r="C482">
            <v>0</v>
          </cell>
        </row>
        <row r="483">
          <cell r="A483" t="str">
            <v>Truth FM</v>
          </cell>
          <cell r="B483">
            <v>0</v>
          </cell>
          <cell r="C483">
            <v>0</v>
          </cell>
        </row>
        <row r="484">
          <cell r="A484" t="str">
            <v>Tripple A</v>
          </cell>
          <cell r="B484">
            <v>0</v>
          </cell>
          <cell r="C484">
            <v>0</v>
          </cell>
        </row>
        <row r="485">
          <cell r="A485" t="str">
            <v>Top FM</v>
          </cell>
          <cell r="B485">
            <v>0</v>
          </cell>
          <cell r="C485">
            <v>0</v>
          </cell>
        </row>
        <row r="486">
          <cell r="A486" t="str">
            <v>TNT FM</v>
          </cell>
          <cell r="B486">
            <v>0</v>
          </cell>
          <cell r="C486">
            <v>0</v>
          </cell>
        </row>
        <row r="487">
          <cell r="A487" t="str">
            <v>Thiiri FM</v>
          </cell>
          <cell r="B487">
            <v>0</v>
          </cell>
          <cell r="C487">
            <v>0</v>
          </cell>
        </row>
        <row r="488">
          <cell r="A488" t="str">
            <v>Tehran</v>
          </cell>
          <cell r="B488">
            <v>0</v>
          </cell>
          <cell r="C488">
            <v>0</v>
          </cell>
        </row>
        <row r="489">
          <cell r="A489" t="str">
            <v>TBS Radio</v>
          </cell>
          <cell r="B489">
            <v>0</v>
          </cell>
          <cell r="C489">
            <v>0</v>
          </cell>
        </row>
        <row r="490">
          <cell r="A490" t="str">
            <v>TBC TZ</v>
          </cell>
          <cell r="B490">
            <v>0</v>
          </cell>
          <cell r="C490">
            <v>0</v>
          </cell>
        </row>
        <row r="491">
          <cell r="A491" t="str">
            <v>Tana River Broadcasting Station (TBS)</v>
          </cell>
          <cell r="B491">
            <v>0</v>
          </cell>
          <cell r="C491">
            <v>0</v>
          </cell>
        </row>
        <row r="492">
          <cell r="A492" t="str">
            <v>Tana FM</v>
          </cell>
          <cell r="B492">
            <v>0</v>
          </cell>
          <cell r="C492">
            <v>0</v>
          </cell>
        </row>
        <row r="493">
          <cell r="A493" t="str">
            <v>Taboiyat FM</v>
          </cell>
          <cell r="B493">
            <v>0</v>
          </cell>
          <cell r="C493">
            <v>0</v>
          </cell>
        </row>
        <row r="494">
          <cell r="A494" t="str">
            <v>Tabasamu Radio</v>
          </cell>
          <cell r="B494">
            <v>0</v>
          </cell>
          <cell r="C494">
            <v>0</v>
          </cell>
        </row>
        <row r="495">
          <cell r="A495" t="str">
            <v>Touch FM</v>
          </cell>
          <cell r="B495">
            <v>0</v>
          </cell>
          <cell r="C495">
            <v>0</v>
          </cell>
        </row>
        <row r="496">
          <cell r="A496" t="str">
            <v>Rameny Radio</v>
          </cell>
          <cell r="B496">
            <v>0</v>
          </cell>
          <cell r="C496">
            <v>0</v>
          </cell>
        </row>
        <row r="497">
          <cell r="A497" t="str">
            <v>Radio Waumini</v>
          </cell>
          <cell r="B497">
            <v>0</v>
          </cell>
          <cell r="C497">
            <v>0</v>
          </cell>
        </row>
        <row r="498">
          <cell r="A498" t="str">
            <v>Musyi FM</v>
          </cell>
          <cell r="B498">
            <v>0</v>
          </cell>
          <cell r="C498">
            <v>0</v>
          </cell>
        </row>
        <row r="499">
          <cell r="A499" t="str">
            <v>Radio Disney</v>
          </cell>
          <cell r="B499">
            <v>0</v>
          </cell>
          <cell r="C499">
            <v>0</v>
          </cell>
        </row>
        <row r="500">
          <cell r="A500" t="str">
            <v>Radio Deutsche Welle</v>
          </cell>
          <cell r="B500">
            <v>0</v>
          </cell>
          <cell r="C500">
            <v>0</v>
          </cell>
        </row>
        <row r="501">
          <cell r="A501" t="str">
            <v>Radio China</v>
          </cell>
          <cell r="B501">
            <v>0</v>
          </cell>
          <cell r="C501">
            <v>0</v>
          </cell>
        </row>
        <row r="502">
          <cell r="A502" t="str">
            <v>Radio Chaidi</v>
          </cell>
          <cell r="B502">
            <v>0</v>
          </cell>
          <cell r="C502">
            <v>0</v>
          </cell>
        </row>
        <row r="503">
          <cell r="A503" t="str">
            <v>Radio Alpha</v>
          </cell>
          <cell r="B503">
            <v>0</v>
          </cell>
          <cell r="C503">
            <v>0</v>
          </cell>
        </row>
        <row r="504">
          <cell r="A504" t="str">
            <v>Radio Akicha</v>
          </cell>
          <cell r="B504">
            <v>0</v>
          </cell>
          <cell r="C504">
            <v>0</v>
          </cell>
        </row>
        <row r="505">
          <cell r="A505" t="str">
            <v>Qwetu Radio (Kwetu)</v>
          </cell>
          <cell r="B505">
            <v>0</v>
          </cell>
          <cell r="C505">
            <v>0</v>
          </cell>
        </row>
        <row r="506">
          <cell r="A506" t="str">
            <v>Quaran</v>
          </cell>
          <cell r="B506">
            <v>0</v>
          </cell>
          <cell r="C506">
            <v>0</v>
          </cell>
        </row>
        <row r="507">
          <cell r="A507" t="str">
            <v>Q FM</v>
          </cell>
          <cell r="B507">
            <v>0</v>
          </cell>
          <cell r="C507">
            <v>0</v>
          </cell>
        </row>
        <row r="508">
          <cell r="A508" t="str">
            <v>Pwani FM</v>
          </cell>
          <cell r="B508">
            <v>0</v>
          </cell>
          <cell r="C508">
            <v>0</v>
          </cell>
        </row>
        <row r="509">
          <cell r="A509" t="str">
            <v>Pilipili FM</v>
          </cell>
          <cell r="B509">
            <v>0</v>
          </cell>
          <cell r="C509">
            <v>0</v>
          </cell>
        </row>
        <row r="510">
          <cell r="A510" t="str">
            <v>Pamoja FM Radio</v>
          </cell>
          <cell r="B510">
            <v>0</v>
          </cell>
          <cell r="C510">
            <v>0</v>
          </cell>
        </row>
        <row r="511">
          <cell r="A511" t="str">
            <v>Open Gate Radio-Ug(OPG)</v>
          </cell>
          <cell r="B511">
            <v>0</v>
          </cell>
          <cell r="C511">
            <v>0</v>
          </cell>
        </row>
        <row r="512">
          <cell r="A512" t="str">
            <v>Onagi FM</v>
          </cell>
          <cell r="B512">
            <v>0</v>
          </cell>
          <cell r="C512">
            <v>0</v>
          </cell>
        </row>
        <row r="513">
          <cell r="A513" t="str">
            <v>Nyota FM</v>
          </cell>
          <cell r="B513">
            <v>0</v>
          </cell>
          <cell r="C513">
            <v>0</v>
          </cell>
        </row>
        <row r="514">
          <cell r="A514" t="str">
            <v>Nuru FM</v>
          </cell>
          <cell r="B514">
            <v>0</v>
          </cell>
          <cell r="C514">
            <v>0</v>
          </cell>
        </row>
        <row r="515">
          <cell r="A515" t="str">
            <v>Not Applicable</v>
          </cell>
          <cell r="B515">
            <v>0</v>
          </cell>
          <cell r="C515">
            <v>0</v>
          </cell>
        </row>
        <row r="516">
          <cell r="A516" t="str">
            <v>North Rift Radio</v>
          </cell>
          <cell r="B516">
            <v>0</v>
          </cell>
          <cell r="C516">
            <v>0</v>
          </cell>
        </row>
        <row r="517">
          <cell r="B517">
            <v>0</v>
          </cell>
          <cell r="C517">
            <v>0</v>
          </cell>
        </row>
        <row r="518">
          <cell r="A518" t="str">
            <v>Njata FM</v>
          </cell>
          <cell r="B518">
            <v>0</v>
          </cell>
          <cell r="C518">
            <v>0</v>
          </cell>
        </row>
        <row r="519">
          <cell r="A519" t="str">
            <v>Neema FM</v>
          </cell>
          <cell r="B519">
            <v>0</v>
          </cell>
          <cell r="C519">
            <v>0</v>
          </cell>
        </row>
        <row r="520">
          <cell r="A520" t="str">
            <v>Ndega FM</v>
          </cell>
          <cell r="B520">
            <v>0</v>
          </cell>
          <cell r="C520">
            <v>0</v>
          </cell>
        </row>
        <row r="521">
          <cell r="A521" t="str">
            <v>NBS Radio</v>
          </cell>
          <cell r="B521">
            <v>0</v>
          </cell>
          <cell r="C521">
            <v>0</v>
          </cell>
        </row>
        <row r="522">
          <cell r="A522" t="str">
            <v>Nation FM / 963</v>
          </cell>
          <cell r="B522">
            <v>0</v>
          </cell>
          <cell r="C522">
            <v>0</v>
          </cell>
        </row>
        <row r="523">
          <cell r="A523" t="str">
            <v>Mwatu FM</v>
          </cell>
          <cell r="B523">
            <v>0</v>
          </cell>
          <cell r="C523">
            <v>0</v>
          </cell>
        </row>
        <row r="524">
          <cell r="A524" t="str">
            <v>Mwango FM</v>
          </cell>
          <cell r="B524">
            <v>0</v>
          </cell>
          <cell r="C524">
            <v>0</v>
          </cell>
        </row>
        <row r="525">
          <cell r="A525" t="str">
            <v>Mwangaza</v>
          </cell>
          <cell r="B525">
            <v>0</v>
          </cell>
          <cell r="C525">
            <v>0</v>
          </cell>
        </row>
        <row r="526">
          <cell r="A526" t="str">
            <v>Mwambao FM</v>
          </cell>
          <cell r="B526">
            <v>0</v>
          </cell>
          <cell r="C526">
            <v>0</v>
          </cell>
        </row>
        <row r="527">
          <cell r="A527" t="str">
            <v>Mwago FM</v>
          </cell>
          <cell r="B527">
            <v>0</v>
          </cell>
          <cell r="C527">
            <v>0</v>
          </cell>
        </row>
        <row r="528">
          <cell r="A528" t="str">
            <v>Muuga FM</v>
          </cell>
          <cell r="B528">
            <v>0</v>
          </cell>
          <cell r="C528">
            <v>0</v>
          </cell>
        </row>
        <row r="529">
          <cell r="A529" t="str">
            <v>Radio Dhamaal</v>
          </cell>
          <cell r="B529">
            <v>0</v>
          </cell>
          <cell r="C529">
            <v>0</v>
          </cell>
        </row>
        <row r="530">
          <cell r="A530" t="str">
            <v>Radio Djibouti</v>
          </cell>
          <cell r="B530">
            <v>0</v>
          </cell>
          <cell r="C530">
            <v>0</v>
          </cell>
        </row>
        <row r="531">
          <cell r="A531" t="str">
            <v>Radio Uptown</v>
          </cell>
          <cell r="B531">
            <v>0</v>
          </cell>
          <cell r="C531">
            <v>0</v>
          </cell>
        </row>
        <row r="532">
          <cell r="A532" t="str">
            <v>Radio Ethiopia</v>
          </cell>
          <cell r="B532">
            <v>0</v>
          </cell>
          <cell r="C532">
            <v>0</v>
          </cell>
        </row>
        <row r="533">
          <cell r="A533" t="str">
            <v>Radio Tumaini</v>
          </cell>
          <cell r="B533">
            <v>0</v>
          </cell>
          <cell r="C533">
            <v>0</v>
          </cell>
        </row>
        <row r="534">
          <cell r="A534" t="str">
            <v>Radio Tanga</v>
          </cell>
          <cell r="B534">
            <v>0</v>
          </cell>
          <cell r="C534">
            <v>0</v>
          </cell>
        </row>
        <row r="535">
          <cell r="A535" t="str">
            <v>Radio Somalia</v>
          </cell>
          <cell r="B535">
            <v>0</v>
          </cell>
          <cell r="C535">
            <v>0</v>
          </cell>
        </row>
        <row r="536">
          <cell r="A536" t="str">
            <v>Radio Simba</v>
          </cell>
          <cell r="B536">
            <v>0</v>
          </cell>
          <cell r="C536">
            <v>0</v>
          </cell>
        </row>
        <row r="537">
          <cell r="A537" t="str">
            <v>Radio Salaam</v>
          </cell>
          <cell r="B537">
            <v>0</v>
          </cell>
          <cell r="C537">
            <v>0</v>
          </cell>
        </row>
        <row r="538">
          <cell r="A538" t="str">
            <v>Radio Sahara 943 FM</v>
          </cell>
          <cell r="B538">
            <v>0</v>
          </cell>
          <cell r="C538">
            <v>0</v>
          </cell>
        </row>
        <row r="539">
          <cell r="A539" t="str">
            <v>Radio Safari</v>
          </cell>
          <cell r="B539">
            <v>0</v>
          </cell>
          <cell r="C539">
            <v>0</v>
          </cell>
        </row>
        <row r="540">
          <cell r="A540" t="str">
            <v>Radio Risala</v>
          </cell>
          <cell r="B540">
            <v>0</v>
          </cell>
          <cell r="C540">
            <v>0</v>
          </cell>
        </row>
        <row r="541">
          <cell r="A541" t="str">
            <v>Radio Rahma</v>
          </cell>
          <cell r="B541">
            <v>0</v>
          </cell>
          <cell r="C541">
            <v>0</v>
          </cell>
        </row>
        <row r="542">
          <cell r="A542" t="str">
            <v>Radio Planet International</v>
          </cell>
          <cell r="B542">
            <v>0</v>
          </cell>
          <cell r="C542">
            <v>0</v>
          </cell>
        </row>
        <row r="543">
          <cell r="A543" t="str">
            <v>Radio Pacho</v>
          </cell>
          <cell r="B543">
            <v>0</v>
          </cell>
          <cell r="C543">
            <v>0</v>
          </cell>
        </row>
        <row r="544">
          <cell r="A544" t="str">
            <v>Radio One /  1 FM</v>
          </cell>
          <cell r="B544">
            <v>0</v>
          </cell>
          <cell r="C544">
            <v>0</v>
          </cell>
        </row>
        <row r="545">
          <cell r="A545" t="str">
            <v>Radio Oldis</v>
          </cell>
          <cell r="B545">
            <v>0</v>
          </cell>
          <cell r="C545">
            <v>0</v>
          </cell>
        </row>
        <row r="546">
          <cell r="A546" t="str">
            <v>Radio Nthome</v>
          </cell>
          <cell r="B546">
            <v>0</v>
          </cell>
          <cell r="C546">
            <v>0</v>
          </cell>
        </row>
        <row r="547">
          <cell r="A547" t="str">
            <v>Radio Mwariama</v>
          </cell>
          <cell r="B547">
            <v>0</v>
          </cell>
          <cell r="C547">
            <v>0</v>
          </cell>
        </row>
        <row r="548">
          <cell r="A548" t="str">
            <v>Radio Mwanendu</v>
          </cell>
          <cell r="B548">
            <v>0</v>
          </cell>
          <cell r="C548">
            <v>0</v>
          </cell>
        </row>
        <row r="549">
          <cell r="A549" t="str">
            <v>Radio Mururi</v>
          </cell>
          <cell r="B549">
            <v>0</v>
          </cell>
          <cell r="C549">
            <v>0</v>
          </cell>
        </row>
        <row r="550">
          <cell r="A550" t="str">
            <v>Radio Mumbo</v>
          </cell>
          <cell r="B550">
            <v>0</v>
          </cell>
          <cell r="C550">
            <v>0</v>
          </cell>
        </row>
        <row r="551">
          <cell r="A551" t="str">
            <v>Radio Mukwano</v>
          </cell>
          <cell r="B551">
            <v>0</v>
          </cell>
          <cell r="C551">
            <v>0</v>
          </cell>
        </row>
        <row r="552">
          <cell r="A552" t="str">
            <v>Radio Minto</v>
          </cell>
          <cell r="B552">
            <v>0</v>
          </cell>
          <cell r="C552">
            <v>0</v>
          </cell>
        </row>
        <row r="553">
          <cell r="A553" t="str">
            <v>Radio Mata</v>
          </cell>
          <cell r="B553">
            <v>0</v>
          </cell>
          <cell r="C553">
            <v>0</v>
          </cell>
        </row>
        <row r="554">
          <cell r="A554" t="str">
            <v>Radio Mambo</v>
          </cell>
          <cell r="B554">
            <v>0</v>
          </cell>
          <cell r="C554">
            <v>0</v>
          </cell>
        </row>
        <row r="555">
          <cell r="A555" t="str">
            <v>Radio Maa</v>
          </cell>
          <cell r="B555">
            <v>0</v>
          </cell>
          <cell r="C555">
            <v>0</v>
          </cell>
        </row>
        <row r="556">
          <cell r="A556" t="str">
            <v>Radio Kitwek</v>
          </cell>
          <cell r="B556">
            <v>0</v>
          </cell>
          <cell r="C556">
            <v>0</v>
          </cell>
        </row>
        <row r="557">
          <cell r="A557" t="str">
            <v>Radio Japan International International</v>
          </cell>
          <cell r="B557">
            <v>0</v>
          </cell>
          <cell r="C557">
            <v>0</v>
          </cell>
        </row>
        <row r="558">
          <cell r="A558" t="str">
            <v>Radio Jangwani</v>
          </cell>
          <cell r="B558">
            <v>0</v>
          </cell>
          <cell r="C558">
            <v>0</v>
          </cell>
        </row>
        <row r="559">
          <cell r="A559" t="str">
            <v>Radio Ihsaan</v>
          </cell>
          <cell r="B559">
            <v>0</v>
          </cell>
          <cell r="C559">
            <v>0</v>
          </cell>
        </row>
        <row r="560">
          <cell r="A560" t="str">
            <v>Radio Furaha</v>
          </cell>
          <cell r="B560">
            <v>0</v>
          </cell>
          <cell r="C560">
            <v>0</v>
          </cell>
        </row>
        <row r="561">
          <cell r="A561" t="str">
            <v>Radio Free Africa</v>
          </cell>
          <cell r="B561">
            <v>0</v>
          </cell>
          <cell r="C561">
            <v>0</v>
          </cell>
        </row>
        <row r="562">
          <cell r="A562" t="str">
            <v>Two FM/2 FM / 87.7 Radio</v>
          </cell>
          <cell r="B562">
            <v>0</v>
          </cell>
          <cell r="C56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XT00020"/>
      <sheetName val="Sheet1"/>
      <sheetName val="Sheet2"/>
    </sheetNames>
    <sheetDataSet>
      <sheetData sheetId="0"/>
      <sheetData sheetId="1"/>
      <sheetData sheetId="2">
        <row r="2">
          <cell r="A2" t="str">
            <v>Total RD</v>
          </cell>
          <cell r="B2">
            <v>0.52880000000000005</v>
          </cell>
          <cell r="C2">
            <v>1</v>
          </cell>
        </row>
        <row r="3">
          <cell r="A3" t="str">
            <v>Citizen Radio</v>
          </cell>
          <cell r="B3">
            <v>0.24079999999999999</v>
          </cell>
          <cell r="C3">
            <v>0.31009094846253787</v>
          </cell>
        </row>
        <row r="4">
          <cell r="A4" t="str">
            <v>Egesa FM</v>
          </cell>
          <cell r="B4">
            <v>0.17180000000000001</v>
          </cell>
          <cell r="C4">
            <v>0.31488585039905959</v>
          </cell>
        </row>
        <row r="5">
          <cell r="A5" t="str">
            <v>Milele FM</v>
          </cell>
          <cell r="B5">
            <v>6.6299999999999998E-2</v>
          </cell>
          <cell r="C5">
            <v>0.12110994246117676</v>
          </cell>
        </row>
        <row r="6">
          <cell r="A6" t="str">
            <v>Radio Minto</v>
          </cell>
          <cell r="B6">
            <v>6.08E-2</v>
          </cell>
          <cell r="C6">
            <v>7.3594011012807034E-2</v>
          </cell>
        </row>
        <row r="7">
          <cell r="A7" t="str">
            <v>Jambo FM</v>
          </cell>
          <cell r="B7">
            <v>6.0499999999999998E-2</v>
          </cell>
          <cell r="C7">
            <v>5.9704262822495829E-2</v>
          </cell>
        </row>
        <row r="8">
          <cell r="A8" t="str">
            <v>NRG Radio/Energy</v>
          </cell>
          <cell r="B8">
            <v>2.5600000000000001E-2</v>
          </cell>
          <cell r="C8">
            <v>2.1685330693559365E-2</v>
          </cell>
        </row>
        <row r="9">
          <cell r="A9" t="str">
            <v>Radio 47</v>
          </cell>
          <cell r="B9">
            <v>1.9300000000000001E-2</v>
          </cell>
          <cell r="C9">
            <v>1.8127822805172309E-2</v>
          </cell>
        </row>
        <row r="10">
          <cell r="A10" t="str">
            <v>Ramogi FM</v>
          </cell>
          <cell r="B10">
            <v>1.5599999999999999E-2</v>
          </cell>
          <cell r="C10">
            <v>1.4044422446328034E-2</v>
          </cell>
        </row>
        <row r="11">
          <cell r="A11" t="str">
            <v>Kisii FM</v>
          </cell>
          <cell r="B11">
            <v>1.29E-2</v>
          </cell>
          <cell r="C11">
            <v>1.6147992328156901E-2</v>
          </cell>
        </row>
        <row r="12">
          <cell r="A12" t="str">
            <v>KBC Minto</v>
          </cell>
          <cell r="B12">
            <v>1.12E-2</v>
          </cell>
          <cell r="C12">
            <v>1.5034337684835737E-2</v>
          </cell>
        </row>
        <row r="13">
          <cell r="A13" t="str">
            <v>Radio Taifa</v>
          </cell>
          <cell r="B13">
            <v>0.01</v>
          </cell>
          <cell r="C13">
            <v>8.7545628905524968E-3</v>
          </cell>
        </row>
        <row r="14">
          <cell r="A14" t="str">
            <v>Kiss FM</v>
          </cell>
          <cell r="B14">
            <v>9.1999999999999998E-3</v>
          </cell>
          <cell r="C14">
            <v>9.3732599146198105E-3</v>
          </cell>
        </row>
        <row r="15">
          <cell r="A15" t="str">
            <v>KBC English Radio</v>
          </cell>
          <cell r="B15">
            <v>8.9999999999999993E-3</v>
          </cell>
          <cell r="C15">
            <v>1.6086122625750172E-2</v>
          </cell>
        </row>
        <row r="16">
          <cell r="A16" t="str">
            <v>Classic FM</v>
          </cell>
          <cell r="B16">
            <v>8.3000000000000001E-3</v>
          </cell>
          <cell r="C16">
            <v>9.0948462537895191E-3</v>
          </cell>
        </row>
        <row r="17">
          <cell r="A17" t="str">
            <v>Biblia Husema</v>
          </cell>
          <cell r="B17">
            <v>5.4000000000000003E-3</v>
          </cell>
          <cell r="C17">
            <v>2.0107653282187714E-2</v>
          </cell>
        </row>
        <row r="18">
          <cell r="A18" t="str">
            <v>Radio Maisha</v>
          </cell>
          <cell r="B18">
            <v>3.5999999999999999E-3</v>
          </cell>
          <cell r="C18">
            <v>4.1762049124543718E-3</v>
          </cell>
        </row>
        <row r="19">
          <cell r="A19" t="str">
            <v>Radio Mumbo</v>
          </cell>
          <cell r="B19">
            <v>2.3999999999999998E-3</v>
          </cell>
          <cell r="C19">
            <v>2.9078760131163767E-3</v>
          </cell>
        </row>
        <row r="20">
          <cell r="A20" t="str">
            <v>Injili Radio</v>
          </cell>
          <cell r="B20">
            <v>2.0999999999999999E-3</v>
          </cell>
          <cell r="C20">
            <v>2.1963744354389653E-3</v>
          </cell>
        </row>
        <row r="21">
          <cell r="A21" t="str">
            <v>Tarumbeta Radio</v>
          </cell>
          <cell r="B21">
            <v>2.0999999999999999E-3</v>
          </cell>
          <cell r="C21">
            <v>2.4129183938625255E-3</v>
          </cell>
        </row>
        <row r="22">
          <cell r="A22" t="str">
            <v>Getembe fm</v>
          </cell>
          <cell r="B22">
            <v>1.6999999999999999E-3</v>
          </cell>
          <cell r="C22">
            <v>1.0517849409144343E-3</v>
          </cell>
        </row>
        <row r="23">
          <cell r="A23" t="str">
            <v>Migori FM</v>
          </cell>
          <cell r="B23">
            <v>1.1000000000000001E-3</v>
          </cell>
          <cell r="C23">
            <v>3.4028336323702285E-4</v>
          </cell>
        </row>
        <row r="24">
          <cell r="A24" t="str">
            <v>Sound Asia Radio</v>
          </cell>
          <cell r="B24">
            <v>8.9999999999999998E-4</v>
          </cell>
          <cell r="C24">
            <v>5.568273216605828E-4</v>
          </cell>
        </row>
        <row r="25">
          <cell r="A25" t="str">
            <v>Home boyz Radio</v>
          </cell>
          <cell r="B25">
            <v>6.9999999999999999E-4</v>
          </cell>
          <cell r="C25">
            <v>8.6617583369424001E-4</v>
          </cell>
        </row>
        <row r="26">
          <cell r="A26" t="str">
            <v>Taboiyat FM</v>
          </cell>
          <cell r="B26">
            <v>6.9999999999999999E-4</v>
          </cell>
          <cell r="C26">
            <v>4.6402276805048565E-4</v>
          </cell>
        </row>
        <row r="27">
          <cell r="A27" t="str">
            <v>Ugwe</v>
          </cell>
          <cell r="B27">
            <v>6.9999999999999999E-4</v>
          </cell>
          <cell r="C27">
            <v>2.1654395842356E-4</v>
          </cell>
        </row>
        <row r="28">
          <cell r="A28" t="str">
            <v>KBC Ingo</v>
          </cell>
          <cell r="B28">
            <v>6.9999999999999999E-4</v>
          </cell>
          <cell r="C28">
            <v>2.1654395842356E-4</v>
          </cell>
        </row>
        <row r="29">
          <cell r="A29" t="str">
            <v>AC Radio</v>
          </cell>
          <cell r="B29">
            <v>0</v>
          </cell>
          <cell r="C29">
            <v>0</v>
          </cell>
        </row>
        <row r="30">
          <cell r="A30" t="str">
            <v>Amani FM</v>
          </cell>
          <cell r="B30">
            <v>0</v>
          </cell>
          <cell r="C30">
            <v>0</v>
          </cell>
        </row>
        <row r="31">
          <cell r="A31" t="str">
            <v>Angel Maria FM</v>
          </cell>
          <cell r="B31">
            <v>0</v>
          </cell>
          <cell r="C31">
            <v>0</v>
          </cell>
        </row>
        <row r="32">
          <cell r="A32" t="str">
            <v>Anguo FM</v>
          </cell>
          <cell r="B32">
            <v>0</v>
          </cell>
          <cell r="C32">
            <v>0</v>
          </cell>
        </row>
        <row r="33">
          <cell r="A33" t="str">
            <v>Anyore FM</v>
          </cell>
          <cell r="B33">
            <v>0</v>
          </cell>
          <cell r="C33">
            <v>0</v>
          </cell>
        </row>
        <row r="34">
          <cell r="A34" t="str">
            <v>AtaNayeche</v>
          </cell>
          <cell r="B34">
            <v>0</v>
          </cell>
          <cell r="C34">
            <v>0</v>
          </cell>
        </row>
        <row r="35">
          <cell r="A35" t="str">
            <v>ATG</v>
          </cell>
          <cell r="B35">
            <v>0</v>
          </cell>
          <cell r="C35">
            <v>0</v>
          </cell>
        </row>
        <row r="36">
          <cell r="A36" t="str">
            <v>Athiani FM</v>
          </cell>
          <cell r="B36">
            <v>0</v>
          </cell>
          <cell r="C36">
            <v>0</v>
          </cell>
        </row>
        <row r="37">
          <cell r="A37" t="str">
            <v>Aviation FM</v>
          </cell>
          <cell r="B37">
            <v>0</v>
          </cell>
          <cell r="C37">
            <v>0</v>
          </cell>
        </row>
        <row r="38">
          <cell r="A38" t="str">
            <v>Awinja FM</v>
          </cell>
          <cell r="B38">
            <v>0</v>
          </cell>
          <cell r="C38">
            <v>0</v>
          </cell>
        </row>
        <row r="39">
          <cell r="A39" t="str">
            <v>Aziani FM</v>
          </cell>
          <cell r="B39">
            <v>0</v>
          </cell>
          <cell r="C39">
            <v>0</v>
          </cell>
        </row>
        <row r="40">
          <cell r="A40" t="str">
            <v>Bahari FM</v>
          </cell>
          <cell r="B40">
            <v>0</v>
          </cell>
          <cell r="C40">
            <v>0</v>
          </cell>
        </row>
        <row r="41">
          <cell r="A41" t="str">
            <v>Bahasha (Contryside FM)</v>
          </cell>
          <cell r="B41">
            <v>0</v>
          </cell>
          <cell r="C41">
            <v>0</v>
          </cell>
        </row>
        <row r="42">
          <cell r="A42" t="str">
            <v>Baliti</v>
          </cell>
          <cell r="B42">
            <v>0</v>
          </cell>
          <cell r="C42">
            <v>0</v>
          </cell>
        </row>
        <row r="43">
          <cell r="A43" t="str">
            <v>Bambu</v>
          </cell>
          <cell r="B43">
            <v>0</v>
          </cell>
          <cell r="C43">
            <v>0</v>
          </cell>
        </row>
        <row r="44">
          <cell r="A44" t="str">
            <v>Baraka FM</v>
          </cell>
          <cell r="B44">
            <v>0</v>
          </cell>
          <cell r="C44">
            <v>0</v>
          </cell>
        </row>
        <row r="45">
          <cell r="A45" t="str">
            <v>Baraton University</v>
          </cell>
          <cell r="B45">
            <v>0</v>
          </cell>
          <cell r="C45">
            <v>0</v>
          </cell>
        </row>
        <row r="46">
          <cell r="A46" t="str">
            <v>BBC World Radio</v>
          </cell>
          <cell r="B46">
            <v>0</v>
          </cell>
          <cell r="C46">
            <v>0</v>
          </cell>
        </row>
        <row r="47">
          <cell r="A47" t="str">
            <v>Best FM</v>
          </cell>
          <cell r="B47">
            <v>0</v>
          </cell>
          <cell r="C47">
            <v>0</v>
          </cell>
        </row>
        <row r="48">
          <cell r="A48" t="str">
            <v>Bhuka FM</v>
          </cell>
          <cell r="B48">
            <v>0</v>
          </cell>
          <cell r="C48">
            <v>0</v>
          </cell>
        </row>
        <row r="49">
          <cell r="A49" t="str">
            <v>Bikapkoret (BK) FM</v>
          </cell>
          <cell r="B49">
            <v>0</v>
          </cell>
          <cell r="C49">
            <v>0</v>
          </cell>
        </row>
        <row r="50">
          <cell r="A50" t="str">
            <v>Boss Radio 88.2 FM</v>
          </cell>
          <cell r="B50">
            <v>0</v>
          </cell>
          <cell r="C50">
            <v>0</v>
          </cell>
        </row>
        <row r="51">
          <cell r="A51" t="str">
            <v>Bulala</v>
          </cell>
          <cell r="B51">
            <v>0</v>
          </cell>
          <cell r="C51">
            <v>0</v>
          </cell>
        </row>
        <row r="52">
          <cell r="A52" t="str">
            <v>Capital Radio</v>
          </cell>
          <cell r="B52">
            <v>0</v>
          </cell>
          <cell r="C52">
            <v>0</v>
          </cell>
        </row>
        <row r="53">
          <cell r="A53" t="str">
            <v>Chamgei FM</v>
          </cell>
          <cell r="B53">
            <v>0</v>
          </cell>
          <cell r="C53">
            <v>0</v>
          </cell>
        </row>
        <row r="54">
          <cell r="A54" t="str">
            <v>Cloud FM</v>
          </cell>
          <cell r="B54">
            <v>0</v>
          </cell>
          <cell r="C54">
            <v>0</v>
          </cell>
        </row>
        <row r="55">
          <cell r="A55" t="str">
            <v>Community FM</v>
          </cell>
          <cell r="B55">
            <v>0</v>
          </cell>
          <cell r="C55">
            <v>0</v>
          </cell>
        </row>
        <row r="56">
          <cell r="A56" t="str">
            <v>Coro FM</v>
          </cell>
          <cell r="B56">
            <v>0</v>
          </cell>
          <cell r="C56">
            <v>0</v>
          </cell>
        </row>
        <row r="57">
          <cell r="A57" t="str">
            <v>County FM</v>
          </cell>
          <cell r="B57">
            <v>0</v>
          </cell>
          <cell r="C57">
            <v>0</v>
          </cell>
        </row>
        <row r="58">
          <cell r="A58" t="str">
            <v>Crest FM</v>
          </cell>
          <cell r="B58">
            <v>0</v>
          </cell>
          <cell r="C58">
            <v>0</v>
          </cell>
        </row>
        <row r="59">
          <cell r="A59" t="str">
            <v>CRI</v>
          </cell>
          <cell r="B59">
            <v>0</v>
          </cell>
          <cell r="C59">
            <v>0</v>
          </cell>
        </row>
        <row r="60">
          <cell r="A60" t="str">
            <v>Daadab FM</v>
          </cell>
          <cell r="B60">
            <v>0</v>
          </cell>
          <cell r="C60">
            <v>0</v>
          </cell>
        </row>
        <row r="61">
          <cell r="A61" t="str">
            <v>Dala FM</v>
          </cell>
          <cell r="B61">
            <v>0</v>
          </cell>
          <cell r="C61">
            <v>0</v>
          </cell>
        </row>
        <row r="62">
          <cell r="A62" t="str">
            <v>Destiny FM</v>
          </cell>
          <cell r="B62">
            <v>0</v>
          </cell>
          <cell r="C62">
            <v>0</v>
          </cell>
        </row>
        <row r="63">
          <cell r="A63" t="str">
            <v>Deutche Welle(DW)</v>
          </cell>
          <cell r="B63">
            <v>0</v>
          </cell>
          <cell r="C63">
            <v>0</v>
          </cell>
        </row>
        <row r="64">
          <cell r="A64" t="str">
            <v>DHB Radio</v>
          </cell>
          <cell r="B64">
            <v>0</v>
          </cell>
          <cell r="C64">
            <v>0</v>
          </cell>
        </row>
        <row r="65">
          <cell r="A65" t="str">
            <v>Domus Maria FM</v>
          </cell>
          <cell r="B65">
            <v>0</v>
          </cell>
          <cell r="C65">
            <v>0</v>
          </cell>
        </row>
        <row r="66">
          <cell r="A66" t="str">
            <v>East Africa FM</v>
          </cell>
          <cell r="B66">
            <v>0</v>
          </cell>
          <cell r="C66">
            <v>0</v>
          </cell>
        </row>
        <row r="67">
          <cell r="A67" t="str">
            <v>East FM</v>
          </cell>
          <cell r="B67">
            <v>0</v>
          </cell>
          <cell r="C67">
            <v>0</v>
          </cell>
        </row>
        <row r="68">
          <cell r="A68" t="str">
            <v>Elgon Youth Radio</v>
          </cell>
          <cell r="B68">
            <v>0</v>
          </cell>
          <cell r="C68">
            <v>0</v>
          </cell>
        </row>
        <row r="69">
          <cell r="A69" t="str">
            <v>Emoo FM</v>
          </cell>
          <cell r="B69">
            <v>0</v>
          </cell>
          <cell r="C69">
            <v>0</v>
          </cell>
        </row>
        <row r="70">
          <cell r="A70" t="str">
            <v>Emuria FM</v>
          </cell>
          <cell r="B70">
            <v>0</v>
          </cell>
          <cell r="C70">
            <v>0</v>
          </cell>
        </row>
        <row r="71">
          <cell r="A71" t="str">
            <v>Ene FM</v>
          </cell>
          <cell r="B71">
            <v>0</v>
          </cell>
          <cell r="C71">
            <v>0</v>
          </cell>
        </row>
        <row r="72">
          <cell r="A72" t="str">
            <v>Equator FM</v>
          </cell>
          <cell r="B72">
            <v>0</v>
          </cell>
          <cell r="C72">
            <v>0</v>
          </cell>
        </row>
        <row r="73">
          <cell r="A73" t="str">
            <v>Etyet FM</v>
          </cell>
          <cell r="B73">
            <v>0</v>
          </cell>
          <cell r="C73">
            <v>0</v>
          </cell>
        </row>
        <row r="74">
          <cell r="A74" t="str">
            <v>EWTN Catholic Radio</v>
          </cell>
          <cell r="B74">
            <v>0</v>
          </cell>
          <cell r="C74">
            <v>0</v>
          </cell>
        </row>
        <row r="75">
          <cell r="A75" t="str">
            <v>Faith FM</v>
          </cell>
          <cell r="B75">
            <v>0</v>
          </cell>
          <cell r="C75">
            <v>0</v>
          </cell>
        </row>
        <row r="76">
          <cell r="A76" t="str">
            <v>Family Radio 316</v>
          </cell>
          <cell r="B76">
            <v>0</v>
          </cell>
          <cell r="C76">
            <v>0</v>
          </cell>
        </row>
        <row r="77">
          <cell r="A77" t="str">
            <v>Fanaka Radio</v>
          </cell>
          <cell r="B77">
            <v>0</v>
          </cell>
          <cell r="C77">
            <v>0</v>
          </cell>
        </row>
        <row r="78">
          <cell r="A78" t="str">
            <v>Fifa FM</v>
          </cell>
          <cell r="B78">
            <v>0</v>
          </cell>
          <cell r="C78">
            <v>0</v>
          </cell>
        </row>
        <row r="79">
          <cell r="A79" t="str">
            <v>Fish FM</v>
          </cell>
          <cell r="B79">
            <v>0</v>
          </cell>
          <cell r="C79">
            <v>0</v>
          </cell>
        </row>
        <row r="80">
          <cell r="A80" t="str">
            <v>Frontier FM</v>
          </cell>
          <cell r="B80">
            <v>0</v>
          </cell>
          <cell r="C80">
            <v>0</v>
          </cell>
        </row>
        <row r="81">
          <cell r="A81" t="str">
            <v>Ghetto FM</v>
          </cell>
          <cell r="B81">
            <v>0</v>
          </cell>
          <cell r="C81">
            <v>0</v>
          </cell>
        </row>
        <row r="82">
          <cell r="A82" t="str">
            <v>Ghetto Radio 89.5 FM</v>
          </cell>
          <cell r="B82">
            <v>0</v>
          </cell>
          <cell r="C82">
            <v>0</v>
          </cell>
        </row>
        <row r="83">
          <cell r="A83" t="str">
            <v>Gikuyu FM</v>
          </cell>
          <cell r="B83">
            <v>0</v>
          </cell>
          <cell r="C83">
            <v>0</v>
          </cell>
        </row>
        <row r="84">
          <cell r="A84" t="str">
            <v>Gold FM</v>
          </cell>
          <cell r="B84">
            <v>0</v>
          </cell>
          <cell r="C84">
            <v>0</v>
          </cell>
        </row>
        <row r="85">
          <cell r="A85" t="str">
            <v>Gukena FM</v>
          </cell>
          <cell r="B85">
            <v>0</v>
          </cell>
          <cell r="C85">
            <v>0</v>
          </cell>
        </row>
        <row r="86">
          <cell r="A86" t="str">
            <v>Gulf FM</v>
          </cell>
          <cell r="B86">
            <v>0</v>
          </cell>
          <cell r="C86">
            <v>0</v>
          </cell>
        </row>
        <row r="87">
          <cell r="A87" t="str">
            <v>Hekima FM</v>
          </cell>
          <cell r="B87">
            <v>0</v>
          </cell>
          <cell r="C87">
            <v>0</v>
          </cell>
        </row>
        <row r="88">
          <cell r="A88" t="str">
            <v>Hero FM</v>
          </cell>
          <cell r="B88">
            <v>0</v>
          </cell>
          <cell r="C88">
            <v>0</v>
          </cell>
        </row>
        <row r="89">
          <cell r="A89" t="str">
            <v>Hits 915</v>
          </cell>
          <cell r="B89">
            <v>0</v>
          </cell>
          <cell r="C89">
            <v>0</v>
          </cell>
        </row>
        <row r="90">
          <cell r="A90" t="str">
            <v>Hope FM</v>
          </cell>
          <cell r="B90">
            <v>0</v>
          </cell>
          <cell r="C90">
            <v>0</v>
          </cell>
        </row>
        <row r="91">
          <cell r="A91" t="str">
            <v>Hosana FM</v>
          </cell>
          <cell r="B91">
            <v>0</v>
          </cell>
          <cell r="C91">
            <v>0</v>
          </cell>
        </row>
        <row r="92">
          <cell r="A92" t="str">
            <v>Hot 96 FM</v>
          </cell>
          <cell r="B92">
            <v>0</v>
          </cell>
          <cell r="C92">
            <v>0</v>
          </cell>
        </row>
        <row r="93">
          <cell r="A93" t="str">
            <v>IBC Radio</v>
          </cell>
          <cell r="B93">
            <v>0</v>
          </cell>
          <cell r="C93">
            <v>0</v>
          </cell>
        </row>
        <row r="94">
          <cell r="A94" t="str">
            <v>Iftin FM</v>
          </cell>
          <cell r="B94">
            <v>0</v>
          </cell>
          <cell r="C94">
            <v>0</v>
          </cell>
        </row>
        <row r="95">
          <cell r="A95" t="str">
            <v>Iganjo FM</v>
          </cell>
          <cell r="B95">
            <v>0</v>
          </cell>
          <cell r="C95">
            <v>0</v>
          </cell>
        </row>
        <row r="96">
          <cell r="A96" t="str">
            <v>Imani FM</v>
          </cell>
          <cell r="B96">
            <v>0</v>
          </cell>
          <cell r="C96">
            <v>0</v>
          </cell>
        </row>
        <row r="97">
          <cell r="A97" t="str">
            <v>Impact FM</v>
          </cell>
          <cell r="B97">
            <v>0</v>
          </cell>
          <cell r="C97">
            <v>0</v>
          </cell>
        </row>
        <row r="98">
          <cell r="A98" t="str">
            <v>Ingo</v>
          </cell>
          <cell r="B98">
            <v>0</v>
          </cell>
          <cell r="C98">
            <v>0</v>
          </cell>
        </row>
        <row r="99">
          <cell r="A99" t="str">
            <v>Ininginingi</v>
          </cell>
          <cell r="B99">
            <v>0</v>
          </cell>
          <cell r="C99">
            <v>0</v>
          </cell>
        </row>
        <row r="100">
          <cell r="A100" t="str">
            <v>Inka FM</v>
          </cell>
          <cell r="B100">
            <v>0</v>
          </cell>
          <cell r="C100">
            <v>0</v>
          </cell>
        </row>
        <row r="101">
          <cell r="A101" t="str">
            <v>Inooro FM</v>
          </cell>
          <cell r="B101">
            <v>0</v>
          </cell>
          <cell r="C101">
            <v>0</v>
          </cell>
        </row>
        <row r="102">
          <cell r="A102" t="str">
            <v>Iqra FM</v>
          </cell>
          <cell r="B102">
            <v>0</v>
          </cell>
          <cell r="C102">
            <v>0</v>
          </cell>
        </row>
        <row r="103">
          <cell r="A103" t="str">
            <v>IRIB</v>
          </cell>
          <cell r="B103">
            <v>0</v>
          </cell>
          <cell r="C103">
            <v>0</v>
          </cell>
        </row>
        <row r="104">
          <cell r="A104" t="str">
            <v>Isiolo FM</v>
          </cell>
          <cell r="B104">
            <v>0</v>
          </cell>
          <cell r="C104">
            <v>0</v>
          </cell>
        </row>
        <row r="105">
          <cell r="A105" t="str">
            <v>Ithaga FM 91.2,Nakuru</v>
          </cell>
          <cell r="B105">
            <v>0</v>
          </cell>
          <cell r="C105">
            <v>0</v>
          </cell>
        </row>
        <row r="106">
          <cell r="A106" t="str">
            <v>Jambo FM Turkana</v>
          </cell>
          <cell r="B106">
            <v>0</v>
          </cell>
          <cell r="C106">
            <v>0</v>
          </cell>
        </row>
        <row r="107">
          <cell r="A107" t="str">
            <v>Jesus is Lord</v>
          </cell>
          <cell r="B107">
            <v>0</v>
          </cell>
          <cell r="C107">
            <v>0</v>
          </cell>
        </row>
        <row r="108">
          <cell r="A108" t="str">
            <v>Jitunze</v>
          </cell>
          <cell r="B108">
            <v>0</v>
          </cell>
          <cell r="C108">
            <v>0</v>
          </cell>
        </row>
        <row r="109">
          <cell r="A109" t="str">
            <v>Just FM</v>
          </cell>
          <cell r="B109">
            <v>0</v>
          </cell>
          <cell r="C109">
            <v>0</v>
          </cell>
        </row>
        <row r="110">
          <cell r="A110" t="str">
            <v>Kalya</v>
          </cell>
          <cell r="B110">
            <v>0</v>
          </cell>
          <cell r="C110">
            <v>0</v>
          </cell>
        </row>
        <row r="111">
          <cell r="A111" t="str">
            <v>Kameme Radio</v>
          </cell>
          <cell r="B111">
            <v>0</v>
          </cell>
          <cell r="C111">
            <v>0</v>
          </cell>
        </row>
        <row r="112">
          <cell r="A112" t="str">
            <v>Kangema FM</v>
          </cell>
          <cell r="B112">
            <v>0</v>
          </cell>
          <cell r="C112">
            <v>0</v>
          </cell>
        </row>
        <row r="113">
          <cell r="A113" t="str">
            <v>Kass FM</v>
          </cell>
          <cell r="B113">
            <v>0</v>
          </cell>
          <cell r="C113">
            <v>0</v>
          </cell>
        </row>
        <row r="114">
          <cell r="A114" t="str">
            <v>Kaya FM</v>
          </cell>
          <cell r="B114">
            <v>0</v>
          </cell>
          <cell r="C114">
            <v>0</v>
          </cell>
        </row>
        <row r="115">
          <cell r="A115" t="str">
            <v>KBC Borana</v>
          </cell>
          <cell r="B115">
            <v>0</v>
          </cell>
          <cell r="C115">
            <v>0</v>
          </cell>
        </row>
        <row r="116">
          <cell r="A116" t="str">
            <v>KBC Kiembu</v>
          </cell>
          <cell r="B116">
            <v>0</v>
          </cell>
          <cell r="C116">
            <v>0</v>
          </cell>
        </row>
        <row r="117">
          <cell r="A117" t="str">
            <v>KBC Maasai/Nosim</v>
          </cell>
          <cell r="B117">
            <v>0</v>
          </cell>
          <cell r="C117">
            <v>0</v>
          </cell>
        </row>
        <row r="118">
          <cell r="A118" t="str">
            <v>KBC North Eastern /Somali</v>
          </cell>
          <cell r="B118">
            <v>0</v>
          </cell>
          <cell r="C118">
            <v>0</v>
          </cell>
        </row>
        <row r="119">
          <cell r="A119" t="str">
            <v>Key FM (95.5 Mandera county)</v>
          </cell>
          <cell r="B119">
            <v>0</v>
          </cell>
          <cell r="C119">
            <v>0</v>
          </cell>
        </row>
        <row r="120">
          <cell r="A120" t="str">
            <v>KFM</v>
          </cell>
          <cell r="B120">
            <v>0</v>
          </cell>
          <cell r="C120">
            <v>0</v>
          </cell>
        </row>
        <row r="121">
          <cell r="A121" t="str">
            <v>Kigooco FM</v>
          </cell>
          <cell r="B121">
            <v>0</v>
          </cell>
          <cell r="C121">
            <v>0</v>
          </cell>
        </row>
        <row r="122">
          <cell r="A122" t="str">
            <v>Kikwetu Radio</v>
          </cell>
          <cell r="B122">
            <v>0</v>
          </cell>
          <cell r="C122">
            <v>0</v>
          </cell>
        </row>
        <row r="123">
          <cell r="A123" t="str">
            <v>Kili FM</v>
          </cell>
          <cell r="B123">
            <v>0</v>
          </cell>
          <cell r="C123">
            <v>0</v>
          </cell>
        </row>
        <row r="124">
          <cell r="A124" t="str">
            <v>Kisima Radio</v>
          </cell>
          <cell r="B124">
            <v>0</v>
          </cell>
          <cell r="C124">
            <v>0</v>
          </cell>
        </row>
        <row r="125">
          <cell r="A125" t="str">
            <v>Kiu FM</v>
          </cell>
          <cell r="B125">
            <v>0</v>
          </cell>
          <cell r="C125">
            <v>0</v>
          </cell>
        </row>
        <row r="126">
          <cell r="A126" t="str">
            <v>Kiwi FM</v>
          </cell>
          <cell r="B126">
            <v>0</v>
          </cell>
          <cell r="C126">
            <v>0</v>
          </cell>
        </row>
        <row r="127">
          <cell r="A127" t="str">
            <v>Koch FM</v>
          </cell>
          <cell r="B127">
            <v>0</v>
          </cell>
          <cell r="C127">
            <v>0</v>
          </cell>
        </row>
        <row r="128">
          <cell r="A128" t="str">
            <v>Kodai FM</v>
          </cell>
          <cell r="B128">
            <v>0</v>
          </cell>
          <cell r="C128">
            <v>0</v>
          </cell>
        </row>
        <row r="129">
          <cell r="A129" t="str">
            <v>Kokwa FM</v>
          </cell>
          <cell r="B129">
            <v>0</v>
          </cell>
          <cell r="C129">
            <v>0</v>
          </cell>
        </row>
        <row r="130">
          <cell r="A130" t="str">
            <v>Kongasis FM</v>
          </cell>
          <cell r="B130">
            <v>0</v>
          </cell>
          <cell r="C130">
            <v>0</v>
          </cell>
        </row>
        <row r="131">
          <cell r="A131" t="str">
            <v>Kosele FM</v>
          </cell>
          <cell r="B131">
            <v>0</v>
          </cell>
          <cell r="C131">
            <v>0</v>
          </cell>
        </row>
        <row r="132">
          <cell r="A132" t="str">
            <v>KU</v>
          </cell>
          <cell r="B132">
            <v>0</v>
          </cell>
          <cell r="C132">
            <v>0</v>
          </cell>
        </row>
        <row r="133">
          <cell r="A133" t="str">
            <v>Kubamba FM</v>
          </cell>
          <cell r="B133">
            <v>0</v>
          </cell>
          <cell r="C133">
            <v>0</v>
          </cell>
        </row>
        <row r="134">
          <cell r="A134" t="str">
            <v>Kuka FM</v>
          </cell>
          <cell r="B134">
            <v>0</v>
          </cell>
          <cell r="C134">
            <v>0</v>
          </cell>
        </row>
        <row r="135">
          <cell r="A135" t="str">
            <v>Light &amp; Life FM</v>
          </cell>
          <cell r="B135">
            <v>0</v>
          </cell>
          <cell r="C135">
            <v>0</v>
          </cell>
        </row>
        <row r="136">
          <cell r="A136" t="str">
            <v>Liz FM</v>
          </cell>
          <cell r="B136">
            <v>0</v>
          </cell>
          <cell r="C136">
            <v>0</v>
          </cell>
        </row>
        <row r="137">
          <cell r="A137" t="str">
            <v>Lokichogio FM</v>
          </cell>
          <cell r="B137">
            <v>0</v>
          </cell>
          <cell r="C137">
            <v>0</v>
          </cell>
        </row>
        <row r="138">
          <cell r="A138" t="str">
            <v>Lokone FM</v>
          </cell>
          <cell r="B138">
            <v>0</v>
          </cell>
          <cell r="C138">
            <v>0</v>
          </cell>
        </row>
        <row r="139">
          <cell r="A139" t="str">
            <v>Lubao FM</v>
          </cell>
          <cell r="B139">
            <v>0</v>
          </cell>
          <cell r="C139">
            <v>0</v>
          </cell>
        </row>
        <row r="140">
          <cell r="A140" t="str">
            <v>Lulu FM</v>
          </cell>
          <cell r="B140">
            <v>0</v>
          </cell>
          <cell r="C140">
            <v>0</v>
          </cell>
        </row>
        <row r="141">
          <cell r="A141" t="str">
            <v>Maasai FM</v>
          </cell>
          <cell r="B141">
            <v>0</v>
          </cell>
          <cell r="C141">
            <v>0</v>
          </cell>
        </row>
        <row r="142">
          <cell r="A142" t="str">
            <v>Maendeleo</v>
          </cell>
          <cell r="B142">
            <v>0</v>
          </cell>
          <cell r="C142">
            <v>0</v>
          </cell>
        </row>
        <row r="143">
          <cell r="A143" t="str">
            <v>Magharibi</v>
          </cell>
          <cell r="B143">
            <v>0</v>
          </cell>
          <cell r="C143">
            <v>0</v>
          </cell>
        </row>
        <row r="144">
          <cell r="A144" t="str">
            <v>Malindi FM</v>
          </cell>
          <cell r="B144">
            <v>0</v>
          </cell>
          <cell r="C144">
            <v>0</v>
          </cell>
        </row>
        <row r="145">
          <cell r="A145" t="str">
            <v>Mandeq</v>
          </cell>
          <cell r="B145">
            <v>0</v>
          </cell>
          <cell r="C145">
            <v>0</v>
          </cell>
        </row>
        <row r="146">
          <cell r="A146" t="str">
            <v>Mangelete FM</v>
          </cell>
          <cell r="B146">
            <v>0</v>
          </cell>
          <cell r="C146">
            <v>0</v>
          </cell>
        </row>
        <row r="147">
          <cell r="A147" t="str">
            <v>Marsabit FM</v>
          </cell>
          <cell r="B147">
            <v>0</v>
          </cell>
          <cell r="C147">
            <v>0</v>
          </cell>
        </row>
        <row r="148">
          <cell r="A148" t="str">
            <v>Mayian FM</v>
          </cell>
          <cell r="B148">
            <v>0</v>
          </cell>
          <cell r="C148">
            <v>0</v>
          </cell>
        </row>
        <row r="149">
          <cell r="A149" t="str">
            <v>Mayienga FM</v>
          </cell>
          <cell r="B149">
            <v>0</v>
          </cell>
          <cell r="C149">
            <v>0</v>
          </cell>
        </row>
        <row r="150">
          <cell r="A150" t="str">
            <v>Mbaitu FM</v>
          </cell>
          <cell r="B150">
            <v>0</v>
          </cell>
          <cell r="C150">
            <v>0</v>
          </cell>
        </row>
        <row r="151">
          <cell r="A151" t="str">
            <v>Mbariti FM</v>
          </cell>
          <cell r="B151">
            <v>0</v>
          </cell>
          <cell r="C151">
            <v>0</v>
          </cell>
        </row>
        <row r="152">
          <cell r="A152" t="str">
            <v>MBCI Radio 89.5 FM</v>
          </cell>
          <cell r="B152">
            <v>0</v>
          </cell>
          <cell r="C152">
            <v>0</v>
          </cell>
        </row>
        <row r="153">
          <cell r="A153" t="str">
            <v>MCI radio</v>
          </cell>
          <cell r="B153">
            <v>0</v>
          </cell>
          <cell r="C153">
            <v>0</v>
          </cell>
        </row>
        <row r="154">
          <cell r="A154" t="str">
            <v>Meru FM</v>
          </cell>
          <cell r="B154">
            <v>0</v>
          </cell>
          <cell r="C154">
            <v>0</v>
          </cell>
        </row>
        <row r="155">
          <cell r="A155" t="str">
            <v>Metro FM</v>
          </cell>
          <cell r="B155">
            <v>0</v>
          </cell>
          <cell r="C155">
            <v>0</v>
          </cell>
        </row>
        <row r="156">
          <cell r="A156" t="str">
            <v>Midnimo FM</v>
          </cell>
          <cell r="B156">
            <v>0</v>
          </cell>
          <cell r="C156">
            <v>0</v>
          </cell>
        </row>
        <row r="157">
          <cell r="A157" t="str">
            <v>Mikai FM</v>
          </cell>
          <cell r="B157">
            <v>0</v>
          </cell>
          <cell r="C157">
            <v>0</v>
          </cell>
        </row>
        <row r="158">
          <cell r="A158" t="str">
            <v>Milambo FM</v>
          </cell>
          <cell r="B158">
            <v>0</v>
          </cell>
          <cell r="C158">
            <v>0</v>
          </cell>
        </row>
        <row r="159">
          <cell r="A159" t="str">
            <v>Mmust FM</v>
          </cell>
          <cell r="B159">
            <v>0</v>
          </cell>
          <cell r="C159">
            <v>0</v>
          </cell>
        </row>
        <row r="160">
          <cell r="A160" t="str">
            <v>Moki FM</v>
          </cell>
          <cell r="B160">
            <v>0</v>
          </cell>
          <cell r="C160">
            <v>0</v>
          </cell>
        </row>
        <row r="161">
          <cell r="A161" t="str">
            <v>Morning Star (TZ) FM</v>
          </cell>
          <cell r="B161">
            <v>0</v>
          </cell>
          <cell r="C161">
            <v>0</v>
          </cell>
        </row>
        <row r="162">
          <cell r="A162" t="str">
            <v>Morogoro FM</v>
          </cell>
          <cell r="B162">
            <v>0</v>
          </cell>
          <cell r="C162">
            <v>0</v>
          </cell>
        </row>
        <row r="163">
          <cell r="A163" t="str">
            <v>Msenangu FM</v>
          </cell>
          <cell r="B163">
            <v>0</v>
          </cell>
          <cell r="C163">
            <v>0</v>
          </cell>
        </row>
        <row r="164">
          <cell r="A164" t="str">
            <v>Mtaani FM</v>
          </cell>
          <cell r="B164">
            <v>0</v>
          </cell>
          <cell r="C164">
            <v>0</v>
          </cell>
        </row>
        <row r="165">
          <cell r="A165" t="str">
            <v>Mtume FM</v>
          </cell>
          <cell r="B165">
            <v>0</v>
          </cell>
          <cell r="C165">
            <v>0</v>
          </cell>
        </row>
        <row r="166">
          <cell r="A166" t="str">
            <v>Mua FM</v>
          </cell>
          <cell r="B166">
            <v>0</v>
          </cell>
          <cell r="C166">
            <v>0</v>
          </cell>
        </row>
        <row r="167">
          <cell r="A167" t="str">
            <v>Mucha FM</v>
          </cell>
          <cell r="B167">
            <v>0</v>
          </cell>
          <cell r="C167">
            <v>0</v>
          </cell>
        </row>
        <row r="168">
          <cell r="A168" t="str">
            <v>Mugambo FM</v>
          </cell>
          <cell r="B168">
            <v>0</v>
          </cell>
          <cell r="C168">
            <v>0</v>
          </cell>
        </row>
        <row r="169">
          <cell r="A169" t="str">
            <v>Mulembe FM</v>
          </cell>
          <cell r="B169">
            <v>0</v>
          </cell>
          <cell r="C169">
            <v>0</v>
          </cell>
        </row>
        <row r="170">
          <cell r="A170" t="str">
            <v>Musyi FM</v>
          </cell>
          <cell r="B170">
            <v>0</v>
          </cell>
          <cell r="C170">
            <v>0</v>
          </cell>
        </row>
        <row r="171">
          <cell r="A171" t="str">
            <v>Muuga FM</v>
          </cell>
          <cell r="B171">
            <v>0</v>
          </cell>
          <cell r="C171">
            <v>0</v>
          </cell>
        </row>
        <row r="172">
          <cell r="A172" t="str">
            <v>Mwago FM</v>
          </cell>
          <cell r="B172">
            <v>0</v>
          </cell>
          <cell r="C172">
            <v>0</v>
          </cell>
        </row>
        <row r="173">
          <cell r="A173" t="str">
            <v>Mwambao FM</v>
          </cell>
          <cell r="B173">
            <v>0</v>
          </cell>
          <cell r="C173">
            <v>0</v>
          </cell>
        </row>
        <row r="174">
          <cell r="A174" t="str">
            <v>Mwangaza</v>
          </cell>
          <cell r="B174">
            <v>0</v>
          </cell>
          <cell r="C174">
            <v>0</v>
          </cell>
        </row>
        <row r="175">
          <cell r="A175" t="str">
            <v>Mwango FM</v>
          </cell>
          <cell r="B175">
            <v>0</v>
          </cell>
          <cell r="C175">
            <v>0</v>
          </cell>
        </row>
        <row r="176">
          <cell r="A176" t="str">
            <v>Mwatu FM</v>
          </cell>
          <cell r="B176">
            <v>0</v>
          </cell>
          <cell r="C176">
            <v>0</v>
          </cell>
        </row>
        <row r="177">
          <cell r="A177" t="str">
            <v>Namlolwe FM</v>
          </cell>
          <cell r="B177">
            <v>0</v>
          </cell>
          <cell r="C177">
            <v>0</v>
          </cell>
        </row>
        <row r="178">
          <cell r="A178" t="str">
            <v>Nation FM / 963</v>
          </cell>
          <cell r="B178">
            <v>0</v>
          </cell>
          <cell r="C178">
            <v>0</v>
          </cell>
        </row>
        <row r="179">
          <cell r="A179" t="str">
            <v>NBS Radio</v>
          </cell>
          <cell r="B179">
            <v>0</v>
          </cell>
          <cell r="C179">
            <v>0</v>
          </cell>
        </row>
        <row r="180">
          <cell r="A180" t="str">
            <v>Ndega FM</v>
          </cell>
          <cell r="B180">
            <v>0</v>
          </cell>
          <cell r="C180">
            <v>0</v>
          </cell>
        </row>
        <row r="181">
          <cell r="A181" t="str">
            <v>Neema FM</v>
          </cell>
          <cell r="B181">
            <v>0</v>
          </cell>
          <cell r="C181">
            <v>0</v>
          </cell>
        </row>
        <row r="182">
          <cell r="A182" t="str">
            <v>Njata FM</v>
          </cell>
          <cell r="B182">
            <v>0</v>
          </cell>
          <cell r="C182">
            <v>0</v>
          </cell>
        </row>
        <row r="183">
          <cell r="A183" t="str">
            <v>None</v>
          </cell>
          <cell r="B183">
            <v>0</v>
          </cell>
          <cell r="C183">
            <v>0</v>
          </cell>
        </row>
        <row r="184">
          <cell r="A184" t="str">
            <v>North Rift Radio</v>
          </cell>
          <cell r="B184">
            <v>0</v>
          </cell>
          <cell r="C184">
            <v>0</v>
          </cell>
        </row>
        <row r="185">
          <cell r="A185" t="str">
            <v>Not Applicable</v>
          </cell>
          <cell r="B185">
            <v>0</v>
          </cell>
          <cell r="C185">
            <v>0</v>
          </cell>
        </row>
        <row r="186">
          <cell r="A186" t="str">
            <v>Nuru FM</v>
          </cell>
          <cell r="B186">
            <v>0</v>
          </cell>
          <cell r="C186">
            <v>0</v>
          </cell>
        </row>
        <row r="187">
          <cell r="A187" t="str">
            <v>Nyota FM</v>
          </cell>
          <cell r="B187">
            <v>0</v>
          </cell>
          <cell r="C187">
            <v>0</v>
          </cell>
        </row>
        <row r="188">
          <cell r="A188" t="str">
            <v>Onagi FM</v>
          </cell>
          <cell r="B188">
            <v>0</v>
          </cell>
          <cell r="C188">
            <v>0</v>
          </cell>
        </row>
        <row r="189">
          <cell r="A189" t="str">
            <v>Open Gate Radio-Ug(OPG)</v>
          </cell>
          <cell r="B189">
            <v>0</v>
          </cell>
          <cell r="C189">
            <v>0</v>
          </cell>
        </row>
        <row r="190">
          <cell r="A190" t="str">
            <v>Pamoja FM Radio</v>
          </cell>
          <cell r="B190">
            <v>0</v>
          </cell>
          <cell r="C190">
            <v>0</v>
          </cell>
        </row>
        <row r="191">
          <cell r="A191" t="str">
            <v>Pilipili FM</v>
          </cell>
          <cell r="B191">
            <v>0</v>
          </cell>
          <cell r="C191">
            <v>0</v>
          </cell>
        </row>
        <row r="192">
          <cell r="A192" t="str">
            <v>Pwani FM</v>
          </cell>
          <cell r="B192">
            <v>0</v>
          </cell>
          <cell r="C192">
            <v>0</v>
          </cell>
        </row>
        <row r="193">
          <cell r="A193" t="str">
            <v>Q FM</v>
          </cell>
          <cell r="B193">
            <v>0</v>
          </cell>
          <cell r="C193">
            <v>0</v>
          </cell>
        </row>
        <row r="194">
          <cell r="A194" t="str">
            <v>Quaran</v>
          </cell>
          <cell r="B194">
            <v>0</v>
          </cell>
          <cell r="C194">
            <v>0</v>
          </cell>
        </row>
        <row r="195">
          <cell r="A195" t="str">
            <v>Qwetu Radio (Kwetu)</v>
          </cell>
          <cell r="B195">
            <v>0</v>
          </cell>
          <cell r="C195">
            <v>0</v>
          </cell>
        </row>
        <row r="196">
          <cell r="A196" t="str">
            <v>Radio Akicha</v>
          </cell>
          <cell r="B196">
            <v>0</v>
          </cell>
          <cell r="C196">
            <v>0</v>
          </cell>
        </row>
        <row r="197">
          <cell r="A197" t="str">
            <v>Radio Alpha</v>
          </cell>
          <cell r="B197">
            <v>0</v>
          </cell>
          <cell r="C197">
            <v>0</v>
          </cell>
        </row>
        <row r="198">
          <cell r="A198" t="str">
            <v>Radio Chaidi</v>
          </cell>
          <cell r="B198">
            <v>0</v>
          </cell>
          <cell r="C198">
            <v>0</v>
          </cell>
        </row>
        <row r="199">
          <cell r="A199" t="str">
            <v>Radio China</v>
          </cell>
          <cell r="B199">
            <v>0</v>
          </cell>
          <cell r="C199">
            <v>0</v>
          </cell>
        </row>
        <row r="200">
          <cell r="A200" t="str">
            <v>Radio Deutsche Welle</v>
          </cell>
          <cell r="B200">
            <v>0</v>
          </cell>
          <cell r="C200">
            <v>0</v>
          </cell>
        </row>
        <row r="201">
          <cell r="A201" t="str">
            <v>Radio Dhamaal</v>
          </cell>
          <cell r="B201">
            <v>0</v>
          </cell>
          <cell r="C201">
            <v>0</v>
          </cell>
        </row>
        <row r="202">
          <cell r="A202" t="str">
            <v>Radio Disney</v>
          </cell>
          <cell r="B202">
            <v>0</v>
          </cell>
          <cell r="C202">
            <v>0</v>
          </cell>
        </row>
        <row r="203">
          <cell r="A203" t="str">
            <v>Radio Djibouti</v>
          </cell>
          <cell r="B203">
            <v>0</v>
          </cell>
          <cell r="C203">
            <v>0</v>
          </cell>
        </row>
        <row r="204">
          <cell r="A204" t="str">
            <v>Radio Ethiopia</v>
          </cell>
          <cell r="B204">
            <v>0</v>
          </cell>
          <cell r="C204">
            <v>0</v>
          </cell>
        </row>
        <row r="205">
          <cell r="A205" t="str">
            <v>Radio Free Africa</v>
          </cell>
          <cell r="B205">
            <v>0</v>
          </cell>
          <cell r="C205">
            <v>0</v>
          </cell>
        </row>
        <row r="206">
          <cell r="A206" t="str">
            <v>Radio Furaha</v>
          </cell>
          <cell r="B206">
            <v>0</v>
          </cell>
          <cell r="C206">
            <v>0</v>
          </cell>
        </row>
        <row r="207">
          <cell r="A207" t="str">
            <v>Radio Ihsaan</v>
          </cell>
          <cell r="B207">
            <v>0</v>
          </cell>
          <cell r="C207">
            <v>0</v>
          </cell>
        </row>
        <row r="208">
          <cell r="A208" t="str">
            <v>Radio Jangwani</v>
          </cell>
          <cell r="B208">
            <v>0</v>
          </cell>
          <cell r="C208">
            <v>0</v>
          </cell>
        </row>
        <row r="209">
          <cell r="A209" t="str">
            <v>Radio Japan International International</v>
          </cell>
          <cell r="B209">
            <v>0</v>
          </cell>
          <cell r="C209">
            <v>0</v>
          </cell>
        </row>
        <row r="210">
          <cell r="A210" t="str">
            <v>Radio Kitwek</v>
          </cell>
          <cell r="B210">
            <v>0</v>
          </cell>
          <cell r="C210">
            <v>0</v>
          </cell>
        </row>
        <row r="211">
          <cell r="A211" t="str">
            <v>Radio Lake Victoria/Osienala</v>
          </cell>
          <cell r="B211">
            <v>0</v>
          </cell>
          <cell r="C211">
            <v>0</v>
          </cell>
        </row>
        <row r="212">
          <cell r="A212" t="str">
            <v>Radio Maa</v>
          </cell>
          <cell r="B212">
            <v>0</v>
          </cell>
          <cell r="C212">
            <v>0</v>
          </cell>
        </row>
        <row r="213">
          <cell r="A213" t="str">
            <v>Radio Mambo</v>
          </cell>
          <cell r="B213">
            <v>0</v>
          </cell>
          <cell r="C213">
            <v>0</v>
          </cell>
        </row>
        <row r="214">
          <cell r="A214" t="str">
            <v>Radio Maria</v>
          </cell>
          <cell r="B214">
            <v>0</v>
          </cell>
          <cell r="C214">
            <v>0</v>
          </cell>
        </row>
        <row r="215">
          <cell r="A215" t="str">
            <v>Radio Mata</v>
          </cell>
          <cell r="B215">
            <v>0</v>
          </cell>
          <cell r="C215">
            <v>0</v>
          </cell>
        </row>
        <row r="216">
          <cell r="A216" t="str">
            <v>Radio Mukwano</v>
          </cell>
          <cell r="B216">
            <v>0</v>
          </cell>
          <cell r="C216">
            <v>0</v>
          </cell>
        </row>
        <row r="217">
          <cell r="A217" t="str">
            <v>Radio Mururi</v>
          </cell>
          <cell r="B217">
            <v>0</v>
          </cell>
          <cell r="C217">
            <v>0</v>
          </cell>
        </row>
        <row r="218">
          <cell r="A218" t="str">
            <v>Radio Mwanendu</v>
          </cell>
          <cell r="B218">
            <v>0</v>
          </cell>
          <cell r="C218">
            <v>0</v>
          </cell>
        </row>
        <row r="219">
          <cell r="A219" t="str">
            <v>Radio Mwariama</v>
          </cell>
          <cell r="B219">
            <v>0</v>
          </cell>
          <cell r="C219">
            <v>0</v>
          </cell>
        </row>
        <row r="220">
          <cell r="A220" t="str">
            <v>Radio Nthome</v>
          </cell>
          <cell r="B220">
            <v>0</v>
          </cell>
          <cell r="C220">
            <v>0</v>
          </cell>
        </row>
        <row r="221">
          <cell r="A221" t="str">
            <v>Radio Oldis</v>
          </cell>
          <cell r="B221">
            <v>0</v>
          </cell>
          <cell r="C221">
            <v>0</v>
          </cell>
        </row>
        <row r="222">
          <cell r="A222" t="str">
            <v>Radio One /  1 FM</v>
          </cell>
          <cell r="B222">
            <v>0</v>
          </cell>
          <cell r="C222">
            <v>0</v>
          </cell>
        </row>
        <row r="223">
          <cell r="A223" t="str">
            <v>Radio Pacho</v>
          </cell>
          <cell r="B223">
            <v>0</v>
          </cell>
          <cell r="C223">
            <v>0</v>
          </cell>
        </row>
        <row r="224">
          <cell r="A224" t="str">
            <v>Radio Planet International</v>
          </cell>
          <cell r="B224">
            <v>0</v>
          </cell>
          <cell r="C224">
            <v>0</v>
          </cell>
        </row>
        <row r="225">
          <cell r="A225" t="str">
            <v>Radio Rahma</v>
          </cell>
          <cell r="B225">
            <v>0</v>
          </cell>
          <cell r="C225">
            <v>0</v>
          </cell>
        </row>
        <row r="226">
          <cell r="A226" t="str">
            <v>Radio Risala</v>
          </cell>
          <cell r="B226">
            <v>0</v>
          </cell>
          <cell r="C226">
            <v>0</v>
          </cell>
        </row>
        <row r="227">
          <cell r="A227" t="str">
            <v>Radio Safari</v>
          </cell>
          <cell r="B227">
            <v>0</v>
          </cell>
          <cell r="C227">
            <v>0</v>
          </cell>
        </row>
        <row r="228">
          <cell r="A228" t="str">
            <v>Radio Sahara 943 FM</v>
          </cell>
          <cell r="B228">
            <v>0</v>
          </cell>
          <cell r="C228">
            <v>0</v>
          </cell>
        </row>
        <row r="229">
          <cell r="A229" t="str">
            <v>Radio Salaam</v>
          </cell>
          <cell r="B229">
            <v>0</v>
          </cell>
          <cell r="C229">
            <v>0</v>
          </cell>
        </row>
        <row r="230">
          <cell r="A230" t="str">
            <v>Radio Simba</v>
          </cell>
          <cell r="B230">
            <v>0</v>
          </cell>
          <cell r="C230">
            <v>0</v>
          </cell>
        </row>
        <row r="231">
          <cell r="A231" t="str">
            <v>Radio Somalia</v>
          </cell>
          <cell r="B231">
            <v>0</v>
          </cell>
          <cell r="C231">
            <v>0</v>
          </cell>
        </row>
        <row r="232">
          <cell r="A232" t="str">
            <v>Radio Tanga</v>
          </cell>
          <cell r="B232">
            <v>0</v>
          </cell>
          <cell r="C232">
            <v>0</v>
          </cell>
        </row>
        <row r="233">
          <cell r="A233" t="str">
            <v>Radio Tumaini</v>
          </cell>
          <cell r="B233">
            <v>0</v>
          </cell>
          <cell r="C233">
            <v>0</v>
          </cell>
        </row>
        <row r="234">
          <cell r="A234" t="str">
            <v>Radio Uptown</v>
          </cell>
          <cell r="B234">
            <v>0</v>
          </cell>
          <cell r="C234">
            <v>0</v>
          </cell>
        </row>
        <row r="235">
          <cell r="A235" t="str">
            <v>Radio Waumini</v>
          </cell>
          <cell r="B235">
            <v>0</v>
          </cell>
          <cell r="C235">
            <v>0</v>
          </cell>
        </row>
        <row r="236">
          <cell r="A236" t="str">
            <v>Raha</v>
          </cell>
          <cell r="B236">
            <v>0</v>
          </cell>
          <cell r="C236">
            <v>0</v>
          </cell>
        </row>
        <row r="237">
          <cell r="A237" t="str">
            <v>Rameny Radio</v>
          </cell>
          <cell r="B237">
            <v>0</v>
          </cell>
          <cell r="C237">
            <v>0</v>
          </cell>
        </row>
        <row r="238">
          <cell r="A238" t="str">
            <v>Ranet FM</v>
          </cell>
          <cell r="B238">
            <v>0</v>
          </cell>
          <cell r="C238">
            <v>0</v>
          </cell>
        </row>
        <row r="239">
          <cell r="A239" t="str">
            <v>RFI (Radio France International)</v>
          </cell>
          <cell r="B239">
            <v>0</v>
          </cell>
          <cell r="C239">
            <v>0</v>
          </cell>
        </row>
        <row r="240">
          <cell r="A240" t="str">
            <v>Rhema</v>
          </cell>
          <cell r="B240">
            <v>0</v>
          </cell>
          <cell r="C240">
            <v>0</v>
          </cell>
        </row>
        <row r="241">
          <cell r="A241" t="str">
            <v>Rock Mambo FM</v>
          </cell>
          <cell r="B241">
            <v>0</v>
          </cell>
          <cell r="C241">
            <v>0</v>
          </cell>
        </row>
        <row r="242">
          <cell r="A242" t="str">
            <v>RSA Radio</v>
          </cell>
          <cell r="B242">
            <v>0</v>
          </cell>
          <cell r="C242">
            <v>0</v>
          </cell>
        </row>
        <row r="243">
          <cell r="A243" t="str">
            <v>RTD (Tanzania)</v>
          </cell>
          <cell r="B243">
            <v>0</v>
          </cell>
          <cell r="C243">
            <v>0</v>
          </cell>
        </row>
        <row r="244">
          <cell r="A244" t="str">
            <v>RTN Radio</v>
          </cell>
          <cell r="B244">
            <v>0</v>
          </cell>
          <cell r="C244">
            <v>0</v>
          </cell>
        </row>
        <row r="245">
          <cell r="A245" t="str">
            <v>Ruben FM</v>
          </cell>
          <cell r="B245">
            <v>0</v>
          </cell>
          <cell r="C245">
            <v>0</v>
          </cell>
        </row>
        <row r="246">
          <cell r="A246" t="str">
            <v>Rware</v>
          </cell>
          <cell r="B246">
            <v>0</v>
          </cell>
          <cell r="C246">
            <v>0</v>
          </cell>
        </row>
        <row r="247">
          <cell r="A247" t="str">
            <v>Sahara FM</v>
          </cell>
          <cell r="B247">
            <v>0</v>
          </cell>
          <cell r="C247">
            <v>0</v>
          </cell>
        </row>
        <row r="248">
          <cell r="A248" t="str">
            <v>Sanyo FM -UG</v>
          </cell>
          <cell r="B248">
            <v>0</v>
          </cell>
          <cell r="C248">
            <v>0</v>
          </cell>
        </row>
        <row r="249">
          <cell r="A249" t="str">
            <v>Saposema/Sabojambo FM</v>
          </cell>
          <cell r="B249">
            <v>0</v>
          </cell>
          <cell r="C249">
            <v>0</v>
          </cell>
        </row>
        <row r="250">
          <cell r="A250" t="str">
            <v>Sauti Ya Mwananchi</v>
          </cell>
          <cell r="B250">
            <v>0</v>
          </cell>
          <cell r="C250">
            <v>0</v>
          </cell>
        </row>
        <row r="251">
          <cell r="A251" t="str">
            <v>Sauti ya Pwani</v>
          </cell>
          <cell r="B251">
            <v>0</v>
          </cell>
          <cell r="C251">
            <v>0</v>
          </cell>
        </row>
        <row r="252">
          <cell r="A252" t="str">
            <v>Sawanga FM</v>
          </cell>
          <cell r="B252">
            <v>0</v>
          </cell>
          <cell r="C252">
            <v>0</v>
          </cell>
        </row>
        <row r="253">
          <cell r="A253" t="str">
            <v>Sayare Radio</v>
          </cell>
          <cell r="B253">
            <v>0</v>
          </cell>
          <cell r="C253">
            <v>0</v>
          </cell>
        </row>
        <row r="254">
          <cell r="A254" t="str">
            <v>Sema Radio</v>
          </cell>
          <cell r="B254">
            <v>0</v>
          </cell>
          <cell r="C254">
            <v>0</v>
          </cell>
        </row>
        <row r="255">
          <cell r="A255" t="str">
            <v>Sheki FM</v>
          </cell>
          <cell r="B255">
            <v>0</v>
          </cell>
          <cell r="C255">
            <v>0</v>
          </cell>
        </row>
        <row r="256">
          <cell r="A256" t="str">
            <v>Shine FM</v>
          </cell>
          <cell r="B256">
            <v>0</v>
          </cell>
          <cell r="C256">
            <v>0</v>
          </cell>
        </row>
        <row r="257">
          <cell r="A257" t="str">
            <v>Shujaaz FM</v>
          </cell>
          <cell r="B257">
            <v>0</v>
          </cell>
          <cell r="C257">
            <v>0</v>
          </cell>
        </row>
        <row r="258">
          <cell r="A258" t="str">
            <v>Sidai FM</v>
          </cell>
          <cell r="B258">
            <v>0</v>
          </cell>
          <cell r="C258">
            <v>0</v>
          </cell>
        </row>
        <row r="259">
          <cell r="A259" t="str">
            <v>Sifa FM</v>
          </cell>
          <cell r="B259">
            <v>0</v>
          </cell>
          <cell r="C259">
            <v>0</v>
          </cell>
        </row>
        <row r="260">
          <cell r="A260" t="str">
            <v>Sirwo FM</v>
          </cell>
          <cell r="B260">
            <v>0</v>
          </cell>
          <cell r="C260">
            <v>0</v>
          </cell>
        </row>
        <row r="261">
          <cell r="A261" t="str">
            <v>Sky FM</v>
          </cell>
          <cell r="B261">
            <v>0</v>
          </cell>
          <cell r="C261">
            <v>0</v>
          </cell>
        </row>
        <row r="262">
          <cell r="A262" t="str">
            <v>Smart FM</v>
          </cell>
          <cell r="B262">
            <v>0</v>
          </cell>
          <cell r="C262">
            <v>0</v>
          </cell>
        </row>
        <row r="263">
          <cell r="A263" t="str">
            <v>Smooth FM</v>
          </cell>
          <cell r="B263">
            <v>0</v>
          </cell>
          <cell r="C263">
            <v>0</v>
          </cell>
        </row>
        <row r="264">
          <cell r="A264" t="str">
            <v>Spice radio</v>
          </cell>
          <cell r="B264">
            <v>0</v>
          </cell>
          <cell r="C264">
            <v>0</v>
          </cell>
        </row>
        <row r="265">
          <cell r="A265" t="str">
            <v>Star FM (Kisii)</v>
          </cell>
          <cell r="B265">
            <v>0</v>
          </cell>
          <cell r="C265">
            <v>0</v>
          </cell>
        </row>
        <row r="266">
          <cell r="A266" t="str">
            <v>Star FM (Somali/Borana/Kiswahili)</v>
          </cell>
          <cell r="B266">
            <v>0</v>
          </cell>
          <cell r="C266">
            <v>0</v>
          </cell>
        </row>
        <row r="267">
          <cell r="A267" t="str">
            <v>Star Radio(Lake)</v>
          </cell>
          <cell r="B267">
            <v>0</v>
          </cell>
          <cell r="C267">
            <v>0</v>
          </cell>
        </row>
        <row r="268">
          <cell r="A268" t="str">
            <v>Step FM</v>
          </cell>
          <cell r="B268">
            <v>0</v>
          </cell>
          <cell r="C268">
            <v>0</v>
          </cell>
        </row>
        <row r="269">
          <cell r="A269" t="str">
            <v>Sulwe FM</v>
          </cell>
          <cell r="B269">
            <v>0</v>
          </cell>
          <cell r="C269">
            <v>0</v>
          </cell>
        </row>
        <row r="270">
          <cell r="A270" t="str">
            <v>Sunset</v>
          </cell>
          <cell r="B270">
            <v>0</v>
          </cell>
          <cell r="C270">
            <v>0</v>
          </cell>
        </row>
        <row r="271">
          <cell r="A271" t="str">
            <v>Syokimau FM</v>
          </cell>
          <cell r="B271">
            <v>0</v>
          </cell>
          <cell r="C271">
            <v>0</v>
          </cell>
        </row>
        <row r="272">
          <cell r="A272" t="str">
            <v>Touch FM</v>
          </cell>
          <cell r="B272">
            <v>0</v>
          </cell>
          <cell r="C272">
            <v>0</v>
          </cell>
        </row>
        <row r="273">
          <cell r="A273" t="str">
            <v>Tabasamu Radio</v>
          </cell>
          <cell r="B273">
            <v>0</v>
          </cell>
          <cell r="C273">
            <v>0</v>
          </cell>
        </row>
        <row r="274">
          <cell r="A274" t="str">
            <v>Tana FM</v>
          </cell>
          <cell r="B274">
            <v>0</v>
          </cell>
          <cell r="C274">
            <v>0</v>
          </cell>
        </row>
        <row r="275">
          <cell r="A275" t="str">
            <v>Tana River Broadcasting Station (TBS)</v>
          </cell>
          <cell r="B275">
            <v>0</v>
          </cell>
          <cell r="C275">
            <v>0</v>
          </cell>
        </row>
        <row r="276">
          <cell r="A276" t="str">
            <v>TBC TZ</v>
          </cell>
          <cell r="B276">
            <v>0</v>
          </cell>
          <cell r="C276">
            <v>0</v>
          </cell>
        </row>
        <row r="277">
          <cell r="A277" t="str">
            <v>TBS Radio</v>
          </cell>
          <cell r="B277">
            <v>0</v>
          </cell>
          <cell r="C277">
            <v>0</v>
          </cell>
        </row>
        <row r="278">
          <cell r="A278" t="str">
            <v>Tehran</v>
          </cell>
          <cell r="B278">
            <v>0</v>
          </cell>
          <cell r="C278">
            <v>0</v>
          </cell>
        </row>
        <row r="279">
          <cell r="A279" t="str">
            <v>Thiiri FM</v>
          </cell>
          <cell r="B279">
            <v>0</v>
          </cell>
          <cell r="C279">
            <v>0</v>
          </cell>
        </row>
        <row r="280">
          <cell r="A280" t="str">
            <v>TNT FM</v>
          </cell>
          <cell r="B280">
            <v>0</v>
          </cell>
          <cell r="C280">
            <v>0</v>
          </cell>
        </row>
        <row r="281">
          <cell r="A281" t="str">
            <v>Togotane FM</v>
          </cell>
          <cell r="B281">
            <v>0</v>
          </cell>
          <cell r="C281">
            <v>0</v>
          </cell>
        </row>
        <row r="282">
          <cell r="A282" t="str">
            <v>Top FM</v>
          </cell>
          <cell r="B282">
            <v>0</v>
          </cell>
          <cell r="C282">
            <v>0</v>
          </cell>
        </row>
        <row r="283">
          <cell r="A283" t="str">
            <v>Tripple A</v>
          </cell>
          <cell r="B283">
            <v>0</v>
          </cell>
          <cell r="C283">
            <v>0</v>
          </cell>
        </row>
        <row r="284">
          <cell r="A284" t="str">
            <v>Truth FM</v>
          </cell>
          <cell r="B284">
            <v>0</v>
          </cell>
          <cell r="C284">
            <v>0</v>
          </cell>
        </row>
        <row r="285">
          <cell r="A285" t="str">
            <v>Tugwatane kihanja FM</v>
          </cell>
          <cell r="B285">
            <v>0</v>
          </cell>
          <cell r="C285">
            <v>0</v>
          </cell>
        </row>
        <row r="286">
          <cell r="A286" t="str">
            <v>Tuliza FM</v>
          </cell>
          <cell r="B286">
            <v>0</v>
          </cell>
          <cell r="C286">
            <v>0</v>
          </cell>
        </row>
        <row r="287">
          <cell r="A287" t="str">
            <v>Turkana FM</v>
          </cell>
          <cell r="B287">
            <v>0</v>
          </cell>
          <cell r="C287">
            <v>0</v>
          </cell>
        </row>
        <row r="288">
          <cell r="A288" t="str">
            <v>Two FM/2 FM / 87.7 Radio</v>
          </cell>
          <cell r="B288">
            <v>0</v>
          </cell>
          <cell r="C288">
            <v>0</v>
          </cell>
        </row>
        <row r="289">
          <cell r="A289" t="str">
            <v>Uhuru FM</v>
          </cell>
          <cell r="B289">
            <v>0</v>
          </cell>
          <cell r="C289">
            <v>0</v>
          </cell>
        </row>
        <row r="290">
          <cell r="A290" t="str">
            <v>Umoja FM Radio</v>
          </cell>
          <cell r="B290">
            <v>0</v>
          </cell>
          <cell r="C290">
            <v>0</v>
          </cell>
        </row>
        <row r="291">
          <cell r="A291" t="str">
            <v>Upendo FM</v>
          </cell>
          <cell r="B291">
            <v>0</v>
          </cell>
          <cell r="C291">
            <v>0</v>
          </cell>
        </row>
        <row r="292">
          <cell r="A292" t="str">
            <v>Urban Radio</v>
          </cell>
          <cell r="B292">
            <v>0</v>
          </cell>
          <cell r="C292">
            <v>0</v>
          </cell>
        </row>
        <row r="293">
          <cell r="A293" t="str">
            <v>USIU Radio</v>
          </cell>
          <cell r="B293">
            <v>0</v>
          </cell>
          <cell r="C293">
            <v>0</v>
          </cell>
        </row>
        <row r="294">
          <cell r="A294" t="str">
            <v>Venus FM</v>
          </cell>
          <cell r="B294">
            <v>0</v>
          </cell>
          <cell r="C294">
            <v>0</v>
          </cell>
        </row>
        <row r="295">
          <cell r="A295" t="str">
            <v>Vere FM</v>
          </cell>
          <cell r="B295">
            <v>0</v>
          </cell>
          <cell r="C295">
            <v>0</v>
          </cell>
        </row>
        <row r="296">
          <cell r="A296" t="str">
            <v>Victory FM</v>
          </cell>
          <cell r="B296">
            <v>0</v>
          </cell>
          <cell r="C296">
            <v>0</v>
          </cell>
        </row>
        <row r="297">
          <cell r="A297" t="str">
            <v>Vihiga FM</v>
          </cell>
          <cell r="B297">
            <v>0</v>
          </cell>
          <cell r="C297">
            <v>0</v>
          </cell>
        </row>
        <row r="298">
          <cell r="A298" t="str">
            <v>Voice of America/VOA</v>
          </cell>
          <cell r="B298">
            <v>0</v>
          </cell>
          <cell r="C298">
            <v>0</v>
          </cell>
        </row>
        <row r="299">
          <cell r="A299" t="str">
            <v>Voice of Victory</v>
          </cell>
          <cell r="B299">
            <v>0</v>
          </cell>
          <cell r="C299">
            <v>0</v>
          </cell>
        </row>
        <row r="300">
          <cell r="A300" t="str">
            <v>Vuka FM</v>
          </cell>
          <cell r="B300">
            <v>0</v>
          </cell>
          <cell r="C300">
            <v>0</v>
          </cell>
        </row>
        <row r="301">
          <cell r="A301" t="str">
            <v>Vybez radio</v>
          </cell>
          <cell r="B301">
            <v>0</v>
          </cell>
          <cell r="C301">
            <v>0</v>
          </cell>
        </row>
        <row r="302">
          <cell r="A302" t="str">
            <v>Wajir Community Radio</v>
          </cell>
          <cell r="B302">
            <v>0</v>
          </cell>
          <cell r="C302">
            <v>0</v>
          </cell>
        </row>
        <row r="303">
          <cell r="A303" t="str">
            <v>Warsan FM</v>
          </cell>
          <cell r="B303">
            <v>0</v>
          </cell>
          <cell r="C303">
            <v>0</v>
          </cell>
        </row>
        <row r="304">
          <cell r="A304" t="str">
            <v>Watchman FM</v>
          </cell>
          <cell r="B304">
            <v>0</v>
          </cell>
          <cell r="C304">
            <v>0</v>
          </cell>
        </row>
        <row r="305">
          <cell r="A305" t="str">
            <v>Wendo FM</v>
          </cell>
          <cell r="B305">
            <v>0</v>
          </cell>
          <cell r="C305">
            <v>0</v>
          </cell>
        </row>
        <row r="306">
          <cell r="A306" t="str">
            <v>Weru FM</v>
          </cell>
          <cell r="B306">
            <v>0</v>
          </cell>
          <cell r="C306">
            <v>0</v>
          </cell>
        </row>
        <row r="307">
          <cell r="A307" t="str">
            <v>West FM</v>
          </cell>
          <cell r="B307">
            <v>0</v>
          </cell>
          <cell r="C307">
            <v>0</v>
          </cell>
        </row>
        <row r="308">
          <cell r="A308" t="str">
            <v>Wikwatyo</v>
          </cell>
          <cell r="B308">
            <v>0</v>
          </cell>
          <cell r="C308">
            <v>0</v>
          </cell>
        </row>
        <row r="309">
          <cell r="A309" t="str">
            <v>Wimwaro FM</v>
          </cell>
          <cell r="B309">
            <v>0</v>
          </cell>
          <cell r="C309">
            <v>0</v>
          </cell>
        </row>
        <row r="310">
          <cell r="A310" t="str">
            <v>X FM</v>
          </cell>
          <cell r="B310">
            <v>0</v>
          </cell>
          <cell r="C310">
            <v>0</v>
          </cell>
        </row>
        <row r="311">
          <cell r="A311" t="str">
            <v>Y FM</v>
          </cell>
          <cell r="B311">
            <v>0</v>
          </cell>
          <cell r="C311">
            <v>0</v>
          </cell>
        </row>
        <row r="312">
          <cell r="A312" t="str">
            <v>Yetu FM</v>
          </cell>
          <cell r="B312">
            <v>0</v>
          </cell>
          <cell r="C312">
            <v>0</v>
          </cell>
        </row>
        <row r="313">
          <cell r="A313" t="str">
            <v>Zanzibar Radio</v>
          </cell>
          <cell r="B313">
            <v>0</v>
          </cell>
          <cell r="C313">
            <v>0</v>
          </cell>
        </row>
        <row r="314">
          <cell r="A314" t="str">
            <v>Zulu Radio</v>
          </cell>
          <cell r="B314">
            <v>0</v>
          </cell>
          <cell r="C314">
            <v>0</v>
          </cell>
        </row>
        <row r="315">
          <cell r="A315" t="str">
            <v>Others1</v>
          </cell>
          <cell r="B315">
            <v>0</v>
          </cell>
          <cell r="C315">
            <v>0</v>
          </cell>
        </row>
        <row r="316">
          <cell r="A316" t="str">
            <v>Others2</v>
          </cell>
          <cell r="B316">
            <v>0</v>
          </cell>
          <cell r="C316">
            <v>0</v>
          </cell>
        </row>
        <row r="317">
          <cell r="A317" t="str">
            <v>None/Not Consumed</v>
          </cell>
          <cell r="B317">
            <v>0</v>
          </cell>
          <cell r="C317">
            <v>0</v>
          </cell>
        </row>
        <row r="318">
          <cell r="A318" t="str">
            <v>Central fm</v>
          </cell>
          <cell r="B318">
            <v>0</v>
          </cell>
          <cell r="C318">
            <v>0</v>
          </cell>
        </row>
        <row r="319">
          <cell r="A319" t="str">
            <v>Alba fm</v>
          </cell>
          <cell r="B319">
            <v>0</v>
          </cell>
          <cell r="C319">
            <v>0</v>
          </cell>
        </row>
        <row r="320">
          <cell r="A320" t="str">
            <v>Choice fm</v>
          </cell>
          <cell r="B320">
            <v>0</v>
          </cell>
          <cell r="C320">
            <v>0</v>
          </cell>
        </row>
        <row r="321">
          <cell r="A321" t="str">
            <v>Dawa fm</v>
          </cell>
          <cell r="B321">
            <v>0</v>
          </cell>
          <cell r="C321">
            <v>0</v>
          </cell>
        </row>
        <row r="322">
          <cell r="A322" t="str">
            <v>Adiani</v>
          </cell>
          <cell r="B322">
            <v>0</v>
          </cell>
          <cell r="C322">
            <v>0</v>
          </cell>
        </row>
        <row r="323">
          <cell r="A323" t="str">
            <v>Aiyena</v>
          </cell>
          <cell r="B323">
            <v>0</v>
          </cell>
          <cell r="C323">
            <v>0</v>
          </cell>
        </row>
        <row r="324">
          <cell r="A324" t="str">
            <v>Alfa</v>
          </cell>
          <cell r="B324">
            <v>0</v>
          </cell>
          <cell r="C324">
            <v>0</v>
          </cell>
        </row>
        <row r="325">
          <cell r="A325" t="str">
            <v>Chuka University</v>
          </cell>
          <cell r="B325">
            <v>0</v>
          </cell>
          <cell r="C325">
            <v>0</v>
          </cell>
        </row>
        <row r="326">
          <cell r="A326" t="str">
            <v>Fidai</v>
          </cell>
          <cell r="B326">
            <v>0</v>
          </cell>
          <cell r="C326">
            <v>0</v>
          </cell>
        </row>
        <row r="327">
          <cell r="A327" t="str">
            <v>Gatembe</v>
          </cell>
          <cell r="B327">
            <v>0</v>
          </cell>
          <cell r="C327">
            <v>0</v>
          </cell>
        </row>
        <row r="328">
          <cell r="A328" t="str">
            <v>Ayele</v>
          </cell>
          <cell r="B328">
            <v>0</v>
          </cell>
          <cell r="C328">
            <v>0</v>
          </cell>
        </row>
        <row r="329">
          <cell r="A329" t="str">
            <v>Ikiyalo</v>
          </cell>
          <cell r="B329">
            <v>0</v>
          </cell>
          <cell r="C329">
            <v>0</v>
          </cell>
        </row>
        <row r="330">
          <cell r="A330" t="str">
            <v>Kayu fm</v>
          </cell>
          <cell r="B330">
            <v>0</v>
          </cell>
          <cell r="C330">
            <v>0</v>
          </cell>
        </row>
        <row r="331">
          <cell r="A331" t="str">
            <v>Kiptuge fm</v>
          </cell>
          <cell r="B331">
            <v>0</v>
          </cell>
          <cell r="C331">
            <v>0</v>
          </cell>
        </row>
        <row r="332">
          <cell r="A332" t="str">
            <v>Kongena fm</v>
          </cell>
          <cell r="B332">
            <v>0</v>
          </cell>
          <cell r="C332">
            <v>0</v>
          </cell>
        </row>
        <row r="333">
          <cell r="A333" t="str">
            <v>Kukena</v>
          </cell>
          <cell r="B333">
            <v>0</v>
          </cell>
          <cell r="C333">
            <v>0</v>
          </cell>
        </row>
        <row r="334">
          <cell r="A334" t="str">
            <v>Limwalo fm</v>
          </cell>
          <cell r="B334">
            <v>0</v>
          </cell>
          <cell r="C334">
            <v>0</v>
          </cell>
        </row>
        <row r="335">
          <cell r="A335" t="str">
            <v>Minto</v>
          </cell>
          <cell r="B335">
            <v>0</v>
          </cell>
          <cell r="C335">
            <v>0</v>
          </cell>
        </row>
        <row r="336">
          <cell r="A336" t="str">
            <v>Newlife</v>
          </cell>
          <cell r="B336">
            <v>0</v>
          </cell>
          <cell r="C336">
            <v>0</v>
          </cell>
        </row>
        <row r="337">
          <cell r="A337" t="str">
            <v>Radio Samaritan</v>
          </cell>
          <cell r="B337">
            <v>0</v>
          </cell>
          <cell r="C337">
            <v>0</v>
          </cell>
        </row>
        <row r="338">
          <cell r="A338" t="str">
            <v>Wega</v>
          </cell>
          <cell r="B338">
            <v>0</v>
          </cell>
          <cell r="C338">
            <v>0</v>
          </cell>
        </row>
        <row r="339">
          <cell r="A339" t="str">
            <v>wendani FM</v>
          </cell>
          <cell r="B339">
            <v>0</v>
          </cell>
          <cell r="C339">
            <v>0</v>
          </cell>
        </row>
        <row r="340">
          <cell r="A340" t="str">
            <v>Soro Radio</v>
          </cell>
          <cell r="B340">
            <v>0</v>
          </cell>
          <cell r="C340">
            <v>0</v>
          </cell>
        </row>
        <row r="341">
          <cell r="A341" t="str">
            <v>Soundcity</v>
          </cell>
          <cell r="B341">
            <v>0</v>
          </cell>
          <cell r="C341">
            <v>0</v>
          </cell>
        </row>
        <row r="342">
          <cell r="A342" t="str">
            <v>Trace fm</v>
          </cell>
          <cell r="B342">
            <v>0</v>
          </cell>
          <cell r="C342">
            <v>0</v>
          </cell>
        </row>
        <row r="343">
          <cell r="A343" t="str">
            <v>Weza</v>
          </cell>
          <cell r="B343">
            <v>0</v>
          </cell>
          <cell r="C343">
            <v>0</v>
          </cell>
        </row>
        <row r="344">
          <cell r="A344" t="str">
            <v>Mnbo fm</v>
          </cell>
          <cell r="B344">
            <v>0</v>
          </cell>
          <cell r="C344">
            <v>0</v>
          </cell>
        </row>
        <row r="345">
          <cell r="A345" t="str">
            <v>Nanyang Radio</v>
          </cell>
          <cell r="B345">
            <v>0</v>
          </cell>
          <cell r="C345">
            <v>0</v>
          </cell>
        </row>
        <row r="346">
          <cell r="A346" t="str">
            <v>Round fm</v>
          </cell>
          <cell r="B346">
            <v>0</v>
          </cell>
          <cell r="C346">
            <v>0</v>
          </cell>
        </row>
        <row r="347">
          <cell r="A347" t="str">
            <v>Mwadanja</v>
          </cell>
          <cell r="B347">
            <v>0</v>
          </cell>
          <cell r="C347">
            <v>0</v>
          </cell>
        </row>
        <row r="348">
          <cell r="A348" t="str">
            <v>Sds kilifi</v>
          </cell>
          <cell r="B348">
            <v>0</v>
          </cell>
          <cell r="C348">
            <v>0</v>
          </cell>
        </row>
        <row r="349">
          <cell r="A349" t="str">
            <v>Mo fm</v>
          </cell>
          <cell r="B349">
            <v>0</v>
          </cell>
          <cell r="C349">
            <v>0</v>
          </cell>
        </row>
        <row r="350">
          <cell r="A350" t="str">
            <v>Guka fm</v>
          </cell>
          <cell r="B350">
            <v>0</v>
          </cell>
          <cell r="C350">
            <v>0</v>
          </cell>
        </row>
        <row r="351">
          <cell r="A351" t="str">
            <v>Mitume</v>
          </cell>
          <cell r="B351">
            <v>0</v>
          </cell>
          <cell r="C351">
            <v>0</v>
          </cell>
        </row>
        <row r="352">
          <cell r="A352" t="str">
            <v>Vibes radio</v>
          </cell>
          <cell r="B352">
            <v>0</v>
          </cell>
          <cell r="C352">
            <v>0</v>
          </cell>
        </row>
        <row r="353">
          <cell r="A353" t="str">
            <v>Wasafi</v>
          </cell>
          <cell r="B353">
            <v>0</v>
          </cell>
          <cell r="C353">
            <v>0</v>
          </cell>
        </row>
        <row r="354">
          <cell r="A354" t="str">
            <v>Ujuzi</v>
          </cell>
          <cell r="B354">
            <v>0</v>
          </cell>
          <cell r="C354">
            <v>0</v>
          </cell>
        </row>
        <row r="355">
          <cell r="A355" t="str">
            <v>Sunwe fm</v>
          </cell>
          <cell r="B355">
            <v>0</v>
          </cell>
          <cell r="C355">
            <v>0</v>
          </cell>
        </row>
        <row r="356">
          <cell r="A356" t="str">
            <v>Thabathani fm</v>
          </cell>
          <cell r="B356">
            <v>0</v>
          </cell>
          <cell r="C356">
            <v>0</v>
          </cell>
        </row>
        <row r="357">
          <cell r="A357" t="str">
            <v>Thayu fm</v>
          </cell>
          <cell r="B357">
            <v>0</v>
          </cell>
          <cell r="C357">
            <v>0</v>
          </cell>
        </row>
        <row r="358">
          <cell r="A358" t="str">
            <v>Radio yuda</v>
          </cell>
          <cell r="B358">
            <v>0</v>
          </cell>
          <cell r="C358">
            <v>0</v>
          </cell>
        </row>
        <row r="359">
          <cell r="A359" t="str">
            <v>Phd</v>
          </cell>
          <cell r="B359">
            <v>0</v>
          </cell>
          <cell r="C359">
            <v>0</v>
          </cell>
        </row>
        <row r="360">
          <cell r="A360" t="str">
            <v>Radio vuna</v>
          </cell>
          <cell r="B360">
            <v>0</v>
          </cell>
          <cell r="C360">
            <v>0</v>
          </cell>
        </row>
        <row r="361">
          <cell r="A361" t="str">
            <v>Peal fm</v>
          </cell>
          <cell r="B361">
            <v>0</v>
          </cell>
          <cell r="C361">
            <v>0</v>
          </cell>
        </row>
        <row r="362">
          <cell r="A362" t="str">
            <v>Mwenge</v>
          </cell>
          <cell r="B362">
            <v>0</v>
          </cell>
          <cell r="C362">
            <v>0</v>
          </cell>
        </row>
        <row r="363">
          <cell r="A363" t="str">
            <v>Mito</v>
          </cell>
          <cell r="B363">
            <v>0</v>
          </cell>
          <cell r="C363">
            <v>0</v>
          </cell>
        </row>
        <row r="364">
          <cell r="A364" t="str">
            <v>Kuria</v>
          </cell>
          <cell r="B364">
            <v>0</v>
          </cell>
          <cell r="C364">
            <v>0</v>
          </cell>
        </row>
        <row r="365">
          <cell r="A365" t="str">
            <v>BHB</v>
          </cell>
          <cell r="B365">
            <v>0</v>
          </cell>
          <cell r="C365">
            <v>0</v>
          </cell>
        </row>
        <row r="366">
          <cell r="A366" t="str">
            <v>Berur</v>
          </cell>
          <cell r="B366">
            <v>0</v>
          </cell>
          <cell r="C366">
            <v>0</v>
          </cell>
        </row>
        <row r="367">
          <cell r="A367" t="str">
            <v>Easy fm</v>
          </cell>
          <cell r="B367">
            <v>0</v>
          </cell>
          <cell r="C367">
            <v>0</v>
          </cell>
        </row>
        <row r="368">
          <cell r="A368" t="str">
            <v>Coco</v>
          </cell>
          <cell r="B368">
            <v>0</v>
          </cell>
          <cell r="C368">
            <v>0</v>
          </cell>
        </row>
        <row r="369">
          <cell r="A369" t="str">
            <v>Gichichio</v>
          </cell>
          <cell r="B369">
            <v>0</v>
          </cell>
          <cell r="C369">
            <v>0</v>
          </cell>
        </row>
        <row r="370">
          <cell r="A370" t="str">
            <v>Ingile fm</v>
          </cell>
          <cell r="B370">
            <v>0</v>
          </cell>
          <cell r="C370">
            <v>0</v>
          </cell>
        </row>
        <row r="371">
          <cell r="A371" t="str">
            <v>Shake fm</v>
          </cell>
          <cell r="B371">
            <v>0</v>
          </cell>
          <cell r="C371">
            <v>0</v>
          </cell>
        </row>
        <row r="372">
          <cell r="A372" t="str">
            <v>Gaya</v>
          </cell>
          <cell r="B372">
            <v>0</v>
          </cell>
          <cell r="C372">
            <v>0</v>
          </cell>
        </row>
        <row r="373">
          <cell r="A373" t="str">
            <v>Tushikamane fm</v>
          </cell>
          <cell r="B373">
            <v>0</v>
          </cell>
          <cell r="C373">
            <v>0</v>
          </cell>
        </row>
        <row r="374">
          <cell r="A374" t="str">
            <v>Muyeche fm</v>
          </cell>
          <cell r="B374">
            <v>0</v>
          </cell>
          <cell r="C374">
            <v>0</v>
          </cell>
        </row>
        <row r="375">
          <cell r="A375" t="str">
            <v>Perus</v>
          </cell>
          <cell r="B375">
            <v>0</v>
          </cell>
          <cell r="C375">
            <v>0</v>
          </cell>
        </row>
        <row r="376">
          <cell r="A376" t="str">
            <v>Yudah</v>
          </cell>
          <cell r="B376">
            <v>0</v>
          </cell>
          <cell r="C376">
            <v>0</v>
          </cell>
        </row>
        <row r="377">
          <cell r="A377" t="str">
            <v>Radio mchungaji</v>
          </cell>
          <cell r="B377">
            <v>0</v>
          </cell>
          <cell r="C377">
            <v>0</v>
          </cell>
        </row>
        <row r="378">
          <cell r="A378" t="str">
            <v>Kayo FM</v>
          </cell>
          <cell r="B378">
            <v>0</v>
          </cell>
          <cell r="C378">
            <v>0</v>
          </cell>
        </row>
        <row r="379">
          <cell r="A379" t="str">
            <v>Jazz</v>
          </cell>
          <cell r="B379">
            <v>0</v>
          </cell>
          <cell r="C379">
            <v>0</v>
          </cell>
        </row>
        <row r="380">
          <cell r="A380" t="str">
            <v>GV</v>
          </cell>
          <cell r="B380">
            <v>0</v>
          </cell>
          <cell r="C380">
            <v>0</v>
          </cell>
        </row>
        <row r="381">
          <cell r="A381" t="str">
            <v>Baite</v>
          </cell>
          <cell r="B381">
            <v>0</v>
          </cell>
          <cell r="C381">
            <v>0</v>
          </cell>
        </row>
        <row r="382">
          <cell r="A382" t="str">
            <v>Chalbi FM</v>
          </cell>
          <cell r="B382">
            <v>0</v>
          </cell>
          <cell r="C382">
            <v>0</v>
          </cell>
        </row>
        <row r="383">
          <cell r="A383" t="str">
            <v>Ekeyokon FM</v>
          </cell>
          <cell r="B383">
            <v>0</v>
          </cell>
          <cell r="C383">
            <v>0</v>
          </cell>
        </row>
        <row r="384">
          <cell r="A384" t="str">
            <v>Radio Mshindi</v>
          </cell>
          <cell r="B384">
            <v>0</v>
          </cell>
          <cell r="C384">
            <v>0</v>
          </cell>
        </row>
        <row r="385">
          <cell r="A385" t="str">
            <v>Muoroto fm</v>
          </cell>
          <cell r="B385">
            <v>0</v>
          </cell>
          <cell r="C385">
            <v>0</v>
          </cell>
        </row>
        <row r="386">
          <cell r="A386" t="str">
            <v>FBF</v>
          </cell>
          <cell r="B386">
            <v>0</v>
          </cell>
          <cell r="C386">
            <v>0</v>
          </cell>
        </row>
        <row r="387">
          <cell r="A387" t="str">
            <v>Riverside</v>
          </cell>
          <cell r="B387">
            <v>0</v>
          </cell>
          <cell r="C387">
            <v>0</v>
          </cell>
        </row>
        <row r="388">
          <cell r="A388" t="str">
            <v>Christian radio</v>
          </cell>
          <cell r="B388">
            <v>0</v>
          </cell>
          <cell r="C388">
            <v>0</v>
          </cell>
        </row>
        <row r="389">
          <cell r="A389" t="str">
            <v>Mwihoko</v>
          </cell>
          <cell r="B389">
            <v>0</v>
          </cell>
          <cell r="C389">
            <v>0</v>
          </cell>
        </row>
        <row r="390">
          <cell r="A390" t="str">
            <v>Wakulima</v>
          </cell>
          <cell r="B390">
            <v>0</v>
          </cell>
          <cell r="C390">
            <v>0</v>
          </cell>
        </row>
        <row r="391">
          <cell r="A391" t="str">
            <v>Kwame fm</v>
          </cell>
          <cell r="B391">
            <v>0</v>
          </cell>
          <cell r="C391">
            <v>0</v>
          </cell>
        </row>
        <row r="392">
          <cell r="A392" t="str">
            <v>Lokoi fm</v>
          </cell>
          <cell r="B392">
            <v>0</v>
          </cell>
          <cell r="C392">
            <v>0</v>
          </cell>
        </row>
        <row r="393">
          <cell r="A393" t="str">
            <v>Jcc</v>
          </cell>
          <cell r="B393">
            <v>0</v>
          </cell>
          <cell r="C393">
            <v>0</v>
          </cell>
        </row>
        <row r="394">
          <cell r="A394" t="str">
            <v>Poro fm</v>
          </cell>
          <cell r="B394">
            <v>0</v>
          </cell>
          <cell r="C394">
            <v>0</v>
          </cell>
        </row>
        <row r="395">
          <cell r="A395" t="str">
            <v>Bania fm</v>
          </cell>
          <cell r="B395">
            <v>0</v>
          </cell>
          <cell r="C395">
            <v>0</v>
          </cell>
        </row>
        <row r="396">
          <cell r="A396" t="str">
            <v>Relax fm</v>
          </cell>
          <cell r="B396">
            <v>0</v>
          </cell>
          <cell r="C396">
            <v>0</v>
          </cell>
        </row>
        <row r="397">
          <cell r="A397" t="str">
            <v>Taji</v>
          </cell>
          <cell r="B397">
            <v>0</v>
          </cell>
          <cell r="C397">
            <v>0</v>
          </cell>
        </row>
        <row r="398">
          <cell r="A398" t="str">
            <v>Rama</v>
          </cell>
          <cell r="B398">
            <v>0</v>
          </cell>
          <cell r="C398">
            <v>0</v>
          </cell>
        </row>
        <row r="399">
          <cell r="A399" t="str">
            <v>Imoo radio</v>
          </cell>
          <cell r="B399">
            <v>0</v>
          </cell>
          <cell r="C399">
            <v>0</v>
          </cell>
        </row>
        <row r="400">
          <cell r="A400" t="str">
            <v>Ashe</v>
          </cell>
          <cell r="B400">
            <v>0</v>
          </cell>
          <cell r="C400">
            <v>0</v>
          </cell>
        </row>
        <row r="401">
          <cell r="A401" t="str">
            <v>Kimuri</v>
          </cell>
          <cell r="B401">
            <v>0</v>
          </cell>
          <cell r="C401">
            <v>0</v>
          </cell>
        </row>
        <row r="402">
          <cell r="A402" t="str">
            <v>Bulola fm</v>
          </cell>
          <cell r="B402">
            <v>0</v>
          </cell>
          <cell r="C402">
            <v>0</v>
          </cell>
        </row>
        <row r="403">
          <cell r="A403" t="str">
            <v>Radio tangaza</v>
          </cell>
          <cell r="B403">
            <v>0</v>
          </cell>
          <cell r="C403">
            <v>0</v>
          </cell>
        </row>
        <row r="404">
          <cell r="A404" t="str">
            <v>Angaaf radio</v>
          </cell>
          <cell r="B404">
            <v>0</v>
          </cell>
          <cell r="C404">
            <v>0</v>
          </cell>
        </row>
        <row r="405">
          <cell r="A405" t="str">
            <v>Akamba Fm</v>
          </cell>
          <cell r="B405">
            <v>0</v>
          </cell>
          <cell r="C405">
            <v>0</v>
          </cell>
        </row>
        <row r="406">
          <cell r="A406" t="str">
            <v>Radio 74</v>
          </cell>
          <cell r="B406">
            <v>0</v>
          </cell>
          <cell r="C406">
            <v>0</v>
          </cell>
        </row>
        <row r="407">
          <cell r="A407" t="str">
            <v>Getu Radio</v>
          </cell>
          <cell r="B407">
            <v>0</v>
          </cell>
          <cell r="C407">
            <v>0</v>
          </cell>
        </row>
        <row r="408">
          <cell r="A408" t="str">
            <v>Boarder fm</v>
          </cell>
          <cell r="B408">
            <v>0</v>
          </cell>
          <cell r="C408">
            <v>0</v>
          </cell>
        </row>
        <row r="409">
          <cell r="A409" t="str">
            <v>Mutongoi fm</v>
          </cell>
          <cell r="B409">
            <v>0</v>
          </cell>
          <cell r="C409">
            <v>0</v>
          </cell>
        </row>
        <row r="410">
          <cell r="A410" t="str">
            <v>Mwendatu FM</v>
          </cell>
          <cell r="B410">
            <v>0</v>
          </cell>
          <cell r="C410">
            <v>0</v>
          </cell>
        </row>
        <row r="411">
          <cell r="A411" t="str">
            <v>Mworoto FM</v>
          </cell>
          <cell r="B411">
            <v>0</v>
          </cell>
          <cell r="C411">
            <v>0</v>
          </cell>
        </row>
        <row r="412">
          <cell r="A412" t="str">
            <v>Tembea FM</v>
          </cell>
          <cell r="B412">
            <v>0</v>
          </cell>
          <cell r="C412">
            <v>0</v>
          </cell>
        </row>
        <row r="413">
          <cell r="A413" t="str">
            <v>Karl FM</v>
          </cell>
          <cell r="B413">
            <v>0</v>
          </cell>
          <cell r="C413">
            <v>0</v>
          </cell>
        </row>
        <row r="414">
          <cell r="A414" t="str">
            <v>Milima</v>
          </cell>
          <cell r="B414">
            <v>0</v>
          </cell>
          <cell r="C414">
            <v>0</v>
          </cell>
        </row>
        <row r="415">
          <cell r="A415" t="str">
            <v>Mwendani Fm</v>
          </cell>
          <cell r="B415">
            <v>0</v>
          </cell>
          <cell r="C415">
            <v>0</v>
          </cell>
        </row>
        <row r="416">
          <cell r="A416" t="str">
            <v>Gisha FM</v>
          </cell>
          <cell r="B416">
            <v>0</v>
          </cell>
          <cell r="C416">
            <v>0</v>
          </cell>
        </row>
        <row r="417">
          <cell r="A417" t="str">
            <v>Juda</v>
          </cell>
          <cell r="B417">
            <v>0</v>
          </cell>
          <cell r="C417">
            <v>0</v>
          </cell>
        </row>
        <row r="418">
          <cell r="A418" t="str">
            <v>Radio Teme</v>
          </cell>
          <cell r="B418">
            <v>0</v>
          </cell>
          <cell r="C418">
            <v>0</v>
          </cell>
        </row>
        <row r="419">
          <cell r="A419" t="str">
            <v>Kimweri</v>
          </cell>
          <cell r="B419">
            <v>0</v>
          </cell>
          <cell r="C419">
            <v>0</v>
          </cell>
        </row>
        <row r="420">
          <cell r="A420" t="str">
            <v>Lenango</v>
          </cell>
          <cell r="B420">
            <v>0</v>
          </cell>
          <cell r="C420">
            <v>0</v>
          </cell>
        </row>
        <row r="421">
          <cell r="A421" t="str">
            <v>Libao</v>
          </cell>
          <cell r="B421">
            <v>0</v>
          </cell>
          <cell r="C421">
            <v>0</v>
          </cell>
        </row>
        <row r="422">
          <cell r="A422" t="str">
            <v>Muhoroto</v>
          </cell>
          <cell r="B422">
            <v>0</v>
          </cell>
          <cell r="C422">
            <v>0</v>
          </cell>
        </row>
        <row r="423">
          <cell r="A423" t="str">
            <v>NBCI</v>
          </cell>
          <cell r="B423">
            <v>0</v>
          </cell>
          <cell r="C423">
            <v>0</v>
          </cell>
        </row>
        <row r="424">
          <cell r="A424" t="str">
            <v>Trinity</v>
          </cell>
          <cell r="B424">
            <v>0</v>
          </cell>
          <cell r="C424">
            <v>0</v>
          </cell>
        </row>
        <row r="425">
          <cell r="A425" t="str">
            <v>Ushindi</v>
          </cell>
          <cell r="B425">
            <v>0</v>
          </cell>
          <cell r="C425">
            <v>0</v>
          </cell>
        </row>
        <row r="426">
          <cell r="A426" t="str">
            <v>Bistu</v>
          </cell>
          <cell r="B426">
            <v>0</v>
          </cell>
          <cell r="C426">
            <v>0</v>
          </cell>
        </row>
        <row r="427">
          <cell r="A427" t="str">
            <v>CBS radio</v>
          </cell>
          <cell r="B427">
            <v>0</v>
          </cell>
          <cell r="C427">
            <v>0</v>
          </cell>
        </row>
        <row r="428">
          <cell r="A428" t="str">
            <v>BBI</v>
          </cell>
          <cell r="B428">
            <v>0</v>
          </cell>
          <cell r="C428">
            <v>0</v>
          </cell>
        </row>
        <row r="429">
          <cell r="A429" t="str">
            <v>khendo fm</v>
          </cell>
          <cell r="B429">
            <v>0</v>
          </cell>
          <cell r="C429">
            <v>0</v>
          </cell>
        </row>
        <row r="430">
          <cell r="A430" t="str">
            <v>Githembe</v>
          </cell>
          <cell r="B430">
            <v>0</v>
          </cell>
          <cell r="C430">
            <v>0</v>
          </cell>
        </row>
        <row r="431">
          <cell r="A431" t="str">
            <v>Mzalendo</v>
          </cell>
          <cell r="B431">
            <v>0</v>
          </cell>
          <cell r="C431">
            <v>0</v>
          </cell>
        </row>
        <row r="432">
          <cell r="A432" t="str">
            <v>Ezekiel FM</v>
          </cell>
          <cell r="B432">
            <v>0</v>
          </cell>
          <cell r="C432">
            <v>0</v>
          </cell>
        </row>
        <row r="433">
          <cell r="A433" t="str">
            <v>IBSE radio</v>
          </cell>
          <cell r="B433">
            <v>0</v>
          </cell>
          <cell r="C433">
            <v>0</v>
          </cell>
        </row>
        <row r="434">
          <cell r="A434" t="str">
            <v>Lamu afm</v>
          </cell>
          <cell r="B434">
            <v>0</v>
          </cell>
          <cell r="C434">
            <v>0</v>
          </cell>
        </row>
        <row r="435">
          <cell r="A435" t="str">
            <v>Miu fm</v>
          </cell>
          <cell r="B435">
            <v>0</v>
          </cell>
          <cell r="C435">
            <v>0</v>
          </cell>
        </row>
        <row r="436">
          <cell r="A436" t="str">
            <v>Mkarimu Radio</v>
          </cell>
          <cell r="B436">
            <v>0</v>
          </cell>
          <cell r="C436">
            <v>0</v>
          </cell>
        </row>
        <row r="437">
          <cell r="A437" t="str">
            <v>Omondia fm</v>
          </cell>
          <cell r="B437">
            <v>0</v>
          </cell>
          <cell r="C437">
            <v>0</v>
          </cell>
        </row>
        <row r="438">
          <cell r="A438" t="str">
            <v>Serian radio</v>
          </cell>
          <cell r="B438">
            <v>0</v>
          </cell>
          <cell r="C438">
            <v>0</v>
          </cell>
        </row>
        <row r="439">
          <cell r="A439" t="str">
            <v>Toasifa</v>
          </cell>
          <cell r="B439">
            <v>0</v>
          </cell>
          <cell r="C439">
            <v>0</v>
          </cell>
        </row>
        <row r="440">
          <cell r="A440" t="str">
            <v>Bistro radio</v>
          </cell>
          <cell r="B440">
            <v>0</v>
          </cell>
          <cell r="C440">
            <v>0</v>
          </cell>
        </row>
        <row r="441">
          <cell r="A441" t="str">
            <v>Lakeside radio</v>
          </cell>
          <cell r="B441">
            <v>0</v>
          </cell>
          <cell r="C441">
            <v>0</v>
          </cell>
        </row>
        <row r="442">
          <cell r="A442" t="str">
            <v>Mwariama fm</v>
          </cell>
          <cell r="B442">
            <v>0</v>
          </cell>
          <cell r="C442">
            <v>0</v>
          </cell>
        </row>
        <row r="443">
          <cell r="A443" t="str">
            <v>Nenyon</v>
          </cell>
          <cell r="B443">
            <v>0</v>
          </cell>
          <cell r="C443">
            <v>0</v>
          </cell>
        </row>
        <row r="444">
          <cell r="A444" t="str">
            <v>Suncity</v>
          </cell>
          <cell r="B444">
            <v>0</v>
          </cell>
          <cell r="C444">
            <v>0</v>
          </cell>
        </row>
        <row r="445">
          <cell r="A445" t="str">
            <v>Tayari fm</v>
          </cell>
          <cell r="B445">
            <v>0</v>
          </cell>
          <cell r="C445">
            <v>0</v>
          </cell>
        </row>
        <row r="446">
          <cell r="A446" t="str">
            <v>Waldai fm</v>
          </cell>
          <cell r="B446">
            <v>0</v>
          </cell>
          <cell r="C446">
            <v>0</v>
          </cell>
        </row>
        <row r="447">
          <cell r="A447" t="str">
            <v>KBC Kikuyu</v>
          </cell>
          <cell r="B447">
            <v>0</v>
          </cell>
          <cell r="C447">
            <v>0</v>
          </cell>
        </row>
        <row r="448">
          <cell r="A448" t="str">
            <v>Ikra fm</v>
          </cell>
          <cell r="B448">
            <v>0</v>
          </cell>
          <cell r="C448">
            <v>0</v>
          </cell>
        </row>
        <row r="449">
          <cell r="A449" t="str">
            <v>Busia border</v>
          </cell>
          <cell r="B449">
            <v>0</v>
          </cell>
          <cell r="C449">
            <v>0</v>
          </cell>
        </row>
        <row r="450">
          <cell r="A450" t="str">
            <v>Garissa fm</v>
          </cell>
          <cell r="B450">
            <v>0</v>
          </cell>
          <cell r="C450">
            <v>0</v>
          </cell>
        </row>
        <row r="451">
          <cell r="A451" t="str">
            <v>Hega fm</v>
          </cell>
          <cell r="B451">
            <v>0</v>
          </cell>
          <cell r="C451">
            <v>0</v>
          </cell>
        </row>
        <row r="452">
          <cell r="A452" t="str">
            <v>Ibiloia</v>
          </cell>
          <cell r="B452">
            <v>0</v>
          </cell>
          <cell r="C452">
            <v>0</v>
          </cell>
        </row>
        <row r="453">
          <cell r="A453" t="str">
            <v>Kiptwet fm</v>
          </cell>
          <cell r="B453">
            <v>0</v>
          </cell>
          <cell r="C453">
            <v>0</v>
          </cell>
        </row>
        <row r="454">
          <cell r="A454" t="str">
            <v>Moroto</v>
          </cell>
          <cell r="B454">
            <v>0</v>
          </cell>
          <cell r="C454">
            <v>0</v>
          </cell>
        </row>
        <row r="455">
          <cell r="A455" t="str">
            <v>Mugo</v>
          </cell>
          <cell r="B455">
            <v>0</v>
          </cell>
          <cell r="C455">
            <v>0</v>
          </cell>
        </row>
        <row r="456">
          <cell r="A456" t="str">
            <v>Nyatende fm</v>
          </cell>
          <cell r="B456">
            <v>0</v>
          </cell>
          <cell r="C456">
            <v>0</v>
          </cell>
        </row>
        <row r="457">
          <cell r="A457" t="str">
            <v>Oroto</v>
          </cell>
          <cell r="B457">
            <v>0</v>
          </cell>
          <cell r="C457">
            <v>0</v>
          </cell>
        </row>
        <row r="458">
          <cell r="A458" t="str">
            <v>Vuna</v>
          </cell>
          <cell r="B458">
            <v>0</v>
          </cell>
          <cell r="C458">
            <v>0</v>
          </cell>
        </row>
        <row r="459">
          <cell r="A459" t="str">
            <v>Bbyz fm</v>
          </cell>
          <cell r="B459">
            <v>0</v>
          </cell>
          <cell r="C459">
            <v>0</v>
          </cell>
        </row>
        <row r="460">
          <cell r="A460" t="str">
            <v>Kala fm</v>
          </cell>
          <cell r="B460">
            <v>0</v>
          </cell>
          <cell r="C460">
            <v>0</v>
          </cell>
        </row>
        <row r="461">
          <cell r="A461" t="str">
            <v>Lwasi fm</v>
          </cell>
          <cell r="B461">
            <v>0</v>
          </cell>
          <cell r="C461">
            <v>0</v>
          </cell>
        </row>
        <row r="462">
          <cell r="A462" t="str">
            <v>Bukinangwe</v>
          </cell>
          <cell r="B462">
            <v>0</v>
          </cell>
          <cell r="C462">
            <v>0</v>
          </cell>
        </row>
        <row r="463">
          <cell r="A463" t="str">
            <v>Bus Radio</v>
          </cell>
          <cell r="B463">
            <v>0</v>
          </cell>
          <cell r="C463">
            <v>0</v>
          </cell>
        </row>
        <row r="464">
          <cell r="A464" t="str">
            <v>IPSI FM</v>
          </cell>
          <cell r="B464">
            <v>0</v>
          </cell>
          <cell r="C464">
            <v>0</v>
          </cell>
        </row>
        <row r="465">
          <cell r="A465" t="str">
            <v>Maiyo</v>
          </cell>
          <cell r="B465">
            <v>0</v>
          </cell>
          <cell r="C465">
            <v>0</v>
          </cell>
        </row>
        <row r="466">
          <cell r="A466" t="str">
            <v>Neno</v>
          </cell>
          <cell r="B466">
            <v>0</v>
          </cell>
          <cell r="C466">
            <v>0</v>
          </cell>
        </row>
        <row r="467">
          <cell r="A467" t="str">
            <v>Ngemi</v>
          </cell>
          <cell r="B467">
            <v>0</v>
          </cell>
          <cell r="C467">
            <v>0</v>
          </cell>
        </row>
        <row r="468">
          <cell r="A468" t="str">
            <v>Tendatenda</v>
          </cell>
          <cell r="B468">
            <v>0</v>
          </cell>
          <cell r="C468">
            <v>0</v>
          </cell>
        </row>
        <row r="469">
          <cell r="A469" t="str">
            <v>Voxy Radio</v>
          </cell>
          <cell r="B469">
            <v>0</v>
          </cell>
          <cell r="C469">
            <v>0</v>
          </cell>
        </row>
        <row r="470">
          <cell r="A470" t="str">
            <v>Atoo sifa fm</v>
          </cell>
          <cell r="B470">
            <v>0</v>
          </cell>
          <cell r="C470">
            <v>0</v>
          </cell>
        </row>
        <row r="471">
          <cell r="A471" t="str">
            <v>Amber radio</v>
          </cell>
          <cell r="B471">
            <v>0</v>
          </cell>
          <cell r="C471">
            <v>0</v>
          </cell>
        </row>
        <row r="472">
          <cell r="A472" t="str">
            <v>Aaba fm</v>
          </cell>
          <cell r="B472">
            <v>0</v>
          </cell>
          <cell r="C472">
            <v>0</v>
          </cell>
        </row>
        <row r="473">
          <cell r="A473" t="str">
            <v>Isukuti</v>
          </cell>
          <cell r="B473">
            <v>0</v>
          </cell>
          <cell r="C473">
            <v>0</v>
          </cell>
        </row>
        <row r="474">
          <cell r="A474" t="str">
            <v>Earl radio</v>
          </cell>
          <cell r="B474">
            <v>0</v>
          </cell>
          <cell r="C474">
            <v>0</v>
          </cell>
        </row>
        <row r="475">
          <cell r="A475" t="str">
            <v>Ejok fm</v>
          </cell>
          <cell r="B475">
            <v>0</v>
          </cell>
          <cell r="C475">
            <v>0</v>
          </cell>
        </row>
        <row r="476">
          <cell r="A476" t="str">
            <v>Embu fm</v>
          </cell>
          <cell r="B476">
            <v>0</v>
          </cell>
          <cell r="C476">
            <v>0</v>
          </cell>
        </row>
        <row r="477">
          <cell r="A477" t="str">
            <v>Estin</v>
          </cell>
          <cell r="B477">
            <v>0</v>
          </cell>
          <cell r="C477">
            <v>0</v>
          </cell>
        </row>
        <row r="478">
          <cell r="A478" t="str">
            <v>Githima</v>
          </cell>
          <cell r="B478">
            <v>0</v>
          </cell>
          <cell r="C478">
            <v>0</v>
          </cell>
        </row>
        <row r="479">
          <cell r="A479" t="str">
            <v>KAFF FM</v>
          </cell>
          <cell r="B479">
            <v>0</v>
          </cell>
          <cell r="C479">
            <v>0</v>
          </cell>
        </row>
        <row r="480">
          <cell r="A480" t="str">
            <v>KBC</v>
          </cell>
          <cell r="B480">
            <v>0</v>
          </cell>
          <cell r="C480">
            <v>0</v>
          </cell>
        </row>
        <row r="481">
          <cell r="A481" t="str">
            <v>Kegosho</v>
          </cell>
          <cell r="B481">
            <v>0</v>
          </cell>
          <cell r="C481">
            <v>0</v>
          </cell>
        </row>
        <row r="482">
          <cell r="A482" t="str">
            <v>Luanda fm</v>
          </cell>
          <cell r="B482">
            <v>0</v>
          </cell>
          <cell r="C482">
            <v>0</v>
          </cell>
        </row>
        <row r="483">
          <cell r="A483" t="str">
            <v>Matuu fm</v>
          </cell>
          <cell r="B483">
            <v>0</v>
          </cell>
          <cell r="C483">
            <v>0</v>
          </cell>
        </row>
        <row r="484">
          <cell r="A484" t="str">
            <v>Milembe</v>
          </cell>
          <cell r="B484">
            <v>0</v>
          </cell>
          <cell r="C484">
            <v>0</v>
          </cell>
        </row>
        <row r="485">
          <cell r="A485" t="str">
            <v>Radio Africa</v>
          </cell>
          <cell r="B485">
            <v>0</v>
          </cell>
          <cell r="C485">
            <v>0</v>
          </cell>
        </row>
        <row r="486">
          <cell r="A486" t="str">
            <v>Pearl radio</v>
          </cell>
          <cell r="B486">
            <v>0</v>
          </cell>
          <cell r="C486">
            <v>0</v>
          </cell>
        </row>
        <row r="487">
          <cell r="A487" t="str">
            <v>Nanyuki</v>
          </cell>
          <cell r="B487">
            <v>0</v>
          </cell>
          <cell r="C487">
            <v>0</v>
          </cell>
        </row>
        <row r="488">
          <cell r="A488" t="str">
            <v>ndizi radio</v>
          </cell>
          <cell r="B488">
            <v>0</v>
          </cell>
          <cell r="C488">
            <v>0</v>
          </cell>
        </row>
        <row r="489">
          <cell r="A489" t="str">
            <v>Ntn</v>
          </cell>
          <cell r="B489">
            <v>0</v>
          </cell>
          <cell r="C489">
            <v>0</v>
          </cell>
        </row>
        <row r="490">
          <cell r="A490" t="str">
            <v>Radio PK</v>
          </cell>
          <cell r="B490">
            <v>0</v>
          </cell>
          <cell r="C490">
            <v>0</v>
          </cell>
        </row>
        <row r="491">
          <cell r="A491" t="str">
            <v>Dulala FM</v>
          </cell>
          <cell r="B491">
            <v>0</v>
          </cell>
          <cell r="C491">
            <v>0</v>
          </cell>
        </row>
        <row r="492">
          <cell r="A492" t="str">
            <v>KBC kiswahili</v>
          </cell>
          <cell r="B492">
            <v>0</v>
          </cell>
          <cell r="C492">
            <v>0</v>
          </cell>
        </row>
        <row r="493">
          <cell r="A493" t="str">
            <v>Koko radio</v>
          </cell>
          <cell r="B493">
            <v>0</v>
          </cell>
          <cell r="C493">
            <v>0</v>
          </cell>
        </row>
        <row r="494">
          <cell r="A494" t="str">
            <v>Konza radio</v>
          </cell>
          <cell r="B494">
            <v>0</v>
          </cell>
          <cell r="C494">
            <v>0</v>
          </cell>
        </row>
        <row r="495">
          <cell r="A495" t="str">
            <v>Lolwe FM</v>
          </cell>
          <cell r="B495">
            <v>0</v>
          </cell>
          <cell r="C495">
            <v>0</v>
          </cell>
        </row>
        <row r="496">
          <cell r="A496" t="str">
            <v>Gikocho fm</v>
          </cell>
          <cell r="B496">
            <v>0</v>
          </cell>
          <cell r="C496">
            <v>0</v>
          </cell>
        </row>
        <row r="497">
          <cell r="A497" t="str">
            <v>Hidai FM</v>
          </cell>
          <cell r="B497">
            <v>0</v>
          </cell>
          <cell r="C497">
            <v>0</v>
          </cell>
        </row>
        <row r="498">
          <cell r="A498" t="str">
            <v>K24</v>
          </cell>
          <cell r="B498">
            <v>0</v>
          </cell>
          <cell r="C498">
            <v>0</v>
          </cell>
        </row>
        <row r="499">
          <cell r="A499" t="str">
            <v>Marvel FM</v>
          </cell>
          <cell r="B499">
            <v>0</v>
          </cell>
          <cell r="C499">
            <v>0</v>
          </cell>
        </row>
        <row r="500">
          <cell r="A500" t="str">
            <v>Minyon FM</v>
          </cell>
          <cell r="B500">
            <v>0</v>
          </cell>
          <cell r="C500">
            <v>0</v>
          </cell>
        </row>
        <row r="501">
          <cell r="A501" t="str">
            <v>Muga</v>
          </cell>
          <cell r="B501">
            <v>0</v>
          </cell>
          <cell r="C501">
            <v>0</v>
          </cell>
        </row>
        <row r="502">
          <cell r="A502" t="str">
            <v>Mwinjoyo</v>
          </cell>
          <cell r="B502">
            <v>0</v>
          </cell>
          <cell r="C502">
            <v>0</v>
          </cell>
        </row>
        <row r="503">
          <cell r="A503" t="str">
            <v>shalom</v>
          </cell>
          <cell r="B503">
            <v>0</v>
          </cell>
          <cell r="C503">
            <v>0</v>
          </cell>
        </row>
        <row r="504">
          <cell r="A504" t="str">
            <v>swahili hub</v>
          </cell>
          <cell r="B504">
            <v>0</v>
          </cell>
          <cell r="C504">
            <v>0</v>
          </cell>
        </row>
        <row r="505">
          <cell r="A505" t="str">
            <v>Taran Fm</v>
          </cell>
          <cell r="B505">
            <v>0</v>
          </cell>
          <cell r="C505">
            <v>0</v>
          </cell>
        </row>
        <row r="506">
          <cell r="A506" t="str">
            <v>Tisa FM</v>
          </cell>
          <cell r="B506">
            <v>0</v>
          </cell>
          <cell r="C506">
            <v>0</v>
          </cell>
        </row>
        <row r="507">
          <cell r="A507" t="str">
            <v>101.5 FM</v>
          </cell>
          <cell r="B507">
            <v>0</v>
          </cell>
          <cell r="C507">
            <v>0</v>
          </cell>
        </row>
        <row r="508">
          <cell r="A508" t="str">
            <v>89.5 FM</v>
          </cell>
          <cell r="B508">
            <v>0</v>
          </cell>
          <cell r="C508">
            <v>0</v>
          </cell>
        </row>
        <row r="509">
          <cell r="A509">
            <v>107.9</v>
          </cell>
          <cell r="B509">
            <v>0</v>
          </cell>
          <cell r="C509">
            <v>0</v>
          </cell>
        </row>
        <row r="510">
          <cell r="A510">
            <v>97.5</v>
          </cell>
          <cell r="B510">
            <v>0</v>
          </cell>
          <cell r="C510">
            <v>0</v>
          </cell>
        </row>
        <row r="511">
          <cell r="A511" t="str">
            <v>99.1 fm</v>
          </cell>
          <cell r="B511">
            <v>0</v>
          </cell>
          <cell r="C511">
            <v>0</v>
          </cell>
        </row>
        <row r="512">
          <cell r="A512" t="str">
            <v>Kingdom seekers fm</v>
          </cell>
          <cell r="B512">
            <v>0</v>
          </cell>
          <cell r="C512">
            <v>0</v>
          </cell>
        </row>
        <row r="513">
          <cell r="A513" t="str">
            <v>Mtongwe fm</v>
          </cell>
          <cell r="B513">
            <v>0</v>
          </cell>
          <cell r="C513">
            <v>0</v>
          </cell>
        </row>
        <row r="514">
          <cell r="A514" t="str">
            <v>Nyumbaitu</v>
          </cell>
          <cell r="B514">
            <v>0</v>
          </cell>
          <cell r="C514">
            <v>0</v>
          </cell>
        </row>
        <row r="515">
          <cell r="A515" t="str">
            <v>Radio 27</v>
          </cell>
          <cell r="B515">
            <v>0</v>
          </cell>
          <cell r="C515">
            <v>0</v>
          </cell>
        </row>
        <row r="516">
          <cell r="A516" t="str">
            <v>Radio Eds</v>
          </cell>
          <cell r="B516">
            <v>0</v>
          </cell>
          <cell r="C516">
            <v>0</v>
          </cell>
        </row>
        <row r="517">
          <cell r="A517" t="str">
            <v>Radio Isegere</v>
          </cell>
          <cell r="B517">
            <v>0</v>
          </cell>
          <cell r="C517">
            <v>0</v>
          </cell>
        </row>
        <row r="518">
          <cell r="A518" t="str">
            <v>91.6 FM</v>
          </cell>
          <cell r="B518">
            <v>0</v>
          </cell>
          <cell r="C518">
            <v>0</v>
          </cell>
        </row>
        <row r="519">
          <cell r="A519" t="str">
            <v>Jowi</v>
          </cell>
          <cell r="B519">
            <v>0</v>
          </cell>
          <cell r="C519">
            <v>0</v>
          </cell>
        </row>
        <row r="520">
          <cell r="A520" t="str">
            <v>Kakuma FM</v>
          </cell>
          <cell r="B520">
            <v>0</v>
          </cell>
          <cell r="C520">
            <v>0</v>
          </cell>
        </row>
        <row r="521">
          <cell r="A521" t="str">
            <v>Matumaini Radio</v>
          </cell>
          <cell r="B521">
            <v>0</v>
          </cell>
          <cell r="C521">
            <v>0</v>
          </cell>
        </row>
        <row r="522">
          <cell r="A522" t="str">
            <v>Njoro fm</v>
          </cell>
          <cell r="B522">
            <v>0</v>
          </cell>
          <cell r="C522">
            <v>0</v>
          </cell>
        </row>
        <row r="523">
          <cell r="A523" t="str">
            <v>Novin fm</v>
          </cell>
          <cell r="B523">
            <v>0</v>
          </cell>
          <cell r="C523">
            <v>0</v>
          </cell>
        </row>
        <row r="524">
          <cell r="A524" t="str">
            <v>N/A</v>
          </cell>
          <cell r="B524">
            <v>0</v>
          </cell>
          <cell r="C524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Data"/>
      <sheetName val="Reach and Share"/>
    </sheetNames>
    <sheetDataSet>
      <sheetData sheetId="0"/>
      <sheetData sheetId="1">
        <row r="1">
          <cell r="A1" t="str">
            <v>Station</v>
          </cell>
          <cell r="B1" t="str">
            <v>Reach</v>
          </cell>
          <cell r="C1" t="str">
            <v>Share</v>
          </cell>
        </row>
        <row r="2">
          <cell r="A2" t="str">
            <v>Total RD</v>
          </cell>
          <cell r="B2">
            <v>0.41110000000000002</v>
          </cell>
          <cell r="C2">
            <v>1</v>
          </cell>
        </row>
        <row r="3">
          <cell r="A3" t="str">
            <v>Egesa FM</v>
          </cell>
          <cell r="B3">
            <v>0.15920000000000001</v>
          </cell>
          <cell r="C3">
            <v>0.3321150097465887</v>
          </cell>
        </row>
        <row r="4">
          <cell r="A4" t="str">
            <v>Citizen Radio</v>
          </cell>
          <cell r="B4">
            <v>0.15490000000000001</v>
          </cell>
          <cell r="C4">
            <v>0.2068307342430149</v>
          </cell>
        </row>
        <row r="5">
          <cell r="A5" t="str">
            <v>Radio Minto</v>
          </cell>
          <cell r="B5">
            <v>9.3899999999999997E-2</v>
          </cell>
          <cell r="C5">
            <v>0.2278265107212476</v>
          </cell>
        </row>
        <row r="6">
          <cell r="A6" t="str">
            <v>Radio Maisha</v>
          </cell>
          <cell r="B6">
            <v>2.46E-2</v>
          </cell>
          <cell r="C6">
            <v>3.7808641975308643E-2</v>
          </cell>
        </row>
        <row r="7">
          <cell r="A7" t="str">
            <v>Radio 47</v>
          </cell>
          <cell r="B7">
            <v>1.8800000000000001E-2</v>
          </cell>
          <cell r="C7">
            <v>3.7361923326835612E-2</v>
          </cell>
        </row>
        <row r="8">
          <cell r="A8" t="str">
            <v>Jambo FM</v>
          </cell>
          <cell r="B8">
            <v>1.6400000000000001E-2</v>
          </cell>
          <cell r="C8">
            <v>3.4397335932423653E-2</v>
          </cell>
        </row>
        <row r="9">
          <cell r="A9" t="str">
            <v>KBC English Radio</v>
          </cell>
          <cell r="B9">
            <v>8.6E-3</v>
          </cell>
          <cell r="C9">
            <v>1.920890188434048E-2</v>
          </cell>
        </row>
        <row r="10">
          <cell r="A10" t="str">
            <v>Kisii FM</v>
          </cell>
          <cell r="B10">
            <v>8.2000000000000007E-3</v>
          </cell>
          <cell r="C10">
            <v>6.4977257959714114E-3</v>
          </cell>
        </row>
        <row r="11">
          <cell r="A11" t="str">
            <v>Radio Mambo</v>
          </cell>
          <cell r="B11">
            <v>7.1999999999999998E-3</v>
          </cell>
          <cell r="C11">
            <v>3.0458089668615979E-2</v>
          </cell>
        </row>
        <row r="12">
          <cell r="A12" t="str">
            <v>Midnimo FM</v>
          </cell>
          <cell r="B12">
            <v>7.1999999999999998E-3</v>
          </cell>
          <cell r="C12">
            <v>1.4538661468486031E-2</v>
          </cell>
        </row>
        <row r="13">
          <cell r="A13" t="str">
            <v>Milele FM</v>
          </cell>
          <cell r="B13">
            <v>6.8999999999999999E-3</v>
          </cell>
          <cell r="C13">
            <v>1.116796621182586E-2</v>
          </cell>
        </row>
        <row r="14">
          <cell r="A14" t="str">
            <v>Kisima Radio</v>
          </cell>
          <cell r="B14">
            <v>6.4000000000000003E-3</v>
          </cell>
          <cell r="C14">
            <v>9.4623131903833653E-3</v>
          </cell>
        </row>
        <row r="15">
          <cell r="A15" t="str">
            <v>Nyintho fm</v>
          </cell>
          <cell r="B15">
            <v>4.4999999999999997E-3</v>
          </cell>
          <cell r="C15">
            <v>8.0409356725146194E-3</v>
          </cell>
        </row>
        <row r="16">
          <cell r="A16" t="str">
            <v>Kiss FM</v>
          </cell>
          <cell r="B16">
            <v>3.3999999999999998E-3</v>
          </cell>
          <cell r="C16">
            <v>3.005198180636777E-3</v>
          </cell>
        </row>
        <row r="17">
          <cell r="A17" t="str">
            <v>Radio Taifa</v>
          </cell>
          <cell r="B17">
            <v>2.5999999999999999E-3</v>
          </cell>
          <cell r="C17">
            <v>3.1270305393112409E-3</v>
          </cell>
        </row>
        <row r="18">
          <cell r="A18" t="str">
            <v>KBC Minto</v>
          </cell>
          <cell r="B18">
            <v>2.5000000000000001E-3</v>
          </cell>
          <cell r="C18">
            <v>2.0711500974658868E-3</v>
          </cell>
        </row>
        <row r="19">
          <cell r="A19" t="str">
            <v>Muuga FM</v>
          </cell>
          <cell r="B19">
            <v>1.6999999999999999E-3</v>
          </cell>
          <cell r="C19">
            <v>6.7413905133203384E-3</v>
          </cell>
        </row>
        <row r="20">
          <cell r="A20" t="str">
            <v>Getembe fm</v>
          </cell>
          <cell r="B20">
            <v>1.6000000000000001E-3</v>
          </cell>
          <cell r="C20">
            <v>3.2082521117608839E-3</v>
          </cell>
        </row>
        <row r="21">
          <cell r="A21" t="str">
            <v>KBC Borana</v>
          </cell>
          <cell r="B21">
            <v>1.4E-3</v>
          </cell>
          <cell r="C21">
            <v>1.0964912280701749E-3</v>
          </cell>
        </row>
        <row r="22">
          <cell r="A22" t="str">
            <v>Angaaf radio</v>
          </cell>
          <cell r="B22">
            <v>1.2999999999999999E-3</v>
          </cell>
          <cell r="C22">
            <v>1.0558804418453541E-3</v>
          </cell>
        </row>
        <row r="23">
          <cell r="A23" t="str">
            <v>Q FM</v>
          </cell>
          <cell r="B23">
            <v>1E-3</v>
          </cell>
          <cell r="C23">
            <v>1.502599090318388E-3</v>
          </cell>
        </row>
        <row r="24">
          <cell r="A24" t="str">
            <v>Kameme Radio</v>
          </cell>
          <cell r="B24">
            <v>1E-3</v>
          </cell>
          <cell r="C24">
            <v>4.0610786224821321E-4</v>
          </cell>
        </row>
        <row r="25">
          <cell r="A25" t="str">
            <v>Biblia Husema</v>
          </cell>
          <cell r="B25">
            <v>8.9999999999999998E-4</v>
          </cell>
          <cell r="C25">
            <v>1.1371020142949969E-3</v>
          </cell>
        </row>
        <row r="26">
          <cell r="A26" t="str">
            <v>Ramogi FM</v>
          </cell>
          <cell r="B26">
            <v>6.9999999999999999E-4</v>
          </cell>
          <cell r="C26">
            <v>9.7465886939571145E-4</v>
          </cell>
        </row>
        <row r="27">
          <cell r="A27" t="str">
            <v>Riverside</v>
          </cell>
          <cell r="B27">
            <v>0</v>
          </cell>
          <cell r="C27">
            <v>0</v>
          </cell>
        </row>
        <row r="28">
          <cell r="A28" t="str">
            <v>Radio Mshindi</v>
          </cell>
          <cell r="B28">
            <v>0</v>
          </cell>
          <cell r="C28">
            <v>0</v>
          </cell>
        </row>
        <row r="29">
          <cell r="A29" t="str">
            <v>Muoroto fm</v>
          </cell>
          <cell r="B29">
            <v>0</v>
          </cell>
          <cell r="C29">
            <v>0</v>
          </cell>
        </row>
        <row r="30">
          <cell r="A30" t="str">
            <v>FBF</v>
          </cell>
          <cell r="B30">
            <v>0</v>
          </cell>
          <cell r="C30">
            <v>0</v>
          </cell>
        </row>
        <row r="31">
          <cell r="A31" t="str">
            <v>Zanzibar Radio</v>
          </cell>
          <cell r="B31">
            <v>0</v>
          </cell>
          <cell r="C31">
            <v>0</v>
          </cell>
        </row>
        <row r="32">
          <cell r="A32" t="str">
            <v>Christian radio</v>
          </cell>
          <cell r="B32">
            <v>0</v>
          </cell>
          <cell r="C32">
            <v>0</v>
          </cell>
        </row>
        <row r="33">
          <cell r="A33" t="str">
            <v>Warsan FM</v>
          </cell>
          <cell r="B33">
            <v>0</v>
          </cell>
          <cell r="C33">
            <v>0</v>
          </cell>
        </row>
        <row r="34">
          <cell r="A34" t="str">
            <v>Mwihoko</v>
          </cell>
          <cell r="B34">
            <v>0</v>
          </cell>
          <cell r="C34">
            <v>0</v>
          </cell>
        </row>
        <row r="35">
          <cell r="A35" t="str">
            <v>Wakulima</v>
          </cell>
          <cell r="B35">
            <v>0</v>
          </cell>
          <cell r="C35">
            <v>0</v>
          </cell>
        </row>
        <row r="36">
          <cell r="A36" t="str">
            <v>Kwame fm</v>
          </cell>
          <cell r="B36">
            <v>0</v>
          </cell>
          <cell r="C36">
            <v>0</v>
          </cell>
        </row>
        <row r="37">
          <cell r="A37" t="str">
            <v>Lokoi fm</v>
          </cell>
          <cell r="B37">
            <v>0</v>
          </cell>
          <cell r="C37">
            <v>0</v>
          </cell>
        </row>
        <row r="38">
          <cell r="A38" t="str">
            <v>Wajir Community Radio</v>
          </cell>
          <cell r="B38">
            <v>0</v>
          </cell>
          <cell r="C38">
            <v>0</v>
          </cell>
        </row>
        <row r="39">
          <cell r="A39" t="str">
            <v>Ekeyokon FM</v>
          </cell>
          <cell r="B39">
            <v>0</v>
          </cell>
          <cell r="C39">
            <v>0</v>
          </cell>
        </row>
        <row r="40">
          <cell r="A40" t="str">
            <v>Watchman FM</v>
          </cell>
          <cell r="B40">
            <v>0</v>
          </cell>
          <cell r="C40">
            <v>0</v>
          </cell>
        </row>
        <row r="41">
          <cell r="A41" t="str">
            <v>Poro fm</v>
          </cell>
          <cell r="B41">
            <v>0</v>
          </cell>
          <cell r="C41">
            <v>0</v>
          </cell>
        </row>
        <row r="42">
          <cell r="A42" t="str">
            <v>Wendo FM</v>
          </cell>
          <cell r="B42">
            <v>0</v>
          </cell>
          <cell r="C42">
            <v>0</v>
          </cell>
        </row>
        <row r="43">
          <cell r="A43" t="str">
            <v>Chalbi FM</v>
          </cell>
          <cell r="B43">
            <v>0</v>
          </cell>
          <cell r="C43">
            <v>0</v>
          </cell>
        </row>
        <row r="44">
          <cell r="A44" t="str">
            <v>Baite</v>
          </cell>
          <cell r="B44">
            <v>0</v>
          </cell>
          <cell r="C44">
            <v>0</v>
          </cell>
        </row>
        <row r="45">
          <cell r="A45" t="str">
            <v>GV</v>
          </cell>
          <cell r="B45">
            <v>0</v>
          </cell>
          <cell r="C45">
            <v>0</v>
          </cell>
        </row>
        <row r="46">
          <cell r="A46" t="str">
            <v>Weru FM</v>
          </cell>
          <cell r="B46">
            <v>0</v>
          </cell>
          <cell r="C46">
            <v>0</v>
          </cell>
        </row>
        <row r="47">
          <cell r="A47" t="str">
            <v>Jazz</v>
          </cell>
          <cell r="B47">
            <v>0</v>
          </cell>
          <cell r="C47">
            <v>0</v>
          </cell>
        </row>
        <row r="48">
          <cell r="A48" t="str">
            <v>Kayo FM</v>
          </cell>
          <cell r="B48">
            <v>0</v>
          </cell>
          <cell r="C48">
            <v>0</v>
          </cell>
        </row>
        <row r="49">
          <cell r="A49" t="str">
            <v>West FM</v>
          </cell>
          <cell r="B49">
            <v>0</v>
          </cell>
          <cell r="C49">
            <v>0</v>
          </cell>
        </row>
        <row r="50">
          <cell r="A50" t="str">
            <v>Radio mchungaji</v>
          </cell>
          <cell r="B50">
            <v>0</v>
          </cell>
          <cell r="C50">
            <v>0</v>
          </cell>
        </row>
        <row r="51">
          <cell r="A51" t="str">
            <v>Yudah</v>
          </cell>
          <cell r="B51">
            <v>0</v>
          </cell>
          <cell r="C51">
            <v>0</v>
          </cell>
        </row>
        <row r="52">
          <cell r="A52" t="str">
            <v>Perus</v>
          </cell>
          <cell r="B52">
            <v>0</v>
          </cell>
          <cell r="C52">
            <v>0</v>
          </cell>
        </row>
        <row r="53">
          <cell r="A53" t="str">
            <v>Muyeche fm</v>
          </cell>
          <cell r="B53">
            <v>0</v>
          </cell>
          <cell r="C53">
            <v>0</v>
          </cell>
        </row>
        <row r="54">
          <cell r="A54" t="str">
            <v>Jcc</v>
          </cell>
          <cell r="B54">
            <v>0</v>
          </cell>
          <cell r="C54">
            <v>0</v>
          </cell>
        </row>
        <row r="55">
          <cell r="A55" t="str">
            <v>Relax fm</v>
          </cell>
          <cell r="B55">
            <v>0</v>
          </cell>
          <cell r="C55">
            <v>0</v>
          </cell>
        </row>
        <row r="56">
          <cell r="A56" t="str">
            <v>Bania fm</v>
          </cell>
          <cell r="B56">
            <v>0</v>
          </cell>
          <cell r="C56">
            <v>0</v>
          </cell>
        </row>
        <row r="57">
          <cell r="A57" t="str">
            <v>Tembea FM</v>
          </cell>
          <cell r="B57">
            <v>0</v>
          </cell>
          <cell r="C57">
            <v>0</v>
          </cell>
        </row>
        <row r="58">
          <cell r="A58" t="str">
            <v>Voice of Victory</v>
          </cell>
          <cell r="B58">
            <v>0</v>
          </cell>
          <cell r="C58">
            <v>0</v>
          </cell>
        </row>
        <row r="59">
          <cell r="A59" t="str">
            <v>Muhoroto</v>
          </cell>
          <cell r="B59">
            <v>0</v>
          </cell>
          <cell r="C59">
            <v>0</v>
          </cell>
        </row>
        <row r="60">
          <cell r="A60" t="str">
            <v>Libao</v>
          </cell>
          <cell r="B60">
            <v>0</v>
          </cell>
          <cell r="C60">
            <v>0</v>
          </cell>
        </row>
        <row r="61">
          <cell r="A61" t="str">
            <v>Lenango</v>
          </cell>
          <cell r="B61">
            <v>0</v>
          </cell>
          <cell r="C61">
            <v>0</v>
          </cell>
        </row>
        <row r="62">
          <cell r="A62" t="str">
            <v>Kimweri</v>
          </cell>
          <cell r="B62">
            <v>0</v>
          </cell>
          <cell r="C62">
            <v>0</v>
          </cell>
        </row>
        <row r="63">
          <cell r="A63" t="str">
            <v>Radio Teme</v>
          </cell>
          <cell r="B63">
            <v>0</v>
          </cell>
          <cell r="C63">
            <v>0</v>
          </cell>
        </row>
        <row r="64">
          <cell r="A64" t="str">
            <v>Juda</v>
          </cell>
          <cell r="B64">
            <v>0</v>
          </cell>
          <cell r="C64">
            <v>0</v>
          </cell>
        </row>
        <row r="65">
          <cell r="A65" t="str">
            <v>Gisha FM</v>
          </cell>
          <cell r="B65">
            <v>0</v>
          </cell>
          <cell r="C65">
            <v>0</v>
          </cell>
        </row>
        <row r="66">
          <cell r="A66" t="str">
            <v>Vuka FM</v>
          </cell>
          <cell r="B66">
            <v>0</v>
          </cell>
          <cell r="C66">
            <v>0</v>
          </cell>
        </row>
        <row r="67">
          <cell r="A67" t="str">
            <v>Mwendani Fm</v>
          </cell>
          <cell r="B67">
            <v>0</v>
          </cell>
          <cell r="C67">
            <v>0</v>
          </cell>
        </row>
        <row r="68">
          <cell r="A68" t="str">
            <v>Milima</v>
          </cell>
          <cell r="B68">
            <v>0</v>
          </cell>
          <cell r="C68">
            <v>0</v>
          </cell>
        </row>
        <row r="69">
          <cell r="A69" t="str">
            <v>Karl FM</v>
          </cell>
          <cell r="B69">
            <v>0</v>
          </cell>
          <cell r="C69">
            <v>0</v>
          </cell>
        </row>
        <row r="70">
          <cell r="A70" t="str">
            <v>Vybez radio</v>
          </cell>
          <cell r="B70">
            <v>0</v>
          </cell>
          <cell r="C70">
            <v>0</v>
          </cell>
        </row>
        <row r="71">
          <cell r="A71" t="str">
            <v>Mworoto FM</v>
          </cell>
          <cell r="B71">
            <v>0</v>
          </cell>
          <cell r="C71">
            <v>0</v>
          </cell>
        </row>
        <row r="72">
          <cell r="A72" t="str">
            <v>Gaya</v>
          </cell>
          <cell r="B72">
            <v>0</v>
          </cell>
          <cell r="C72">
            <v>0</v>
          </cell>
        </row>
        <row r="73">
          <cell r="A73" t="str">
            <v>Mwendatu FM</v>
          </cell>
          <cell r="B73">
            <v>0</v>
          </cell>
          <cell r="C73">
            <v>0</v>
          </cell>
        </row>
        <row r="74">
          <cell r="A74" t="str">
            <v>Mutongoi fm</v>
          </cell>
          <cell r="B74">
            <v>0</v>
          </cell>
          <cell r="C74">
            <v>0</v>
          </cell>
        </row>
        <row r="75">
          <cell r="A75" t="str">
            <v>Boarder fm</v>
          </cell>
          <cell r="B75">
            <v>0</v>
          </cell>
          <cell r="C75">
            <v>0</v>
          </cell>
        </row>
        <row r="76">
          <cell r="A76" t="str">
            <v>Getu Radio</v>
          </cell>
          <cell r="B76">
            <v>0</v>
          </cell>
          <cell r="C76">
            <v>0</v>
          </cell>
        </row>
        <row r="77">
          <cell r="A77" t="str">
            <v>Radio 74</v>
          </cell>
          <cell r="B77">
            <v>0</v>
          </cell>
          <cell r="C77">
            <v>0</v>
          </cell>
        </row>
        <row r="78">
          <cell r="A78" t="str">
            <v>Akamba Fm</v>
          </cell>
          <cell r="B78">
            <v>0</v>
          </cell>
          <cell r="C78">
            <v>0</v>
          </cell>
        </row>
        <row r="79">
          <cell r="A79" t="str">
            <v>Radio tangaza</v>
          </cell>
          <cell r="B79">
            <v>0</v>
          </cell>
          <cell r="C79">
            <v>0</v>
          </cell>
        </row>
        <row r="80">
          <cell r="A80" t="str">
            <v>Bulola fm</v>
          </cell>
          <cell r="B80">
            <v>0</v>
          </cell>
          <cell r="C80">
            <v>0</v>
          </cell>
        </row>
        <row r="81">
          <cell r="A81" t="str">
            <v>Kimuri</v>
          </cell>
          <cell r="B81">
            <v>0</v>
          </cell>
          <cell r="C81">
            <v>0</v>
          </cell>
        </row>
        <row r="82">
          <cell r="A82" t="str">
            <v>Ashe</v>
          </cell>
          <cell r="B82">
            <v>0</v>
          </cell>
          <cell r="C82">
            <v>0</v>
          </cell>
        </row>
        <row r="83">
          <cell r="A83" t="str">
            <v>Imoo radio</v>
          </cell>
          <cell r="B83">
            <v>0</v>
          </cell>
          <cell r="C83">
            <v>0</v>
          </cell>
        </row>
        <row r="84">
          <cell r="A84" t="str">
            <v>Rama</v>
          </cell>
          <cell r="B84">
            <v>0</v>
          </cell>
          <cell r="C84">
            <v>0</v>
          </cell>
        </row>
        <row r="85">
          <cell r="A85" t="str">
            <v>Taji</v>
          </cell>
          <cell r="B85">
            <v>0</v>
          </cell>
          <cell r="C85">
            <v>0</v>
          </cell>
        </row>
        <row r="86">
          <cell r="A86" t="str">
            <v>Tushikamane fm</v>
          </cell>
          <cell r="B86">
            <v>0</v>
          </cell>
          <cell r="C86">
            <v>0</v>
          </cell>
        </row>
        <row r="87">
          <cell r="A87" t="str">
            <v>Ingile fm</v>
          </cell>
          <cell r="B87">
            <v>0</v>
          </cell>
          <cell r="C87">
            <v>0</v>
          </cell>
        </row>
        <row r="88">
          <cell r="A88" t="str">
            <v>Shake fm</v>
          </cell>
          <cell r="B88">
            <v>0</v>
          </cell>
          <cell r="C88">
            <v>0</v>
          </cell>
        </row>
        <row r="89">
          <cell r="A89" t="str">
            <v>Soro Radio</v>
          </cell>
          <cell r="B89">
            <v>0</v>
          </cell>
          <cell r="C89">
            <v>0</v>
          </cell>
        </row>
        <row r="90">
          <cell r="A90" t="str">
            <v>Wega</v>
          </cell>
          <cell r="B90">
            <v>0</v>
          </cell>
          <cell r="C90">
            <v>0</v>
          </cell>
        </row>
        <row r="91">
          <cell r="A91" t="str">
            <v>Radio Samaritan</v>
          </cell>
          <cell r="B91">
            <v>0</v>
          </cell>
          <cell r="C91">
            <v>0</v>
          </cell>
        </row>
        <row r="92">
          <cell r="A92" t="str">
            <v>Newlife</v>
          </cell>
          <cell r="B92">
            <v>0</v>
          </cell>
          <cell r="C92">
            <v>0</v>
          </cell>
        </row>
        <row r="93">
          <cell r="A93" t="str">
            <v>Minto</v>
          </cell>
          <cell r="B93">
            <v>0</v>
          </cell>
          <cell r="C93">
            <v>0</v>
          </cell>
        </row>
        <row r="94">
          <cell r="A94" t="str">
            <v>Limwalo fm</v>
          </cell>
          <cell r="B94">
            <v>0</v>
          </cell>
          <cell r="C94">
            <v>0</v>
          </cell>
        </row>
        <row r="95">
          <cell r="A95" t="str">
            <v>Kukena</v>
          </cell>
          <cell r="B95">
            <v>0</v>
          </cell>
          <cell r="C95">
            <v>0</v>
          </cell>
        </row>
        <row r="96">
          <cell r="A96" t="str">
            <v>Kongena fm</v>
          </cell>
          <cell r="B96">
            <v>0</v>
          </cell>
          <cell r="C96">
            <v>0</v>
          </cell>
        </row>
        <row r="97">
          <cell r="A97" t="str">
            <v>Wimwaro FM</v>
          </cell>
          <cell r="B97">
            <v>0</v>
          </cell>
          <cell r="C97">
            <v>0</v>
          </cell>
        </row>
        <row r="98">
          <cell r="A98" t="str">
            <v>Kiptuge fm</v>
          </cell>
          <cell r="B98">
            <v>0</v>
          </cell>
          <cell r="C98">
            <v>0</v>
          </cell>
        </row>
        <row r="99">
          <cell r="A99" t="str">
            <v>Kayu fm</v>
          </cell>
          <cell r="B99">
            <v>0</v>
          </cell>
          <cell r="C99">
            <v>0</v>
          </cell>
        </row>
        <row r="100">
          <cell r="A100" t="str">
            <v>Ikiyalo</v>
          </cell>
          <cell r="B100">
            <v>0</v>
          </cell>
          <cell r="C100">
            <v>0</v>
          </cell>
        </row>
        <row r="101">
          <cell r="A101" t="str">
            <v>Ayele</v>
          </cell>
          <cell r="B101">
            <v>0</v>
          </cell>
          <cell r="C101">
            <v>0</v>
          </cell>
        </row>
        <row r="102">
          <cell r="A102" t="str">
            <v>Gatembe</v>
          </cell>
          <cell r="B102">
            <v>0</v>
          </cell>
          <cell r="C102">
            <v>0</v>
          </cell>
        </row>
        <row r="103">
          <cell r="A103" t="str">
            <v>Fidai</v>
          </cell>
          <cell r="B103">
            <v>0</v>
          </cell>
          <cell r="C103">
            <v>0</v>
          </cell>
        </row>
        <row r="104">
          <cell r="A104" t="str">
            <v>X FM</v>
          </cell>
          <cell r="B104">
            <v>0</v>
          </cell>
          <cell r="C104">
            <v>0</v>
          </cell>
        </row>
        <row r="105">
          <cell r="A105" t="str">
            <v>Chuka University</v>
          </cell>
          <cell r="B105">
            <v>0</v>
          </cell>
          <cell r="C105">
            <v>0</v>
          </cell>
        </row>
        <row r="106">
          <cell r="A106" t="str">
            <v>Alfa</v>
          </cell>
          <cell r="B106">
            <v>0</v>
          </cell>
          <cell r="C106">
            <v>0</v>
          </cell>
        </row>
        <row r="107">
          <cell r="A107" t="str">
            <v>Aiyena</v>
          </cell>
          <cell r="B107">
            <v>0</v>
          </cell>
          <cell r="C107">
            <v>0</v>
          </cell>
        </row>
        <row r="108">
          <cell r="A108" t="str">
            <v>Adiani</v>
          </cell>
          <cell r="B108">
            <v>0</v>
          </cell>
          <cell r="C108">
            <v>0</v>
          </cell>
        </row>
        <row r="109">
          <cell r="A109" t="str">
            <v>Dawa fm</v>
          </cell>
          <cell r="B109">
            <v>0</v>
          </cell>
          <cell r="C109">
            <v>0</v>
          </cell>
        </row>
        <row r="110">
          <cell r="A110" t="str">
            <v>Choice fm</v>
          </cell>
          <cell r="B110">
            <v>0</v>
          </cell>
          <cell r="C110">
            <v>0</v>
          </cell>
        </row>
        <row r="111">
          <cell r="A111" t="str">
            <v>Alba fm</v>
          </cell>
          <cell r="B111">
            <v>0</v>
          </cell>
          <cell r="C111">
            <v>0</v>
          </cell>
        </row>
        <row r="112">
          <cell r="A112" t="str">
            <v>Central fm</v>
          </cell>
          <cell r="B112">
            <v>0</v>
          </cell>
          <cell r="C112">
            <v>0</v>
          </cell>
        </row>
        <row r="113">
          <cell r="A113" t="str">
            <v>Y FM</v>
          </cell>
          <cell r="B113">
            <v>0</v>
          </cell>
          <cell r="C113">
            <v>0</v>
          </cell>
        </row>
        <row r="114">
          <cell r="A114" t="str">
            <v>None/Not Consumed</v>
          </cell>
          <cell r="B114">
            <v>0</v>
          </cell>
          <cell r="C114">
            <v>0</v>
          </cell>
        </row>
        <row r="115">
          <cell r="A115" t="str">
            <v>Others2</v>
          </cell>
          <cell r="B115">
            <v>0</v>
          </cell>
          <cell r="C115">
            <v>0</v>
          </cell>
        </row>
        <row r="116">
          <cell r="A116" t="str">
            <v>Others1</v>
          </cell>
          <cell r="B116">
            <v>0</v>
          </cell>
          <cell r="C116">
            <v>0</v>
          </cell>
        </row>
        <row r="117">
          <cell r="A117" t="str">
            <v>Yetu FM</v>
          </cell>
          <cell r="B117">
            <v>0</v>
          </cell>
          <cell r="C117">
            <v>0</v>
          </cell>
        </row>
        <row r="118">
          <cell r="A118" t="str">
            <v>KBC Ingo</v>
          </cell>
          <cell r="B118">
            <v>0</v>
          </cell>
          <cell r="C118">
            <v>0</v>
          </cell>
        </row>
        <row r="119">
          <cell r="A119" t="str">
            <v>wendani FM</v>
          </cell>
          <cell r="B119">
            <v>0</v>
          </cell>
          <cell r="C119">
            <v>0</v>
          </cell>
        </row>
        <row r="120">
          <cell r="A120" t="str">
            <v>Soundcity</v>
          </cell>
          <cell r="B120">
            <v>0</v>
          </cell>
          <cell r="C120">
            <v>0</v>
          </cell>
        </row>
        <row r="121">
          <cell r="A121" t="str">
            <v>Zulu Radio</v>
          </cell>
          <cell r="B121">
            <v>0</v>
          </cell>
          <cell r="C121">
            <v>0</v>
          </cell>
        </row>
        <row r="122">
          <cell r="A122" t="str">
            <v>Trace fm</v>
          </cell>
          <cell r="B122">
            <v>0</v>
          </cell>
          <cell r="C122">
            <v>0</v>
          </cell>
        </row>
        <row r="123">
          <cell r="A123" t="str">
            <v>Wikwatyo</v>
          </cell>
          <cell r="B123">
            <v>0</v>
          </cell>
          <cell r="C123">
            <v>0</v>
          </cell>
        </row>
        <row r="124">
          <cell r="A124" t="str">
            <v>Gichichio</v>
          </cell>
          <cell r="B124">
            <v>0</v>
          </cell>
          <cell r="C124">
            <v>0</v>
          </cell>
        </row>
        <row r="125">
          <cell r="A125" t="str">
            <v>Coco</v>
          </cell>
          <cell r="B125">
            <v>0</v>
          </cell>
          <cell r="C125">
            <v>0</v>
          </cell>
        </row>
        <row r="126">
          <cell r="A126" t="str">
            <v>Easy fm</v>
          </cell>
          <cell r="B126">
            <v>0</v>
          </cell>
          <cell r="C126">
            <v>0</v>
          </cell>
        </row>
        <row r="127">
          <cell r="A127" t="str">
            <v>Berur</v>
          </cell>
          <cell r="B127">
            <v>0</v>
          </cell>
          <cell r="C127">
            <v>0</v>
          </cell>
        </row>
        <row r="128">
          <cell r="A128" t="str">
            <v>BHB</v>
          </cell>
          <cell r="B128">
            <v>0</v>
          </cell>
          <cell r="C128">
            <v>0</v>
          </cell>
        </row>
        <row r="129">
          <cell r="A129" t="str">
            <v>Kuria</v>
          </cell>
          <cell r="B129">
            <v>0</v>
          </cell>
          <cell r="C129">
            <v>0</v>
          </cell>
        </row>
        <row r="130">
          <cell r="A130" t="str">
            <v>Mito</v>
          </cell>
          <cell r="B130">
            <v>0</v>
          </cell>
          <cell r="C130">
            <v>0</v>
          </cell>
        </row>
        <row r="131">
          <cell r="A131" t="str">
            <v>Trinity</v>
          </cell>
          <cell r="B131">
            <v>0</v>
          </cell>
          <cell r="C131">
            <v>0</v>
          </cell>
        </row>
        <row r="132">
          <cell r="A132" t="str">
            <v>Mwenge</v>
          </cell>
          <cell r="B132">
            <v>0</v>
          </cell>
          <cell r="C132">
            <v>0</v>
          </cell>
        </row>
        <row r="133">
          <cell r="A133" t="str">
            <v>Peal fm</v>
          </cell>
          <cell r="B133">
            <v>0</v>
          </cell>
          <cell r="C133">
            <v>0</v>
          </cell>
        </row>
        <row r="134">
          <cell r="A134" t="str">
            <v>Radio vuna</v>
          </cell>
          <cell r="B134">
            <v>0</v>
          </cell>
          <cell r="C134">
            <v>0</v>
          </cell>
        </row>
        <row r="135">
          <cell r="A135" t="str">
            <v>Phd</v>
          </cell>
          <cell r="B135">
            <v>0</v>
          </cell>
          <cell r="C135">
            <v>0</v>
          </cell>
        </row>
        <row r="136">
          <cell r="A136" t="str">
            <v>Radio yuda</v>
          </cell>
          <cell r="B136">
            <v>0</v>
          </cell>
          <cell r="C136">
            <v>0</v>
          </cell>
        </row>
        <row r="137">
          <cell r="A137" t="str">
            <v>Thayu fm</v>
          </cell>
          <cell r="B137">
            <v>0</v>
          </cell>
          <cell r="C137">
            <v>0</v>
          </cell>
        </row>
        <row r="138">
          <cell r="A138" t="str">
            <v>Thabathani fm</v>
          </cell>
          <cell r="B138">
            <v>0</v>
          </cell>
          <cell r="C138">
            <v>0</v>
          </cell>
        </row>
        <row r="139">
          <cell r="A139" t="str">
            <v>Sunwe fm</v>
          </cell>
          <cell r="B139">
            <v>0</v>
          </cell>
          <cell r="C139">
            <v>0</v>
          </cell>
        </row>
        <row r="140">
          <cell r="A140" t="str">
            <v>Ujuzi</v>
          </cell>
          <cell r="B140">
            <v>0</v>
          </cell>
          <cell r="C140">
            <v>0</v>
          </cell>
        </row>
        <row r="141">
          <cell r="A141" t="str">
            <v>Wasafi</v>
          </cell>
          <cell r="B141">
            <v>0</v>
          </cell>
          <cell r="C141">
            <v>0</v>
          </cell>
        </row>
        <row r="142">
          <cell r="A142" t="str">
            <v>Vibes radio</v>
          </cell>
          <cell r="B142">
            <v>0</v>
          </cell>
          <cell r="C142">
            <v>0</v>
          </cell>
        </row>
        <row r="143">
          <cell r="A143" t="str">
            <v>Mitume</v>
          </cell>
          <cell r="B143">
            <v>0</v>
          </cell>
          <cell r="C143">
            <v>0</v>
          </cell>
        </row>
        <row r="144">
          <cell r="A144" t="str">
            <v>Guka fm</v>
          </cell>
          <cell r="B144">
            <v>0</v>
          </cell>
          <cell r="C144">
            <v>0</v>
          </cell>
        </row>
        <row r="145">
          <cell r="A145" t="str">
            <v>Mo fm</v>
          </cell>
          <cell r="B145">
            <v>0</v>
          </cell>
          <cell r="C145">
            <v>0</v>
          </cell>
        </row>
        <row r="146">
          <cell r="A146" t="str">
            <v>Sds kilifi</v>
          </cell>
          <cell r="B146">
            <v>0</v>
          </cell>
          <cell r="C146">
            <v>0</v>
          </cell>
        </row>
        <row r="147">
          <cell r="A147" t="str">
            <v>Mwadanja</v>
          </cell>
          <cell r="B147">
            <v>0</v>
          </cell>
          <cell r="C147">
            <v>0</v>
          </cell>
        </row>
        <row r="148">
          <cell r="A148" t="str">
            <v>Round fm</v>
          </cell>
          <cell r="B148">
            <v>0</v>
          </cell>
          <cell r="C148">
            <v>0</v>
          </cell>
        </row>
        <row r="149">
          <cell r="A149" t="str">
            <v>Nanyang Radio</v>
          </cell>
          <cell r="B149">
            <v>0</v>
          </cell>
          <cell r="C149">
            <v>0</v>
          </cell>
        </row>
        <row r="150">
          <cell r="A150" t="str">
            <v>Mnbo fm</v>
          </cell>
          <cell r="B150">
            <v>0</v>
          </cell>
          <cell r="C150">
            <v>0</v>
          </cell>
        </row>
        <row r="151">
          <cell r="A151" t="str">
            <v>Weza</v>
          </cell>
          <cell r="B151">
            <v>0</v>
          </cell>
          <cell r="C151">
            <v>0</v>
          </cell>
        </row>
        <row r="152">
          <cell r="A152" t="str">
            <v>NBCI</v>
          </cell>
          <cell r="B152">
            <v>0</v>
          </cell>
          <cell r="C152">
            <v>0</v>
          </cell>
        </row>
        <row r="153">
          <cell r="A153" t="str">
            <v>Ezekiel FM</v>
          </cell>
          <cell r="B153">
            <v>0</v>
          </cell>
          <cell r="C153">
            <v>0</v>
          </cell>
        </row>
        <row r="154">
          <cell r="A154" t="str">
            <v>Ushindi</v>
          </cell>
          <cell r="B154">
            <v>0</v>
          </cell>
          <cell r="C154">
            <v>0</v>
          </cell>
        </row>
        <row r="155">
          <cell r="A155" t="str">
            <v>Jowi</v>
          </cell>
          <cell r="B155">
            <v>0</v>
          </cell>
          <cell r="C155">
            <v>0</v>
          </cell>
        </row>
        <row r="156">
          <cell r="A156" t="str">
            <v>Mtongwe fm</v>
          </cell>
          <cell r="B156">
            <v>0</v>
          </cell>
          <cell r="C156">
            <v>0</v>
          </cell>
        </row>
        <row r="157">
          <cell r="A157" t="str">
            <v>Nyumbaitu</v>
          </cell>
          <cell r="B157">
            <v>0</v>
          </cell>
          <cell r="C157">
            <v>0</v>
          </cell>
        </row>
        <row r="158">
          <cell r="A158" t="str">
            <v>Radio 27</v>
          </cell>
          <cell r="B158">
            <v>0</v>
          </cell>
          <cell r="C158">
            <v>0</v>
          </cell>
        </row>
        <row r="159">
          <cell r="A159" t="str">
            <v>Radio Eds</v>
          </cell>
          <cell r="B159">
            <v>0</v>
          </cell>
          <cell r="C159">
            <v>0</v>
          </cell>
        </row>
        <row r="160">
          <cell r="A160" t="str">
            <v>Radio Isegere</v>
          </cell>
          <cell r="B160">
            <v>0</v>
          </cell>
          <cell r="C160">
            <v>0</v>
          </cell>
        </row>
        <row r="161">
          <cell r="A161" t="str">
            <v>91.6 FM</v>
          </cell>
          <cell r="B161">
            <v>0</v>
          </cell>
          <cell r="C161">
            <v>0</v>
          </cell>
        </row>
        <row r="162">
          <cell r="A162" t="str">
            <v>Kakuma FM</v>
          </cell>
          <cell r="B162">
            <v>0</v>
          </cell>
          <cell r="C162">
            <v>0</v>
          </cell>
        </row>
        <row r="163">
          <cell r="A163" t="str">
            <v>Konza radio</v>
          </cell>
          <cell r="B163">
            <v>0</v>
          </cell>
          <cell r="C163">
            <v>0</v>
          </cell>
        </row>
        <row r="164">
          <cell r="A164" t="str">
            <v>Matumaini Radio</v>
          </cell>
          <cell r="B164">
            <v>0</v>
          </cell>
          <cell r="C164">
            <v>0</v>
          </cell>
        </row>
        <row r="165">
          <cell r="A165" t="str">
            <v>Njoro fm</v>
          </cell>
          <cell r="B165">
            <v>0</v>
          </cell>
          <cell r="C165">
            <v>0</v>
          </cell>
        </row>
        <row r="166">
          <cell r="A166" t="str">
            <v>Novin fm</v>
          </cell>
          <cell r="B166">
            <v>0</v>
          </cell>
          <cell r="C166">
            <v>0</v>
          </cell>
        </row>
        <row r="167">
          <cell r="A167" t="str">
            <v>Banana fm</v>
          </cell>
          <cell r="B167">
            <v>0</v>
          </cell>
          <cell r="C167">
            <v>0</v>
          </cell>
        </row>
        <row r="168">
          <cell r="A168">
            <v>95.2</v>
          </cell>
          <cell r="B168">
            <v>0</v>
          </cell>
          <cell r="C168">
            <v>0</v>
          </cell>
        </row>
        <row r="169">
          <cell r="A169">
            <v>107.3</v>
          </cell>
          <cell r="B169">
            <v>0</v>
          </cell>
          <cell r="C169">
            <v>0</v>
          </cell>
        </row>
        <row r="170">
          <cell r="A170" t="str">
            <v>Kingdom seekers fm</v>
          </cell>
          <cell r="B170">
            <v>0</v>
          </cell>
          <cell r="C170">
            <v>0</v>
          </cell>
        </row>
        <row r="171">
          <cell r="A171" t="str">
            <v>99.1 fm</v>
          </cell>
          <cell r="B171">
            <v>0</v>
          </cell>
          <cell r="C171">
            <v>0</v>
          </cell>
        </row>
        <row r="172">
          <cell r="A172">
            <v>97.5</v>
          </cell>
          <cell r="B172">
            <v>0</v>
          </cell>
          <cell r="C172">
            <v>0</v>
          </cell>
        </row>
        <row r="173">
          <cell r="A173">
            <v>107.9</v>
          </cell>
          <cell r="B173">
            <v>0</v>
          </cell>
          <cell r="C173">
            <v>0</v>
          </cell>
        </row>
        <row r="174">
          <cell r="A174" t="str">
            <v>89.5 FM</v>
          </cell>
          <cell r="B174">
            <v>0</v>
          </cell>
          <cell r="C174">
            <v>0</v>
          </cell>
        </row>
        <row r="175">
          <cell r="A175" t="str">
            <v>101.5 FM</v>
          </cell>
          <cell r="B175">
            <v>0</v>
          </cell>
          <cell r="C175">
            <v>0</v>
          </cell>
        </row>
        <row r="176">
          <cell r="A176" t="str">
            <v>Tisa FM</v>
          </cell>
          <cell r="B176">
            <v>0</v>
          </cell>
          <cell r="C176">
            <v>0</v>
          </cell>
        </row>
        <row r="177">
          <cell r="A177" t="str">
            <v>Taran Fm</v>
          </cell>
          <cell r="B177">
            <v>0</v>
          </cell>
          <cell r="C177">
            <v>0</v>
          </cell>
        </row>
        <row r="178">
          <cell r="A178" t="str">
            <v>swahili hub</v>
          </cell>
          <cell r="B178">
            <v>0</v>
          </cell>
          <cell r="C178">
            <v>0</v>
          </cell>
        </row>
        <row r="179">
          <cell r="A179" t="str">
            <v>shalom</v>
          </cell>
          <cell r="B179">
            <v>0</v>
          </cell>
          <cell r="C179">
            <v>0</v>
          </cell>
        </row>
        <row r="180">
          <cell r="A180" t="str">
            <v>Mwinjoyo</v>
          </cell>
          <cell r="B180">
            <v>0</v>
          </cell>
          <cell r="C180">
            <v>0</v>
          </cell>
        </row>
        <row r="181">
          <cell r="A181" t="str">
            <v>Muga</v>
          </cell>
          <cell r="B181">
            <v>0</v>
          </cell>
          <cell r="C181">
            <v>0</v>
          </cell>
        </row>
        <row r="182">
          <cell r="A182" t="str">
            <v>Minyon FM</v>
          </cell>
          <cell r="B182">
            <v>0</v>
          </cell>
          <cell r="C182">
            <v>0</v>
          </cell>
        </row>
        <row r="183">
          <cell r="A183" t="str">
            <v>Marvel FM</v>
          </cell>
          <cell r="B183">
            <v>0</v>
          </cell>
          <cell r="C183">
            <v>0</v>
          </cell>
        </row>
        <row r="184">
          <cell r="A184" t="str">
            <v>K24</v>
          </cell>
          <cell r="B184">
            <v>0</v>
          </cell>
          <cell r="C184">
            <v>0</v>
          </cell>
        </row>
        <row r="185">
          <cell r="A185" t="str">
            <v>Hidai FM</v>
          </cell>
          <cell r="B185">
            <v>0</v>
          </cell>
          <cell r="C185">
            <v>0</v>
          </cell>
        </row>
        <row r="186">
          <cell r="A186" t="str">
            <v>Gikocho fm</v>
          </cell>
          <cell r="B186">
            <v>0</v>
          </cell>
          <cell r="C186">
            <v>0</v>
          </cell>
        </row>
        <row r="187">
          <cell r="A187">
            <v>95.3</v>
          </cell>
          <cell r="B187">
            <v>0</v>
          </cell>
          <cell r="C187">
            <v>0</v>
          </cell>
        </row>
        <row r="188">
          <cell r="A188" t="str">
            <v>Vaite fm</v>
          </cell>
          <cell r="B188">
            <v>0</v>
          </cell>
          <cell r="C188">
            <v>0</v>
          </cell>
        </row>
        <row r="189">
          <cell r="A189" t="str">
            <v>Suba fm</v>
          </cell>
          <cell r="B189">
            <v>0</v>
          </cell>
          <cell r="C189">
            <v>0</v>
          </cell>
        </row>
        <row r="190">
          <cell r="A190" t="str">
            <v>Maseno Radio</v>
          </cell>
          <cell r="B190">
            <v>0</v>
          </cell>
          <cell r="C190">
            <v>0</v>
          </cell>
        </row>
        <row r="191">
          <cell r="B191">
            <v>0</v>
          </cell>
          <cell r="C191">
            <v>0</v>
          </cell>
        </row>
        <row r="192">
          <cell r="A192" t="str">
            <v>Nayece fm</v>
          </cell>
          <cell r="B192">
            <v>0</v>
          </cell>
          <cell r="C192">
            <v>0</v>
          </cell>
        </row>
        <row r="193">
          <cell r="A193" t="str">
            <v>Vitron radio</v>
          </cell>
          <cell r="B193">
            <v>0</v>
          </cell>
          <cell r="C193">
            <v>0</v>
          </cell>
        </row>
        <row r="194">
          <cell r="A194" t="str">
            <v>Toome</v>
          </cell>
          <cell r="B194">
            <v>0</v>
          </cell>
          <cell r="C194">
            <v>0</v>
          </cell>
        </row>
        <row r="195">
          <cell r="A195" t="str">
            <v>Rombo fm</v>
          </cell>
          <cell r="B195">
            <v>0</v>
          </cell>
          <cell r="C195">
            <v>0</v>
          </cell>
        </row>
        <row r="196">
          <cell r="A196" t="str">
            <v>Mwenjoyo</v>
          </cell>
          <cell r="B196">
            <v>0</v>
          </cell>
          <cell r="C196">
            <v>0</v>
          </cell>
        </row>
        <row r="197">
          <cell r="A197" t="str">
            <v>Radio Haria</v>
          </cell>
          <cell r="B197">
            <v>0</v>
          </cell>
          <cell r="C197">
            <v>0</v>
          </cell>
        </row>
        <row r="198">
          <cell r="A198" t="str">
            <v>Kwowo</v>
          </cell>
          <cell r="B198">
            <v>0</v>
          </cell>
          <cell r="C198">
            <v>0</v>
          </cell>
        </row>
        <row r="199">
          <cell r="A199" t="str">
            <v>Kwitu</v>
          </cell>
          <cell r="B199">
            <v>0</v>
          </cell>
          <cell r="C199">
            <v>0</v>
          </cell>
        </row>
        <row r="200">
          <cell r="A200" t="str">
            <v>Girwa</v>
          </cell>
          <cell r="B200">
            <v>0</v>
          </cell>
          <cell r="C200">
            <v>0</v>
          </cell>
        </row>
        <row r="201">
          <cell r="A201" t="str">
            <v>Ashil</v>
          </cell>
          <cell r="B201">
            <v>0</v>
          </cell>
          <cell r="C201">
            <v>0</v>
          </cell>
        </row>
        <row r="202">
          <cell r="A202" t="str">
            <v>Aldai fm</v>
          </cell>
          <cell r="B202">
            <v>0</v>
          </cell>
          <cell r="C202">
            <v>0</v>
          </cell>
        </row>
        <row r="203">
          <cell r="A203" t="str">
            <v>Wendantu fm</v>
          </cell>
          <cell r="B203">
            <v>0</v>
          </cell>
          <cell r="C203">
            <v>0</v>
          </cell>
        </row>
        <row r="204">
          <cell r="A204" t="str">
            <v>Ref Fm</v>
          </cell>
          <cell r="B204">
            <v>0</v>
          </cell>
          <cell r="C204">
            <v>0</v>
          </cell>
        </row>
        <row r="205">
          <cell r="A205" t="str">
            <v>KAI</v>
          </cell>
          <cell r="B205">
            <v>0</v>
          </cell>
          <cell r="C205">
            <v>0</v>
          </cell>
        </row>
        <row r="206">
          <cell r="A206" t="str">
            <v>Riri FM</v>
          </cell>
          <cell r="B206">
            <v>0</v>
          </cell>
          <cell r="C206">
            <v>0</v>
          </cell>
        </row>
        <row r="207">
          <cell r="A207" t="str">
            <v>Radio Tugotane</v>
          </cell>
          <cell r="B207">
            <v>0</v>
          </cell>
          <cell r="C207">
            <v>0</v>
          </cell>
        </row>
        <row r="208">
          <cell r="A208" t="str">
            <v>Muca fm</v>
          </cell>
          <cell r="B208">
            <v>0</v>
          </cell>
          <cell r="C208">
            <v>0</v>
          </cell>
        </row>
        <row r="209">
          <cell r="A209" t="str">
            <v>Mumo fm</v>
          </cell>
          <cell r="B209">
            <v>0</v>
          </cell>
          <cell r="C209">
            <v>0</v>
          </cell>
        </row>
        <row r="210">
          <cell r="A210" t="str">
            <v>Kwito</v>
          </cell>
          <cell r="B210">
            <v>0</v>
          </cell>
          <cell r="C210">
            <v>0</v>
          </cell>
        </row>
        <row r="211">
          <cell r="A211" t="str">
            <v>Ngumbau fm</v>
          </cell>
          <cell r="B211">
            <v>0</v>
          </cell>
          <cell r="C211">
            <v>0</v>
          </cell>
        </row>
        <row r="212">
          <cell r="A212" t="str">
            <v>Musenyangu fm</v>
          </cell>
          <cell r="B212">
            <v>0</v>
          </cell>
          <cell r="C212">
            <v>0</v>
          </cell>
        </row>
        <row r="213">
          <cell r="A213" t="str">
            <v>Mbira fm</v>
          </cell>
          <cell r="B213">
            <v>0</v>
          </cell>
          <cell r="C213">
            <v>0</v>
          </cell>
        </row>
        <row r="214">
          <cell r="A214" t="str">
            <v>maiyan fm</v>
          </cell>
          <cell r="B214">
            <v>0</v>
          </cell>
          <cell r="C214">
            <v>0</v>
          </cell>
        </row>
        <row r="215">
          <cell r="A215" t="str">
            <v>LINYONY</v>
          </cell>
          <cell r="B215">
            <v>0</v>
          </cell>
          <cell r="C215">
            <v>0</v>
          </cell>
        </row>
        <row r="216">
          <cell r="A216" t="str">
            <v>Kbc eastern service</v>
          </cell>
          <cell r="B216">
            <v>0</v>
          </cell>
          <cell r="C216">
            <v>0</v>
          </cell>
        </row>
        <row r="217">
          <cell r="A217" t="str">
            <v>Kanaeke fm</v>
          </cell>
          <cell r="B217">
            <v>0</v>
          </cell>
          <cell r="C217">
            <v>0</v>
          </cell>
        </row>
        <row r="218">
          <cell r="A218" t="str">
            <v>Kalia radio</v>
          </cell>
          <cell r="B218">
            <v>0</v>
          </cell>
          <cell r="C218">
            <v>0</v>
          </cell>
        </row>
        <row r="219">
          <cell r="A219" t="str">
            <v>Joy fm</v>
          </cell>
          <cell r="B219">
            <v>0</v>
          </cell>
          <cell r="C219">
            <v>0</v>
          </cell>
        </row>
        <row r="220">
          <cell r="A220" t="str">
            <v>Efiam fm</v>
          </cell>
          <cell r="B220">
            <v>0</v>
          </cell>
          <cell r="C220">
            <v>0</v>
          </cell>
        </row>
        <row r="221">
          <cell r="A221" t="str">
            <v>Lolwe FM</v>
          </cell>
          <cell r="B221">
            <v>0</v>
          </cell>
          <cell r="C221">
            <v>0</v>
          </cell>
        </row>
        <row r="222">
          <cell r="A222" t="str">
            <v>Koko radio</v>
          </cell>
          <cell r="B222">
            <v>0</v>
          </cell>
          <cell r="C222">
            <v>0</v>
          </cell>
        </row>
        <row r="223">
          <cell r="A223" t="str">
            <v>Bistu</v>
          </cell>
          <cell r="B223">
            <v>0</v>
          </cell>
          <cell r="C223">
            <v>0</v>
          </cell>
        </row>
        <row r="224">
          <cell r="A224" t="str">
            <v>Garissa fm</v>
          </cell>
          <cell r="B224">
            <v>0</v>
          </cell>
          <cell r="C224">
            <v>0</v>
          </cell>
        </row>
        <row r="225">
          <cell r="A225" t="str">
            <v>Suncity</v>
          </cell>
          <cell r="B225">
            <v>0</v>
          </cell>
          <cell r="C225">
            <v>0</v>
          </cell>
        </row>
        <row r="226">
          <cell r="A226" t="str">
            <v>Tayari fm</v>
          </cell>
          <cell r="B226">
            <v>0</v>
          </cell>
          <cell r="C226">
            <v>0</v>
          </cell>
        </row>
        <row r="227">
          <cell r="A227" t="str">
            <v>Waldai fm</v>
          </cell>
          <cell r="B227">
            <v>0</v>
          </cell>
          <cell r="C227">
            <v>0</v>
          </cell>
        </row>
        <row r="228">
          <cell r="A228" t="str">
            <v>KBC Kikuyu</v>
          </cell>
          <cell r="B228">
            <v>0</v>
          </cell>
          <cell r="C228">
            <v>0</v>
          </cell>
        </row>
        <row r="229">
          <cell r="A229" t="str">
            <v>Ikra fm</v>
          </cell>
          <cell r="B229">
            <v>0</v>
          </cell>
          <cell r="C229">
            <v>0</v>
          </cell>
        </row>
        <row r="230">
          <cell r="A230" t="str">
            <v>Busia border</v>
          </cell>
          <cell r="B230">
            <v>0</v>
          </cell>
          <cell r="C230">
            <v>0</v>
          </cell>
        </row>
        <row r="231">
          <cell r="A231" t="str">
            <v>Hega fm</v>
          </cell>
          <cell r="B231">
            <v>0</v>
          </cell>
          <cell r="C231">
            <v>0</v>
          </cell>
        </row>
        <row r="232">
          <cell r="A232" t="str">
            <v>KBC kiswahili</v>
          </cell>
          <cell r="B232">
            <v>0</v>
          </cell>
          <cell r="C232">
            <v>0</v>
          </cell>
        </row>
        <row r="233">
          <cell r="A233" t="str">
            <v>Ibiloia</v>
          </cell>
          <cell r="B233">
            <v>0</v>
          </cell>
          <cell r="C233">
            <v>0</v>
          </cell>
        </row>
        <row r="234">
          <cell r="A234" t="str">
            <v>Kiptwet fm</v>
          </cell>
          <cell r="B234">
            <v>0</v>
          </cell>
          <cell r="C234">
            <v>0</v>
          </cell>
        </row>
        <row r="235">
          <cell r="A235" t="str">
            <v>Moroto</v>
          </cell>
          <cell r="B235">
            <v>0</v>
          </cell>
          <cell r="C235">
            <v>0</v>
          </cell>
        </row>
        <row r="236">
          <cell r="A236" t="str">
            <v>Mugo</v>
          </cell>
          <cell r="B236">
            <v>0</v>
          </cell>
          <cell r="C236">
            <v>0</v>
          </cell>
        </row>
        <row r="237">
          <cell r="A237" t="str">
            <v>Nyatende fm</v>
          </cell>
          <cell r="B237">
            <v>0</v>
          </cell>
          <cell r="C237">
            <v>0</v>
          </cell>
        </row>
        <row r="238">
          <cell r="A238" t="str">
            <v>Oroto</v>
          </cell>
          <cell r="B238">
            <v>0</v>
          </cell>
          <cell r="C238">
            <v>0</v>
          </cell>
        </row>
        <row r="239">
          <cell r="A239" t="str">
            <v>Nenyon</v>
          </cell>
          <cell r="B239">
            <v>0</v>
          </cell>
          <cell r="C239">
            <v>0</v>
          </cell>
        </row>
        <row r="240">
          <cell r="A240" t="str">
            <v>Mwariama fm</v>
          </cell>
          <cell r="B240">
            <v>0</v>
          </cell>
          <cell r="C240">
            <v>0</v>
          </cell>
        </row>
        <row r="241">
          <cell r="A241" t="str">
            <v>Lakeside radio</v>
          </cell>
          <cell r="B241">
            <v>0</v>
          </cell>
          <cell r="C241">
            <v>0</v>
          </cell>
        </row>
        <row r="242">
          <cell r="A242" t="str">
            <v>Bistro radio</v>
          </cell>
          <cell r="B242">
            <v>0</v>
          </cell>
          <cell r="C242">
            <v>0</v>
          </cell>
        </row>
        <row r="243">
          <cell r="A243" t="str">
            <v>Toasifa</v>
          </cell>
          <cell r="B243">
            <v>0</v>
          </cell>
          <cell r="C243">
            <v>0</v>
          </cell>
        </row>
        <row r="244">
          <cell r="A244" t="str">
            <v>Serian radio</v>
          </cell>
          <cell r="B244">
            <v>0</v>
          </cell>
          <cell r="C244">
            <v>0</v>
          </cell>
        </row>
        <row r="245">
          <cell r="A245" t="str">
            <v>Omondia fm</v>
          </cell>
          <cell r="B245">
            <v>0</v>
          </cell>
          <cell r="C245">
            <v>0</v>
          </cell>
        </row>
        <row r="246">
          <cell r="A246" t="str">
            <v>Mkarimu Radio</v>
          </cell>
          <cell r="B246">
            <v>0</v>
          </cell>
          <cell r="C246">
            <v>0</v>
          </cell>
        </row>
        <row r="247">
          <cell r="A247" t="str">
            <v>Miu fm</v>
          </cell>
          <cell r="B247">
            <v>0</v>
          </cell>
          <cell r="C247">
            <v>0</v>
          </cell>
        </row>
        <row r="248">
          <cell r="A248" t="str">
            <v>Lamu afm</v>
          </cell>
          <cell r="B248">
            <v>0</v>
          </cell>
          <cell r="C248">
            <v>0</v>
          </cell>
        </row>
        <row r="249">
          <cell r="A249" t="str">
            <v>IBSE radio</v>
          </cell>
          <cell r="B249">
            <v>0</v>
          </cell>
          <cell r="C249">
            <v>0</v>
          </cell>
        </row>
        <row r="250">
          <cell r="A250" t="str">
            <v>Vihiga FM</v>
          </cell>
          <cell r="B250">
            <v>0</v>
          </cell>
          <cell r="C250">
            <v>0</v>
          </cell>
        </row>
        <row r="251">
          <cell r="A251" t="str">
            <v>Mzalendo</v>
          </cell>
          <cell r="B251">
            <v>0</v>
          </cell>
          <cell r="C251">
            <v>0</v>
          </cell>
        </row>
        <row r="252">
          <cell r="A252" t="str">
            <v>Githembe</v>
          </cell>
          <cell r="B252">
            <v>0</v>
          </cell>
          <cell r="C252">
            <v>0</v>
          </cell>
        </row>
        <row r="253">
          <cell r="A253" t="str">
            <v>khendo fm</v>
          </cell>
          <cell r="B253">
            <v>0</v>
          </cell>
          <cell r="C253">
            <v>0</v>
          </cell>
        </row>
        <row r="254">
          <cell r="A254" t="str">
            <v>BBI</v>
          </cell>
          <cell r="B254">
            <v>0</v>
          </cell>
          <cell r="C254">
            <v>0</v>
          </cell>
        </row>
        <row r="255">
          <cell r="A255" t="str">
            <v>CBS radio</v>
          </cell>
          <cell r="B255">
            <v>0</v>
          </cell>
          <cell r="C255">
            <v>0</v>
          </cell>
        </row>
        <row r="256">
          <cell r="A256" t="str">
            <v>Vuna</v>
          </cell>
          <cell r="B256">
            <v>0</v>
          </cell>
          <cell r="C256">
            <v>0</v>
          </cell>
        </row>
        <row r="257">
          <cell r="A257" t="str">
            <v>Bbyz fm</v>
          </cell>
          <cell r="B257">
            <v>0</v>
          </cell>
          <cell r="C257">
            <v>0</v>
          </cell>
        </row>
        <row r="258">
          <cell r="A258" t="str">
            <v>Kala fm</v>
          </cell>
          <cell r="B258">
            <v>0</v>
          </cell>
          <cell r="C258">
            <v>0</v>
          </cell>
        </row>
        <row r="259">
          <cell r="A259" t="str">
            <v>Estin</v>
          </cell>
          <cell r="B259">
            <v>0</v>
          </cell>
          <cell r="C259">
            <v>0</v>
          </cell>
        </row>
        <row r="260">
          <cell r="A260" t="str">
            <v>Dulala FM</v>
          </cell>
          <cell r="B260">
            <v>0</v>
          </cell>
          <cell r="C260">
            <v>0</v>
          </cell>
        </row>
        <row r="261">
          <cell r="A261" t="str">
            <v>Radio PK</v>
          </cell>
          <cell r="B261">
            <v>0</v>
          </cell>
          <cell r="C261">
            <v>0</v>
          </cell>
        </row>
        <row r="262">
          <cell r="A262" t="str">
            <v>Ntn</v>
          </cell>
          <cell r="B262">
            <v>0</v>
          </cell>
          <cell r="C262">
            <v>0</v>
          </cell>
        </row>
        <row r="263">
          <cell r="A263" t="str">
            <v>ndizi radio</v>
          </cell>
          <cell r="B263">
            <v>0</v>
          </cell>
          <cell r="C263">
            <v>0</v>
          </cell>
        </row>
        <row r="264">
          <cell r="A264" t="str">
            <v>Nanyuki</v>
          </cell>
          <cell r="B264">
            <v>0</v>
          </cell>
          <cell r="C264">
            <v>0</v>
          </cell>
        </row>
        <row r="265">
          <cell r="A265" t="str">
            <v>Pearl radio</v>
          </cell>
          <cell r="B265">
            <v>0</v>
          </cell>
          <cell r="C265">
            <v>0</v>
          </cell>
        </row>
        <row r="266">
          <cell r="A266" t="str">
            <v>Radio Africa</v>
          </cell>
          <cell r="B266">
            <v>0</v>
          </cell>
          <cell r="C266">
            <v>0</v>
          </cell>
        </row>
        <row r="267">
          <cell r="A267" t="str">
            <v>Milembe</v>
          </cell>
          <cell r="B267">
            <v>0</v>
          </cell>
          <cell r="C267">
            <v>0</v>
          </cell>
        </row>
        <row r="268">
          <cell r="A268" t="str">
            <v>Matuu fm</v>
          </cell>
          <cell r="B268">
            <v>0</v>
          </cell>
          <cell r="C268">
            <v>0</v>
          </cell>
        </row>
        <row r="269">
          <cell r="A269" t="str">
            <v>Luanda fm</v>
          </cell>
          <cell r="B269">
            <v>0</v>
          </cell>
          <cell r="C269">
            <v>0</v>
          </cell>
        </row>
        <row r="270">
          <cell r="A270" t="str">
            <v>Kegosho</v>
          </cell>
          <cell r="B270">
            <v>0</v>
          </cell>
          <cell r="C270">
            <v>0</v>
          </cell>
        </row>
        <row r="271">
          <cell r="A271" t="str">
            <v>KBC</v>
          </cell>
          <cell r="B271">
            <v>0</v>
          </cell>
          <cell r="C271">
            <v>0</v>
          </cell>
        </row>
        <row r="272">
          <cell r="A272" t="str">
            <v>KAFF FM</v>
          </cell>
          <cell r="B272">
            <v>0</v>
          </cell>
          <cell r="C272">
            <v>0</v>
          </cell>
        </row>
        <row r="273">
          <cell r="A273" t="str">
            <v>Githima</v>
          </cell>
          <cell r="B273">
            <v>0</v>
          </cell>
          <cell r="C273">
            <v>0</v>
          </cell>
        </row>
        <row r="274">
          <cell r="A274" t="str">
            <v>Embu fm</v>
          </cell>
          <cell r="B274">
            <v>0</v>
          </cell>
          <cell r="C274">
            <v>0</v>
          </cell>
        </row>
        <row r="275">
          <cell r="A275" t="str">
            <v>Lwasi fm</v>
          </cell>
          <cell r="B275">
            <v>0</v>
          </cell>
          <cell r="C275">
            <v>0</v>
          </cell>
        </row>
        <row r="276">
          <cell r="A276" t="str">
            <v>Ejok fm</v>
          </cell>
          <cell r="B276">
            <v>0</v>
          </cell>
          <cell r="C276">
            <v>0</v>
          </cell>
        </row>
        <row r="277">
          <cell r="A277" t="str">
            <v>Earl radio</v>
          </cell>
          <cell r="B277">
            <v>0</v>
          </cell>
          <cell r="C277">
            <v>0</v>
          </cell>
        </row>
        <row r="278">
          <cell r="A278" t="str">
            <v>Isukuti</v>
          </cell>
          <cell r="B278">
            <v>0</v>
          </cell>
          <cell r="C278">
            <v>0</v>
          </cell>
        </row>
        <row r="279">
          <cell r="A279" t="str">
            <v>Aaba fm</v>
          </cell>
          <cell r="B279">
            <v>0</v>
          </cell>
          <cell r="C279">
            <v>0</v>
          </cell>
        </row>
        <row r="280">
          <cell r="A280" t="str">
            <v>Amber radio</v>
          </cell>
          <cell r="B280">
            <v>0</v>
          </cell>
          <cell r="C280">
            <v>0</v>
          </cell>
        </row>
        <row r="281">
          <cell r="A281" t="str">
            <v>Atoo sifa fm</v>
          </cell>
          <cell r="B281">
            <v>0</v>
          </cell>
          <cell r="C281">
            <v>0</v>
          </cell>
        </row>
        <row r="282">
          <cell r="A282" t="str">
            <v>Voxy Radio</v>
          </cell>
          <cell r="B282">
            <v>0</v>
          </cell>
          <cell r="C282">
            <v>0</v>
          </cell>
        </row>
        <row r="283">
          <cell r="A283" t="str">
            <v>Tendatenda</v>
          </cell>
          <cell r="B283">
            <v>0</v>
          </cell>
          <cell r="C283">
            <v>0</v>
          </cell>
        </row>
        <row r="284">
          <cell r="A284" t="str">
            <v>Ngemi</v>
          </cell>
          <cell r="B284">
            <v>0</v>
          </cell>
          <cell r="C284">
            <v>0</v>
          </cell>
        </row>
        <row r="285">
          <cell r="A285" t="str">
            <v>Neno</v>
          </cell>
          <cell r="B285">
            <v>0</v>
          </cell>
          <cell r="C285">
            <v>0</v>
          </cell>
        </row>
        <row r="286">
          <cell r="A286" t="str">
            <v>Maiyo</v>
          </cell>
          <cell r="B286">
            <v>0</v>
          </cell>
          <cell r="C286">
            <v>0</v>
          </cell>
        </row>
        <row r="287">
          <cell r="A287" t="str">
            <v>IPSI FM</v>
          </cell>
          <cell r="B287">
            <v>0</v>
          </cell>
          <cell r="C287">
            <v>0</v>
          </cell>
        </row>
        <row r="288">
          <cell r="A288" t="str">
            <v>Bus Radio</v>
          </cell>
          <cell r="B288">
            <v>0</v>
          </cell>
          <cell r="C288">
            <v>0</v>
          </cell>
        </row>
        <row r="289">
          <cell r="A289" t="str">
            <v>Bukinangwe</v>
          </cell>
          <cell r="B289">
            <v>0</v>
          </cell>
          <cell r="C289">
            <v>0</v>
          </cell>
        </row>
        <row r="290">
          <cell r="A290" t="str">
            <v>Voice of America/VOA</v>
          </cell>
          <cell r="B290">
            <v>0</v>
          </cell>
          <cell r="C290">
            <v>0</v>
          </cell>
        </row>
        <row r="291">
          <cell r="A291" t="str">
            <v>AC Radio</v>
          </cell>
          <cell r="B291">
            <v>0</v>
          </cell>
          <cell r="C291">
            <v>0</v>
          </cell>
        </row>
        <row r="292">
          <cell r="A292" t="str">
            <v>Victory FM</v>
          </cell>
          <cell r="B292">
            <v>0</v>
          </cell>
          <cell r="C292">
            <v>0</v>
          </cell>
        </row>
        <row r="293">
          <cell r="A293" t="str">
            <v>Kangema FM</v>
          </cell>
          <cell r="B293">
            <v>0</v>
          </cell>
          <cell r="C293">
            <v>0</v>
          </cell>
        </row>
        <row r="294">
          <cell r="A294" t="str">
            <v>Kodai FM</v>
          </cell>
          <cell r="B294">
            <v>0</v>
          </cell>
          <cell r="C294">
            <v>0</v>
          </cell>
        </row>
        <row r="295">
          <cell r="A295" t="str">
            <v>Koch FM</v>
          </cell>
          <cell r="B295">
            <v>0</v>
          </cell>
          <cell r="C295">
            <v>0</v>
          </cell>
        </row>
        <row r="296">
          <cell r="A296" t="str">
            <v>Kiwi FM</v>
          </cell>
          <cell r="B296">
            <v>0</v>
          </cell>
          <cell r="C296">
            <v>0</v>
          </cell>
        </row>
        <row r="297">
          <cell r="A297" t="str">
            <v>Kiu FM</v>
          </cell>
          <cell r="B297">
            <v>0</v>
          </cell>
          <cell r="C297">
            <v>0</v>
          </cell>
        </row>
        <row r="298">
          <cell r="A298" t="str">
            <v>Kili FM</v>
          </cell>
          <cell r="B298">
            <v>0</v>
          </cell>
          <cell r="C298">
            <v>0</v>
          </cell>
        </row>
        <row r="299">
          <cell r="A299" t="str">
            <v>Kikwetu Radio</v>
          </cell>
          <cell r="B299">
            <v>0</v>
          </cell>
          <cell r="C299">
            <v>0</v>
          </cell>
        </row>
        <row r="300">
          <cell r="A300" t="str">
            <v>Kigooco FM</v>
          </cell>
          <cell r="B300">
            <v>0</v>
          </cell>
          <cell r="C300">
            <v>0</v>
          </cell>
        </row>
        <row r="301">
          <cell r="A301" t="str">
            <v>KFM</v>
          </cell>
          <cell r="B301">
            <v>0</v>
          </cell>
          <cell r="C301">
            <v>0</v>
          </cell>
        </row>
        <row r="302">
          <cell r="A302" t="str">
            <v>Key FM (95.5 Mandera county)</v>
          </cell>
          <cell r="B302">
            <v>0</v>
          </cell>
          <cell r="C302">
            <v>0</v>
          </cell>
        </row>
        <row r="303">
          <cell r="A303" t="str">
            <v>KBC North Eastern /Somali</v>
          </cell>
          <cell r="B303">
            <v>0</v>
          </cell>
          <cell r="C303">
            <v>0</v>
          </cell>
        </row>
        <row r="304">
          <cell r="A304" t="str">
            <v>KBC Maasai/Nosim</v>
          </cell>
          <cell r="B304">
            <v>0</v>
          </cell>
          <cell r="C304">
            <v>0</v>
          </cell>
        </row>
        <row r="305">
          <cell r="A305" t="str">
            <v>KBC Kiembu</v>
          </cell>
          <cell r="B305">
            <v>0</v>
          </cell>
          <cell r="C305">
            <v>0</v>
          </cell>
        </row>
        <row r="306">
          <cell r="A306" t="str">
            <v>Kaya FM</v>
          </cell>
          <cell r="B306">
            <v>0</v>
          </cell>
          <cell r="C306">
            <v>0</v>
          </cell>
        </row>
        <row r="307">
          <cell r="A307" t="str">
            <v>Kass FM</v>
          </cell>
          <cell r="B307">
            <v>0</v>
          </cell>
          <cell r="C307">
            <v>0</v>
          </cell>
        </row>
        <row r="308">
          <cell r="A308" t="str">
            <v>Kalya</v>
          </cell>
          <cell r="B308">
            <v>0</v>
          </cell>
          <cell r="C308">
            <v>0</v>
          </cell>
        </row>
        <row r="309">
          <cell r="A309" t="str">
            <v>Kongasis FM</v>
          </cell>
          <cell r="B309">
            <v>0</v>
          </cell>
          <cell r="C309">
            <v>0</v>
          </cell>
        </row>
        <row r="310">
          <cell r="A310" t="str">
            <v>Just FM</v>
          </cell>
          <cell r="B310">
            <v>0</v>
          </cell>
          <cell r="C310">
            <v>0</v>
          </cell>
        </row>
        <row r="311">
          <cell r="A311" t="str">
            <v>Jitunze</v>
          </cell>
          <cell r="B311">
            <v>0</v>
          </cell>
          <cell r="C311">
            <v>0</v>
          </cell>
        </row>
        <row r="312">
          <cell r="A312" t="str">
            <v>Jesus is Lord</v>
          </cell>
          <cell r="B312">
            <v>0</v>
          </cell>
          <cell r="C312">
            <v>0</v>
          </cell>
        </row>
        <row r="313">
          <cell r="A313" t="str">
            <v>Jambo FM Turkana</v>
          </cell>
          <cell r="B313">
            <v>0</v>
          </cell>
          <cell r="C313">
            <v>0</v>
          </cell>
        </row>
        <row r="314">
          <cell r="A314" t="str">
            <v>Ithaga FM 91.2,Nakuru</v>
          </cell>
          <cell r="B314">
            <v>0</v>
          </cell>
          <cell r="C314">
            <v>0</v>
          </cell>
        </row>
        <row r="315">
          <cell r="A315" t="str">
            <v>Isiolo FM</v>
          </cell>
          <cell r="B315">
            <v>0</v>
          </cell>
          <cell r="C315">
            <v>0</v>
          </cell>
        </row>
        <row r="316">
          <cell r="A316" t="str">
            <v>IRIB</v>
          </cell>
          <cell r="B316">
            <v>0</v>
          </cell>
          <cell r="C316">
            <v>0</v>
          </cell>
        </row>
        <row r="317">
          <cell r="A317" t="str">
            <v>Iqra FM</v>
          </cell>
          <cell r="B317">
            <v>0</v>
          </cell>
          <cell r="C317">
            <v>0</v>
          </cell>
        </row>
        <row r="318">
          <cell r="A318" t="str">
            <v>Inooro FM</v>
          </cell>
          <cell r="B318">
            <v>0</v>
          </cell>
          <cell r="C318">
            <v>0</v>
          </cell>
        </row>
        <row r="319">
          <cell r="A319" t="str">
            <v>Inka FM</v>
          </cell>
          <cell r="B319">
            <v>0</v>
          </cell>
          <cell r="C319">
            <v>0</v>
          </cell>
        </row>
        <row r="320">
          <cell r="A320" t="str">
            <v>Injili Radio</v>
          </cell>
          <cell r="B320">
            <v>0</v>
          </cell>
          <cell r="C320">
            <v>0</v>
          </cell>
        </row>
        <row r="321">
          <cell r="A321" t="str">
            <v>Ininginingi</v>
          </cell>
          <cell r="B321">
            <v>0</v>
          </cell>
          <cell r="C321">
            <v>0</v>
          </cell>
        </row>
        <row r="322">
          <cell r="A322" t="str">
            <v>Ingo</v>
          </cell>
          <cell r="B322">
            <v>0</v>
          </cell>
          <cell r="C322">
            <v>0</v>
          </cell>
        </row>
        <row r="323">
          <cell r="A323" t="str">
            <v>Impact FM</v>
          </cell>
          <cell r="B323">
            <v>0</v>
          </cell>
          <cell r="C323">
            <v>0</v>
          </cell>
        </row>
        <row r="324">
          <cell r="A324" t="str">
            <v>Kokwa FM</v>
          </cell>
          <cell r="B324">
            <v>0</v>
          </cell>
          <cell r="C324">
            <v>0</v>
          </cell>
        </row>
        <row r="325">
          <cell r="A325" t="str">
            <v>Kosele FM</v>
          </cell>
          <cell r="B325">
            <v>0</v>
          </cell>
          <cell r="C325">
            <v>0</v>
          </cell>
        </row>
        <row r="326">
          <cell r="A326" t="str">
            <v>Iganjo FM</v>
          </cell>
          <cell r="B326">
            <v>0</v>
          </cell>
          <cell r="C326">
            <v>0</v>
          </cell>
        </row>
        <row r="327">
          <cell r="A327" t="str">
            <v>Mayian FM</v>
          </cell>
          <cell r="B327">
            <v>0</v>
          </cell>
          <cell r="C327">
            <v>0</v>
          </cell>
        </row>
        <row r="328">
          <cell r="A328" t="str">
            <v>Morogoro FM</v>
          </cell>
          <cell r="B328">
            <v>0</v>
          </cell>
          <cell r="C328">
            <v>0</v>
          </cell>
        </row>
        <row r="329">
          <cell r="A329" t="str">
            <v>Morning Star (TZ) FM</v>
          </cell>
          <cell r="B329">
            <v>0</v>
          </cell>
          <cell r="C329">
            <v>0</v>
          </cell>
        </row>
        <row r="330">
          <cell r="A330" t="str">
            <v>Moki FM</v>
          </cell>
          <cell r="B330">
            <v>0</v>
          </cell>
          <cell r="C330">
            <v>0</v>
          </cell>
        </row>
        <row r="331">
          <cell r="A331" t="str">
            <v>Mmust FM</v>
          </cell>
          <cell r="B331">
            <v>0</v>
          </cell>
          <cell r="C331">
            <v>0</v>
          </cell>
        </row>
        <row r="332">
          <cell r="A332" t="str">
            <v>Milambo FM</v>
          </cell>
          <cell r="B332">
            <v>0</v>
          </cell>
          <cell r="C332">
            <v>0</v>
          </cell>
        </row>
        <row r="333">
          <cell r="A333" t="str">
            <v>Mikai FM</v>
          </cell>
          <cell r="B333">
            <v>0</v>
          </cell>
          <cell r="C333">
            <v>0</v>
          </cell>
        </row>
        <row r="334">
          <cell r="A334" t="str">
            <v>Migori FM</v>
          </cell>
          <cell r="B334">
            <v>0</v>
          </cell>
          <cell r="C334">
            <v>0</v>
          </cell>
        </row>
        <row r="335">
          <cell r="A335" t="str">
            <v>Metro FM</v>
          </cell>
          <cell r="B335">
            <v>0</v>
          </cell>
          <cell r="C335">
            <v>0</v>
          </cell>
        </row>
        <row r="336">
          <cell r="A336" t="str">
            <v>Meru FM</v>
          </cell>
          <cell r="B336">
            <v>0</v>
          </cell>
          <cell r="C336">
            <v>0</v>
          </cell>
        </row>
        <row r="337">
          <cell r="A337" t="str">
            <v>MCI radio</v>
          </cell>
          <cell r="B337">
            <v>0</v>
          </cell>
          <cell r="C337">
            <v>0</v>
          </cell>
        </row>
        <row r="338">
          <cell r="A338" t="str">
            <v>MBCI Radio 89.5 FM</v>
          </cell>
          <cell r="B338">
            <v>0</v>
          </cell>
          <cell r="C338">
            <v>0</v>
          </cell>
        </row>
        <row r="339">
          <cell r="A339" t="str">
            <v>Mbariti FM</v>
          </cell>
          <cell r="B339">
            <v>0</v>
          </cell>
          <cell r="C339">
            <v>0</v>
          </cell>
        </row>
        <row r="340">
          <cell r="A340" t="str">
            <v>Mbaitu FM</v>
          </cell>
          <cell r="B340">
            <v>0</v>
          </cell>
          <cell r="C340">
            <v>0</v>
          </cell>
        </row>
        <row r="341">
          <cell r="A341" t="str">
            <v>Mayienga FM</v>
          </cell>
          <cell r="B341">
            <v>0</v>
          </cell>
          <cell r="C341">
            <v>0</v>
          </cell>
        </row>
        <row r="342">
          <cell r="A342" t="str">
            <v>Marsabit FM</v>
          </cell>
          <cell r="B342">
            <v>0</v>
          </cell>
          <cell r="C342">
            <v>0</v>
          </cell>
        </row>
        <row r="343">
          <cell r="A343" t="str">
            <v>KU</v>
          </cell>
          <cell r="B343">
            <v>0</v>
          </cell>
          <cell r="C343">
            <v>0</v>
          </cell>
        </row>
        <row r="344">
          <cell r="A344" t="str">
            <v>Mangelete FM</v>
          </cell>
          <cell r="B344">
            <v>0</v>
          </cell>
          <cell r="C344">
            <v>0</v>
          </cell>
        </row>
        <row r="345">
          <cell r="A345" t="str">
            <v>Mandeq</v>
          </cell>
          <cell r="B345">
            <v>0</v>
          </cell>
          <cell r="C345">
            <v>0</v>
          </cell>
        </row>
        <row r="346">
          <cell r="A346" t="str">
            <v>Malindi FM</v>
          </cell>
          <cell r="B346">
            <v>0</v>
          </cell>
          <cell r="C346">
            <v>0</v>
          </cell>
        </row>
        <row r="347">
          <cell r="A347" t="str">
            <v>Magharibi</v>
          </cell>
          <cell r="B347">
            <v>0</v>
          </cell>
          <cell r="C347">
            <v>0</v>
          </cell>
        </row>
        <row r="348">
          <cell r="A348" t="str">
            <v>Maendeleo</v>
          </cell>
          <cell r="B348">
            <v>0</v>
          </cell>
          <cell r="C348">
            <v>0</v>
          </cell>
        </row>
        <row r="349">
          <cell r="A349" t="str">
            <v>Maasai FM</v>
          </cell>
          <cell r="B349">
            <v>0</v>
          </cell>
          <cell r="C349">
            <v>0</v>
          </cell>
        </row>
        <row r="350">
          <cell r="A350" t="str">
            <v>Lulu FM</v>
          </cell>
          <cell r="B350">
            <v>0</v>
          </cell>
          <cell r="C350">
            <v>0</v>
          </cell>
        </row>
        <row r="351">
          <cell r="A351" t="str">
            <v>Lubao FM</v>
          </cell>
          <cell r="B351">
            <v>0</v>
          </cell>
          <cell r="C351">
            <v>0</v>
          </cell>
        </row>
        <row r="352">
          <cell r="A352" t="str">
            <v>Lokone FM</v>
          </cell>
          <cell r="B352">
            <v>0</v>
          </cell>
          <cell r="C352">
            <v>0</v>
          </cell>
        </row>
        <row r="353">
          <cell r="A353" t="str">
            <v>Lokichogio FM</v>
          </cell>
          <cell r="B353">
            <v>0</v>
          </cell>
          <cell r="C353">
            <v>0</v>
          </cell>
        </row>
        <row r="354">
          <cell r="A354" t="str">
            <v>Liz FM</v>
          </cell>
          <cell r="B354">
            <v>0</v>
          </cell>
          <cell r="C354">
            <v>0</v>
          </cell>
        </row>
        <row r="355">
          <cell r="A355" t="str">
            <v>Light &amp; Life FM</v>
          </cell>
          <cell r="B355">
            <v>0</v>
          </cell>
          <cell r="C355">
            <v>0</v>
          </cell>
        </row>
        <row r="356">
          <cell r="A356" t="str">
            <v>Kuka FM</v>
          </cell>
          <cell r="B356">
            <v>0</v>
          </cell>
          <cell r="C356">
            <v>0</v>
          </cell>
        </row>
        <row r="357">
          <cell r="A357" t="str">
            <v>Kubamba FM</v>
          </cell>
          <cell r="B357">
            <v>0</v>
          </cell>
          <cell r="C357">
            <v>0</v>
          </cell>
        </row>
        <row r="358">
          <cell r="A358" t="str">
            <v>Imani FM</v>
          </cell>
          <cell r="B358">
            <v>0</v>
          </cell>
          <cell r="C358">
            <v>0</v>
          </cell>
        </row>
        <row r="359">
          <cell r="A359" t="str">
            <v>Iftin FM</v>
          </cell>
          <cell r="B359">
            <v>0</v>
          </cell>
          <cell r="C359">
            <v>0</v>
          </cell>
        </row>
        <row r="360">
          <cell r="A360" t="str">
            <v>Mtaani FM</v>
          </cell>
          <cell r="B360">
            <v>0</v>
          </cell>
          <cell r="C360">
            <v>0</v>
          </cell>
        </row>
        <row r="361">
          <cell r="A361" t="str">
            <v>BBC World Radio</v>
          </cell>
          <cell r="B361">
            <v>0</v>
          </cell>
          <cell r="C361">
            <v>0</v>
          </cell>
        </row>
        <row r="362">
          <cell r="A362" t="str">
            <v>CRI</v>
          </cell>
          <cell r="B362">
            <v>0</v>
          </cell>
          <cell r="C362">
            <v>0</v>
          </cell>
        </row>
        <row r="363">
          <cell r="A363" t="str">
            <v>Crest FM</v>
          </cell>
          <cell r="B363">
            <v>0</v>
          </cell>
          <cell r="C363">
            <v>0</v>
          </cell>
        </row>
        <row r="364">
          <cell r="A364" t="str">
            <v>County FM</v>
          </cell>
          <cell r="B364">
            <v>0</v>
          </cell>
          <cell r="C364">
            <v>0</v>
          </cell>
        </row>
        <row r="365">
          <cell r="A365" t="str">
            <v>Coro FM</v>
          </cell>
          <cell r="B365">
            <v>0</v>
          </cell>
          <cell r="C365">
            <v>0</v>
          </cell>
        </row>
        <row r="366">
          <cell r="A366" t="str">
            <v>Community FM</v>
          </cell>
          <cell r="B366">
            <v>0</v>
          </cell>
          <cell r="C366">
            <v>0</v>
          </cell>
        </row>
        <row r="367">
          <cell r="A367" t="str">
            <v>Cloud FM</v>
          </cell>
          <cell r="B367">
            <v>0</v>
          </cell>
          <cell r="C367">
            <v>0</v>
          </cell>
        </row>
        <row r="368">
          <cell r="A368" t="str">
            <v>Classic FM</v>
          </cell>
          <cell r="B368">
            <v>0</v>
          </cell>
          <cell r="C368">
            <v>0</v>
          </cell>
        </row>
        <row r="369">
          <cell r="A369" t="str">
            <v>Chamgei FM</v>
          </cell>
          <cell r="B369">
            <v>0</v>
          </cell>
          <cell r="C369">
            <v>0</v>
          </cell>
        </row>
        <row r="370">
          <cell r="A370" t="str">
            <v>Capital Radio</v>
          </cell>
          <cell r="B370">
            <v>0</v>
          </cell>
          <cell r="C370">
            <v>0</v>
          </cell>
        </row>
        <row r="371">
          <cell r="A371" t="str">
            <v>Bulala</v>
          </cell>
          <cell r="B371">
            <v>0</v>
          </cell>
          <cell r="C371">
            <v>0</v>
          </cell>
        </row>
        <row r="372">
          <cell r="A372" t="str">
            <v>Boss Radio 88.2 FM</v>
          </cell>
          <cell r="B372">
            <v>0</v>
          </cell>
          <cell r="C372">
            <v>0</v>
          </cell>
        </row>
        <row r="373">
          <cell r="A373" t="str">
            <v>Bikapkoret (BK) FM</v>
          </cell>
          <cell r="B373">
            <v>0</v>
          </cell>
          <cell r="C373">
            <v>0</v>
          </cell>
        </row>
        <row r="374">
          <cell r="A374" t="str">
            <v>Bhuka FM</v>
          </cell>
          <cell r="B374">
            <v>0</v>
          </cell>
          <cell r="C374">
            <v>0</v>
          </cell>
        </row>
        <row r="375">
          <cell r="A375" t="str">
            <v>Best FM</v>
          </cell>
          <cell r="B375">
            <v>0</v>
          </cell>
          <cell r="C375">
            <v>0</v>
          </cell>
        </row>
        <row r="376">
          <cell r="A376" t="str">
            <v>Baraton University</v>
          </cell>
          <cell r="B376">
            <v>0</v>
          </cell>
          <cell r="C376">
            <v>0</v>
          </cell>
        </row>
        <row r="377">
          <cell r="A377" t="str">
            <v>Dala FM</v>
          </cell>
          <cell r="B377">
            <v>0</v>
          </cell>
          <cell r="C377">
            <v>0</v>
          </cell>
        </row>
        <row r="378">
          <cell r="A378" t="str">
            <v>Baraka FM</v>
          </cell>
          <cell r="B378">
            <v>0</v>
          </cell>
          <cell r="C378">
            <v>0</v>
          </cell>
        </row>
        <row r="379">
          <cell r="A379" t="str">
            <v>Bambu</v>
          </cell>
          <cell r="B379">
            <v>0</v>
          </cell>
          <cell r="C379">
            <v>0</v>
          </cell>
        </row>
        <row r="380">
          <cell r="A380" t="str">
            <v>Baliti</v>
          </cell>
          <cell r="B380">
            <v>0</v>
          </cell>
          <cell r="C380">
            <v>0</v>
          </cell>
        </row>
        <row r="381">
          <cell r="A381" t="str">
            <v>Bahasha (Contryside FM)</v>
          </cell>
          <cell r="B381">
            <v>0</v>
          </cell>
          <cell r="C381">
            <v>0</v>
          </cell>
        </row>
        <row r="382">
          <cell r="A382" t="str">
            <v>Bahari FM</v>
          </cell>
          <cell r="B382">
            <v>0</v>
          </cell>
          <cell r="C382">
            <v>0</v>
          </cell>
        </row>
        <row r="383">
          <cell r="A383" t="str">
            <v>Aziani FM</v>
          </cell>
          <cell r="B383">
            <v>0</v>
          </cell>
          <cell r="C383">
            <v>0</v>
          </cell>
        </row>
        <row r="384">
          <cell r="A384" t="str">
            <v>Awinja FM</v>
          </cell>
          <cell r="B384">
            <v>0</v>
          </cell>
          <cell r="C384">
            <v>0</v>
          </cell>
        </row>
        <row r="385">
          <cell r="A385" t="str">
            <v>Aviation FM</v>
          </cell>
          <cell r="B385">
            <v>0</v>
          </cell>
          <cell r="C385">
            <v>0</v>
          </cell>
        </row>
        <row r="386">
          <cell r="A386" t="str">
            <v>Athiani FM</v>
          </cell>
          <cell r="B386">
            <v>0</v>
          </cell>
          <cell r="C386">
            <v>0</v>
          </cell>
        </row>
        <row r="387">
          <cell r="A387" t="str">
            <v>ATG</v>
          </cell>
          <cell r="B387">
            <v>0</v>
          </cell>
          <cell r="C387">
            <v>0</v>
          </cell>
        </row>
        <row r="388">
          <cell r="A388" t="str">
            <v>AtaNayeche</v>
          </cell>
          <cell r="B388">
            <v>0</v>
          </cell>
          <cell r="C388">
            <v>0</v>
          </cell>
        </row>
        <row r="389">
          <cell r="A389" t="str">
            <v>Anyore FM</v>
          </cell>
          <cell r="B389">
            <v>0</v>
          </cell>
          <cell r="C389">
            <v>0</v>
          </cell>
        </row>
        <row r="390">
          <cell r="A390" t="str">
            <v>Anguo FM</v>
          </cell>
          <cell r="B390">
            <v>0</v>
          </cell>
          <cell r="C390">
            <v>0</v>
          </cell>
        </row>
        <row r="391">
          <cell r="A391" t="str">
            <v>Angel Maria FM</v>
          </cell>
          <cell r="B391">
            <v>0</v>
          </cell>
          <cell r="C391">
            <v>0</v>
          </cell>
        </row>
        <row r="392">
          <cell r="A392" t="str">
            <v>Daadab FM</v>
          </cell>
          <cell r="B392">
            <v>0</v>
          </cell>
          <cell r="C392">
            <v>0</v>
          </cell>
        </row>
        <row r="393">
          <cell r="A393" t="str">
            <v>Destiny FM</v>
          </cell>
          <cell r="B393">
            <v>0</v>
          </cell>
          <cell r="C393">
            <v>0</v>
          </cell>
        </row>
        <row r="394">
          <cell r="A394" t="str">
            <v>IBC Radio</v>
          </cell>
          <cell r="B394">
            <v>0</v>
          </cell>
          <cell r="C394">
            <v>0</v>
          </cell>
        </row>
        <row r="395">
          <cell r="A395" t="str">
            <v>Fish FM</v>
          </cell>
          <cell r="B395">
            <v>0</v>
          </cell>
          <cell r="C395">
            <v>0</v>
          </cell>
        </row>
        <row r="396">
          <cell r="A396" t="str">
            <v>Hot 96 FM</v>
          </cell>
          <cell r="B396">
            <v>0</v>
          </cell>
          <cell r="C396">
            <v>0</v>
          </cell>
        </row>
        <row r="397">
          <cell r="A397" t="str">
            <v>Hosana FM</v>
          </cell>
          <cell r="B397">
            <v>0</v>
          </cell>
          <cell r="C397">
            <v>0</v>
          </cell>
        </row>
        <row r="398">
          <cell r="A398" t="str">
            <v>Hope FM</v>
          </cell>
          <cell r="B398">
            <v>0</v>
          </cell>
          <cell r="C398">
            <v>0</v>
          </cell>
        </row>
        <row r="399">
          <cell r="A399" t="str">
            <v>Home boyz Radio</v>
          </cell>
          <cell r="B399">
            <v>0</v>
          </cell>
          <cell r="C399">
            <v>0</v>
          </cell>
        </row>
        <row r="400">
          <cell r="A400" t="str">
            <v>Hits 915</v>
          </cell>
          <cell r="B400">
            <v>0</v>
          </cell>
          <cell r="C400">
            <v>0</v>
          </cell>
        </row>
        <row r="401">
          <cell r="A401" t="str">
            <v>Hero FM</v>
          </cell>
          <cell r="B401">
            <v>0</v>
          </cell>
          <cell r="C401">
            <v>0</v>
          </cell>
        </row>
        <row r="402">
          <cell r="A402" t="str">
            <v>Hekima FM</v>
          </cell>
          <cell r="B402">
            <v>0</v>
          </cell>
          <cell r="C402">
            <v>0</v>
          </cell>
        </row>
        <row r="403">
          <cell r="A403" t="str">
            <v>Gulf FM</v>
          </cell>
          <cell r="B403">
            <v>0</v>
          </cell>
          <cell r="C403">
            <v>0</v>
          </cell>
        </row>
        <row r="404">
          <cell r="A404" t="str">
            <v>Gukena FM</v>
          </cell>
          <cell r="B404">
            <v>0</v>
          </cell>
          <cell r="C404">
            <v>0</v>
          </cell>
        </row>
        <row r="405">
          <cell r="A405" t="str">
            <v>Gold FM</v>
          </cell>
          <cell r="B405">
            <v>0</v>
          </cell>
          <cell r="C405">
            <v>0</v>
          </cell>
        </row>
        <row r="406">
          <cell r="A406" t="str">
            <v>Gikuyu FM</v>
          </cell>
          <cell r="B406">
            <v>0</v>
          </cell>
          <cell r="C406">
            <v>0</v>
          </cell>
        </row>
        <row r="407">
          <cell r="A407" t="str">
            <v>Ghetto Radio 89.5 FM</v>
          </cell>
          <cell r="B407">
            <v>0</v>
          </cell>
          <cell r="C407">
            <v>0</v>
          </cell>
        </row>
        <row r="408">
          <cell r="A408" t="str">
            <v>Ghetto FM</v>
          </cell>
          <cell r="B408">
            <v>0</v>
          </cell>
          <cell r="C408">
            <v>0</v>
          </cell>
        </row>
        <row r="409">
          <cell r="A409" t="str">
            <v>Frontier FM</v>
          </cell>
          <cell r="B409">
            <v>0</v>
          </cell>
          <cell r="C409">
            <v>0</v>
          </cell>
        </row>
        <row r="410">
          <cell r="A410" t="str">
            <v>Fifa FM</v>
          </cell>
          <cell r="B410">
            <v>0</v>
          </cell>
          <cell r="C410">
            <v>0</v>
          </cell>
        </row>
        <row r="411">
          <cell r="A411" t="str">
            <v>Deutche Welle(DW)</v>
          </cell>
          <cell r="B411">
            <v>0</v>
          </cell>
          <cell r="C411">
            <v>0</v>
          </cell>
        </row>
        <row r="412">
          <cell r="A412" t="str">
            <v>Fanaka Radio</v>
          </cell>
          <cell r="B412">
            <v>0</v>
          </cell>
          <cell r="C412">
            <v>0</v>
          </cell>
        </row>
        <row r="413">
          <cell r="A413" t="str">
            <v>Family Radio 316</v>
          </cell>
          <cell r="B413">
            <v>0</v>
          </cell>
          <cell r="C413">
            <v>0</v>
          </cell>
        </row>
        <row r="414">
          <cell r="A414" t="str">
            <v>Faith FM</v>
          </cell>
          <cell r="B414">
            <v>0</v>
          </cell>
          <cell r="C414">
            <v>0</v>
          </cell>
        </row>
        <row r="415">
          <cell r="A415" t="str">
            <v>EWTN Catholic Radio</v>
          </cell>
          <cell r="B415">
            <v>0</v>
          </cell>
          <cell r="C415">
            <v>0</v>
          </cell>
        </row>
        <row r="416">
          <cell r="A416" t="str">
            <v>Etyet FM</v>
          </cell>
          <cell r="B416">
            <v>0</v>
          </cell>
          <cell r="C416">
            <v>0</v>
          </cell>
        </row>
        <row r="417">
          <cell r="A417" t="str">
            <v>Equator FM</v>
          </cell>
          <cell r="B417">
            <v>0</v>
          </cell>
          <cell r="C417">
            <v>0</v>
          </cell>
        </row>
        <row r="418">
          <cell r="A418" t="str">
            <v>Ene FM</v>
          </cell>
          <cell r="B418">
            <v>0</v>
          </cell>
          <cell r="C418">
            <v>0</v>
          </cell>
        </row>
        <row r="419">
          <cell r="A419" t="str">
            <v>Emuria FM</v>
          </cell>
          <cell r="B419">
            <v>0</v>
          </cell>
          <cell r="C419">
            <v>0</v>
          </cell>
        </row>
        <row r="420">
          <cell r="A420" t="str">
            <v>Emoo FM</v>
          </cell>
          <cell r="B420">
            <v>0</v>
          </cell>
          <cell r="C420">
            <v>0</v>
          </cell>
        </row>
        <row r="421">
          <cell r="A421" t="str">
            <v>Elgon Youth Radio</v>
          </cell>
          <cell r="B421">
            <v>0</v>
          </cell>
          <cell r="C421">
            <v>0</v>
          </cell>
        </row>
        <row r="422">
          <cell r="A422" t="str">
            <v>East FM</v>
          </cell>
          <cell r="B422">
            <v>0</v>
          </cell>
          <cell r="C422">
            <v>0</v>
          </cell>
        </row>
        <row r="423">
          <cell r="A423" t="str">
            <v>East Africa FM</v>
          </cell>
          <cell r="B423">
            <v>0</v>
          </cell>
          <cell r="C423">
            <v>0</v>
          </cell>
        </row>
        <row r="424">
          <cell r="A424" t="str">
            <v>Domus Maria FM</v>
          </cell>
          <cell r="B424">
            <v>0</v>
          </cell>
          <cell r="C424">
            <v>0</v>
          </cell>
        </row>
        <row r="425">
          <cell r="A425" t="str">
            <v>DHB Radio</v>
          </cell>
          <cell r="B425">
            <v>0</v>
          </cell>
          <cell r="C425">
            <v>0</v>
          </cell>
        </row>
        <row r="426">
          <cell r="A426" t="str">
            <v>Msenangu FM</v>
          </cell>
          <cell r="B426">
            <v>0</v>
          </cell>
          <cell r="C426">
            <v>0</v>
          </cell>
        </row>
        <row r="427">
          <cell r="A427" t="str">
            <v>Mtume FM</v>
          </cell>
          <cell r="B427">
            <v>0</v>
          </cell>
          <cell r="C427">
            <v>0</v>
          </cell>
        </row>
        <row r="428">
          <cell r="A428" t="str">
            <v>Vere FM</v>
          </cell>
          <cell r="B428">
            <v>0</v>
          </cell>
          <cell r="C428">
            <v>0</v>
          </cell>
        </row>
        <row r="429">
          <cell r="A429" t="str">
            <v>Sauti Ya Mwananchi</v>
          </cell>
          <cell r="B429">
            <v>0</v>
          </cell>
          <cell r="C429">
            <v>0</v>
          </cell>
        </row>
        <row r="430">
          <cell r="A430" t="str">
            <v>Sound Asia Radio</v>
          </cell>
          <cell r="B430">
            <v>0</v>
          </cell>
          <cell r="C430">
            <v>0</v>
          </cell>
        </row>
        <row r="431">
          <cell r="A431" t="str">
            <v>Smooth FM</v>
          </cell>
          <cell r="B431">
            <v>0</v>
          </cell>
          <cell r="C431">
            <v>0</v>
          </cell>
        </row>
        <row r="432">
          <cell r="A432" t="str">
            <v>Smart FM</v>
          </cell>
          <cell r="B432">
            <v>0</v>
          </cell>
          <cell r="C432">
            <v>0</v>
          </cell>
        </row>
        <row r="433">
          <cell r="A433" t="str">
            <v>Sky FM</v>
          </cell>
          <cell r="B433">
            <v>0</v>
          </cell>
          <cell r="C433">
            <v>0</v>
          </cell>
        </row>
        <row r="434">
          <cell r="A434" t="str">
            <v>Sirwo FM</v>
          </cell>
          <cell r="B434">
            <v>0</v>
          </cell>
          <cell r="C434">
            <v>0</v>
          </cell>
        </row>
        <row r="435">
          <cell r="A435" t="str">
            <v>Sifa FM</v>
          </cell>
          <cell r="B435">
            <v>0</v>
          </cell>
          <cell r="C435">
            <v>0</v>
          </cell>
        </row>
        <row r="436">
          <cell r="A436" t="str">
            <v>Sidai FM</v>
          </cell>
          <cell r="B436">
            <v>0</v>
          </cell>
          <cell r="C436">
            <v>0</v>
          </cell>
        </row>
        <row r="437">
          <cell r="A437" t="str">
            <v>Shujaaz FM</v>
          </cell>
          <cell r="B437">
            <v>0</v>
          </cell>
          <cell r="C437">
            <v>0</v>
          </cell>
        </row>
        <row r="438">
          <cell r="A438" t="str">
            <v>Shine FM</v>
          </cell>
          <cell r="B438">
            <v>0</v>
          </cell>
          <cell r="C438">
            <v>0</v>
          </cell>
        </row>
        <row r="439">
          <cell r="A439" t="str">
            <v>Sheki FM</v>
          </cell>
          <cell r="B439">
            <v>0</v>
          </cell>
          <cell r="C439">
            <v>0</v>
          </cell>
        </row>
        <row r="440">
          <cell r="A440" t="str">
            <v>Sema Radio</v>
          </cell>
          <cell r="B440">
            <v>0</v>
          </cell>
          <cell r="C440">
            <v>0</v>
          </cell>
        </row>
        <row r="441">
          <cell r="A441" t="str">
            <v>Sayare Radio</v>
          </cell>
          <cell r="B441">
            <v>0</v>
          </cell>
          <cell r="C441">
            <v>0</v>
          </cell>
        </row>
        <row r="442">
          <cell r="A442" t="str">
            <v>Sawanga FM</v>
          </cell>
          <cell r="B442">
            <v>0</v>
          </cell>
          <cell r="C442">
            <v>0</v>
          </cell>
        </row>
        <row r="443">
          <cell r="A443" t="str">
            <v>Sauti ya Pwani</v>
          </cell>
          <cell r="B443">
            <v>0</v>
          </cell>
          <cell r="C443">
            <v>0</v>
          </cell>
        </row>
        <row r="444">
          <cell r="A444" t="str">
            <v>Saposema/Sabojambo FM</v>
          </cell>
          <cell r="B444">
            <v>0</v>
          </cell>
          <cell r="C444">
            <v>0</v>
          </cell>
        </row>
        <row r="445">
          <cell r="A445" t="str">
            <v>Star FM (Kisii)</v>
          </cell>
          <cell r="B445">
            <v>0</v>
          </cell>
          <cell r="C445">
            <v>0</v>
          </cell>
        </row>
        <row r="446">
          <cell r="A446" t="str">
            <v>Sanyo FM -UG</v>
          </cell>
          <cell r="B446">
            <v>0</v>
          </cell>
          <cell r="C446">
            <v>0</v>
          </cell>
        </row>
        <row r="447">
          <cell r="A447" t="str">
            <v>Sahara FM</v>
          </cell>
          <cell r="B447">
            <v>0</v>
          </cell>
          <cell r="C447">
            <v>0</v>
          </cell>
        </row>
        <row r="448">
          <cell r="A448" t="str">
            <v>Rware</v>
          </cell>
          <cell r="B448">
            <v>0</v>
          </cell>
          <cell r="C448">
            <v>0</v>
          </cell>
        </row>
        <row r="449">
          <cell r="A449" t="str">
            <v>Ruben FM</v>
          </cell>
          <cell r="B449">
            <v>0</v>
          </cell>
          <cell r="C449">
            <v>0</v>
          </cell>
        </row>
        <row r="450">
          <cell r="A450" t="str">
            <v>RTN Radio</v>
          </cell>
          <cell r="B450">
            <v>0</v>
          </cell>
          <cell r="C450">
            <v>0</v>
          </cell>
        </row>
        <row r="451">
          <cell r="A451" t="str">
            <v>RTD (Tanzania)</v>
          </cell>
          <cell r="B451">
            <v>0</v>
          </cell>
          <cell r="C451">
            <v>0</v>
          </cell>
        </row>
        <row r="452">
          <cell r="A452" t="str">
            <v>RSA Radio</v>
          </cell>
          <cell r="B452">
            <v>0</v>
          </cell>
          <cell r="C452">
            <v>0</v>
          </cell>
        </row>
        <row r="453">
          <cell r="A453" t="str">
            <v>Rock Mambo FM</v>
          </cell>
          <cell r="B453">
            <v>0</v>
          </cell>
          <cell r="C453">
            <v>0</v>
          </cell>
        </row>
        <row r="454">
          <cell r="A454" t="str">
            <v>Rhema</v>
          </cell>
          <cell r="B454">
            <v>0</v>
          </cell>
          <cell r="C454">
            <v>0</v>
          </cell>
        </row>
        <row r="455">
          <cell r="A455" t="str">
            <v>RFI (Radio France International)</v>
          </cell>
          <cell r="B455">
            <v>0</v>
          </cell>
          <cell r="C455">
            <v>0</v>
          </cell>
        </row>
        <row r="456">
          <cell r="A456" t="str">
            <v>Ranet FM</v>
          </cell>
          <cell r="B456">
            <v>0</v>
          </cell>
          <cell r="C456">
            <v>0</v>
          </cell>
        </row>
        <row r="457">
          <cell r="A457" t="str">
            <v>Rameny Radio</v>
          </cell>
          <cell r="B457">
            <v>0</v>
          </cell>
          <cell r="C457">
            <v>0</v>
          </cell>
        </row>
        <row r="458">
          <cell r="A458" t="str">
            <v>Raha</v>
          </cell>
          <cell r="B458">
            <v>0</v>
          </cell>
          <cell r="C458">
            <v>0</v>
          </cell>
        </row>
        <row r="459">
          <cell r="A459" t="str">
            <v>Radio Waumini</v>
          </cell>
          <cell r="B459">
            <v>0</v>
          </cell>
          <cell r="C459">
            <v>0</v>
          </cell>
        </row>
        <row r="460">
          <cell r="A460" t="str">
            <v>Spice radio</v>
          </cell>
          <cell r="B460">
            <v>0</v>
          </cell>
          <cell r="C460">
            <v>0</v>
          </cell>
        </row>
        <row r="461">
          <cell r="A461" t="str">
            <v>Star FM (Somali/Borana/Kiswahili)</v>
          </cell>
          <cell r="B461">
            <v>0</v>
          </cell>
          <cell r="C461">
            <v>0</v>
          </cell>
        </row>
        <row r="462">
          <cell r="A462" t="str">
            <v>Radio Tumaini</v>
          </cell>
          <cell r="B462">
            <v>0</v>
          </cell>
          <cell r="C462">
            <v>0</v>
          </cell>
        </row>
        <row r="463">
          <cell r="A463" t="str">
            <v>Togotane FM</v>
          </cell>
          <cell r="B463">
            <v>0</v>
          </cell>
          <cell r="C463">
            <v>0</v>
          </cell>
        </row>
        <row r="464">
          <cell r="A464" t="str">
            <v>Venus FM</v>
          </cell>
          <cell r="B464">
            <v>0</v>
          </cell>
          <cell r="C464">
            <v>0</v>
          </cell>
        </row>
        <row r="465">
          <cell r="A465" t="str">
            <v>USIU Radio</v>
          </cell>
          <cell r="B465">
            <v>0</v>
          </cell>
          <cell r="C465">
            <v>0</v>
          </cell>
        </row>
        <row r="466">
          <cell r="A466" t="str">
            <v>Urban Radio</v>
          </cell>
          <cell r="B466">
            <v>0</v>
          </cell>
          <cell r="C466">
            <v>0</v>
          </cell>
        </row>
        <row r="467">
          <cell r="A467" t="str">
            <v>Upendo FM</v>
          </cell>
          <cell r="B467">
            <v>0</v>
          </cell>
          <cell r="C467">
            <v>0</v>
          </cell>
        </row>
        <row r="468">
          <cell r="A468" t="str">
            <v>Umoja FM Radio</v>
          </cell>
          <cell r="B468">
            <v>0</v>
          </cell>
          <cell r="C468">
            <v>0</v>
          </cell>
        </row>
        <row r="469">
          <cell r="A469" t="str">
            <v>Uhuru FM</v>
          </cell>
          <cell r="B469">
            <v>0</v>
          </cell>
          <cell r="C469">
            <v>0</v>
          </cell>
        </row>
        <row r="470">
          <cell r="A470" t="str">
            <v>Ugwe</v>
          </cell>
          <cell r="B470">
            <v>0</v>
          </cell>
          <cell r="C470">
            <v>0</v>
          </cell>
        </row>
        <row r="471">
          <cell r="A471" t="str">
            <v>Amani FM</v>
          </cell>
          <cell r="B471">
            <v>0</v>
          </cell>
          <cell r="C471">
            <v>0</v>
          </cell>
        </row>
        <row r="472">
          <cell r="A472" t="str">
            <v>Turkana FM</v>
          </cell>
          <cell r="B472">
            <v>0</v>
          </cell>
          <cell r="C472">
            <v>0</v>
          </cell>
        </row>
        <row r="473">
          <cell r="A473" t="str">
            <v>Tuliza FM</v>
          </cell>
          <cell r="B473">
            <v>0</v>
          </cell>
          <cell r="C473">
            <v>0</v>
          </cell>
        </row>
        <row r="474">
          <cell r="A474" t="str">
            <v>Tugwatane kihanja FM</v>
          </cell>
          <cell r="B474">
            <v>0</v>
          </cell>
          <cell r="C474">
            <v>0</v>
          </cell>
        </row>
        <row r="475">
          <cell r="A475" t="str">
            <v>Truth FM</v>
          </cell>
          <cell r="B475">
            <v>0</v>
          </cell>
          <cell r="C475">
            <v>0</v>
          </cell>
        </row>
        <row r="476">
          <cell r="A476" t="str">
            <v>Tripple A</v>
          </cell>
          <cell r="B476">
            <v>0</v>
          </cell>
          <cell r="C476">
            <v>0</v>
          </cell>
        </row>
        <row r="477">
          <cell r="A477" t="str">
            <v>Top FM</v>
          </cell>
          <cell r="B477">
            <v>0</v>
          </cell>
          <cell r="C477">
            <v>0</v>
          </cell>
        </row>
        <row r="478">
          <cell r="A478" t="str">
            <v>TNT FM</v>
          </cell>
          <cell r="B478">
            <v>0</v>
          </cell>
          <cell r="C478">
            <v>0</v>
          </cell>
        </row>
        <row r="479">
          <cell r="A479" t="str">
            <v>Star Radio(Lake)</v>
          </cell>
          <cell r="B479">
            <v>0</v>
          </cell>
          <cell r="C479">
            <v>0</v>
          </cell>
        </row>
        <row r="480">
          <cell r="A480" t="str">
            <v>Thiiri FM</v>
          </cell>
          <cell r="B480">
            <v>0</v>
          </cell>
          <cell r="C480">
            <v>0</v>
          </cell>
        </row>
        <row r="481">
          <cell r="A481" t="str">
            <v>Tehran</v>
          </cell>
          <cell r="B481">
            <v>0</v>
          </cell>
          <cell r="C481">
            <v>0</v>
          </cell>
        </row>
        <row r="482">
          <cell r="A482" t="str">
            <v>TBS Radio</v>
          </cell>
          <cell r="B482">
            <v>0</v>
          </cell>
          <cell r="C482">
            <v>0</v>
          </cell>
        </row>
        <row r="483">
          <cell r="A483" t="str">
            <v>TBC TZ</v>
          </cell>
          <cell r="B483">
            <v>0</v>
          </cell>
          <cell r="C483">
            <v>0</v>
          </cell>
        </row>
        <row r="484">
          <cell r="A484" t="str">
            <v>Tarumbeta Radio</v>
          </cell>
          <cell r="B484">
            <v>0</v>
          </cell>
          <cell r="C484">
            <v>0</v>
          </cell>
        </row>
        <row r="485">
          <cell r="A485" t="str">
            <v>Tana River Broadcasting Station (TBS)</v>
          </cell>
          <cell r="B485">
            <v>0</v>
          </cell>
          <cell r="C485">
            <v>0</v>
          </cell>
        </row>
        <row r="486">
          <cell r="A486" t="str">
            <v>Tana FM</v>
          </cell>
          <cell r="B486">
            <v>0</v>
          </cell>
          <cell r="C486">
            <v>0</v>
          </cell>
        </row>
        <row r="487">
          <cell r="A487" t="str">
            <v>Taboiyat FM</v>
          </cell>
          <cell r="B487">
            <v>0</v>
          </cell>
          <cell r="C487">
            <v>0</v>
          </cell>
        </row>
        <row r="488">
          <cell r="A488" t="str">
            <v>Tabasamu Radio</v>
          </cell>
          <cell r="B488">
            <v>0</v>
          </cell>
          <cell r="C488">
            <v>0</v>
          </cell>
        </row>
        <row r="489">
          <cell r="A489" t="str">
            <v>Touch FM</v>
          </cell>
          <cell r="B489">
            <v>0</v>
          </cell>
          <cell r="C489">
            <v>0</v>
          </cell>
        </row>
        <row r="490">
          <cell r="A490" t="str">
            <v>Syokimau FM</v>
          </cell>
          <cell r="B490">
            <v>0</v>
          </cell>
          <cell r="C490">
            <v>0</v>
          </cell>
        </row>
        <row r="491">
          <cell r="A491" t="str">
            <v>Sunset</v>
          </cell>
          <cell r="B491">
            <v>0</v>
          </cell>
          <cell r="C491">
            <v>0</v>
          </cell>
        </row>
        <row r="492">
          <cell r="A492" t="str">
            <v>Sulwe FM</v>
          </cell>
          <cell r="B492">
            <v>0</v>
          </cell>
          <cell r="C492">
            <v>0</v>
          </cell>
        </row>
        <row r="493">
          <cell r="A493" t="str">
            <v>Step FM</v>
          </cell>
          <cell r="B493">
            <v>0</v>
          </cell>
          <cell r="C493">
            <v>0</v>
          </cell>
        </row>
        <row r="494">
          <cell r="A494" t="str">
            <v>Radio Uptown</v>
          </cell>
          <cell r="B494">
            <v>0</v>
          </cell>
          <cell r="C494">
            <v>0</v>
          </cell>
        </row>
        <row r="495">
          <cell r="A495" t="str">
            <v>Radio Tanga</v>
          </cell>
          <cell r="B495">
            <v>0</v>
          </cell>
          <cell r="C495">
            <v>0</v>
          </cell>
        </row>
        <row r="496">
          <cell r="A496" t="str">
            <v>Mua FM</v>
          </cell>
          <cell r="B496">
            <v>0</v>
          </cell>
          <cell r="C496">
            <v>0</v>
          </cell>
        </row>
        <row r="497">
          <cell r="B497">
            <v>0</v>
          </cell>
          <cell r="C497">
            <v>0</v>
          </cell>
        </row>
        <row r="498">
          <cell r="A498" t="str">
            <v>Radio Alpha</v>
          </cell>
          <cell r="B498">
            <v>0</v>
          </cell>
          <cell r="C498">
            <v>0</v>
          </cell>
        </row>
        <row r="499">
          <cell r="A499" t="str">
            <v>Radio Akicha</v>
          </cell>
          <cell r="B499">
            <v>0</v>
          </cell>
          <cell r="C499">
            <v>0</v>
          </cell>
        </row>
        <row r="500">
          <cell r="A500" t="str">
            <v>Qwetu Radio (Kwetu)</v>
          </cell>
          <cell r="B500">
            <v>0</v>
          </cell>
          <cell r="C500">
            <v>0</v>
          </cell>
        </row>
        <row r="501">
          <cell r="A501" t="str">
            <v>Quaran</v>
          </cell>
          <cell r="B501">
            <v>0</v>
          </cell>
          <cell r="C501">
            <v>0</v>
          </cell>
        </row>
        <row r="502">
          <cell r="A502" t="str">
            <v>Pwani FM</v>
          </cell>
          <cell r="B502">
            <v>0</v>
          </cell>
          <cell r="C502">
            <v>0</v>
          </cell>
        </row>
        <row r="503">
          <cell r="A503" t="str">
            <v>Pilipili FM</v>
          </cell>
          <cell r="B503">
            <v>0</v>
          </cell>
          <cell r="C503">
            <v>0</v>
          </cell>
        </row>
        <row r="504">
          <cell r="A504" t="str">
            <v>Pamoja FM Radio</v>
          </cell>
          <cell r="B504">
            <v>0</v>
          </cell>
          <cell r="C504">
            <v>0</v>
          </cell>
        </row>
        <row r="505">
          <cell r="A505" t="str">
            <v>Open Gate Radio-Ug(OPG)</v>
          </cell>
          <cell r="B505">
            <v>0</v>
          </cell>
          <cell r="C505">
            <v>0</v>
          </cell>
        </row>
        <row r="506">
          <cell r="A506" t="str">
            <v>Onagi FM</v>
          </cell>
          <cell r="B506">
            <v>0</v>
          </cell>
          <cell r="C506">
            <v>0</v>
          </cell>
        </row>
        <row r="507">
          <cell r="A507" t="str">
            <v>Nyota FM</v>
          </cell>
          <cell r="B507">
            <v>0</v>
          </cell>
          <cell r="C507">
            <v>0</v>
          </cell>
        </row>
        <row r="508">
          <cell r="A508" t="str">
            <v>Nuru FM</v>
          </cell>
          <cell r="B508">
            <v>0</v>
          </cell>
          <cell r="C508">
            <v>0</v>
          </cell>
        </row>
        <row r="509">
          <cell r="A509" t="str">
            <v>NRG Radio/Energy</v>
          </cell>
          <cell r="B509">
            <v>0</v>
          </cell>
          <cell r="C509">
            <v>0</v>
          </cell>
        </row>
        <row r="510">
          <cell r="A510" t="str">
            <v>Not Applicable</v>
          </cell>
          <cell r="B510">
            <v>0</v>
          </cell>
          <cell r="C510">
            <v>0</v>
          </cell>
        </row>
        <row r="511">
          <cell r="A511" t="str">
            <v>North Rift Radio</v>
          </cell>
          <cell r="B511">
            <v>0</v>
          </cell>
          <cell r="C511">
            <v>0</v>
          </cell>
        </row>
        <row r="512">
          <cell r="A512" t="str">
            <v>Njata FM</v>
          </cell>
          <cell r="B512">
            <v>0</v>
          </cell>
          <cell r="C512">
            <v>0</v>
          </cell>
        </row>
        <row r="513">
          <cell r="A513" t="str">
            <v>Radio China</v>
          </cell>
          <cell r="B513">
            <v>0</v>
          </cell>
          <cell r="C513">
            <v>0</v>
          </cell>
        </row>
        <row r="514">
          <cell r="A514" t="str">
            <v>Neema FM</v>
          </cell>
          <cell r="B514">
            <v>0</v>
          </cell>
          <cell r="C514">
            <v>0</v>
          </cell>
        </row>
        <row r="515">
          <cell r="A515" t="str">
            <v>Ndega FM</v>
          </cell>
          <cell r="B515">
            <v>0</v>
          </cell>
          <cell r="C515">
            <v>0</v>
          </cell>
        </row>
        <row r="516">
          <cell r="A516" t="str">
            <v>NBS Radio</v>
          </cell>
          <cell r="B516">
            <v>0</v>
          </cell>
          <cell r="C516">
            <v>0</v>
          </cell>
        </row>
        <row r="517">
          <cell r="A517" t="str">
            <v>Nation FM / 963</v>
          </cell>
          <cell r="B517">
            <v>0</v>
          </cell>
          <cell r="C517">
            <v>0</v>
          </cell>
        </row>
        <row r="518">
          <cell r="A518" t="str">
            <v>Namlolwe FM</v>
          </cell>
          <cell r="B518">
            <v>0</v>
          </cell>
          <cell r="C518">
            <v>0</v>
          </cell>
        </row>
        <row r="519">
          <cell r="A519" t="str">
            <v>Mwatu FM</v>
          </cell>
          <cell r="B519">
            <v>0</v>
          </cell>
          <cell r="C519">
            <v>0</v>
          </cell>
        </row>
        <row r="520">
          <cell r="A520" t="str">
            <v>Mwango FM</v>
          </cell>
          <cell r="B520">
            <v>0</v>
          </cell>
          <cell r="C520">
            <v>0</v>
          </cell>
        </row>
        <row r="521">
          <cell r="A521" t="str">
            <v>Mwangaza</v>
          </cell>
          <cell r="B521">
            <v>0</v>
          </cell>
          <cell r="C521">
            <v>0</v>
          </cell>
        </row>
        <row r="522">
          <cell r="A522" t="str">
            <v>Mwambao FM</v>
          </cell>
          <cell r="B522">
            <v>0</v>
          </cell>
          <cell r="C522">
            <v>0</v>
          </cell>
        </row>
        <row r="523">
          <cell r="A523" t="str">
            <v>Mwago FM</v>
          </cell>
          <cell r="B523">
            <v>0</v>
          </cell>
          <cell r="C523">
            <v>0</v>
          </cell>
        </row>
        <row r="524">
          <cell r="A524" t="str">
            <v>Musyi FM</v>
          </cell>
          <cell r="B524">
            <v>0</v>
          </cell>
          <cell r="C524">
            <v>0</v>
          </cell>
        </row>
        <row r="525">
          <cell r="A525" t="str">
            <v>Mulembe FM</v>
          </cell>
          <cell r="B525">
            <v>0</v>
          </cell>
          <cell r="C525">
            <v>0</v>
          </cell>
        </row>
        <row r="526">
          <cell r="A526" t="str">
            <v>Mugambo FM</v>
          </cell>
          <cell r="B526">
            <v>0</v>
          </cell>
          <cell r="C526">
            <v>0</v>
          </cell>
        </row>
        <row r="527">
          <cell r="A527" t="str">
            <v>Mucha FM</v>
          </cell>
          <cell r="B527">
            <v>0</v>
          </cell>
          <cell r="C527">
            <v>0</v>
          </cell>
        </row>
        <row r="528">
          <cell r="A528" t="str">
            <v>Radio Chaidi</v>
          </cell>
          <cell r="B528">
            <v>0</v>
          </cell>
          <cell r="C528">
            <v>0</v>
          </cell>
        </row>
        <row r="529">
          <cell r="A529" t="str">
            <v>Radio Deutsche Welle</v>
          </cell>
          <cell r="B529">
            <v>0</v>
          </cell>
          <cell r="C529">
            <v>0</v>
          </cell>
        </row>
        <row r="530">
          <cell r="A530" t="str">
            <v>Radio Somalia</v>
          </cell>
          <cell r="B530">
            <v>0</v>
          </cell>
          <cell r="C530">
            <v>0</v>
          </cell>
        </row>
        <row r="531">
          <cell r="A531" t="str">
            <v>Radio Mumbo</v>
          </cell>
          <cell r="B531">
            <v>0</v>
          </cell>
          <cell r="C531">
            <v>0</v>
          </cell>
        </row>
        <row r="532">
          <cell r="A532" t="str">
            <v>Radio Simba</v>
          </cell>
          <cell r="B532">
            <v>0</v>
          </cell>
          <cell r="C532">
            <v>0</v>
          </cell>
        </row>
        <row r="533">
          <cell r="A533" t="str">
            <v>Radio Salaam</v>
          </cell>
          <cell r="B533">
            <v>0</v>
          </cell>
          <cell r="C533">
            <v>0</v>
          </cell>
        </row>
        <row r="534">
          <cell r="A534" t="str">
            <v>Radio Sahara 943 FM</v>
          </cell>
          <cell r="B534">
            <v>0</v>
          </cell>
          <cell r="C534">
            <v>0</v>
          </cell>
        </row>
        <row r="535">
          <cell r="A535" t="str">
            <v>Radio Safari</v>
          </cell>
          <cell r="B535">
            <v>0</v>
          </cell>
          <cell r="C535">
            <v>0</v>
          </cell>
        </row>
        <row r="536">
          <cell r="A536" t="str">
            <v>Radio Risala</v>
          </cell>
          <cell r="B536">
            <v>0</v>
          </cell>
          <cell r="C536">
            <v>0</v>
          </cell>
        </row>
        <row r="537">
          <cell r="A537" t="str">
            <v>Radio Rahma</v>
          </cell>
          <cell r="B537">
            <v>0</v>
          </cell>
          <cell r="C537">
            <v>0</v>
          </cell>
        </row>
        <row r="538">
          <cell r="A538" t="str">
            <v>Radio Planet International</v>
          </cell>
          <cell r="B538">
            <v>0</v>
          </cell>
          <cell r="C538">
            <v>0</v>
          </cell>
        </row>
        <row r="539">
          <cell r="A539" t="str">
            <v>Radio Pacho</v>
          </cell>
          <cell r="B539">
            <v>0</v>
          </cell>
          <cell r="C539">
            <v>0</v>
          </cell>
        </row>
        <row r="540">
          <cell r="A540" t="str">
            <v>Radio One /  1 FM</v>
          </cell>
          <cell r="B540">
            <v>0</v>
          </cell>
          <cell r="C540">
            <v>0</v>
          </cell>
        </row>
        <row r="541">
          <cell r="A541" t="str">
            <v>Radio Oldis</v>
          </cell>
          <cell r="B541">
            <v>0</v>
          </cell>
          <cell r="C541">
            <v>0</v>
          </cell>
        </row>
        <row r="542">
          <cell r="A542" t="str">
            <v>Radio Nthome</v>
          </cell>
          <cell r="B542">
            <v>0</v>
          </cell>
          <cell r="C542">
            <v>0</v>
          </cell>
        </row>
        <row r="543">
          <cell r="A543" t="str">
            <v>Radio Mwariama</v>
          </cell>
          <cell r="B543">
            <v>0</v>
          </cell>
          <cell r="C543">
            <v>0</v>
          </cell>
        </row>
        <row r="544">
          <cell r="A544" t="str">
            <v>Radio Mwanendu</v>
          </cell>
          <cell r="B544">
            <v>0</v>
          </cell>
          <cell r="C544">
            <v>0</v>
          </cell>
        </row>
        <row r="545">
          <cell r="A545" t="str">
            <v>Radio Mururi</v>
          </cell>
          <cell r="B545">
            <v>0</v>
          </cell>
          <cell r="C545">
            <v>0</v>
          </cell>
        </row>
        <row r="546">
          <cell r="A546" t="str">
            <v>Radio Mukwano</v>
          </cell>
          <cell r="B546">
            <v>0</v>
          </cell>
          <cell r="C546">
            <v>0</v>
          </cell>
        </row>
        <row r="547">
          <cell r="A547" t="str">
            <v>Radio Dhamaal</v>
          </cell>
          <cell r="B547">
            <v>0</v>
          </cell>
          <cell r="C547">
            <v>0</v>
          </cell>
        </row>
        <row r="548">
          <cell r="A548" t="str">
            <v>Radio Mata</v>
          </cell>
          <cell r="B548">
            <v>0</v>
          </cell>
          <cell r="C548">
            <v>0</v>
          </cell>
        </row>
        <row r="549">
          <cell r="A549" t="str">
            <v>Radio Maria</v>
          </cell>
          <cell r="B549">
            <v>0</v>
          </cell>
          <cell r="C549">
            <v>0</v>
          </cell>
        </row>
        <row r="550">
          <cell r="A550" t="str">
            <v>Radio Mambo</v>
          </cell>
          <cell r="B550">
            <v>0</v>
          </cell>
          <cell r="C550">
            <v>0</v>
          </cell>
        </row>
        <row r="551">
          <cell r="A551" t="str">
            <v>Radio Maa</v>
          </cell>
          <cell r="B551">
            <v>0</v>
          </cell>
          <cell r="C551">
            <v>0</v>
          </cell>
        </row>
        <row r="552">
          <cell r="A552" t="str">
            <v>Radio Lake Victoria/Osienala</v>
          </cell>
          <cell r="B552">
            <v>0</v>
          </cell>
          <cell r="C552">
            <v>0</v>
          </cell>
        </row>
        <row r="553">
          <cell r="A553" t="str">
            <v>Radio Kitwek</v>
          </cell>
          <cell r="B553">
            <v>0</v>
          </cell>
          <cell r="C553">
            <v>0</v>
          </cell>
        </row>
        <row r="554">
          <cell r="A554" t="str">
            <v>Radio Japan International International</v>
          </cell>
          <cell r="B554">
            <v>0</v>
          </cell>
          <cell r="C554">
            <v>0</v>
          </cell>
        </row>
        <row r="555">
          <cell r="A555" t="str">
            <v>Radio Jangwani</v>
          </cell>
          <cell r="B555">
            <v>0</v>
          </cell>
          <cell r="C555">
            <v>0</v>
          </cell>
        </row>
        <row r="556">
          <cell r="A556" t="str">
            <v>Radio Ihsaan</v>
          </cell>
          <cell r="B556">
            <v>0</v>
          </cell>
          <cell r="C556">
            <v>0</v>
          </cell>
        </row>
        <row r="557">
          <cell r="A557" t="str">
            <v>Radio Furaha</v>
          </cell>
          <cell r="B557">
            <v>0</v>
          </cell>
          <cell r="C557">
            <v>0</v>
          </cell>
        </row>
        <row r="558">
          <cell r="A558" t="str">
            <v>Radio Free Africa</v>
          </cell>
          <cell r="B558">
            <v>0</v>
          </cell>
          <cell r="C558">
            <v>0</v>
          </cell>
        </row>
        <row r="559">
          <cell r="A559" t="str">
            <v>Radio Ethiopia</v>
          </cell>
          <cell r="B559">
            <v>0</v>
          </cell>
          <cell r="C559">
            <v>0</v>
          </cell>
        </row>
        <row r="560">
          <cell r="A560" t="str">
            <v>Radio Djibouti</v>
          </cell>
          <cell r="B560">
            <v>0</v>
          </cell>
          <cell r="C560">
            <v>0</v>
          </cell>
        </row>
        <row r="561">
          <cell r="A561" t="str">
            <v>Radio Disney</v>
          </cell>
          <cell r="B561">
            <v>0</v>
          </cell>
          <cell r="C561">
            <v>0</v>
          </cell>
        </row>
        <row r="562">
          <cell r="A562" t="str">
            <v>Two FM/2 FM / 87.7 Radio</v>
          </cell>
          <cell r="B562">
            <v>0</v>
          </cell>
          <cell r="C56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Data"/>
      <sheetName val="Reach and Share"/>
    </sheetNames>
    <sheetDataSet>
      <sheetData sheetId="0"/>
      <sheetData sheetId="1">
        <row r="2">
          <cell r="A2" t="str">
            <v>Station</v>
          </cell>
          <cell r="B2" t="str">
            <v>Reach</v>
          </cell>
          <cell r="C2" t="str">
            <v>Share</v>
          </cell>
        </row>
        <row r="3">
          <cell r="A3" t="str">
            <v>Total RD</v>
          </cell>
          <cell r="B3">
            <v>0.40799999999999997</v>
          </cell>
          <cell r="C3">
            <v>1</v>
          </cell>
        </row>
        <row r="4">
          <cell r="A4" t="str">
            <v>Chamgei FM</v>
          </cell>
          <cell r="B4">
            <v>9.01E-2</v>
          </cell>
          <cell r="C4">
            <v>0.22409316232591081</v>
          </cell>
        </row>
        <row r="5">
          <cell r="A5" t="str">
            <v>Citizen Radio</v>
          </cell>
          <cell r="B5">
            <v>0.10680000000000001</v>
          </cell>
          <cell r="C5">
            <v>0.17212211818396411</v>
          </cell>
        </row>
        <row r="6">
          <cell r="A6" t="str">
            <v>Kass FM</v>
          </cell>
          <cell r="B6">
            <v>6.9000000000000006E-2</v>
          </cell>
          <cell r="C6">
            <v>0.11507593044299309</v>
          </cell>
        </row>
        <row r="7">
          <cell r="A7" t="str">
            <v>Jambo FM</v>
          </cell>
          <cell r="B7">
            <v>3.5499999999999997E-2</v>
          </cell>
          <cell r="C7">
            <v>6.5662129199779692E-2</v>
          </cell>
        </row>
        <row r="8">
          <cell r="A8" t="str">
            <v>Radio 47</v>
          </cell>
          <cell r="B8">
            <v>2.53E-2</v>
          </cell>
          <cell r="C8">
            <v>5.4016838460933199E-2</v>
          </cell>
        </row>
        <row r="9">
          <cell r="A9" t="str">
            <v>Radio Maisha</v>
          </cell>
          <cell r="B9">
            <v>3.1800000000000002E-2</v>
          </cell>
          <cell r="C9">
            <v>4.8902352663466833E-2</v>
          </cell>
        </row>
        <row r="10">
          <cell r="A10" t="str">
            <v>Emoo FM</v>
          </cell>
          <cell r="B10">
            <v>1.5900000000000001E-2</v>
          </cell>
          <cell r="C10">
            <v>4.5164843811472177E-2</v>
          </cell>
        </row>
        <row r="11">
          <cell r="A11" t="str">
            <v>Jesus is Lord</v>
          </cell>
          <cell r="B11">
            <v>5.0000000000000001E-3</v>
          </cell>
          <cell r="C11">
            <v>3.092296797545047E-2</v>
          </cell>
        </row>
        <row r="12">
          <cell r="A12" t="str">
            <v>Touch FM</v>
          </cell>
          <cell r="B12">
            <v>1.67E-2</v>
          </cell>
          <cell r="C12">
            <v>2.612321976552049E-2</v>
          </cell>
        </row>
        <row r="13">
          <cell r="A13" t="str">
            <v>Sidai FM</v>
          </cell>
          <cell r="B13">
            <v>9.7999999999999997E-3</v>
          </cell>
          <cell r="C13">
            <v>2.1716893540011009E-2</v>
          </cell>
        </row>
        <row r="14">
          <cell r="A14" t="str">
            <v>Milele FM</v>
          </cell>
          <cell r="B14">
            <v>1.21E-2</v>
          </cell>
          <cell r="C14">
            <v>1.8608859863089151E-2</v>
          </cell>
        </row>
        <row r="15">
          <cell r="A15" t="str">
            <v>Classic FM</v>
          </cell>
          <cell r="B15">
            <v>9.9000000000000008E-3</v>
          </cell>
          <cell r="C15">
            <v>1.6956487528523089E-2</v>
          </cell>
        </row>
        <row r="16">
          <cell r="A16" t="str">
            <v>Kiss FM</v>
          </cell>
          <cell r="B16">
            <v>5.1000000000000004E-3</v>
          </cell>
          <cell r="C16">
            <v>1.561885278149343E-2</v>
          </cell>
        </row>
        <row r="17">
          <cell r="A17" t="str">
            <v>NRG Radio/Energy</v>
          </cell>
          <cell r="B17">
            <v>6.7000000000000002E-3</v>
          </cell>
          <cell r="C17">
            <v>1.4517271225116059E-2</v>
          </cell>
        </row>
        <row r="18">
          <cell r="A18" t="str">
            <v>Sayare Radio</v>
          </cell>
          <cell r="B18">
            <v>7.1999999999999998E-3</v>
          </cell>
          <cell r="C18">
            <v>1.274687229522386E-2</v>
          </cell>
        </row>
        <row r="19">
          <cell r="A19" t="str">
            <v>Kameme Radio</v>
          </cell>
          <cell r="B19">
            <v>4.1999999999999997E-3</v>
          </cell>
          <cell r="C19">
            <v>1.0504366984027069E-2</v>
          </cell>
        </row>
        <row r="20">
          <cell r="A20" t="str">
            <v>Mayian FM</v>
          </cell>
          <cell r="B20">
            <v>6.1000000000000004E-3</v>
          </cell>
          <cell r="C20">
            <v>1.0189629396490679E-2</v>
          </cell>
        </row>
        <row r="21">
          <cell r="A21" t="str">
            <v>Ramogi FM</v>
          </cell>
          <cell r="B21">
            <v>1.4E-3</v>
          </cell>
          <cell r="C21">
            <v>9.048705641671255E-3</v>
          </cell>
        </row>
        <row r="22">
          <cell r="A22" t="str">
            <v>KBC English Radio</v>
          </cell>
          <cell r="B22">
            <v>6.1999999999999998E-3</v>
          </cell>
          <cell r="C22">
            <v>6.6488315367062706E-3</v>
          </cell>
        </row>
        <row r="23">
          <cell r="A23" t="str">
            <v>Mbaitu FM</v>
          </cell>
          <cell r="B23">
            <v>3.8E-3</v>
          </cell>
          <cell r="C23">
            <v>6.4127783460539772E-3</v>
          </cell>
        </row>
        <row r="24">
          <cell r="A24" t="str">
            <v>Nenyon</v>
          </cell>
          <cell r="B24">
            <v>1.4E-3</v>
          </cell>
          <cell r="C24">
            <v>5.861987567865292E-3</v>
          </cell>
        </row>
        <row r="25">
          <cell r="A25" t="str">
            <v>Inooro FM</v>
          </cell>
          <cell r="B25">
            <v>3.8E-3</v>
          </cell>
          <cell r="C25">
            <v>4.7997482099299696E-3</v>
          </cell>
        </row>
        <row r="26">
          <cell r="A26" t="str">
            <v>Egesa FM</v>
          </cell>
          <cell r="B26">
            <v>4.1000000000000003E-3</v>
          </cell>
          <cell r="C26">
            <v>4.2096152332992366E-3</v>
          </cell>
        </row>
        <row r="27">
          <cell r="A27" t="str">
            <v>Muuga FM</v>
          </cell>
          <cell r="B27">
            <v>1.2999999999999999E-3</v>
          </cell>
          <cell r="C27">
            <v>4.1309308364151391E-3</v>
          </cell>
        </row>
        <row r="28">
          <cell r="A28" t="str">
            <v>Injili Radio</v>
          </cell>
          <cell r="B28">
            <v>3.8999999999999998E-3</v>
          </cell>
          <cell r="C28">
            <v>3.9735620426469432E-3</v>
          </cell>
        </row>
        <row r="29">
          <cell r="A29" t="str">
            <v>West FM</v>
          </cell>
          <cell r="B29">
            <v>4.4000000000000003E-3</v>
          </cell>
          <cell r="C29">
            <v>3.422771264458258E-3</v>
          </cell>
        </row>
        <row r="30">
          <cell r="A30" t="str">
            <v>Central fm</v>
          </cell>
          <cell r="B30">
            <v>1.4E-3</v>
          </cell>
          <cell r="C30">
            <v>3.226060272248013E-3</v>
          </cell>
        </row>
        <row r="31">
          <cell r="A31" t="str">
            <v>Hot 96 FM</v>
          </cell>
          <cell r="B31">
            <v>1.6999999999999999E-3</v>
          </cell>
          <cell r="C31">
            <v>3.068691478479818E-3</v>
          </cell>
        </row>
        <row r="32">
          <cell r="A32" t="str">
            <v>Biblia Husema</v>
          </cell>
          <cell r="B32">
            <v>3.5000000000000001E-3</v>
          </cell>
          <cell r="C32">
            <v>2.7932960893854749E-3</v>
          </cell>
        </row>
        <row r="33">
          <cell r="A33" t="str">
            <v>Mulembe FM</v>
          </cell>
          <cell r="B33">
            <v>2.2000000000000001E-3</v>
          </cell>
          <cell r="C33">
            <v>2.5965850971752299E-3</v>
          </cell>
        </row>
        <row r="34">
          <cell r="A34" t="str">
            <v>AtaNayeche</v>
          </cell>
          <cell r="B34">
            <v>2E-3</v>
          </cell>
          <cell r="C34">
            <v>2.5572428987331811E-3</v>
          </cell>
        </row>
        <row r="35">
          <cell r="A35" t="str">
            <v>Juda</v>
          </cell>
          <cell r="B35">
            <v>1.6999999999999999E-3</v>
          </cell>
          <cell r="C35">
            <v>2.5572428987331811E-3</v>
          </cell>
        </row>
        <row r="36">
          <cell r="A36" t="str">
            <v>Hope FM</v>
          </cell>
          <cell r="B36">
            <v>1.4E-3</v>
          </cell>
          <cell r="C36">
            <v>2.3605319065229361E-3</v>
          </cell>
        </row>
        <row r="37">
          <cell r="A37" t="str">
            <v>MBCI Radio 89.5 FM</v>
          </cell>
          <cell r="B37">
            <v>3.5999999999999999E-3</v>
          </cell>
          <cell r="C37">
            <v>2.203163112754741E-3</v>
          </cell>
        </row>
        <row r="38">
          <cell r="A38" t="str">
            <v>Bus Radio</v>
          </cell>
          <cell r="B38">
            <v>1.4E-3</v>
          </cell>
          <cell r="C38">
            <v>2.1638209143126919E-3</v>
          </cell>
        </row>
        <row r="39">
          <cell r="A39" t="str">
            <v>AC Radio</v>
          </cell>
          <cell r="B39">
            <v>1.6999999999999999E-3</v>
          </cell>
          <cell r="C39">
            <v>2.0457943189865452E-3</v>
          </cell>
        </row>
        <row r="40">
          <cell r="A40" t="str">
            <v>Msenangu FM</v>
          </cell>
          <cell r="B40">
            <v>5.9999999999999995E-4</v>
          </cell>
          <cell r="C40">
            <v>2.006452120544496E-3</v>
          </cell>
        </row>
        <row r="41">
          <cell r="A41" t="str">
            <v>Musyi FM</v>
          </cell>
          <cell r="B41">
            <v>5.9999999999999995E-4</v>
          </cell>
          <cell r="C41">
            <v>2.006452120544496E-3</v>
          </cell>
        </row>
        <row r="42">
          <cell r="A42" t="str">
            <v>Capital Radio</v>
          </cell>
          <cell r="B42">
            <v>1.1999999999999999E-3</v>
          </cell>
          <cell r="C42">
            <v>1.927767723660398E-3</v>
          </cell>
        </row>
        <row r="43">
          <cell r="A43" t="str">
            <v>Radio Taifa</v>
          </cell>
          <cell r="B43">
            <v>2.8E-3</v>
          </cell>
          <cell r="C43">
            <v>1.8097411283342509E-3</v>
          </cell>
        </row>
        <row r="44">
          <cell r="A44" t="str">
            <v>Imani FM</v>
          </cell>
          <cell r="B44">
            <v>1.1000000000000001E-3</v>
          </cell>
          <cell r="C44">
            <v>1.652372334566055E-3</v>
          </cell>
        </row>
        <row r="45">
          <cell r="A45" t="str">
            <v>Yudah</v>
          </cell>
          <cell r="B45">
            <v>8.0000000000000004E-4</v>
          </cell>
          <cell r="C45">
            <v>1.3376347470296639E-3</v>
          </cell>
        </row>
        <row r="46">
          <cell r="A46" t="str">
            <v>Nation FM / 963</v>
          </cell>
          <cell r="B46">
            <v>1.1000000000000001E-3</v>
          </cell>
          <cell r="C46">
            <v>1.180265953261468E-3</v>
          </cell>
        </row>
        <row r="47">
          <cell r="A47" t="str">
            <v>Mbira fm</v>
          </cell>
          <cell r="B47">
            <v>2.5999999999999999E-3</v>
          </cell>
          <cell r="C47">
            <v>1.022897159493273E-3</v>
          </cell>
        </row>
        <row r="48">
          <cell r="A48" t="str">
            <v>Radio Kitwek</v>
          </cell>
          <cell r="B48">
            <v>8.0000000000000004E-4</v>
          </cell>
          <cell r="C48">
            <v>9.8355496105122361E-4</v>
          </cell>
        </row>
        <row r="49">
          <cell r="A49">
            <v>107.3</v>
          </cell>
          <cell r="B49">
            <v>5.0000000000000001E-4</v>
          </cell>
          <cell r="C49">
            <v>8.655283657250767E-4</v>
          </cell>
        </row>
        <row r="50">
          <cell r="A50" t="str">
            <v>Girwa</v>
          </cell>
          <cell r="B50">
            <v>4.0000000000000002E-4</v>
          </cell>
          <cell r="C50">
            <v>8.655283657250767E-4</v>
          </cell>
        </row>
        <row r="51">
          <cell r="A51" t="str">
            <v>Minyon FM</v>
          </cell>
          <cell r="B51">
            <v>5.0000000000000001E-4</v>
          </cell>
          <cell r="C51">
            <v>8.2618616728302773E-4</v>
          </cell>
        </row>
        <row r="52">
          <cell r="A52" t="str">
            <v>EWTN Catholic Radio</v>
          </cell>
          <cell r="B52">
            <v>2.9999999999999997E-4</v>
          </cell>
          <cell r="C52">
            <v>8.2618616728302773E-4</v>
          </cell>
        </row>
        <row r="53">
          <cell r="A53" t="str">
            <v>Kokwa FM</v>
          </cell>
          <cell r="B53">
            <v>2.9999999999999997E-4</v>
          </cell>
          <cell r="C53">
            <v>7.0815957195688093E-4</v>
          </cell>
        </row>
        <row r="54">
          <cell r="A54" t="str">
            <v>KFM</v>
          </cell>
          <cell r="B54">
            <v>8.9999999999999998E-4</v>
          </cell>
          <cell r="C54">
            <v>6.6881737351483206E-4</v>
          </cell>
        </row>
        <row r="55">
          <cell r="A55" t="str">
            <v>Efiam fm</v>
          </cell>
          <cell r="B55">
            <v>4.0000000000000002E-4</v>
          </cell>
          <cell r="C55">
            <v>6.6881737351483206E-4</v>
          </cell>
        </row>
        <row r="56">
          <cell r="A56" t="str">
            <v>maiyan fm</v>
          </cell>
          <cell r="B56">
            <v>2.9999999999999997E-4</v>
          </cell>
          <cell r="C56">
            <v>5.9013297663073412E-4</v>
          </cell>
        </row>
        <row r="57">
          <cell r="A57" t="str">
            <v>Aldai fm</v>
          </cell>
          <cell r="B57">
            <v>1.2999999999999999E-3</v>
          </cell>
          <cell r="C57">
            <v>5.1144857974663629E-4</v>
          </cell>
        </row>
        <row r="58">
          <cell r="A58" t="str">
            <v>North Rift Radio</v>
          </cell>
          <cell r="B58">
            <v>2.9999999999999997E-4</v>
          </cell>
          <cell r="C58">
            <v>4.7210638130458732E-4</v>
          </cell>
        </row>
        <row r="59">
          <cell r="A59" t="str">
            <v>Home boyz Radio</v>
          </cell>
          <cell r="B59">
            <v>2.0000000000000001E-4</v>
          </cell>
          <cell r="C59">
            <v>4.327641828625383E-4</v>
          </cell>
        </row>
        <row r="60">
          <cell r="A60" t="str">
            <v>Sulwe FM</v>
          </cell>
          <cell r="B60">
            <v>8.0000000000000004E-4</v>
          </cell>
          <cell r="C60">
            <v>3.1473758753639149E-4</v>
          </cell>
        </row>
        <row r="61">
          <cell r="A61" t="str">
            <v>Mayienga FM</v>
          </cell>
          <cell r="B61">
            <v>2.9999999999999997E-4</v>
          </cell>
          <cell r="C61">
            <v>3.1473758753639149E-4</v>
          </cell>
        </row>
        <row r="62">
          <cell r="A62" t="str">
            <v>LINYONY</v>
          </cell>
          <cell r="B62">
            <v>5.9999999999999995E-4</v>
          </cell>
          <cell r="C62">
            <v>2.3605319065229361E-4</v>
          </cell>
        </row>
        <row r="63">
          <cell r="A63" t="str">
            <v>Kwito</v>
          </cell>
          <cell r="B63">
            <v>4.0000000000000002E-4</v>
          </cell>
          <cell r="C63">
            <v>1.573687937681958E-4</v>
          </cell>
        </row>
        <row r="64">
          <cell r="A64" t="str">
            <v>KBC Maasai/Nosim</v>
          </cell>
          <cell r="B64">
            <v>2.9999999999999997E-4</v>
          </cell>
          <cell r="C64">
            <v>1.180265953261468E-4</v>
          </cell>
        </row>
        <row r="65">
          <cell r="A65" t="str">
            <v>Kalya</v>
          </cell>
          <cell r="B65">
            <v>1E-4</v>
          </cell>
          <cell r="C65">
            <v>1.180265953261468E-4</v>
          </cell>
        </row>
        <row r="66">
          <cell r="A66">
            <v>0</v>
          </cell>
          <cell r="B66">
            <v>2.0000000000000001E-4</v>
          </cell>
          <cell r="C66">
            <v>3.9342198442048943E-5</v>
          </cell>
        </row>
        <row r="67">
          <cell r="A67" t="str">
            <v>Jcc</v>
          </cell>
          <cell r="B67">
            <v>0</v>
          </cell>
          <cell r="C67">
            <v>0</v>
          </cell>
        </row>
        <row r="68">
          <cell r="A68" t="str">
            <v>Lokoi fm</v>
          </cell>
          <cell r="B68">
            <v>0</v>
          </cell>
          <cell r="C68">
            <v>0</v>
          </cell>
        </row>
        <row r="69">
          <cell r="A69" t="str">
            <v>Getembe fm</v>
          </cell>
          <cell r="B69">
            <v>0</v>
          </cell>
          <cell r="C69">
            <v>0</v>
          </cell>
        </row>
        <row r="70">
          <cell r="A70" t="str">
            <v>Kwame fm</v>
          </cell>
          <cell r="B70">
            <v>0</v>
          </cell>
          <cell r="C70">
            <v>0</v>
          </cell>
        </row>
        <row r="71">
          <cell r="A71" t="str">
            <v>Poro fm</v>
          </cell>
          <cell r="B71">
            <v>0</v>
          </cell>
          <cell r="C71">
            <v>0</v>
          </cell>
        </row>
        <row r="72">
          <cell r="A72" t="str">
            <v>Bania fm</v>
          </cell>
          <cell r="B72">
            <v>0</v>
          </cell>
          <cell r="C72">
            <v>0</v>
          </cell>
        </row>
        <row r="73">
          <cell r="A73" t="str">
            <v>Wakulima</v>
          </cell>
          <cell r="B73">
            <v>0</v>
          </cell>
          <cell r="C73">
            <v>0</v>
          </cell>
        </row>
        <row r="74">
          <cell r="A74" t="str">
            <v>CBS radio</v>
          </cell>
          <cell r="B74">
            <v>0</v>
          </cell>
          <cell r="C74">
            <v>0</v>
          </cell>
        </row>
        <row r="75">
          <cell r="A75" t="str">
            <v>Relax fm</v>
          </cell>
          <cell r="B75">
            <v>0</v>
          </cell>
          <cell r="C75">
            <v>0</v>
          </cell>
        </row>
        <row r="76">
          <cell r="A76" t="str">
            <v>Mwihoko</v>
          </cell>
          <cell r="B76">
            <v>0</v>
          </cell>
          <cell r="C76">
            <v>0</v>
          </cell>
        </row>
        <row r="77">
          <cell r="A77" t="str">
            <v>Muoroto fm</v>
          </cell>
          <cell r="B77">
            <v>0</v>
          </cell>
          <cell r="C77">
            <v>0</v>
          </cell>
        </row>
        <row r="78">
          <cell r="A78" t="str">
            <v>Christian radio</v>
          </cell>
          <cell r="B78">
            <v>0</v>
          </cell>
          <cell r="C78">
            <v>0</v>
          </cell>
        </row>
        <row r="79">
          <cell r="A79" t="str">
            <v>Riverside</v>
          </cell>
          <cell r="B79">
            <v>0</v>
          </cell>
          <cell r="C79">
            <v>0</v>
          </cell>
        </row>
        <row r="80">
          <cell r="A80" t="str">
            <v>FBF</v>
          </cell>
          <cell r="B80">
            <v>0</v>
          </cell>
          <cell r="C80">
            <v>0</v>
          </cell>
        </row>
        <row r="81">
          <cell r="A81" t="str">
            <v>BBI</v>
          </cell>
          <cell r="B81">
            <v>0</v>
          </cell>
          <cell r="C81">
            <v>0</v>
          </cell>
        </row>
        <row r="82">
          <cell r="A82" t="str">
            <v>Radio Mshindi</v>
          </cell>
          <cell r="B82">
            <v>0</v>
          </cell>
          <cell r="C82">
            <v>0</v>
          </cell>
        </row>
        <row r="83">
          <cell r="A83" t="str">
            <v>Ekeyokon FM</v>
          </cell>
          <cell r="B83">
            <v>0</v>
          </cell>
          <cell r="C83">
            <v>0</v>
          </cell>
        </row>
        <row r="84">
          <cell r="A84" t="str">
            <v>Chalbi FM</v>
          </cell>
          <cell r="B84">
            <v>0</v>
          </cell>
          <cell r="C84">
            <v>0</v>
          </cell>
        </row>
        <row r="85">
          <cell r="A85" t="str">
            <v>Baite</v>
          </cell>
          <cell r="B85">
            <v>0</v>
          </cell>
          <cell r="C85">
            <v>0</v>
          </cell>
        </row>
        <row r="86">
          <cell r="A86" t="str">
            <v>GV</v>
          </cell>
          <cell r="B86">
            <v>0</v>
          </cell>
          <cell r="C86">
            <v>0</v>
          </cell>
        </row>
        <row r="87">
          <cell r="A87" t="str">
            <v>Jazz</v>
          </cell>
          <cell r="B87">
            <v>0</v>
          </cell>
          <cell r="C87">
            <v>0</v>
          </cell>
        </row>
        <row r="88">
          <cell r="A88" t="str">
            <v>Kayo FM</v>
          </cell>
          <cell r="B88">
            <v>0</v>
          </cell>
          <cell r="C88">
            <v>0</v>
          </cell>
        </row>
        <row r="89">
          <cell r="A89" t="str">
            <v>Radio mchungaji</v>
          </cell>
          <cell r="B89">
            <v>0</v>
          </cell>
          <cell r="C89">
            <v>0</v>
          </cell>
        </row>
        <row r="90">
          <cell r="A90" t="str">
            <v>Bistu</v>
          </cell>
          <cell r="B90">
            <v>0</v>
          </cell>
          <cell r="C90">
            <v>0</v>
          </cell>
        </row>
        <row r="91">
          <cell r="A91" t="str">
            <v>Rama</v>
          </cell>
          <cell r="B91">
            <v>0</v>
          </cell>
          <cell r="C91">
            <v>0</v>
          </cell>
        </row>
        <row r="92">
          <cell r="A92" t="str">
            <v>Taji</v>
          </cell>
          <cell r="B92">
            <v>0</v>
          </cell>
          <cell r="C92">
            <v>0</v>
          </cell>
        </row>
        <row r="93">
          <cell r="A93" t="str">
            <v>Ushindi</v>
          </cell>
          <cell r="B93">
            <v>0</v>
          </cell>
          <cell r="C93">
            <v>0</v>
          </cell>
        </row>
        <row r="94">
          <cell r="A94" t="str">
            <v>Kimweri</v>
          </cell>
          <cell r="B94">
            <v>0</v>
          </cell>
          <cell r="C94">
            <v>0</v>
          </cell>
        </row>
        <row r="95">
          <cell r="A95" t="str">
            <v>Radio Teme</v>
          </cell>
          <cell r="B95">
            <v>0</v>
          </cell>
          <cell r="C95">
            <v>0</v>
          </cell>
        </row>
        <row r="96">
          <cell r="A96" t="str">
            <v>Anyore FM</v>
          </cell>
          <cell r="B96">
            <v>0</v>
          </cell>
          <cell r="C96">
            <v>0</v>
          </cell>
        </row>
        <row r="97">
          <cell r="A97" t="str">
            <v>Gisha FM</v>
          </cell>
          <cell r="B97">
            <v>0</v>
          </cell>
          <cell r="C97">
            <v>0</v>
          </cell>
        </row>
        <row r="98">
          <cell r="A98" t="str">
            <v>Mwendani Fm</v>
          </cell>
          <cell r="B98">
            <v>0</v>
          </cell>
          <cell r="C98">
            <v>0</v>
          </cell>
        </row>
        <row r="99">
          <cell r="A99" t="str">
            <v>Milima</v>
          </cell>
          <cell r="B99">
            <v>0</v>
          </cell>
          <cell r="C99">
            <v>0</v>
          </cell>
        </row>
        <row r="100">
          <cell r="A100" t="str">
            <v>Karl FM</v>
          </cell>
          <cell r="B100">
            <v>0</v>
          </cell>
          <cell r="C100">
            <v>0</v>
          </cell>
        </row>
        <row r="101">
          <cell r="A101" t="str">
            <v>Tembea FM</v>
          </cell>
          <cell r="B101">
            <v>0</v>
          </cell>
          <cell r="C101">
            <v>0</v>
          </cell>
        </row>
        <row r="102">
          <cell r="A102" t="str">
            <v>Libao</v>
          </cell>
          <cell r="B102">
            <v>0</v>
          </cell>
          <cell r="C102">
            <v>0</v>
          </cell>
        </row>
        <row r="103">
          <cell r="A103" t="str">
            <v>Mworoto FM</v>
          </cell>
          <cell r="B103">
            <v>0</v>
          </cell>
          <cell r="C103">
            <v>0</v>
          </cell>
        </row>
        <row r="104">
          <cell r="A104" t="str">
            <v>Muhoroto</v>
          </cell>
          <cell r="B104">
            <v>0</v>
          </cell>
          <cell r="C104">
            <v>0</v>
          </cell>
        </row>
        <row r="105">
          <cell r="A105" t="str">
            <v>Mwendatu FM</v>
          </cell>
          <cell r="B105">
            <v>0</v>
          </cell>
          <cell r="C105">
            <v>0</v>
          </cell>
        </row>
        <row r="106">
          <cell r="A106" t="str">
            <v>Mutongoi fm</v>
          </cell>
          <cell r="B106">
            <v>0</v>
          </cell>
          <cell r="C106">
            <v>0</v>
          </cell>
        </row>
        <row r="107">
          <cell r="A107" t="str">
            <v>NBCI</v>
          </cell>
          <cell r="B107">
            <v>0</v>
          </cell>
          <cell r="C107">
            <v>0</v>
          </cell>
        </row>
        <row r="108">
          <cell r="A108" t="str">
            <v>Boarder fm</v>
          </cell>
          <cell r="B108">
            <v>0</v>
          </cell>
          <cell r="C108">
            <v>0</v>
          </cell>
        </row>
        <row r="109">
          <cell r="A109" t="str">
            <v>Getu Radio</v>
          </cell>
          <cell r="B109">
            <v>0</v>
          </cell>
          <cell r="C109">
            <v>0</v>
          </cell>
        </row>
        <row r="110">
          <cell r="A110" t="str">
            <v>Radio 74</v>
          </cell>
          <cell r="B110">
            <v>0</v>
          </cell>
          <cell r="C110">
            <v>0</v>
          </cell>
        </row>
        <row r="111">
          <cell r="A111" t="str">
            <v>Akamba Fm</v>
          </cell>
          <cell r="B111">
            <v>0</v>
          </cell>
          <cell r="C111">
            <v>0</v>
          </cell>
        </row>
        <row r="112">
          <cell r="A112" t="str">
            <v>Angaaf radio</v>
          </cell>
          <cell r="B112">
            <v>0</v>
          </cell>
          <cell r="C112">
            <v>0</v>
          </cell>
        </row>
        <row r="113">
          <cell r="A113" t="str">
            <v>Muyeche fm</v>
          </cell>
          <cell r="B113">
            <v>0</v>
          </cell>
          <cell r="C113">
            <v>0</v>
          </cell>
        </row>
        <row r="114">
          <cell r="A114" t="str">
            <v>Trinity</v>
          </cell>
          <cell r="B114">
            <v>0</v>
          </cell>
          <cell r="C114">
            <v>0</v>
          </cell>
        </row>
        <row r="115">
          <cell r="A115" t="str">
            <v>Radio tangaza</v>
          </cell>
          <cell r="B115">
            <v>0</v>
          </cell>
          <cell r="C115">
            <v>0</v>
          </cell>
        </row>
        <row r="116">
          <cell r="A116" t="str">
            <v>Bulola fm</v>
          </cell>
          <cell r="B116">
            <v>0</v>
          </cell>
          <cell r="C116">
            <v>0</v>
          </cell>
        </row>
        <row r="117">
          <cell r="A117" t="str">
            <v>Kimuri</v>
          </cell>
          <cell r="B117">
            <v>0</v>
          </cell>
          <cell r="C117">
            <v>0</v>
          </cell>
        </row>
        <row r="118">
          <cell r="A118" t="str">
            <v>Ashe</v>
          </cell>
          <cell r="B118">
            <v>0</v>
          </cell>
          <cell r="C118">
            <v>0</v>
          </cell>
        </row>
        <row r="119">
          <cell r="A119" t="str">
            <v>Imoo radio</v>
          </cell>
          <cell r="B119">
            <v>0</v>
          </cell>
          <cell r="C119">
            <v>0</v>
          </cell>
        </row>
        <row r="120">
          <cell r="A120" t="str">
            <v>Lenango</v>
          </cell>
          <cell r="B120">
            <v>0</v>
          </cell>
          <cell r="C120">
            <v>0</v>
          </cell>
        </row>
        <row r="121">
          <cell r="A121" t="str">
            <v>Perus</v>
          </cell>
          <cell r="B121">
            <v>0</v>
          </cell>
          <cell r="C121">
            <v>0</v>
          </cell>
        </row>
        <row r="122">
          <cell r="A122" t="str">
            <v>Deutche Welle(DW)</v>
          </cell>
          <cell r="B122">
            <v>0</v>
          </cell>
          <cell r="C122">
            <v>0</v>
          </cell>
        </row>
        <row r="123">
          <cell r="A123" t="str">
            <v>Tushikamane fm</v>
          </cell>
          <cell r="B123">
            <v>0</v>
          </cell>
          <cell r="C123">
            <v>0</v>
          </cell>
        </row>
        <row r="124">
          <cell r="A124" t="str">
            <v>Gatembe</v>
          </cell>
          <cell r="B124">
            <v>0</v>
          </cell>
          <cell r="C124">
            <v>0</v>
          </cell>
        </row>
        <row r="125">
          <cell r="A125" t="str">
            <v>Soro Radio</v>
          </cell>
          <cell r="B125">
            <v>0</v>
          </cell>
          <cell r="C125">
            <v>0</v>
          </cell>
        </row>
        <row r="126">
          <cell r="A126" t="str">
            <v>wendani FM</v>
          </cell>
          <cell r="B126">
            <v>0</v>
          </cell>
          <cell r="C126">
            <v>0</v>
          </cell>
        </row>
        <row r="127">
          <cell r="A127" t="str">
            <v>Wega</v>
          </cell>
          <cell r="B127">
            <v>0</v>
          </cell>
          <cell r="C127">
            <v>0</v>
          </cell>
        </row>
        <row r="128">
          <cell r="A128" t="str">
            <v>Radio Samaritan</v>
          </cell>
          <cell r="B128">
            <v>0</v>
          </cell>
          <cell r="C128">
            <v>0</v>
          </cell>
        </row>
        <row r="129">
          <cell r="A129" t="str">
            <v>Newlife</v>
          </cell>
          <cell r="B129">
            <v>0</v>
          </cell>
          <cell r="C129">
            <v>0</v>
          </cell>
        </row>
        <row r="130">
          <cell r="A130" t="str">
            <v>Minto</v>
          </cell>
          <cell r="B130">
            <v>0</v>
          </cell>
          <cell r="C130">
            <v>0</v>
          </cell>
        </row>
        <row r="131">
          <cell r="A131" t="str">
            <v>Limwalo fm</v>
          </cell>
          <cell r="B131">
            <v>0</v>
          </cell>
          <cell r="C131">
            <v>0</v>
          </cell>
        </row>
        <row r="132">
          <cell r="A132" t="str">
            <v>Kukena</v>
          </cell>
          <cell r="B132">
            <v>0</v>
          </cell>
          <cell r="C132">
            <v>0</v>
          </cell>
        </row>
        <row r="133">
          <cell r="A133" t="str">
            <v>Kongena fm</v>
          </cell>
          <cell r="B133">
            <v>0</v>
          </cell>
          <cell r="C133">
            <v>0</v>
          </cell>
        </row>
        <row r="134">
          <cell r="A134" t="str">
            <v>Kiptuge fm</v>
          </cell>
          <cell r="B134">
            <v>0</v>
          </cell>
          <cell r="C134">
            <v>0</v>
          </cell>
        </row>
        <row r="135">
          <cell r="A135" t="str">
            <v>Kayu fm</v>
          </cell>
          <cell r="B135">
            <v>0</v>
          </cell>
          <cell r="C135">
            <v>0</v>
          </cell>
        </row>
        <row r="136">
          <cell r="A136" t="str">
            <v>Ikiyalo</v>
          </cell>
          <cell r="B136">
            <v>0</v>
          </cell>
          <cell r="C136">
            <v>0</v>
          </cell>
        </row>
        <row r="137">
          <cell r="A137" t="str">
            <v>Ayele</v>
          </cell>
          <cell r="B137">
            <v>0</v>
          </cell>
          <cell r="C137">
            <v>0</v>
          </cell>
        </row>
        <row r="138">
          <cell r="A138" t="str">
            <v>Fidai</v>
          </cell>
          <cell r="B138">
            <v>0</v>
          </cell>
          <cell r="C138">
            <v>0</v>
          </cell>
        </row>
        <row r="139">
          <cell r="A139" t="str">
            <v>Trace fm</v>
          </cell>
          <cell r="B139">
            <v>0</v>
          </cell>
          <cell r="C139">
            <v>0</v>
          </cell>
        </row>
        <row r="140">
          <cell r="A140" t="str">
            <v>Chuka University</v>
          </cell>
          <cell r="B140">
            <v>0</v>
          </cell>
          <cell r="C140">
            <v>0</v>
          </cell>
        </row>
        <row r="141">
          <cell r="A141" t="str">
            <v>Alfa</v>
          </cell>
          <cell r="B141">
            <v>0</v>
          </cell>
          <cell r="C141">
            <v>0</v>
          </cell>
        </row>
        <row r="142">
          <cell r="A142" t="str">
            <v>Aiyena</v>
          </cell>
          <cell r="B142">
            <v>0</v>
          </cell>
          <cell r="C142">
            <v>0</v>
          </cell>
        </row>
        <row r="143">
          <cell r="A143" t="str">
            <v>Adiani</v>
          </cell>
          <cell r="B143">
            <v>0</v>
          </cell>
          <cell r="C143">
            <v>0</v>
          </cell>
        </row>
        <row r="144">
          <cell r="A144" t="str">
            <v>Dawa fm</v>
          </cell>
          <cell r="B144">
            <v>0</v>
          </cell>
          <cell r="C144">
            <v>0</v>
          </cell>
        </row>
        <row r="145">
          <cell r="A145" t="str">
            <v>Choice fm</v>
          </cell>
          <cell r="B145">
            <v>0</v>
          </cell>
          <cell r="C145">
            <v>0</v>
          </cell>
        </row>
        <row r="146">
          <cell r="A146" t="str">
            <v>Alba fm</v>
          </cell>
          <cell r="B146">
            <v>0</v>
          </cell>
          <cell r="C146">
            <v>0</v>
          </cell>
        </row>
        <row r="147">
          <cell r="A147" t="str">
            <v>ATG</v>
          </cell>
          <cell r="B147">
            <v>0</v>
          </cell>
          <cell r="C147">
            <v>0</v>
          </cell>
        </row>
        <row r="148">
          <cell r="A148" t="str">
            <v>None/Not Consumed</v>
          </cell>
          <cell r="B148">
            <v>0</v>
          </cell>
          <cell r="C148">
            <v>0</v>
          </cell>
        </row>
        <row r="149">
          <cell r="A149" t="str">
            <v>Others2</v>
          </cell>
          <cell r="B149">
            <v>0</v>
          </cell>
          <cell r="C149">
            <v>0</v>
          </cell>
        </row>
        <row r="150">
          <cell r="A150" t="str">
            <v>Others1</v>
          </cell>
          <cell r="B150">
            <v>0</v>
          </cell>
          <cell r="C150">
            <v>0</v>
          </cell>
        </row>
        <row r="151">
          <cell r="A151" t="str">
            <v>Athiani FM</v>
          </cell>
          <cell r="B151">
            <v>0</v>
          </cell>
          <cell r="C151">
            <v>0</v>
          </cell>
        </row>
        <row r="152">
          <cell r="A152" t="str">
            <v>KBC Ingo</v>
          </cell>
          <cell r="B152">
            <v>0</v>
          </cell>
          <cell r="C152">
            <v>0</v>
          </cell>
        </row>
        <row r="153">
          <cell r="A153" t="str">
            <v>Soundcity</v>
          </cell>
          <cell r="B153">
            <v>0</v>
          </cell>
          <cell r="C153">
            <v>0</v>
          </cell>
        </row>
        <row r="154">
          <cell r="A154" t="str">
            <v>Weza</v>
          </cell>
          <cell r="B154">
            <v>0</v>
          </cell>
          <cell r="C154">
            <v>0</v>
          </cell>
        </row>
        <row r="155">
          <cell r="A155" t="str">
            <v>Gaya</v>
          </cell>
          <cell r="B155">
            <v>0</v>
          </cell>
          <cell r="C155">
            <v>0</v>
          </cell>
        </row>
        <row r="156">
          <cell r="A156" t="str">
            <v>Phd</v>
          </cell>
          <cell r="B156">
            <v>0</v>
          </cell>
          <cell r="C156">
            <v>0</v>
          </cell>
        </row>
        <row r="157">
          <cell r="A157" t="str">
            <v>Shake fm</v>
          </cell>
          <cell r="B157">
            <v>0</v>
          </cell>
          <cell r="C157">
            <v>0</v>
          </cell>
        </row>
        <row r="158">
          <cell r="A158" t="str">
            <v>Ingile fm</v>
          </cell>
          <cell r="B158">
            <v>0</v>
          </cell>
          <cell r="C158">
            <v>0</v>
          </cell>
        </row>
        <row r="159">
          <cell r="A159" t="str">
            <v>Gichichio</v>
          </cell>
          <cell r="B159">
            <v>0</v>
          </cell>
          <cell r="C159">
            <v>0</v>
          </cell>
        </row>
        <row r="160">
          <cell r="A160" t="str">
            <v>Coco</v>
          </cell>
          <cell r="B160">
            <v>0</v>
          </cell>
          <cell r="C160">
            <v>0</v>
          </cell>
        </row>
        <row r="161">
          <cell r="A161" t="str">
            <v>Easy fm</v>
          </cell>
          <cell r="B161">
            <v>0</v>
          </cell>
          <cell r="C161">
            <v>0</v>
          </cell>
        </row>
        <row r="162">
          <cell r="A162" t="str">
            <v>Berur</v>
          </cell>
          <cell r="B162">
            <v>0</v>
          </cell>
          <cell r="C162">
            <v>0</v>
          </cell>
        </row>
        <row r="163">
          <cell r="A163" t="str">
            <v>Githembe</v>
          </cell>
          <cell r="B163">
            <v>0</v>
          </cell>
          <cell r="C163">
            <v>0</v>
          </cell>
        </row>
        <row r="164">
          <cell r="A164" t="str">
            <v>BHB</v>
          </cell>
          <cell r="B164">
            <v>0</v>
          </cell>
          <cell r="C164">
            <v>0</v>
          </cell>
        </row>
        <row r="165">
          <cell r="A165" t="str">
            <v>Kuria</v>
          </cell>
          <cell r="B165">
            <v>0</v>
          </cell>
          <cell r="C165">
            <v>0</v>
          </cell>
        </row>
        <row r="166">
          <cell r="A166" t="str">
            <v>Mito</v>
          </cell>
          <cell r="B166">
            <v>0</v>
          </cell>
          <cell r="C166">
            <v>0</v>
          </cell>
        </row>
        <row r="167">
          <cell r="A167" t="str">
            <v>Mwenge</v>
          </cell>
          <cell r="B167">
            <v>0</v>
          </cell>
          <cell r="C167">
            <v>0</v>
          </cell>
        </row>
        <row r="168">
          <cell r="A168" t="str">
            <v>Peal fm</v>
          </cell>
          <cell r="B168">
            <v>0</v>
          </cell>
          <cell r="C168">
            <v>0</v>
          </cell>
        </row>
        <row r="169">
          <cell r="A169" t="str">
            <v>Radio vuna</v>
          </cell>
          <cell r="B169">
            <v>0</v>
          </cell>
          <cell r="C169">
            <v>0</v>
          </cell>
        </row>
        <row r="170">
          <cell r="A170" t="str">
            <v>Radio yuda</v>
          </cell>
          <cell r="B170">
            <v>0</v>
          </cell>
          <cell r="C170">
            <v>0</v>
          </cell>
        </row>
        <row r="171">
          <cell r="A171" t="str">
            <v>Mnbo fm</v>
          </cell>
          <cell r="B171">
            <v>0</v>
          </cell>
          <cell r="C171">
            <v>0</v>
          </cell>
        </row>
        <row r="172">
          <cell r="A172" t="str">
            <v>Thayu fm</v>
          </cell>
          <cell r="B172">
            <v>0</v>
          </cell>
          <cell r="C172">
            <v>0</v>
          </cell>
        </row>
        <row r="173">
          <cell r="A173" t="str">
            <v>Thabathani fm</v>
          </cell>
          <cell r="B173">
            <v>0</v>
          </cell>
          <cell r="C173">
            <v>0</v>
          </cell>
        </row>
        <row r="174">
          <cell r="A174" t="str">
            <v>Sunwe fm</v>
          </cell>
          <cell r="B174">
            <v>0</v>
          </cell>
          <cell r="C174">
            <v>0</v>
          </cell>
        </row>
        <row r="175">
          <cell r="A175" t="str">
            <v>Ujuzi</v>
          </cell>
          <cell r="B175">
            <v>0</v>
          </cell>
          <cell r="C175">
            <v>0</v>
          </cell>
        </row>
        <row r="176">
          <cell r="A176" t="str">
            <v>Wasafi</v>
          </cell>
          <cell r="B176">
            <v>0</v>
          </cell>
          <cell r="C176">
            <v>0</v>
          </cell>
        </row>
        <row r="177">
          <cell r="A177" t="str">
            <v>Vibes radio</v>
          </cell>
          <cell r="B177">
            <v>0</v>
          </cell>
          <cell r="C177">
            <v>0</v>
          </cell>
        </row>
        <row r="178">
          <cell r="A178" t="str">
            <v>Mitume</v>
          </cell>
          <cell r="B178">
            <v>0</v>
          </cell>
          <cell r="C178">
            <v>0</v>
          </cell>
        </row>
        <row r="179">
          <cell r="A179" t="str">
            <v>Guka fm</v>
          </cell>
          <cell r="B179">
            <v>0</v>
          </cell>
          <cell r="C179">
            <v>0</v>
          </cell>
        </row>
        <row r="180">
          <cell r="A180" t="str">
            <v>Mo fm</v>
          </cell>
          <cell r="B180">
            <v>0</v>
          </cell>
          <cell r="C180">
            <v>0</v>
          </cell>
        </row>
        <row r="181">
          <cell r="A181" t="str">
            <v>Sds kilifi</v>
          </cell>
          <cell r="B181">
            <v>0</v>
          </cell>
          <cell r="C181">
            <v>0</v>
          </cell>
        </row>
        <row r="182">
          <cell r="A182" t="str">
            <v>Mwadanja</v>
          </cell>
          <cell r="B182">
            <v>0</v>
          </cell>
          <cell r="C182">
            <v>0</v>
          </cell>
        </row>
        <row r="183">
          <cell r="A183" t="str">
            <v>Round fm</v>
          </cell>
          <cell r="B183">
            <v>0</v>
          </cell>
          <cell r="C183">
            <v>0</v>
          </cell>
        </row>
        <row r="184">
          <cell r="A184" t="str">
            <v>Nanyang Radio</v>
          </cell>
          <cell r="B184">
            <v>0</v>
          </cell>
          <cell r="C184">
            <v>0</v>
          </cell>
        </row>
        <row r="185">
          <cell r="A185" t="str">
            <v>khendo fm</v>
          </cell>
          <cell r="B185">
            <v>0</v>
          </cell>
          <cell r="C185">
            <v>0</v>
          </cell>
        </row>
        <row r="186">
          <cell r="A186" t="str">
            <v>Mwariama fm</v>
          </cell>
          <cell r="B186">
            <v>0</v>
          </cell>
          <cell r="C186">
            <v>0</v>
          </cell>
        </row>
        <row r="187">
          <cell r="A187" t="str">
            <v>Mzalendo</v>
          </cell>
          <cell r="B187">
            <v>0</v>
          </cell>
          <cell r="C187">
            <v>0</v>
          </cell>
        </row>
        <row r="188">
          <cell r="A188" t="str">
            <v>Banana fm</v>
          </cell>
          <cell r="B188">
            <v>0</v>
          </cell>
          <cell r="C188">
            <v>0</v>
          </cell>
        </row>
        <row r="189">
          <cell r="A189" t="str">
            <v>Njoro fm</v>
          </cell>
          <cell r="B189">
            <v>0</v>
          </cell>
          <cell r="C189">
            <v>0</v>
          </cell>
        </row>
        <row r="190">
          <cell r="A190" t="str">
            <v>Matumaini Radio</v>
          </cell>
          <cell r="B190">
            <v>0</v>
          </cell>
          <cell r="C190">
            <v>0</v>
          </cell>
        </row>
        <row r="191">
          <cell r="A191" t="str">
            <v>Kakuma FM</v>
          </cell>
          <cell r="B191">
            <v>0</v>
          </cell>
          <cell r="C191">
            <v>0</v>
          </cell>
        </row>
        <row r="192">
          <cell r="A192" t="str">
            <v>Jowi</v>
          </cell>
          <cell r="B192">
            <v>0</v>
          </cell>
          <cell r="C192">
            <v>0</v>
          </cell>
        </row>
        <row r="193">
          <cell r="A193" t="str">
            <v>91.6 FM</v>
          </cell>
          <cell r="B193">
            <v>0</v>
          </cell>
          <cell r="C193">
            <v>0</v>
          </cell>
        </row>
        <row r="194">
          <cell r="A194" t="str">
            <v>Radio Isegere</v>
          </cell>
          <cell r="B194">
            <v>0</v>
          </cell>
          <cell r="C194">
            <v>0</v>
          </cell>
        </row>
        <row r="195">
          <cell r="A195" t="str">
            <v>Radio Eds</v>
          </cell>
          <cell r="B195">
            <v>0</v>
          </cell>
          <cell r="C195">
            <v>0</v>
          </cell>
        </row>
        <row r="196">
          <cell r="A196" t="str">
            <v>Radio 27</v>
          </cell>
          <cell r="B196">
            <v>0</v>
          </cell>
          <cell r="C196">
            <v>0</v>
          </cell>
        </row>
        <row r="197">
          <cell r="A197" t="str">
            <v>Nyumbaitu</v>
          </cell>
          <cell r="B197">
            <v>0</v>
          </cell>
          <cell r="C197">
            <v>0</v>
          </cell>
        </row>
        <row r="198">
          <cell r="A198" t="str">
            <v>Mtongwe fm</v>
          </cell>
          <cell r="B198">
            <v>0</v>
          </cell>
          <cell r="C198">
            <v>0</v>
          </cell>
        </row>
        <row r="199">
          <cell r="A199" t="str">
            <v>Kingdom seekers fm</v>
          </cell>
          <cell r="B199">
            <v>0</v>
          </cell>
          <cell r="C199">
            <v>0</v>
          </cell>
        </row>
        <row r="200">
          <cell r="A200" t="str">
            <v>99.1 fm</v>
          </cell>
          <cell r="B200">
            <v>0</v>
          </cell>
          <cell r="C200">
            <v>0</v>
          </cell>
        </row>
        <row r="201">
          <cell r="A201">
            <v>97.5</v>
          </cell>
          <cell r="B201">
            <v>0</v>
          </cell>
          <cell r="C201">
            <v>0</v>
          </cell>
        </row>
        <row r="202">
          <cell r="A202">
            <v>107.9</v>
          </cell>
          <cell r="B202">
            <v>0</v>
          </cell>
          <cell r="C202">
            <v>0</v>
          </cell>
        </row>
        <row r="203">
          <cell r="A203" t="str">
            <v>89.5 FM</v>
          </cell>
          <cell r="B203">
            <v>0</v>
          </cell>
          <cell r="C203">
            <v>0</v>
          </cell>
        </row>
        <row r="204">
          <cell r="A204" t="str">
            <v>101.5 FM</v>
          </cell>
          <cell r="B204">
            <v>0</v>
          </cell>
          <cell r="C204">
            <v>0</v>
          </cell>
        </row>
        <row r="205">
          <cell r="A205" t="str">
            <v>Tisa FM</v>
          </cell>
          <cell r="B205">
            <v>0</v>
          </cell>
          <cell r="C205">
            <v>0</v>
          </cell>
        </row>
        <row r="206">
          <cell r="A206" t="str">
            <v>Taran Fm</v>
          </cell>
          <cell r="B206">
            <v>0</v>
          </cell>
          <cell r="C206">
            <v>0</v>
          </cell>
        </row>
        <row r="207">
          <cell r="A207" t="str">
            <v>swahili hub</v>
          </cell>
          <cell r="B207">
            <v>0</v>
          </cell>
          <cell r="C207">
            <v>0</v>
          </cell>
        </row>
        <row r="208">
          <cell r="A208" t="str">
            <v>shalom</v>
          </cell>
          <cell r="B208">
            <v>0</v>
          </cell>
          <cell r="C208">
            <v>0</v>
          </cell>
        </row>
        <row r="209">
          <cell r="A209" t="str">
            <v>Mwinjoyo</v>
          </cell>
          <cell r="B209">
            <v>0</v>
          </cell>
          <cell r="C209">
            <v>0</v>
          </cell>
        </row>
        <row r="210">
          <cell r="A210" t="str">
            <v>Muga</v>
          </cell>
          <cell r="B210">
            <v>0</v>
          </cell>
          <cell r="C210">
            <v>0</v>
          </cell>
        </row>
        <row r="211">
          <cell r="A211" t="str">
            <v>Marvel FM</v>
          </cell>
          <cell r="B211">
            <v>0</v>
          </cell>
          <cell r="C211">
            <v>0</v>
          </cell>
        </row>
        <row r="212">
          <cell r="A212" t="str">
            <v>K24</v>
          </cell>
          <cell r="B212">
            <v>0</v>
          </cell>
          <cell r="C212">
            <v>0</v>
          </cell>
        </row>
        <row r="213">
          <cell r="A213" t="str">
            <v>Hidai FM</v>
          </cell>
          <cell r="B213">
            <v>0</v>
          </cell>
          <cell r="C213">
            <v>0</v>
          </cell>
        </row>
        <row r="214">
          <cell r="A214" t="str">
            <v>Gikocho fm</v>
          </cell>
          <cell r="B214">
            <v>0</v>
          </cell>
          <cell r="C214">
            <v>0</v>
          </cell>
        </row>
        <row r="215">
          <cell r="A215" t="str">
            <v>Lolwe FM</v>
          </cell>
          <cell r="B215">
            <v>0</v>
          </cell>
          <cell r="C215">
            <v>0</v>
          </cell>
        </row>
        <row r="216">
          <cell r="A216" t="str">
            <v>Novin fm</v>
          </cell>
          <cell r="B216">
            <v>0</v>
          </cell>
          <cell r="C216">
            <v>0</v>
          </cell>
        </row>
        <row r="217">
          <cell r="A217">
            <v>95.2</v>
          </cell>
          <cell r="B217">
            <v>0</v>
          </cell>
          <cell r="C217">
            <v>0</v>
          </cell>
        </row>
        <row r="218">
          <cell r="A218" t="str">
            <v>Koko radio</v>
          </cell>
          <cell r="B218">
            <v>0</v>
          </cell>
          <cell r="C218">
            <v>0</v>
          </cell>
        </row>
        <row r="219">
          <cell r="A219">
            <v>95.3</v>
          </cell>
          <cell r="B219">
            <v>0</v>
          </cell>
          <cell r="C219">
            <v>0</v>
          </cell>
        </row>
        <row r="220">
          <cell r="A220" t="str">
            <v>Nayece fm</v>
          </cell>
          <cell r="B220">
            <v>0</v>
          </cell>
          <cell r="C220">
            <v>0</v>
          </cell>
        </row>
        <row r="221">
          <cell r="A221" t="str">
            <v>Vitron radio</v>
          </cell>
          <cell r="B221">
            <v>0</v>
          </cell>
          <cell r="C221">
            <v>0</v>
          </cell>
        </row>
        <row r="222">
          <cell r="A222" t="str">
            <v>Toome</v>
          </cell>
          <cell r="B222">
            <v>0</v>
          </cell>
          <cell r="C222">
            <v>0</v>
          </cell>
        </row>
        <row r="223">
          <cell r="A223" t="str">
            <v>Rombo fm</v>
          </cell>
          <cell r="B223">
            <v>0</v>
          </cell>
          <cell r="C223">
            <v>0</v>
          </cell>
        </row>
        <row r="224">
          <cell r="A224" t="str">
            <v>Mwenjoyo</v>
          </cell>
          <cell r="B224">
            <v>0</v>
          </cell>
          <cell r="C224">
            <v>0</v>
          </cell>
        </row>
        <row r="225">
          <cell r="A225" t="str">
            <v>Radio Haria</v>
          </cell>
          <cell r="B225">
            <v>0</v>
          </cell>
          <cell r="C225">
            <v>0</v>
          </cell>
        </row>
        <row r="226">
          <cell r="A226" t="str">
            <v>Kwowo</v>
          </cell>
          <cell r="B226">
            <v>0</v>
          </cell>
          <cell r="C226">
            <v>0</v>
          </cell>
        </row>
        <row r="227">
          <cell r="A227" t="str">
            <v>Kwitu</v>
          </cell>
          <cell r="B227">
            <v>0</v>
          </cell>
          <cell r="C227">
            <v>0</v>
          </cell>
        </row>
        <row r="228">
          <cell r="A228" t="str">
            <v>Ashil</v>
          </cell>
          <cell r="B228">
            <v>0</v>
          </cell>
          <cell r="C228">
            <v>0</v>
          </cell>
        </row>
        <row r="229">
          <cell r="A229">
            <v>91.7</v>
          </cell>
          <cell r="B229">
            <v>0</v>
          </cell>
          <cell r="C229">
            <v>0</v>
          </cell>
        </row>
        <row r="230">
          <cell r="A230" t="str">
            <v>Wendantu fm</v>
          </cell>
          <cell r="B230">
            <v>0</v>
          </cell>
          <cell r="C230">
            <v>0</v>
          </cell>
        </row>
        <row r="231">
          <cell r="A231" t="str">
            <v>Ref Fm</v>
          </cell>
          <cell r="B231">
            <v>0</v>
          </cell>
          <cell r="C231">
            <v>0</v>
          </cell>
        </row>
        <row r="232">
          <cell r="A232" t="str">
            <v>Maseno Radio</v>
          </cell>
          <cell r="B232">
            <v>0</v>
          </cell>
          <cell r="C232">
            <v>0</v>
          </cell>
        </row>
        <row r="233">
          <cell r="A233" t="str">
            <v>KAI</v>
          </cell>
          <cell r="B233">
            <v>0</v>
          </cell>
          <cell r="C233">
            <v>0</v>
          </cell>
        </row>
        <row r="234">
          <cell r="A234" t="str">
            <v>Radio Tugotane</v>
          </cell>
          <cell r="B234">
            <v>0</v>
          </cell>
          <cell r="C234">
            <v>0</v>
          </cell>
        </row>
        <row r="235">
          <cell r="A235" t="str">
            <v>Muca fm</v>
          </cell>
          <cell r="B235">
            <v>0</v>
          </cell>
          <cell r="C235">
            <v>0</v>
          </cell>
        </row>
        <row r="236">
          <cell r="A236" t="str">
            <v>Mumo fm</v>
          </cell>
          <cell r="B236">
            <v>0</v>
          </cell>
          <cell r="C236">
            <v>0</v>
          </cell>
        </row>
        <row r="237">
          <cell r="A237" t="str">
            <v>Ngumbau fm</v>
          </cell>
          <cell r="B237">
            <v>0</v>
          </cell>
          <cell r="C237">
            <v>0</v>
          </cell>
        </row>
        <row r="238">
          <cell r="A238" t="str">
            <v>Musenyangu fm</v>
          </cell>
          <cell r="B238">
            <v>0</v>
          </cell>
          <cell r="C238">
            <v>0</v>
          </cell>
        </row>
        <row r="239">
          <cell r="A239" t="str">
            <v>Kbc eastern service</v>
          </cell>
          <cell r="B239">
            <v>0</v>
          </cell>
          <cell r="C239">
            <v>0</v>
          </cell>
        </row>
        <row r="240">
          <cell r="A240" t="str">
            <v>Kanaeke fm</v>
          </cell>
          <cell r="B240">
            <v>0</v>
          </cell>
          <cell r="C240">
            <v>0</v>
          </cell>
        </row>
        <row r="241">
          <cell r="A241" t="str">
            <v>Kalia radio</v>
          </cell>
          <cell r="B241">
            <v>0</v>
          </cell>
          <cell r="C241">
            <v>0</v>
          </cell>
        </row>
        <row r="242">
          <cell r="A242" t="str">
            <v>Joy fm</v>
          </cell>
          <cell r="B242">
            <v>0</v>
          </cell>
          <cell r="C242">
            <v>0</v>
          </cell>
        </row>
        <row r="243">
          <cell r="A243" t="str">
            <v>Nyintho fm</v>
          </cell>
          <cell r="B243">
            <v>0</v>
          </cell>
          <cell r="C243">
            <v>0</v>
          </cell>
        </row>
        <row r="244">
          <cell r="A244" t="str">
            <v>Riri FM</v>
          </cell>
          <cell r="B244">
            <v>0</v>
          </cell>
          <cell r="C244">
            <v>0</v>
          </cell>
        </row>
        <row r="245">
          <cell r="A245" t="str">
            <v>Suba fm</v>
          </cell>
          <cell r="B245">
            <v>0</v>
          </cell>
          <cell r="C245">
            <v>0</v>
          </cell>
        </row>
        <row r="246">
          <cell r="A246" t="str">
            <v>Vaite fm</v>
          </cell>
          <cell r="B246">
            <v>0</v>
          </cell>
          <cell r="C246">
            <v>0</v>
          </cell>
        </row>
        <row r="247">
          <cell r="A247" t="str">
            <v>Konza radio</v>
          </cell>
          <cell r="B247">
            <v>0</v>
          </cell>
          <cell r="C247">
            <v>0</v>
          </cell>
        </row>
        <row r="248">
          <cell r="A248" t="str">
            <v>KBC kiswahili</v>
          </cell>
          <cell r="B248">
            <v>0</v>
          </cell>
          <cell r="C248">
            <v>0</v>
          </cell>
        </row>
        <row r="249">
          <cell r="A249" t="str">
            <v>Ezekiel FM</v>
          </cell>
          <cell r="B249">
            <v>0</v>
          </cell>
          <cell r="C249">
            <v>0</v>
          </cell>
        </row>
        <row r="250">
          <cell r="A250" t="str">
            <v>Lwasi fm</v>
          </cell>
          <cell r="B250">
            <v>0</v>
          </cell>
          <cell r="C250">
            <v>0</v>
          </cell>
        </row>
        <row r="251">
          <cell r="A251" t="str">
            <v>Bbyz fm</v>
          </cell>
          <cell r="B251">
            <v>0</v>
          </cell>
          <cell r="C251">
            <v>0</v>
          </cell>
        </row>
        <row r="252">
          <cell r="A252" t="str">
            <v>Vuna</v>
          </cell>
          <cell r="B252">
            <v>0</v>
          </cell>
          <cell r="C252">
            <v>0</v>
          </cell>
        </row>
        <row r="253">
          <cell r="A253" t="str">
            <v>Oroto</v>
          </cell>
          <cell r="B253">
            <v>0</v>
          </cell>
          <cell r="C253">
            <v>0</v>
          </cell>
        </row>
        <row r="254">
          <cell r="A254" t="str">
            <v>Nyatende fm</v>
          </cell>
          <cell r="B254">
            <v>0</v>
          </cell>
          <cell r="C254">
            <v>0</v>
          </cell>
        </row>
        <row r="255">
          <cell r="A255" t="str">
            <v>Mugo</v>
          </cell>
          <cell r="B255">
            <v>0</v>
          </cell>
          <cell r="C255">
            <v>0</v>
          </cell>
        </row>
        <row r="256">
          <cell r="A256" t="str">
            <v>Moroto</v>
          </cell>
          <cell r="B256">
            <v>0</v>
          </cell>
          <cell r="C256">
            <v>0</v>
          </cell>
        </row>
        <row r="257">
          <cell r="A257" t="str">
            <v>Kiptwet fm</v>
          </cell>
          <cell r="B257">
            <v>0</v>
          </cell>
          <cell r="C257">
            <v>0</v>
          </cell>
        </row>
        <row r="258">
          <cell r="A258" t="str">
            <v>Ibiloia</v>
          </cell>
          <cell r="B258">
            <v>0</v>
          </cell>
          <cell r="C258">
            <v>0</v>
          </cell>
        </row>
        <row r="259">
          <cell r="A259" t="str">
            <v>Hega fm</v>
          </cell>
          <cell r="B259">
            <v>0</v>
          </cell>
          <cell r="C259">
            <v>0</v>
          </cell>
        </row>
        <row r="260">
          <cell r="A260" t="str">
            <v>Garissa fm</v>
          </cell>
          <cell r="B260">
            <v>0</v>
          </cell>
          <cell r="C260">
            <v>0</v>
          </cell>
        </row>
        <row r="261">
          <cell r="A261" t="str">
            <v>Busia border</v>
          </cell>
          <cell r="B261">
            <v>0</v>
          </cell>
          <cell r="C261">
            <v>0</v>
          </cell>
        </row>
        <row r="262">
          <cell r="A262" t="str">
            <v>Ikra fm</v>
          </cell>
          <cell r="B262">
            <v>0</v>
          </cell>
          <cell r="C262">
            <v>0</v>
          </cell>
        </row>
        <row r="263">
          <cell r="A263" t="str">
            <v>KBC Kikuyu</v>
          </cell>
          <cell r="B263">
            <v>0</v>
          </cell>
          <cell r="C263">
            <v>0</v>
          </cell>
        </row>
        <row r="264">
          <cell r="A264" t="str">
            <v>Waldai fm</v>
          </cell>
          <cell r="B264">
            <v>0</v>
          </cell>
          <cell r="C264">
            <v>0</v>
          </cell>
        </row>
        <row r="265">
          <cell r="A265" t="str">
            <v>Tayari fm</v>
          </cell>
          <cell r="B265">
            <v>0</v>
          </cell>
          <cell r="C265">
            <v>0</v>
          </cell>
        </row>
        <row r="266">
          <cell r="A266" t="str">
            <v>Suncity</v>
          </cell>
          <cell r="B266">
            <v>0</v>
          </cell>
          <cell r="C266">
            <v>0</v>
          </cell>
        </row>
        <row r="267">
          <cell r="A267" t="str">
            <v>Anguo FM</v>
          </cell>
          <cell r="B267">
            <v>0</v>
          </cell>
          <cell r="C267">
            <v>0</v>
          </cell>
        </row>
        <row r="268">
          <cell r="A268" t="str">
            <v>Zulu Radio</v>
          </cell>
          <cell r="B268">
            <v>0</v>
          </cell>
          <cell r="C268">
            <v>0</v>
          </cell>
        </row>
        <row r="269">
          <cell r="A269" t="str">
            <v>Lakeside radio</v>
          </cell>
          <cell r="B269">
            <v>0</v>
          </cell>
          <cell r="C269">
            <v>0</v>
          </cell>
        </row>
        <row r="270">
          <cell r="A270" t="str">
            <v>Bistro radio</v>
          </cell>
          <cell r="B270">
            <v>0</v>
          </cell>
          <cell r="C270">
            <v>0</v>
          </cell>
        </row>
        <row r="271">
          <cell r="A271" t="str">
            <v>Toasifa</v>
          </cell>
          <cell r="B271">
            <v>0</v>
          </cell>
          <cell r="C271">
            <v>0</v>
          </cell>
        </row>
        <row r="272">
          <cell r="A272" t="str">
            <v>Serian radio</v>
          </cell>
          <cell r="B272">
            <v>0</v>
          </cell>
          <cell r="C272">
            <v>0</v>
          </cell>
        </row>
        <row r="273">
          <cell r="A273" t="str">
            <v>Omondia fm</v>
          </cell>
          <cell r="B273">
            <v>0</v>
          </cell>
          <cell r="C273">
            <v>0</v>
          </cell>
        </row>
        <row r="274">
          <cell r="A274" t="str">
            <v>Mkarimu Radio</v>
          </cell>
          <cell r="B274">
            <v>0</v>
          </cell>
          <cell r="C274">
            <v>0</v>
          </cell>
        </row>
        <row r="275">
          <cell r="A275" t="str">
            <v>Miu fm</v>
          </cell>
          <cell r="B275">
            <v>0</v>
          </cell>
          <cell r="C275">
            <v>0</v>
          </cell>
        </row>
        <row r="276">
          <cell r="A276" t="str">
            <v>Lamu afm</v>
          </cell>
          <cell r="B276">
            <v>0</v>
          </cell>
          <cell r="C276">
            <v>0</v>
          </cell>
        </row>
        <row r="277">
          <cell r="A277" t="str">
            <v>IBSE radio</v>
          </cell>
          <cell r="B277">
            <v>0</v>
          </cell>
          <cell r="C277">
            <v>0</v>
          </cell>
        </row>
        <row r="278">
          <cell r="A278" t="str">
            <v>Kala fm</v>
          </cell>
          <cell r="B278">
            <v>0</v>
          </cell>
          <cell r="C278">
            <v>0</v>
          </cell>
        </row>
        <row r="279">
          <cell r="A279" t="str">
            <v>Bukinangwe</v>
          </cell>
          <cell r="B279">
            <v>0</v>
          </cell>
          <cell r="C279">
            <v>0</v>
          </cell>
        </row>
        <row r="280">
          <cell r="A280" t="str">
            <v>Dulala FM</v>
          </cell>
          <cell r="B280">
            <v>0</v>
          </cell>
          <cell r="C280">
            <v>0</v>
          </cell>
        </row>
        <row r="281">
          <cell r="A281" t="str">
            <v>Angel Maria FM</v>
          </cell>
          <cell r="B281">
            <v>0</v>
          </cell>
          <cell r="C281">
            <v>0</v>
          </cell>
        </row>
        <row r="282">
          <cell r="A282" t="str">
            <v>Radio PK</v>
          </cell>
          <cell r="B282">
            <v>0</v>
          </cell>
          <cell r="C282">
            <v>0</v>
          </cell>
        </row>
        <row r="283">
          <cell r="A283" t="str">
            <v>Ntn</v>
          </cell>
          <cell r="B283">
            <v>0</v>
          </cell>
          <cell r="C283">
            <v>0</v>
          </cell>
        </row>
        <row r="284">
          <cell r="A284" t="str">
            <v>ndizi radio</v>
          </cell>
          <cell r="B284">
            <v>0</v>
          </cell>
          <cell r="C284">
            <v>0</v>
          </cell>
        </row>
        <row r="285">
          <cell r="A285" t="str">
            <v>Nanyuki</v>
          </cell>
          <cell r="B285">
            <v>0</v>
          </cell>
          <cell r="C285">
            <v>0</v>
          </cell>
        </row>
        <row r="286">
          <cell r="A286" t="str">
            <v>Pearl radio</v>
          </cell>
          <cell r="B286">
            <v>0</v>
          </cell>
          <cell r="C286">
            <v>0</v>
          </cell>
        </row>
        <row r="287">
          <cell r="A287" t="str">
            <v>Radio Africa</v>
          </cell>
          <cell r="B287">
            <v>0</v>
          </cell>
          <cell r="C287">
            <v>0</v>
          </cell>
        </row>
        <row r="288">
          <cell r="A288" t="str">
            <v>Milembe</v>
          </cell>
          <cell r="B288">
            <v>0</v>
          </cell>
          <cell r="C288">
            <v>0</v>
          </cell>
        </row>
        <row r="289">
          <cell r="A289" t="str">
            <v>Matuu fm</v>
          </cell>
          <cell r="B289">
            <v>0</v>
          </cell>
          <cell r="C289">
            <v>0</v>
          </cell>
        </row>
        <row r="290">
          <cell r="A290" t="str">
            <v>Luanda fm</v>
          </cell>
          <cell r="B290">
            <v>0</v>
          </cell>
          <cell r="C290">
            <v>0</v>
          </cell>
        </row>
        <row r="291">
          <cell r="A291" t="str">
            <v>Kegosho</v>
          </cell>
          <cell r="B291">
            <v>0</v>
          </cell>
          <cell r="C291">
            <v>0</v>
          </cell>
        </row>
        <row r="292">
          <cell r="A292" t="str">
            <v>KBC</v>
          </cell>
          <cell r="B292">
            <v>0</v>
          </cell>
          <cell r="C292">
            <v>0</v>
          </cell>
        </row>
        <row r="293">
          <cell r="A293" t="str">
            <v>KAFF FM</v>
          </cell>
          <cell r="B293">
            <v>0</v>
          </cell>
          <cell r="C293">
            <v>0</v>
          </cell>
        </row>
        <row r="294">
          <cell r="A294" t="str">
            <v>Githima</v>
          </cell>
          <cell r="B294">
            <v>0</v>
          </cell>
          <cell r="C294">
            <v>0</v>
          </cell>
        </row>
        <row r="295">
          <cell r="A295" t="str">
            <v>Estin</v>
          </cell>
          <cell r="B295">
            <v>0</v>
          </cell>
          <cell r="C295">
            <v>0</v>
          </cell>
        </row>
        <row r="296">
          <cell r="A296" t="str">
            <v>Embu fm</v>
          </cell>
          <cell r="B296">
            <v>0</v>
          </cell>
          <cell r="C296">
            <v>0</v>
          </cell>
        </row>
        <row r="297">
          <cell r="A297" t="str">
            <v>Ejok fm</v>
          </cell>
          <cell r="B297">
            <v>0</v>
          </cell>
          <cell r="C297">
            <v>0</v>
          </cell>
        </row>
        <row r="298">
          <cell r="A298" t="str">
            <v>Earl radio</v>
          </cell>
          <cell r="B298">
            <v>0</v>
          </cell>
          <cell r="C298">
            <v>0</v>
          </cell>
        </row>
        <row r="299">
          <cell r="A299" t="str">
            <v>Isukuti</v>
          </cell>
          <cell r="B299">
            <v>0</v>
          </cell>
          <cell r="C299">
            <v>0</v>
          </cell>
        </row>
        <row r="300">
          <cell r="A300" t="str">
            <v>Aaba fm</v>
          </cell>
          <cell r="B300">
            <v>0</v>
          </cell>
          <cell r="C300">
            <v>0</v>
          </cell>
        </row>
        <row r="301">
          <cell r="A301" t="str">
            <v>Amber radio</v>
          </cell>
          <cell r="B301">
            <v>0</v>
          </cell>
          <cell r="C301">
            <v>0</v>
          </cell>
        </row>
        <row r="302">
          <cell r="A302" t="str">
            <v>Atoo sifa fm</v>
          </cell>
          <cell r="B302">
            <v>0</v>
          </cell>
          <cell r="C302">
            <v>0</v>
          </cell>
        </row>
        <row r="303">
          <cell r="A303" t="str">
            <v>Voxy Radio</v>
          </cell>
          <cell r="B303">
            <v>0</v>
          </cell>
          <cell r="C303">
            <v>0</v>
          </cell>
        </row>
        <row r="304">
          <cell r="A304" t="str">
            <v>Tendatenda</v>
          </cell>
          <cell r="B304">
            <v>0</v>
          </cell>
          <cell r="C304">
            <v>0</v>
          </cell>
        </row>
        <row r="305">
          <cell r="A305" t="str">
            <v>Ngemi</v>
          </cell>
          <cell r="B305">
            <v>0</v>
          </cell>
          <cell r="C305">
            <v>0</v>
          </cell>
        </row>
        <row r="306">
          <cell r="A306" t="str">
            <v>Neno</v>
          </cell>
          <cell r="B306">
            <v>0</v>
          </cell>
          <cell r="C306">
            <v>0</v>
          </cell>
        </row>
        <row r="307">
          <cell r="A307" t="str">
            <v>Maiyo</v>
          </cell>
          <cell r="B307">
            <v>0</v>
          </cell>
          <cell r="C307">
            <v>0</v>
          </cell>
        </row>
        <row r="308">
          <cell r="A308" t="str">
            <v>IPSI FM</v>
          </cell>
          <cell r="B308">
            <v>0</v>
          </cell>
          <cell r="C308">
            <v>0</v>
          </cell>
        </row>
        <row r="309">
          <cell r="A309" t="str">
            <v>KBC Minto</v>
          </cell>
          <cell r="B309">
            <v>0</v>
          </cell>
          <cell r="C309">
            <v>0</v>
          </cell>
        </row>
        <row r="310">
          <cell r="A310" t="str">
            <v>Weru FM</v>
          </cell>
          <cell r="B310">
            <v>0</v>
          </cell>
          <cell r="C310">
            <v>0</v>
          </cell>
        </row>
        <row r="311">
          <cell r="A311" t="str">
            <v>Zanzibar Radio</v>
          </cell>
          <cell r="B311">
            <v>0</v>
          </cell>
          <cell r="C311">
            <v>0</v>
          </cell>
        </row>
        <row r="312">
          <cell r="A312" t="str">
            <v>Magharibi</v>
          </cell>
          <cell r="B312">
            <v>0</v>
          </cell>
          <cell r="C312">
            <v>0</v>
          </cell>
        </row>
        <row r="313">
          <cell r="A313" t="str">
            <v>Migori FM</v>
          </cell>
          <cell r="B313">
            <v>0</v>
          </cell>
          <cell r="C313">
            <v>0</v>
          </cell>
        </row>
        <row r="314">
          <cell r="A314" t="str">
            <v>Midnimo FM</v>
          </cell>
          <cell r="B314">
            <v>0</v>
          </cell>
          <cell r="C314">
            <v>0</v>
          </cell>
        </row>
        <row r="315">
          <cell r="A315" t="str">
            <v>Metro FM</v>
          </cell>
          <cell r="B315">
            <v>0</v>
          </cell>
          <cell r="C315">
            <v>0</v>
          </cell>
        </row>
        <row r="316">
          <cell r="A316" t="str">
            <v>Meru FM</v>
          </cell>
          <cell r="B316">
            <v>0</v>
          </cell>
          <cell r="C316">
            <v>0</v>
          </cell>
        </row>
        <row r="317">
          <cell r="A317" t="str">
            <v>MCI radio</v>
          </cell>
          <cell r="B317">
            <v>0</v>
          </cell>
          <cell r="C317">
            <v>0</v>
          </cell>
        </row>
        <row r="318">
          <cell r="A318" t="str">
            <v>Best FM</v>
          </cell>
          <cell r="B318">
            <v>0</v>
          </cell>
          <cell r="C318">
            <v>0</v>
          </cell>
        </row>
        <row r="319">
          <cell r="A319" t="str">
            <v>Mbariti FM</v>
          </cell>
          <cell r="B319">
            <v>0</v>
          </cell>
          <cell r="C319">
            <v>0</v>
          </cell>
        </row>
        <row r="320">
          <cell r="A320" t="str">
            <v>Bhuka FM</v>
          </cell>
          <cell r="B320">
            <v>0</v>
          </cell>
          <cell r="C320">
            <v>0</v>
          </cell>
        </row>
        <row r="321">
          <cell r="A321" t="str">
            <v>Bikapkoret (BK) FM</v>
          </cell>
          <cell r="B321">
            <v>0</v>
          </cell>
          <cell r="C321">
            <v>0</v>
          </cell>
        </row>
        <row r="322">
          <cell r="A322" t="str">
            <v>Marsabit FM</v>
          </cell>
          <cell r="B322">
            <v>0</v>
          </cell>
          <cell r="C322">
            <v>0</v>
          </cell>
        </row>
        <row r="323">
          <cell r="A323" t="str">
            <v>Mangelete FM</v>
          </cell>
          <cell r="B323">
            <v>0</v>
          </cell>
          <cell r="C323">
            <v>0</v>
          </cell>
        </row>
        <row r="324">
          <cell r="A324" t="str">
            <v>Mandeq</v>
          </cell>
          <cell r="B324">
            <v>0</v>
          </cell>
          <cell r="C324">
            <v>0</v>
          </cell>
        </row>
        <row r="325">
          <cell r="A325" t="str">
            <v>Malindi FM</v>
          </cell>
          <cell r="B325">
            <v>0</v>
          </cell>
          <cell r="C325">
            <v>0</v>
          </cell>
        </row>
        <row r="326">
          <cell r="A326" t="str">
            <v>Maendeleo</v>
          </cell>
          <cell r="B326">
            <v>0</v>
          </cell>
          <cell r="C326">
            <v>0</v>
          </cell>
        </row>
        <row r="327">
          <cell r="A327" t="str">
            <v>Milambo FM</v>
          </cell>
          <cell r="B327">
            <v>0</v>
          </cell>
          <cell r="C327">
            <v>0</v>
          </cell>
        </row>
        <row r="328">
          <cell r="A328" t="str">
            <v>Maasai FM</v>
          </cell>
          <cell r="B328">
            <v>0</v>
          </cell>
          <cell r="C328">
            <v>0</v>
          </cell>
        </row>
        <row r="329">
          <cell r="A329" t="str">
            <v>Lulu FM</v>
          </cell>
          <cell r="B329">
            <v>0</v>
          </cell>
          <cell r="C329">
            <v>0</v>
          </cell>
        </row>
        <row r="330">
          <cell r="A330" t="str">
            <v>Lubao FM</v>
          </cell>
          <cell r="B330">
            <v>0</v>
          </cell>
          <cell r="C330">
            <v>0</v>
          </cell>
        </row>
        <row r="331">
          <cell r="A331" t="str">
            <v>Lokone FM</v>
          </cell>
          <cell r="B331">
            <v>0</v>
          </cell>
          <cell r="C331">
            <v>0</v>
          </cell>
        </row>
        <row r="332">
          <cell r="A332" t="str">
            <v>Lokichogio FM</v>
          </cell>
          <cell r="B332">
            <v>0</v>
          </cell>
          <cell r="C332">
            <v>0</v>
          </cell>
        </row>
        <row r="333">
          <cell r="A333" t="str">
            <v>Liz FM</v>
          </cell>
          <cell r="B333">
            <v>0</v>
          </cell>
          <cell r="C333">
            <v>0</v>
          </cell>
        </row>
        <row r="334">
          <cell r="A334" t="str">
            <v>Light &amp; Life FM</v>
          </cell>
          <cell r="B334">
            <v>0</v>
          </cell>
          <cell r="C334">
            <v>0</v>
          </cell>
        </row>
        <row r="335">
          <cell r="A335" t="str">
            <v>Kuka FM</v>
          </cell>
          <cell r="B335">
            <v>0</v>
          </cell>
          <cell r="C335">
            <v>0</v>
          </cell>
        </row>
        <row r="336">
          <cell r="A336" t="str">
            <v>Kubamba FM</v>
          </cell>
          <cell r="B336">
            <v>0</v>
          </cell>
          <cell r="C336">
            <v>0</v>
          </cell>
        </row>
        <row r="337">
          <cell r="A337" t="str">
            <v>KU</v>
          </cell>
          <cell r="B337">
            <v>0</v>
          </cell>
          <cell r="C337">
            <v>0</v>
          </cell>
        </row>
        <row r="338">
          <cell r="A338" t="str">
            <v>Kosele FM</v>
          </cell>
          <cell r="B338">
            <v>0</v>
          </cell>
          <cell r="C338">
            <v>0</v>
          </cell>
        </row>
        <row r="339">
          <cell r="A339" t="str">
            <v>Kongasis FM</v>
          </cell>
          <cell r="B339">
            <v>0</v>
          </cell>
          <cell r="C339">
            <v>0</v>
          </cell>
        </row>
        <row r="340">
          <cell r="A340" t="str">
            <v>Kodai FM</v>
          </cell>
          <cell r="B340">
            <v>0</v>
          </cell>
          <cell r="C340">
            <v>0</v>
          </cell>
        </row>
        <row r="341">
          <cell r="A341" t="str">
            <v>Mikai FM</v>
          </cell>
          <cell r="B341">
            <v>0</v>
          </cell>
          <cell r="C341">
            <v>0</v>
          </cell>
        </row>
        <row r="342">
          <cell r="A342" t="str">
            <v>BBC World Radio</v>
          </cell>
          <cell r="B342">
            <v>0</v>
          </cell>
          <cell r="C342">
            <v>0</v>
          </cell>
        </row>
        <row r="343">
          <cell r="A343" t="str">
            <v>Pwani FM</v>
          </cell>
          <cell r="B343">
            <v>0</v>
          </cell>
          <cell r="C343">
            <v>0</v>
          </cell>
        </row>
        <row r="344">
          <cell r="A344" t="str">
            <v>Mwatu FM</v>
          </cell>
          <cell r="B344">
            <v>0</v>
          </cell>
          <cell r="C344">
            <v>0</v>
          </cell>
        </row>
        <row r="345">
          <cell r="A345" t="str">
            <v>Pamoja FM Radio</v>
          </cell>
          <cell r="B345">
            <v>0</v>
          </cell>
          <cell r="C345">
            <v>0</v>
          </cell>
        </row>
        <row r="346">
          <cell r="A346" t="str">
            <v>Open Gate Radio-Ug(OPG)</v>
          </cell>
          <cell r="B346">
            <v>0</v>
          </cell>
          <cell r="C346">
            <v>0</v>
          </cell>
        </row>
        <row r="347">
          <cell r="A347" t="str">
            <v>Onagi FM</v>
          </cell>
          <cell r="B347">
            <v>0</v>
          </cell>
          <cell r="C347">
            <v>0</v>
          </cell>
        </row>
        <row r="348">
          <cell r="A348" t="str">
            <v>Nyota FM</v>
          </cell>
          <cell r="B348">
            <v>0</v>
          </cell>
          <cell r="C348">
            <v>0</v>
          </cell>
        </row>
        <row r="349">
          <cell r="A349" t="str">
            <v>Nuru FM</v>
          </cell>
          <cell r="B349">
            <v>0</v>
          </cell>
          <cell r="C349">
            <v>0</v>
          </cell>
        </row>
        <row r="350">
          <cell r="A350" t="str">
            <v>Bambu</v>
          </cell>
          <cell r="B350">
            <v>0</v>
          </cell>
          <cell r="C350">
            <v>0</v>
          </cell>
        </row>
        <row r="351">
          <cell r="A351" t="str">
            <v>Not Applicable</v>
          </cell>
          <cell r="B351">
            <v>0</v>
          </cell>
          <cell r="C351">
            <v>0</v>
          </cell>
        </row>
        <row r="352">
          <cell r="A352">
            <v>0</v>
          </cell>
          <cell r="B352">
            <v>0</v>
          </cell>
          <cell r="C352">
            <v>0</v>
          </cell>
        </row>
        <row r="353">
          <cell r="A353" t="str">
            <v>Njata FM</v>
          </cell>
          <cell r="B353">
            <v>0</v>
          </cell>
          <cell r="C353">
            <v>0</v>
          </cell>
        </row>
        <row r="354">
          <cell r="A354" t="str">
            <v>Neema FM</v>
          </cell>
          <cell r="B354">
            <v>0</v>
          </cell>
          <cell r="C354">
            <v>0</v>
          </cell>
        </row>
        <row r="355">
          <cell r="A355" t="str">
            <v>Ndega FM</v>
          </cell>
          <cell r="B355">
            <v>0</v>
          </cell>
          <cell r="C355">
            <v>0</v>
          </cell>
        </row>
        <row r="356">
          <cell r="A356" t="str">
            <v>NBS Radio</v>
          </cell>
          <cell r="B356">
            <v>0</v>
          </cell>
          <cell r="C356">
            <v>0</v>
          </cell>
        </row>
        <row r="357">
          <cell r="A357" t="str">
            <v>Namlolwe FM</v>
          </cell>
          <cell r="B357">
            <v>0</v>
          </cell>
          <cell r="C357">
            <v>0</v>
          </cell>
        </row>
        <row r="358">
          <cell r="A358" t="str">
            <v>Mwango FM</v>
          </cell>
          <cell r="B358">
            <v>0</v>
          </cell>
          <cell r="C358">
            <v>0</v>
          </cell>
        </row>
        <row r="359">
          <cell r="A359" t="str">
            <v>Mmust FM</v>
          </cell>
          <cell r="B359">
            <v>0</v>
          </cell>
          <cell r="C359">
            <v>0</v>
          </cell>
        </row>
        <row r="360">
          <cell r="A360" t="str">
            <v>Mwangaza</v>
          </cell>
          <cell r="B360">
            <v>0</v>
          </cell>
          <cell r="C360">
            <v>0</v>
          </cell>
        </row>
        <row r="361">
          <cell r="A361" t="str">
            <v>Mwambao FM</v>
          </cell>
          <cell r="B361">
            <v>0</v>
          </cell>
          <cell r="C361">
            <v>0</v>
          </cell>
        </row>
        <row r="362">
          <cell r="A362" t="str">
            <v>Mwago FM</v>
          </cell>
          <cell r="B362">
            <v>0</v>
          </cell>
          <cell r="C362">
            <v>0</v>
          </cell>
        </row>
        <row r="363">
          <cell r="A363" t="str">
            <v>Baraka FM</v>
          </cell>
          <cell r="B363">
            <v>0</v>
          </cell>
          <cell r="C363">
            <v>0</v>
          </cell>
        </row>
        <row r="364">
          <cell r="A364" t="str">
            <v>Baraton University</v>
          </cell>
          <cell r="B364">
            <v>0</v>
          </cell>
          <cell r="C364">
            <v>0</v>
          </cell>
        </row>
        <row r="365">
          <cell r="A365" t="str">
            <v>Mugambo FM</v>
          </cell>
          <cell r="B365">
            <v>0</v>
          </cell>
          <cell r="C365">
            <v>0</v>
          </cell>
        </row>
        <row r="366">
          <cell r="A366" t="str">
            <v>Mucha FM</v>
          </cell>
          <cell r="B366">
            <v>0</v>
          </cell>
          <cell r="C366">
            <v>0</v>
          </cell>
        </row>
        <row r="367">
          <cell r="A367" t="str">
            <v>Mua FM</v>
          </cell>
          <cell r="B367">
            <v>0</v>
          </cell>
          <cell r="C367">
            <v>0</v>
          </cell>
        </row>
        <row r="368">
          <cell r="A368" t="str">
            <v>Mtume FM</v>
          </cell>
          <cell r="B368">
            <v>0</v>
          </cell>
          <cell r="C368">
            <v>0</v>
          </cell>
        </row>
        <row r="369">
          <cell r="A369" t="str">
            <v>Mtaani FM</v>
          </cell>
          <cell r="B369">
            <v>0</v>
          </cell>
          <cell r="C369">
            <v>0</v>
          </cell>
        </row>
        <row r="370">
          <cell r="A370" t="str">
            <v>Morogoro FM</v>
          </cell>
          <cell r="B370">
            <v>0</v>
          </cell>
          <cell r="C370">
            <v>0</v>
          </cell>
        </row>
        <row r="371">
          <cell r="A371" t="str">
            <v>Morning Star (TZ) FM</v>
          </cell>
          <cell r="B371">
            <v>0</v>
          </cell>
          <cell r="C371">
            <v>0</v>
          </cell>
        </row>
        <row r="372">
          <cell r="A372" t="str">
            <v>Moki FM</v>
          </cell>
          <cell r="B372">
            <v>0</v>
          </cell>
          <cell r="C372">
            <v>0</v>
          </cell>
        </row>
        <row r="373">
          <cell r="A373" t="str">
            <v>Koch FM</v>
          </cell>
          <cell r="B373">
            <v>0</v>
          </cell>
          <cell r="C373">
            <v>0</v>
          </cell>
        </row>
        <row r="374">
          <cell r="A374" t="str">
            <v>Kiwi FM</v>
          </cell>
          <cell r="B374">
            <v>0</v>
          </cell>
          <cell r="C374">
            <v>0</v>
          </cell>
        </row>
        <row r="375">
          <cell r="A375" t="str">
            <v>Kiu FM</v>
          </cell>
          <cell r="B375">
            <v>0</v>
          </cell>
          <cell r="C375">
            <v>0</v>
          </cell>
        </row>
        <row r="376">
          <cell r="A376" t="str">
            <v>Fish FM</v>
          </cell>
          <cell r="B376">
            <v>0</v>
          </cell>
          <cell r="C376">
            <v>0</v>
          </cell>
        </row>
        <row r="377">
          <cell r="A377" t="str">
            <v>CRI</v>
          </cell>
          <cell r="B377">
            <v>0</v>
          </cell>
          <cell r="C377">
            <v>0</v>
          </cell>
        </row>
        <row r="378">
          <cell r="A378" t="str">
            <v>Hosana FM</v>
          </cell>
          <cell r="B378">
            <v>0</v>
          </cell>
          <cell r="C378">
            <v>0</v>
          </cell>
        </row>
        <row r="379">
          <cell r="A379" t="str">
            <v>Daadab FM</v>
          </cell>
          <cell r="B379">
            <v>0</v>
          </cell>
          <cell r="C379">
            <v>0</v>
          </cell>
        </row>
        <row r="380">
          <cell r="A380" t="str">
            <v>Hits 915</v>
          </cell>
          <cell r="B380">
            <v>0</v>
          </cell>
          <cell r="C380">
            <v>0</v>
          </cell>
        </row>
        <row r="381">
          <cell r="A381" t="str">
            <v>Hero FM</v>
          </cell>
          <cell r="B381">
            <v>0</v>
          </cell>
          <cell r="C381">
            <v>0</v>
          </cell>
        </row>
        <row r="382">
          <cell r="A382" t="str">
            <v>Hekima FM</v>
          </cell>
          <cell r="B382">
            <v>0</v>
          </cell>
          <cell r="C382">
            <v>0</v>
          </cell>
        </row>
        <row r="383">
          <cell r="A383" t="str">
            <v>Gulf FM</v>
          </cell>
          <cell r="B383">
            <v>0</v>
          </cell>
          <cell r="C383">
            <v>0</v>
          </cell>
        </row>
        <row r="384">
          <cell r="A384" t="str">
            <v>Gukena FM</v>
          </cell>
          <cell r="B384">
            <v>0</v>
          </cell>
          <cell r="C384">
            <v>0</v>
          </cell>
        </row>
        <row r="385">
          <cell r="A385" t="str">
            <v>Gold FM</v>
          </cell>
          <cell r="B385">
            <v>0</v>
          </cell>
          <cell r="C385">
            <v>0</v>
          </cell>
        </row>
        <row r="386">
          <cell r="A386" t="str">
            <v>Gikuyu FM</v>
          </cell>
          <cell r="B386">
            <v>0</v>
          </cell>
          <cell r="C386">
            <v>0</v>
          </cell>
        </row>
        <row r="387">
          <cell r="A387" t="str">
            <v>Ghetto Radio 89.5 FM</v>
          </cell>
          <cell r="B387">
            <v>0</v>
          </cell>
          <cell r="C387">
            <v>0</v>
          </cell>
        </row>
        <row r="388">
          <cell r="A388" t="str">
            <v>Ghetto FM</v>
          </cell>
          <cell r="B388">
            <v>0</v>
          </cell>
          <cell r="C388">
            <v>0</v>
          </cell>
        </row>
        <row r="389">
          <cell r="A389" t="str">
            <v>Frontier FM</v>
          </cell>
          <cell r="B389">
            <v>0</v>
          </cell>
          <cell r="C389">
            <v>0</v>
          </cell>
        </row>
        <row r="390">
          <cell r="A390" t="str">
            <v>Fifa FM</v>
          </cell>
          <cell r="B390">
            <v>0</v>
          </cell>
          <cell r="C390">
            <v>0</v>
          </cell>
        </row>
        <row r="391">
          <cell r="A391" t="str">
            <v>Boss Radio 88.2 FM</v>
          </cell>
          <cell r="B391">
            <v>0</v>
          </cell>
          <cell r="C391">
            <v>0</v>
          </cell>
        </row>
        <row r="392">
          <cell r="A392" t="str">
            <v>Fanaka Radio</v>
          </cell>
          <cell r="B392">
            <v>0</v>
          </cell>
          <cell r="C392">
            <v>0</v>
          </cell>
        </row>
        <row r="393">
          <cell r="A393" t="str">
            <v>Family Radio 316</v>
          </cell>
          <cell r="B393">
            <v>0</v>
          </cell>
          <cell r="C393">
            <v>0</v>
          </cell>
        </row>
        <row r="394">
          <cell r="A394" t="str">
            <v>Faith FM</v>
          </cell>
          <cell r="B394">
            <v>0</v>
          </cell>
          <cell r="C394">
            <v>0</v>
          </cell>
        </row>
        <row r="395">
          <cell r="A395" t="str">
            <v>Etyet FM</v>
          </cell>
          <cell r="B395">
            <v>0</v>
          </cell>
          <cell r="C395">
            <v>0</v>
          </cell>
        </row>
        <row r="396">
          <cell r="A396" t="str">
            <v>Equator FM</v>
          </cell>
          <cell r="B396">
            <v>0</v>
          </cell>
          <cell r="C396">
            <v>0</v>
          </cell>
        </row>
        <row r="397">
          <cell r="A397" t="str">
            <v>Ene FM</v>
          </cell>
          <cell r="B397">
            <v>0</v>
          </cell>
          <cell r="C397">
            <v>0</v>
          </cell>
        </row>
        <row r="398">
          <cell r="A398" t="str">
            <v>Emuria FM</v>
          </cell>
          <cell r="B398">
            <v>0</v>
          </cell>
          <cell r="C398">
            <v>0</v>
          </cell>
        </row>
        <row r="399">
          <cell r="A399" t="str">
            <v>Dala FM</v>
          </cell>
          <cell r="B399">
            <v>0</v>
          </cell>
          <cell r="C399">
            <v>0</v>
          </cell>
        </row>
        <row r="400">
          <cell r="A400" t="str">
            <v>Elgon Youth Radio</v>
          </cell>
          <cell r="B400">
            <v>0</v>
          </cell>
          <cell r="C400">
            <v>0</v>
          </cell>
        </row>
        <row r="401">
          <cell r="A401" t="str">
            <v>Destiny FM</v>
          </cell>
          <cell r="B401">
            <v>0</v>
          </cell>
          <cell r="C401">
            <v>0</v>
          </cell>
        </row>
        <row r="402">
          <cell r="A402" t="str">
            <v>East FM</v>
          </cell>
          <cell r="B402">
            <v>0</v>
          </cell>
          <cell r="C402">
            <v>0</v>
          </cell>
        </row>
        <row r="403">
          <cell r="A403" t="str">
            <v>East Africa FM</v>
          </cell>
          <cell r="B403">
            <v>0</v>
          </cell>
          <cell r="C403">
            <v>0</v>
          </cell>
        </row>
        <row r="404">
          <cell r="A404" t="str">
            <v>Domus Maria FM</v>
          </cell>
          <cell r="B404">
            <v>0</v>
          </cell>
          <cell r="C404">
            <v>0</v>
          </cell>
        </row>
        <row r="405">
          <cell r="A405" t="str">
            <v>IBC Radio</v>
          </cell>
          <cell r="B405">
            <v>0</v>
          </cell>
          <cell r="C405">
            <v>0</v>
          </cell>
        </row>
        <row r="406">
          <cell r="A406" t="str">
            <v>Iftin FM</v>
          </cell>
          <cell r="B406">
            <v>0</v>
          </cell>
          <cell r="C406">
            <v>0</v>
          </cell>
        </row>
        <row r="407">
          <cell r="A407" t="str">
            <v>Iganjo FM</v>
          </cell>
          <cell r="B407">
            <v>0</v>
          </cell>
          <cell r="C407">
            <v>0</v>
          </cell>
        </row>
        <row r="408">
          <cell r="A408" t="str">
            <v>Impact FM</v>
          </cell>
          <cell r="B408">
            <v>0</v>
          </cell>
          <cell r="C408">
            <v>0</v>
          </cell>
        </row>
        <row r="409">
          <cell r="A409" t="str">
            <v>Kisima Radio</v>
          </cell>
          <cell r="B409">
            <v>0</v>
          </cell>
          <cell r="C409">
            <v>0</v>
          </cell>
        </row>
        <row r="410">
          <cell r="A410" t="str">
            <v>Kisii FM</v>
          </cell>
          <cell r="B410">
            <v>0</v>
          </cell>
          <cell r="C410">
            <v>0</v>
          </cell>
        </row>
        <row r="411">
          <cell r="A411" t="str">
            <v>Kili FM</v>
          </cell>
          <cell r="B411">
            <v>0</v>
          </cell>
          <cell r="C411">
            <v>0</v>
          </cell>
        </row>
        <row r="412">
          <cell r="A412" t="str">
            <v>Kikwetu Radio</v>
          </cell>
          <cell r="B412">
            <v>0</v>
          </cell>
          <cell r="C412">
            <v>0</v>
          </cell>
        </row>
        <row r="413">
          <cell r="A413" t="str">
            <v>Kigooco FM</v>
          </cell>
          <cell r="B413">
            <v>0</v>
          </cell>
          <cell r="C413">
            <v>0</v>
          </cell>
        </row>
        <row r="414">
          <cell r="A414" t="str">
            <v>Key FM (95.5 Mandera county)</v>
          </cell>
          <cell r="B414">
            <v>0</v>
          </cell>
          <cell r="C414">
            <v>0</v>
          </cell>
        </row>
        <row r="415">
          <cell r="A415" t="str">
            <v>KBC North Eastern /Somali</v>
          </cell>
          <cell r="B415">
            <v>0</v>
          </cell>
          <cell r="C415">
            <v>0</v>
          </cell>
        </row>
        <row r="416">
          <cell r="A416" t="str">
            <v>KBC Kiembu</v>
          </cell>
          <cell r="B416">
            <v>0</v>
          </cell>
          <cell r="C416">
            <v>0</v>
          </cell>
        </row>
        <row r="417">
          <cell r="A417" t="str">
            <v>Bulala</v>
          </cell>
          <cell r="B417">
            <v>0</v>
          </cell>
          <cell r="C417">
            <v>0</v>
          </cell>
        </row>
        <row r="418">
          <cell r="A418" t="str">
            <v>KBC Borana</v>
          </cell>
          <cell r="B418">
            <v>0</v>
          </cell>
          <cell r="C418">
            <v>0</v>
          </cell>
        </row>
        <row r="419">
          <cell r="A419" t="str">
            <v>Kaya FM</v>
          </cell>
          <cell r="B419">
            <v>0</v>
          </cell>
          <cell r="C419">
            <v>0</v>
          </cell>
        </row>
        <row r="420">
          <cell r="A420" t="str">
            <v>Kangema FM</v>
          </cell>
          <cell r="B420">
            <v>0</v>
          </cell>
          <cell r="C420">
            <v>0</v>
          </cell>
        </row>
        <row r="421">
          <cell r="A421" t="str">
            <v>Cloud FM</v>
          </cell>
          <cell r="B421">
            <v>0</v>
          </cell>
          <cell r="C421">
            <v>0</v>
          </cell>
        </row>
        <row r="422">
          <cell r="A422" t="str">
            <v>Just FM</v>
          </cell>
          <cell r="B422">
            <v>0</v>
          </cell>
          <cell r="C422">
            <v>0</v>
          </cell>
        </row>
        <row r="423">
          <cell r="A423" t="str">
            <v>Jitunze</v>
          </cell>
          <cell r="B423">
            <v>0</v>
          </cell>
          <cell r="C423">
            <v>0</v>
          </cell>
        </row>
        <row r="424">
          <cell r="A424" t="str">
            <v>Community FM</v>
          </cell>
          <cell r="B424">
            <v>0</v>
          </cell>
          <cell r="C424">
            <v>0</v>
          </cell>
        </row>
        <row r="425">
          <cell r="A425" t="str">
            <v>Jambo FM Turkana</v>
          </cell>
          <cell r="B425">
            <v>0</v>
          </cell>
          <cell r="C425">
            <v>0</v>
          </cell>
        </row>
        <row r="426">
          <cell r="A426" t="str">
            <v>Coro FM</v>
          </cell>
          <cell r="B426">
            <v>0</v>
          </cell>
          <cell r="C426">
            <v>0</v>
          </cell>
        </row>
        <row r="427">
          <cell r="A427" t="str">
            <v>Ithaga FM 91.2,Nakuru</v>
          </cell>
          <cell r="B427">
            <v>0</v>
          </cell>
          <cell r="C427">
            <v>0</v>
          </cell>
        </row>
        <row r="428">
          <cell r="A428" t="str">
            <v>Isiolo FM</v>
          </cell>
          <cell r="B428">
            <v>0</v>
          </cell>
          <cell r="C428">
            <v>0</v>
          </cell>
        </row>
        <row r="429">
          <cell r="A429" t="str">
            <v>IRIB</v>
          </cell>
          <cell r="B429">
            <v>0</v>
          </cell>
          <cell r="C429">
            <v>0</v>
          </cell>
        </row>
        <row r="430">
          <cell r="A430" t="str">
            <v>Iqra FM</v>
          </cell>
          <cell r="B430">
            <v>0</v>
          </cell>
          <cell r="C430">
            <v>0</v>
          </cell>
        </row>
        <row r="431">
          <cell r="A431" t="str">
            <v>County FM</v>
          </cell>
          <cell r="B431">
            <v>0</v>
          </cell>
          <cell r="C431">
            <v>0</v>
          </cell>
        </row>
        <row r="432">
          <cell r="A432" t="str">
            <v>Inka FM</v>
          </cell>
          <cell r="B432">
            <v>0</v>
          </cell>
          <cell r="C432">
            <v>0</v>
          </cell>
        </row>
        <row r="433">
          <cell r="A433" t="str">
            <v>Crest FM</v>
          </cell>
          <cell r="B433">
            <v>0</v>
          </cell>
          <cell r="C433">
            <v>0</v>
          </cell>
        </row>
        <row r="434">
          <cell r="A434" t="str">
            <v>Ininginingi</v>
          </cell>
          <cell r="B434">
            <v>0</v>
          </cell>
          <cell r="C434">
            <v>0</v>
          </cell>
        </row>
        <row r="435">
          <cell r="A435" t="str">
            <v>Ingo</v>
          </cell>
          <cell r="B435">
            <v>0</v>
          </cell>
          <cell r="C435">
            <v>0</v>
          </cell>
        </row>
        <row r="436">
          <cell r="A436" t="str">
            <v>Pilipili FM</v>
          </cell>
          <cell r="B436">
            <v>0</v>
          </cell>
          <cell r="C436">
            <v>0</v>
          </cell>
        </row>
        <row r="437">
          <cell r="A437" t="str">
            <v>Q FM</v>
          </cell>
          <cell r="B437">
            <v>0</v>
          </cell>
          <cell r="C437">
            <v>0</v>
          </cell>
        </row>
        <row r="438">
          <cell r="A438" t="str">
            <v>Yetu FM</v>
          </cell>
          <cell r="B438">
            <v>0</v>
          </cell>
          <cell r="C438">
            <v>0</v>
          </cell>
        </row>
        <row r="439">
          <cell r="A439" t="str">
            <v>Step FM</v>
          </cell>
          <cell r="B439">
            <v>0</v>
          </cell>
          <cell r="C439">
            <v>0</v>
          </cell>
        </row>
        <row r="440">
          <cell r="A440" t="str">
            <v>TNT FM</v>
          </cell>
          <cell r="B440">
            <v>0</v>
          </cell>
          <cell r="C440">
            <v>0</v>
          </cell>
        </row>
        <row r="441">
          <cell r="A441" t="str">
            <v>Thiiri FM</v>
          </cell>
          <cell r="B441">
            <v>0</v>
          </cell>
          <cell r="C441">
            <v>0</v>
          </cell>
        </row>
        <row r="442">
          <cell r="A442" t="str">
            <v>Tehran</v>
          </cell>
          <cell r="B442">
            <v>0</v>
          </cell>
          <cell r="C442">
            <v>0</v>
          </cell>
        </row>
        <row r="443">
          <cell r="A443" t="str">
            <v>TBS Radio</v>
          </cell>
          <cell r="B443">
            <v>0</v>
          </cell>
          <cell r="C443">
            <v>0</v>
          </cell>
        </row>
        <row r="444">
          <cell r="A444" t="str">
            <v>TBC TZ</v>
          </cell>
          <cell r="B444">
            <v>0</v>
          </cell>
          <cell r="C444">
            <v>0</v>
          </cell>
        </row>
        <row r="445">
          <cell r="A445" t="str">
            <v>Tarumbeta Radio</v>
          </cell>
          <cell r="B445">
            <v>0</v>
          </cell>
          <cell r="C445">
            <v>0</v>
          </cell>
        </row>
        <row r="446">
          <cell r="A446" t="str">
            <v>Tana River Broadcasting Station (TBS)</v>
          </cell>
          <cell r="B446">
            <v>0</v>
          </cell>
          <cell r="C446">
            <v>0</v>
          </cell>
        </row>
        <row r="447">
          <cell r="A447" t="str">
            <v>Tana FM</v>
          </cell>
          <cell r="B447">
            <v>0</v>
          </cell>
          <cell r="C447">
            <v>0</v>
          </cell>
        </row>
        <row r="448">
          <cell r="A448" t="str">
            <v>Taboiyat FM</v>
          </cell>
          <cell r="B448">
            <v>0</v>
          </cell>
          <cell r="C448">
            <v>0</v>
          </cell>
        </row>
        <row r="449">
          <cell r="A449" t="str">
            <v>Tabasamu Radio</v>
          </cell>
          <cell r="B449">
            <v>0</v>
          </cell>
          <cell r="C449">
            <v>0</v>
          </cell>
        </row>
        <row r="450">
          <cell r="A450" t="str">
            <v>Awinja FM</v>
          </cell>
          <cell r="B450">
            <v>0</v>
          </cell>
          <cell r="C450">
            <v>0</v>
          </cell>
        </row>
        <row r="451">
          <cell r="A451" t="str">
            <v>Syokimau FM</v>
          </cell>
          <cell r="B451">
            <v>0</v>
          </cell>
          <cell r="C451">
            <v>0</v>
          </cell>
        </row>
        <row r="452">
          <cell r="A452" t="str">
            <v>Sunset</v>
          </cell>
          <cell r="B452">
            <v>0</v>
          </cell>
          <cell r="C452">
            <v>0</v>
          </cell>
        </row>
        <row r="453">
          <cell r="A453" t="str">
            <v>Star Radio(Lake)</v>
          </cell>
          <cell r="B453">
            <v>0</v>
          </cell>
          <cell r="C453">
            <v>0</v>
          </cell>
        </row>
        <row r="454">
          <cell r="A454" t="str">
            <v>Top FM</v>
          </cell>
          <cell r="B454">
            <v>0</v>
          </cell>
          <cell r="C454">
            <v>0</v>
          </cell>
        </row>
        <row r="455">
          <cell r="A455" t="str">
            <v>Star FM (Somali/Borana/Kiswahili)</v>
          </cell>
          <cell r="B455">
            <v>0</v>
          </cell>
          <cell r="C455">
            <v>0</v>
          </cell>
        </row>
        <row r="456">
          <cell r="A456" t="str">
            <v>Star FM (Kisii)</v>
          </cell>
          <cell r="B456">
            <v>0</v>
          </cell>
          <cell r="C456">
            <v>0</v>
          </cell>
        </row>
        <row r="457">
          <cell r="A457" t="str">
            <v>Spice radio</v>
          </cell>
          <cell r="B457">
            <v>0</v>
          </cell>
          <cell r="C457">
            <v>0</v>
          </cell>
        </row>
        <row r="458">
          <cell r="A458" t="str">
            <v>Sound Asia Radio</v>
          </cell>
          <cell r="B458">
            <v>0</v>
          </cell>
          <cell r="C458">
            <v>0</v>
          </cell>
        </row>
        <row r="459">
          <cell r="A459" t="str">
            <v>Smooth FM</v>
          </cell>
          <cell r="B459">
            <v>0</v>
          </cell>
          <cell r="C459">
            <v>0</v>
          </cell>
        </row>
        <row r="460">
          <cell r="A460" t="str">
            <v>Smart FM</v>
          </cell>
          <cell r="B460">
            <v>0</v>
          </cell>
          <cell r="C460">
            <v>0</v>
          </cell>
        </row>
        <row r="461">
          <cell r="A461" t="str">
            <v>Sky FM</v>
          </cell>
          <cell r="B461">
            <v>0</v>
          </cell>
          <cell r="C461">
            <v>0</v>
          </cell>
        </row>
        <row r="462">
          <cell r="A462" t="str">
            <v>Sirwo FM</v>
          </cell>
          <cell r="B462">
            <v>0</v>
          </cell>
          <cell r="C462">
            <v>0</v>
          </cell>
        </row>
        <row r="463">
          <cell r="A463" t="str">
            <v>Sifa FM</v>
          </cell>
          <cell r="B463">
            <v>0</v>
          </cell>
          <cell r="C463">
            <v>0</v>
          </cell>
        </row>
        <row r="464">
          <cell r="A464" t="str">
            <v>Aziani FM</v>
          </cell>
          <cell r="B464">
            <v>0</v>
          </cell>
          <cell r="C464">
            <v>0</v>
          </cell>
        </row>
        <row r="465">
          <cell r="A465" t="str">
            <v>Shujaaz FM</v>
          </cell>
          <cell r="B465">
            <v>0</v>
          </cell>
          <cell r="C465">
            <v>0</v>
          </cell>
        </row>
        <row r="466">
          <cell r="A466" t="str">
            <v>Shine FM</v>
          </cell>
          <cell r="B466">
            <v>0</v>
          </cell>
          <cell r="C466">
            <v>0</v>
          </cell>
        </row>
        <row r="467">
          <cell r="A467" t="str">
            <v>Sheki FM</v>
          </cell>
          <cell r="B467">
            <v>0</v>
          </cell>
          <cell r="C467">
            <v>0</v>
          </cell>
        </row>
        <row r="468">
          <cell r="A468" t="str">
            <v>Togotane FM</v>
          </cell>
          <cell r="B468">
            <v>0</v>
          </cell>
          <cell r="C468">
            <v>0</v>
          </cell>
        </row>
        <row r="469">
          <cell r="A469" t="str">
            <v>Tripple A</v>
          </cell>
          <cell r="B469">
            <v>0</v>
          </cell>
          <cell r="C469">
            <v>0</v>
          </cell>
        </row>
        <row r="470">
          <cell r="A470" t="str">
            <v>Quaran</v>
          </cell>
          <cell r="B470">
            <v>0</v>
          </cell>
          <cell r="C470">
            <v>0</v>
          </cell>
        </row>
        <row r="471">
          <cell r="A471" t="str">
            <v>Voice of America/VOA</v>
          </cell>
          <cell r="B471">
            <v>0</v>
          </cell>
          <cell r="C471">
            <v>0</v>
          </cell>
        </row>
        <row r="472">
          <cell r="A472" t="str">
            <v>Y FM</v>
          </cell>
          <cell r="B472">
            <v>0</v>
          </cell>
          <cell r="C472">
            <v>0</v>
          </cell>
        </row>
        <row r="473">
          <cell r="A473" t="str">
            <v>X FM</v>
          </cell>
          <cell r="B473">
            <v>0</v>
          </cell>
          <cell r="C473">
            <v>0</v>
          </cell>
        </row>
        <row r="474">
          <cell r="A474" t="str">
            <v>Wimwaro FM</v>
          </cell>
          <cell r="B474">
            <v>0</v>
          </cell>
          <cell r="C474">
            <v>0</v>
          </cell>
        </row>
        <row r="475">
          <cell r="A475" t="str">
            <v>Wikwatyo</v>
          </cell>
          <cell r="B475">
            <v>0</v>
          </cell>
          <cell r="C475">
            <v>0</v>
          </cell>
        </row>
        <row r="476">
          <cell r="A476" t="str">
            <v>Aviation FM</v>
          </cell>
          <cell r="B476">
            <v>0</v>
          </cell>
          <cell r="C476">
            <v>0</v>
          </cell>
        </row>
        <row r="477">
          <cell r="A477" t="str">
            <v>DHB Radio</v>
          </cell>
          <cell r="B477">
            <v>0</v>
          </cell>
          <cell r="C477">
            <v>0</v>
          </cell>
        </row>
        <row r="478">
          <cell r="A478" t="str">
            <v>Wendo FM</v>
          </cell>
          <cell r="B478">
            <v>0</v>
          </cell>
          <cell r="C478">
            <v>0</v>
          </cell>
        </row>
        <row r="479">
          <cell r="A479" t="str">
            <v>Watchman FM</v>
          </cell>
          <cell r="B479">
            <v>0</v>
          </cell>
          <cell r="C479">
            <v>0</v>
          </cell>
        </row>
        <row r="480">
          <cell r="A480" t="str">
            <v>Warsan FM</v>
          </cell>
          <cell r="B480">
            <v>0</v>
          </cell>
          <cell r="C480">
            <v>0</v>
          </cell>
        </row>
        <row r="481">
          <cell r="A481" t="str">
            <v>Wajir Community Radio</v>
          </cell>
          <cell r="B481">
            <v>0</v>
          </cell>
          <cell r="C481">
            <v>0</v>
          </cell>
        </row>
        <row r="482">
          <cell r="A482" t="str">
            <v>Vybez radio</v>
          </cell>
          <cell r="B482">
            <v>0</v>
          </cell>
          <cell r="C482">
            <v>0</v>
          </cell>
        </row>
        <row r="483">
          <cell r="A483" t="str">
            <v>Vuka FM</v>
          </cell>
          <cell r="B483">
            <v>0</v>
          </cell>
          <cell r="C483">
            <v>0</v>
          </cell>
        </row>
        <row r="484">
          <cell r="A484" t="str">
            <v>Voice of Victory</v>
          </cell>
          <cell r="B484">
            <v>0</v>
          </cell>
          <cell r="C484">
            <v>0</v>
          </cell>
        </row>
        <row r="485">
          <cell r="A485" t="str">
            <v>Vihiga FM</v>
          </cell>
          <cell r="B485">
            <v>0</v>
          </cell>
          <cell r="C485">
            <v>0</v>
          </cell>
        </row>
        <row r="486">
          <cell r="A486" t="str">
            <v>Truth FM</v>
          </cell>
          <cell r="B486">
            <v>0</v>
          </cell>
          <cell r="C486">
            <v>0</v>
          </cell>
        </row>
        <row r="487">
          <cell r="A487" t="str">
            <v>Victory FM</v>
          </cell>
          <cell r="B487">
            <v>0</v>
          </cell>
          <cell r="C487">
            <v>0</v>
          </cell>
        </row>
        <row r="488">
          <cell r="A488" t="str">
            <v>Vere FM</v>
          </cell>
          <cell r="B488">
            <v>0</v>
          </cell>
          <cell r="C488">
            <v>0</v>
          </cell>
        </row>
        <row r="489">
          <cell r="A489" t="str">
            <v>Venus FM</v>
          </cell>
          <cell r="B489">
            <v>0</v>
          </cell>
          <cell r="C489">
            <v>0</v>
          </cell>
        </row>
        <row r="490">
          <cell r="A490" t="str">
            <v>USIU Radio</v>
          </cell>
          <cell r="B490">
            <v>0</v>
          </cell>
          <cell r="C490">
            <v>0</v>
          </cell>
        </row>
        <row r="491">
          <cell r="A491" t="str">
            <v>Urban Radio</v>
          </cell>
          <cell r="B491">
            <v>0</v>
          </cell>
          <cell r="C491">
            <v>0</v>
          </cell>
        </row>
        <row r="492">
          <cell r="A492" t="str">
            <v>Upendo FM</v>
          </cell>
          <cell r="B492">
            <v>0</v>
          </cell>
          <cell r="C492">
            <v>0</v>
          </cell>
        </row>
        <row r="493">
          <cell r="A493" t="str">
            <v>Umoja FM Radio</v>
          </cell>
          <cell r="B493">
            <v>0</v>
          </cell>
          <cell r="C493">
            <v>0</v>
          </cell>
        </row>
        <row r="494">
          <cell r="A494" t="str">
            <v>Uhuru FM</v>
          </cell>
          <cell r="B494">
            <v>0</v>
          </cell>
          <cell r="C494">
            <v>0</v>
          </cell>
        </row>
        <row r="495">
          <cell r="A495" t="str">
            <v>Ugwe</v>
          </cell>
          <cell r="B495">
            <v>0</v>
          </cell>
          <cell r="C495">
            <v>0</v>
          </cell>
        </row>
        <row r="496">
          <cell r="A496" t="str">
            <v>Amani FM</v>
          </cell>
          <cell r="B496">
            <v>0</v>
          </cell>
          <cell r="C496">
            <v>0</v>
          </cell>
        </row>
        <row r="497">
          <cell r="A497" t="str">
            <v>Turkana FM</v>
          </cell>
          <cell r="B497">
            <v>0</v>
          </cell>
          <cell r="C497">
            <v>0</v>
          </cell>
        </row>
        <row r="498">
          <cell r="A498" t="str">
            <v>Tuliza FM</v>
          </cell>
          <cell r="B498">
            <v>0</v>
          </cell>
          <cell r="C498">
            <v>0</v>
          </cell>
        </row>
        <row r="499">
          <cell r="A499" t="str">
            <v>Tugwatane kihanja FM</v>
          </cell>
          <cell r="B499">
            <v>0</v>
          </cell>
          <cell r="C499">
            <v>0</v>
          </cell>
        </row>
        <row r="500">
          <cell r="A500" t="str">
            <v>Sema Radio</v>
          </cell>
          <cell r="B500">
            <v>0</v>
          </cell>
          <cell r="C500">
            <v>0</v>
          </cell>
        </row>
        <row r="501">
          <cell r="A501" t="str">
            <v>Bahari FM</v>
          </cell>
          <cell r="B501">
            <v>0</v>
          </cell>
          <cell r="C501">
            <v>0</v>
          </cell>
        </row>
        <row r="502">
          <cell r="A502" t="str">
            <v>Sawanga FM</v>
          </cell>
          <cell r="B502">
            <v>0</v>
          </cell>
          <cell r="C502">
            <v>0</v>
          </cell>
        </row>
        <row r="503">
          <cell r="A503" t="str">
            <v>Radio Japan International International</v>
          </cell>
          <cell r="B503">
            <v>0</v>
          </cell>
          <cell r="C503">
            <v>0</v>
          </cell>
        </row>
        <row r="504">
          <cell r="A504" t="str">
            <v>Radio Nthome</v>
          </cell>
          <cell r="B504">
            <v>0</v>
          </cell>
          <cell r="C504">
            <v>0</v>
          </cell>
        </row>
        <row r="505">
          <cell r="A505" t="str">
            <v>Radio Mwariama</v>
          </cell>
          <cell r="B505">
            <v>0</v>
          </cell>
          <cell r="C505">
            <v>0</v>
          </cell>
        </row>
        <row r="506">
          <cell r="A506" t="str">
            <v>Radio Mwanendu</v>
          </cell>
          <cell r="B506">
            <v>0</v>
          </cell>
          <cell r="C506">
            <v>0</v>
          </cell>
        </row>
        <row r="507">
          <cell r="A507" t="str">
            <v>Radio Mururi</v>
          </cell>
          <cell r="B507">
            <v>0</v>
          </cell>
          <cell r="C507">
            <v>0</v>
          </cell>
        </row>
        <row r="508">
          <cell r="A508" t="str">
            <v>Radio Mumbo</v>
          </cell>
          <cell r="B508">
            <v>0</v>
          </cell>
          <cell r="C508">
            <v>0</v>
          </cell>
        </row>
        <row r="509">
          <cell r="A509" t="str">
            <v>Radio Mukwano</v>
          </cell>
          <cell r="B509">
            <v>0</v>
          </cell>
          <cell r="C509">
            <v>0</v>
          </cell>
        </row>
        <row r="510">
          <cell r="A510" t="str">
            <v>Radio Minto</v>
          </cell>
          <cell r="B510">
            <v>0</v>
          </cell>
          <cell r="C510">
            <v>0</v>
          </cell>
        </row>
        <row r="511">
          <cell r="A511" t="str">
            <v>Radio Mata</v>
          </cell>
          <cell r="B511">
            <v>0</v>
          </cell>
          <cell r="C511">
            <v>0</v>
          </cell>
        </row>
        <row r="512">
          <cell r="A512" t="str">
            <v>Radio Maria</v>
          </cell>
          <cell r="B512">
            <v>0</v>
          </cell>
          <cell r="C512">
            <v>0</v>
          </cell>
        </row>
        <row r="513">
          <cell r="A513" t="str">
            <v>Radio Mambo</v>
          </cell>
          <cell r="B513">
            <v>0</v>
          </cell>
          <cell r="C513">
            <v>0</v>
          </cell>
        </row>
        <row r="514">
          <cell r="A514" t="str">
            <v>Baliti</v>
          </cell>
          <cell r="B514">
            <v>0</v>
          </cell>
          <cell r="C514">
            <v>0</v>
          </cell>
        </row>
        <row r="515">
          <cell r="A515" t="str">
            <v>Radio Maa</v>
          </cell>
          <cell r="B515">
            <v>0</v>
          </cell>
          <cell r="C515">
            <v>0</v>
          </cell>
        </row>
        <row r="516">
          <cell r="A516" t="str">
            <v>Radio Lake Victoria/Osienala</v>
          </cell>
          <cell r="B516">
            <v>0</v>
          </cell>
          <cell r="C516">
            <v>0</v>
          </cell>
        </row>
        <row r="517">
          <cell r="A517" t="str">
            <v>Radio Jangwani</v>
          </cell>
          <cell r="B517">
            <v>0</v>
          </cell>
          <cell r="C517">
            <v>0</v>
          </cell>
        </row>
        <row r="518">
          <cell r="A518" t="str">
            <v>Sauti ya Pwani</v>
          </cell>
          <cell r="B518">
            <v>0</v>
          </cell>
          <cell r="C518">
            <v>0</v>
          </cell>
        </row>
        <row r="519">
          <cell r="A519" t="str">
            <v>Radio Ihsaan</v>
          </cell>
          <cell r="B519">
            <v>0</v>
          </cell>
          <cell r="C519">
            <v>0</v>
          </cell>
        </row>
        <row r="520">
          <cell r="A520" t="str">
            <v>Radio Furaha</v>
          </cell>
          <cell r="B520">
            <v>0</v>
          </cell>
          <cell r="C520">
            <v>0</v>
          </cell>
        </row>
        <row r="521">
          <cell r="A521" t="str">
            <v>Radio Free Africa</v>
          </cell>
          <cell r="B521">
            <v>0</v>
          </cell>
          <cell r="C521">
            <v>0</v>
          </cell>
        </row>
        <row r="522">
          <cell r="A522" t="str">
            <v>Radio Ethiopia</v>
          </cell>
          <cell r="B522">
            <v>0</v>
          </cell>
          <cell r="C522">
            <v>0</v>
          </cell>
        </row>
        <row r="523">
          <cell r="A523" t="str">
            <v>Radio Djibouti</v>
          </cell>
          <cell r="B523">
            <v>0</v>
          </cell>
          <cell r="C523">
            <v>0</v>
          </cell>
        </row>
        <row r="524">
          <cell r="A524" t="str">
            <v>Radio Disney</v>
          </cell>
          <cell r="B524">
            <v>0</v>
          </cell>
          <cell r="C524">
            <v>0</v>
          </cell>
        </row>
        <row r="525">
          <cell r="A525" t="str">
            <v>Radio Dhamaal</v>
          </cell>
          <cell r="B525">
            <v>0</v>
          </cell>
          <cell r="C525">
            <v>0</v>
          </cell>
        </row>
        <row r="526">
          <cell r="A526" t="str">
            <v>Radio Deutsche Welle</v>
          </cell>
          <cell r="B526">
            <v>0</v>
          </cell>
          <cell r="C526">
            <v>0</v>
          </cell>
        </row>
        <row r="527">
          <cell r="A527" t="str">
            <v>Radio China</v>
          </cell>
          <cell r="B527">
            <v>0</v>
          </cell>
          <cell r="C527">
            <v>0</v>
          </cell>
        </row>
        <row r="528">
          <cell r="A528" t="str">
            <v>Radio Chaidi</v>
          </cell>
          <cell r="B528">
            <v>0</v>
          </cell>
          <cell r="C528">
            <v>0</v>
          </cell>
        </row>
        <row r="529">
          <cell r="A529" t="str">
            <v>Radio Alpha</v>
          </cell>
          <cell r="B529">
            <v>0</v>
          </cell>
          <cell r="C529">
            <v>0</v>
          </cell>
        </row>
        <row r="530">
          <cell r="A530" t="str">
            <v>Radio Akicha</v>
          </cell>
          <cell r="B530">
            <v>0</v>
          </cell>
          <cell r="C530">
            <v>0</v>
          </cell>
        </row>
        <row r="531">
          <cell r="A531" t="str">
            <v>Qwetu Radio (Kwetu)</v>
          </cell>
          <cell r="B531">
            <v>0</v>
          </cell>
          <cell r="C531">
            <v>0</v>
          </cell>
        </row>
        <row r="532">
          <cell r="A532" t="str">
            <v>Radio Oldis</v>
          </cell>
          <cell r="B532">
            <v>0</v>
          </cell>
          <cell r="C532">
            <v>0</v>
          </cell>
        </row>
        <row r="533">
          <cell r="A533" t="str">
            <v>Radio One /  1 FM</v>
          </cell>
          <cell r="B533">
            <v>0</v>
          </cell>
          <cell r="C533">
            <v>0</v>
          </cell>
        </row>
        <row r="534">
          <cell r="A534" t="str">
            <v>Radio Pacho</v>
          </cell>
          <cell r="B534">
            <v>0</v>
          </cell>
          <cell r="C534">
            <v>0</v>
          </cell>
        </row>
        <row r="535">
          <cell r="A535" t="str">
            <v>Radio Planet International</v>
          </cell>
          <cell r="B535">
            <v>0</v>
          </cell>
          <cell r="C535">
            <v>0</v>
          </cell>
        </row>
        <row r="536">
          <cell r="A536" t="str">
            <v>Sauti Ya Mwananchi</v>
          </cell>
          <cell r="B536">
            <v>0</v>
          </cell>
          <cell r="C536">
            <v>0</v>
          </cell>
        </row>
        <row r="537">
          <cell r="A537" t="str">
            <v>Saposema/Sabojambo FM</v>
          </cell>
          <cell r="B537">
            <v>0</v>
          </cell>
          <cell r="C537">
            <v>0</v>
          </cell>
        </row>
        <row r="538">
          <cell r="A538" t="str">
            <v>Sanyo FM -UG</v>
          </cell>
          <cell r="B538">
            <v>0</v>
          </cell>
          <cell r="C538">
            <v>0</v>
          </cell>
        </row>
        <row r="539">
          <cell r="A539" t="str">
            <v>Sahara FM</v>
          </cell>
          <cell r="B539">
            <v>0</v>
          </cell>
          <cell r="C539">
            <v>0</v>
          </cell>
        </row>
        <row r="540">
          <cell r="A540" t="str">
            <v>Rware</v>
          </cell>
          <cell r="B540">
            <v>0</v>
          </cell>
          <cell r="C540">
            <v>0</v>
          </cell>
        </row>
        <row r="541">
          <cell r="A541" t="str">
            <v>Ruben FM</v>
          </cell>
          <cell r="B541">
            <v>0</v>
          </cell>
          <cell r="C541">
            <v>0</v>
          </cell>
        </row>
        <row r="542">
          <cell r="A542" t="str">
            <v>RTN Radio</v>
          </cell>
          <cell r="B542">
            <v>0</v>
          </cell>
          <cell r="C542">
            <v>0</v>
          </cell>
        </row>
        <row r="543">
          <cell r="A543" t="str">
            <v>RTD (Tanzania)</v>
          </cell>
          <cell r="B543">
            <v>0</v>
          </cell>
          <cell r="C543">
            <v>0</v>
          </cell>
        </row>
        <row r="544">
          <cell r="A544" t="str">
            <v>RSA Radio</v>
          </cell>
          <cell r="B544">
            <v>0</v>
          </cell>
          <cell r="C544">
            <v>0</v>
          </cell>
        </row>
        <row r="545">
          <cell r="A545" t="str">
            <v>Rock Mambo FM</v>
          </cell>
          <cell r="B545">
            <v>0</v>
          </cell>
          <cell r="C545">
            <v>0</v>
          </cell>
        </row>
        <row r="546">
          <cell r="A546" t="str">
            <v>Rhema</v>
          </cell>
          <cell r="B546">
            <v>0</v>
          </cell>
          <cell r="C546">
            <v>0</v>
          </cell>
        </row>
        <row r="547">
          <cell r="A547" t="str">
            <v>RFI (Radio France International)</v>
          </cell>
          <cell r="B547">
            <v>0</v>
          </cell>
          <cell r="C547">
            <v>0</v>
          </cell>
        </row>
        <row r="548">
          <cell r="A548" t="str">
            <v>Ranet FM</v>
          </cell>
          <cell r="B548">
            <v>0</v>
          </cell>
          <cell r="C548">
            <v>0</v>
          </cell>
        </row>
        <row r="549">
          <cell r="A549" t="str">
            <v>Bahasha (Contryside FM)</v>
          </cell>
          <cell r="B549">
            <v>0</v>
          </cell>
          <cell r="C549">
            <v>0</v>
          </cell>
        </row>
        <row r="550">
          <cell r="A550" t="str">
            <v>Rameny Radio</v>
          </cell>
          <cell r="B550">
            <v>0</v>
          </cell>
          <cell r="C550">
            <v>0</v>
          </cell>
        </row>
        <row r="551">
          <cell r="A551" t="str">
            <v>Raha</v>
          </cell>
          <cell r="B551">
            <v>0</v>
          </cell>
          <cell r="C551">
            <v>0</v>
          </cell>
        </row>
        <row r="552">
          <cell r="A552" t="str">
            <v>Radio Waumini</v>
          </cell>
          <cell r="B552">
            <v>0</v>
          </cell>
          <cell r="C552">
            <v>0</v>
          </cell>
        </row>
        <row r="553">
          <cell r="A553" t="str">
            <v>Radio Uptown</v>
          </cell>
          <cell r="B553">
            <v>0</v>
          </cell>
          <cell r="C553">
            <v>0</v>
          </cell>
        </row>
        <row r="554">
          <cell r="A554" t="str">
            <v>Radio Tumaini</v>
          </cell>
          <cell r="B554">
            <v>0</v>
          </cell>
          <cell r="C554">
            <v>0</v>
          </cell>
        </row>
        <row r="555">
          <cell r="A555" t="str">
            <v>Radio Tanga</v>
          </cell>
          <cell r="B555">
            <v>0</v>
          </cell>
          <cell r="C555">
            <v>0</v>
          </cell>
        </row>
        <row r="556">
          <cell r="A556" t="str">
            <v>Radio Somalia</v>
          </cell>
          <cell r="B556">
            <v>0</v>
          </cell>
          <cell r="C556">
            <v>0</v>
          </cell>
        </row>
        <row r="557">
          <cell r="A557" t="str">
            <v>Radio Simba</v>
          </cell>
          <cell r="B557">
            <v>0</v>
          </cell>
          <cell r="C557">
            <v>0</v>
          </cell>
        </row>
        <row r="558">
          <cell r="A558" t="str">
            <v>Radio Salaam</v>
          </cell>
          <cell r="B558">
            <v>0</v>
          </cell>
          <cell r="C558">
            <v>0</v>
          </cell>
        </row>
        <row r="559">
          <cell r="A559" t="str">
            <v>Radio Sahara 943 FM</v>
          </cell>
          <cell r="B559">
            <v>0</v>
          </cell>
          <cell r="C559">
            <v>0</v>
          </cell>
        </row>
        <row r="560">
          <cell r="A560" t="str">
            <v>Radio Safari</v>
          </cell>
          <cell r="B560">
            <v>0</v>
          </cell>
          <cell r="C560">
            <v>0</v>
          </cell>
        </row>
        <row r="561">
          <cell r="A561" t="str">
            <v>Radio Risala</v>
          </cell>
          <cell r="B561">
            <v>0</v>
          </cell>
          <cell r="C561">
            <v>0</v>
          </cell>
        </row>
        <row r="562">
          <cell r="A562" t="str">
            <v>Radio Rahma</v>
          </cell>
          <cell r="B562">
            <v>0</v>
          </cell>
          <cell r="C562">
            <v>0</v>
          </cell>
        </row>
        <row r="563">
          <cell r="A563" t="str">
            <v>Two FM/2 FM / 87.7 Radio</v>
          </cell>
          <cell r="B563">
            <v>0</v>
          </cell>
          <cell r="C563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Data"/>
      <sheetName val="Reach and Share"/>
    </sheetNames>
    <sheetDataSet>
      <sheetData sheetId="0"/>
      <sheetData sheetId="1">
        <row r="1">
          <cell r="A1" t="str">
            <v>Station</v>
          </cell>
          <cell r="B1" t="str">
            <v>Reach</v>
          </cell>
        </row>
        <row r="2">
          <cell r="A2" t="str">
            <v>Total RD</v>
          </cell>
          <cell r="B2">
            <v>0.33629999999999999</v>
          </cell>
        </row>
        <row r="3">
          <cell r="A3" t="str">
            <v>Kameme Radio</v>
          </cell>
          <cell r="B3">
            <v>0.12690000000000001</v>
          </cell>
          <cell r="C3">
            <v>0.32755694965804488</v>
          </cell>
        </row>
        <row r="4">
          <cell r="A4" t="str">
            <v>Inooro FM</v>
          </cell>
          <cell r="B4">
            <v>0.1066</v>
          </cell>
          <cell r="C4">
            <v>0.22049673471486611</v>
          </cell>
        </row>
        <row r="5">
          <cell r="A5" t="str">
            <v>Citizen Radio</v>
          </cell>
          <cell r="B5">
            <v>6.0199999999999997E-2</v>
          </cell>
          <cell r="C5">
            <v>0.12649766030750251</v>
          </cell>
        </row>
        <row r="6">
          <cell r="A6" t="str">
            <v>Radio 47</v>
          </cell>
          <cell r="B6">
            <v>2.3300000000000001E-2</v>
          </cell>
          <cell r="C6">
            <v>7.2144803825782894E-2</v>
          </cell>
        </row>
        <row r="7">
          <cell r="A7" t="str">
            <v>Jambo FM</v>
          </cell>
          <cell r="B7">
            <v>1.2999999999999999E-2</v>
          </cell>
          <cell r="C7">
            <v>4.2422995834833138E-2</v>
          </cell>
        </row>
        <row r="8">
          <cell r="A8" t="str">
            <v>Chamgei FM</v>
          </cell>
          <cell r="B8">
            <v>0.01</v>
          </cell>
          <cell r="C8">
            <v>2.2111379647246361E-2</v>
          </cell>
        </row>
        <row r="9">
          <cell r="A9" t="str">
            <v>Radio Maisha</v>
          </cell>
          <cell r="B9">
            <v>8.9999999999999993E-3</v>
          </cell>
          <cell r="C9">
            <v>2.0928677945184351E-2</v>
          </cell>
        </row>
        <row r="10">
          <cell r="A10" t="str">
            <v>Classic FM</v>
          </cell>
          <cell r="B10">
            <v>1.1900000000000001E-2</v>
          </cell>
          <cell r="C10">
            <v>1.9180336298657889E-2</v>
          </cell>
        </row>
        <row r="11">
          <cell r="A11" t="str">
            <v>Coro FM</v>
          </cell>
          <cell r="B11">
            <v>7.1999999999999998E-3</v>
          </cell>
          <cell r="C11">
            <v>1.5683653005604981E-2</v>
          </cell>
        </row>
        <row r="12">
          <cell r="A12" t="str">
            <v>Gukena FM</v>
          </cell>
          <cell r="B12">
            <v>4.7999999999999996E-3</v>
          </cell>
          <cell r="C12">
            <v>1.352393685401347E-2</v>
          </cell>
        </row>
        <row r="13">
          <cell r="A13" t="str">
            <v>Jesus is Lord</v>
          </cell>
          <cell r="B13">
            <v>2.5000000000000001E-3</v>
          </cell>
          <cell r="C13">
            <v>1.285545328328277E-2</v>
          </cell>
        </row>
        <row r="14">
          <cell r="A14" t="str">
            <v>Kass FM</v>
          </cell>
          <cell r="B14">
            <v>4.4000000000000003E-3</v>
          </cell>
          <cell r="C14">
            <v>7.4047410911708741E-3</v>
          </cell>
        </row>
        <row r="15">
          <cell r="A15" t="str">
            <v>Egesa FM</v>
          </cell>
          <cell r="B15">
            <v>1E-3</v>
          </cell>
          <cell r="C15">
            <v>6.3248830153751221E-3</v>
          </cell>
        </row>
        <row r="16">
          <cell r="A16" t="str">
            <v>Ramogi FM</v>
          </cell>
          <cell r="B16">
            <v>3.0000000000000001E-3</v>
          </cell>
          <cell r="C16">
            <v>6.2220393891088601E-3</v>
          </cell>
        </row>
        <row r="17">
          <cell r="A17" t="str">
            <v>Kiss FM</v>
          </cell>
          <cell r="B17">
            <v>2.5999999999999999E-3</v>
          </cell>
          <cell r="C17">
            <v>6.1706175759757287E-3</v>
          </cell>
        </row>
        <row r="18">
          <cell r="A18" t="str">
            <v>Biblia Husema</v>
          </cell>
          <cell r="B18">
            <v>1.8E-3</v>
          </cell>
          <cell r="C18">
            <v>6.0677739497094667E-3</v>
          </cell>
        </row>
        <row r="19">
          <cell r="A19" t="str">
            <v>Milele FM</v>
          </cell>
          <cell r="B19">
            <v>4.0000000000000001E-3</v>
          </cell>
          <cell r="C19">
            <v>5.7592430709106808E-3</v>
          </cell>
        </row>
        <row r="20">
          <cell r="A20" t="str">
            <v>Musyi FM</v>
          </cell>
          <cell r="B20">
            <v>2.5999999999999999E-3</v>
          </cell>
          <cell r="C20">
            <v>5.1936031264462387E-3</v>
          </cell>
        </row>
        <row r="21">
          <cell r="A21" t="str">
            <v>Mumo fm</v>
          </cell>
          <cell r="B21">
            <v>8.0000000000000004E-4</v>
          </cell>
          <cell r="C21">
            <v>5.1421813133131072E-3</v>
          </cell>
        </row>
        <row r="22">
          <cell r="A22" t="str">
            <v>KBC English Radio</v>
          </cell>
          <cell r="B22">
            <v>2.3E-3</v>
          </cell>
          <cell r="C22">
            <v>5.0907595001799767E-3</v>
          </cell>
        </row>
        <row r="23">
          <cell r="A23" t="str">
            <v>MBCI Radio 89.5 FM</v>
          </cell>
          <cell r="B23">
            <v>2.3999999999999998E-3</v>
          </cell>
          <cell r="C23">
            <v>4.576541368848666E-3</v>
          </cell>
        </row>
        <row r="24">
          <cell r="A24" t="str">
            <v>Hope FM</v>
          </cell>
          <cell r="B24">
            <v>1.9E-3</v>
          </cell>
          <cell r="C24">
            <v>4.1137450506504858E-3</v>
          </cell>
        </row>
        <row r="25">
          <cell r="A25" t="str">
            <v>Amani FM</v>
          </cell>
          <cell r="B25">
            <v>1.6000000000000001E-3</v>
          </cell>
          <cell r="C25">
            <v>3.5995269193191751E-3</v>
          </cell>
        </row>
        <row r="26">
          <cell r="A26" t="str">
            <v>NRG Radio/Energy</v>
          </cell>
          <cell r="B26">
            <v>2.3E-3</v>
          </cell>
          <cell r="C26">
            <v>3.5481051061860441E-3</v>
          </cell>
        </row>
        <row r="27">
          <cell r="A27" t="str">
            <v>Voice of America/VOA</v>
          </cell>
          <cell r="B27">
            <v>1.6999999999999999E-3</v>
          </cell>
          <cell r="C27">
            <v>3.2909960405203892E-3</v>
          </cell>
        </row>
        <row r="28">
          <cell r="A28" t="str">
            <v>Home boyz Radio</v>
          </cell>
          <cell r="B28">
            <v>1.1000000000000001E-3</v>
          </cell>
          <cell r="C28">
            <v>3.2395742273872582E-3</v>
          </cell>
        </row>
        <row r="29">
          <cell r="A29" t="str">
            <v>Radio Taifa</v>
          </cell>
          <cell r="B29">
            <v>1.2999999999999999E-3</v>
          </cell>
          <cell r="C29">
            <v>2.931043348588471E-3</v>
          </cell>
        </row>
        <row r="30">
          <cell r="A30" t="str">
            <v>North Rift Radio</v>
          </cell>
          <cell r="B30">
            <v>2.0999999999999999E-3</v>
          </cell>
          <cell r="C30">
            <v>2.673934282922816E-3</v>
          </cell>
        </row>
        <row r="31">
          <cell r="A31" t="str">
            <v>Capital Radio</v>
          </cell>
          <cell r="B31">
            <v>2.9999999999999997E-4</v>
          </cell>
          <cell r="C31">
            <v>2.673934282922816E-3</v>
          </cell>
        </row>
        <row r="32">
          <cell r="A32" t="str">
            <v>Meru FM</v>
          </cell>
          <cell r="B32">
            <v>1.9E-3</v>
          </cell>
          <cell r="C32">
            <v>2.0054507121921119E-3</v>
          </cell>
        </row>
        <row r="33">
          <cell r="A33" t="str">
            <v>Trinity</v>
          </cell>
          <cell r="B33">
            <v>1.1000000000000001E-3</v>
          </cell>
          <cell r="C33">
            <v>2.0054507121921119E-3</v>
          </cell>
        </row>
        <row r="34">
          <cell r="A34" t="str">
            <v>Mwangaza</v>
          </cell>
          <cell r="B34">
            <v>5.9999999999999995E-4</v>
          </cell>
          <cell r="C34">
            <v>1.799763459659588E-3</v>
          </cell>
        </row>
        <row r="35">
          <cell r="A35" t="str">
            <v>Riri FM</v>
          </cell>
          <cell r="B35">
            <v>5.0000000000000001E-4</v>
          </cell>
          <cell r="C35">
            <v>1.388388954594539E-3</v>
          </cell>
        </row>
        <row r="36">
          <cell r="A36" t="str">
            <v>Ngumbau fm</v>
          </cell>
          <cell r="B36">
            <v>1E-3</v>
          </cell>
          <cell r="C36">
            <v>1.285545328328277E-3</v>
          </cell>
        </row>
        <row r="37">
          <cell r="A37" t="str">
            <v>Mulembe FM</v>
          </cell>
          <cell r="B37">
            <v>4.0000000000000002E-4</v>
          </cell>
          <cell r="C37">
            <v>1.234123515195146E-3</v>
          </cell>
        </row>
        <row r="38">
          <cell r="A38" t="str">
            <v>Wimwaro FM</v>
          </cell>
          <cell r="B38">
            <v>5.0000000000000001E-4</v>
          </cell>
          <cell r="C38">
            <v>1.1312798889288841E-3</v>
          </cell>
        </row>
        <row r="39">
          <cell r="A39" t="str">
            <v>Vybez radio</v>
          </cell>
          <cell r="B39">
            <v>5.0000000000000001E-4</v>
          </cell>
          <cell r="C39">
            <v>1.079858075795752E-3</v>
          </cell>
        </row>
        <row r="40">
          <cell r="A40" t="str">
            <v>Nation FM / 963</v>
          </cell>
          <cell r="B40">
            <v>4.0000000000000002E-4</v>
          </cell>
          <cell r="C40">
            <v>9.7701444952949046E-4</v>
          </cell>
        </row>
        <row r="41">
          <cell r="A41" t="str">
            <v>Togotane FM</v>
          </cell>
          <cell r="B41">
            <v>2.0000000000000001E-4</v>
          </cell>
          <cell r="C41">
            <v>9.7701444952949046E-4</v>
          </cell>
        </row>
        <row r="42">
          <cell r="A42" t="str">
            <v>Smooth FM</v>
          </cell>
          <cell r="B42">
            <v>8.0000000000000004E-4</v>
          </cell>
          <cell r="C42">
            <v>8.2274901013009718E-4</v>
          </cell>
        </row>
        <row r="43">
          <cell r="A43" t="str">
            <v>Radio Waumini</v>
          </cell>
          <cell r="B43">
            <v>8.0000000000000004E-4</v>
          </cell>
          <cell r="C43">
            <v>8.2274901013009718E-4</v>
          </cell>
        </row>
        <row r="44">
          <cell r="A44" t="str">
            <v>Emoo FM</v>
          </cell>
          <cell r="B44">
            <v>5.9999999999999995E-4</v>
          </cell>
          <cell r="C44">
            <v>8.2274901013009718E-4</v>
          </cell>
        </row>
        <row r="45">
          <cell r="A45" t="str">
            <v>Faith FM</v>
          </cell>
          <cell r="B45">
            <v>2.0000000000000001E-4</v>
          </cell>
          <cell r="C45">
            <v>7.199053838638351E-4</v>
          </cell>
        </row>
        <row r="46">
          <cell r="A46" t="str">
            <v>Central fm</v>
          </cell>
          <cell r="B46">
            <v>6.9999999999999999E-4</v>
          </cell>
          <cell r="C46">
            <v>6.6848357073070401E-4</v>
          </cell>
        </row>
        <row r="47">
          <cell r="A47" t="str">
            <v>Touch FM</v>
          </cell>
          <cell r="B47">
            <v>2.0000000000000001E-4</v>
          </cell>
          <cell r="C47">
            <v>6.6848357073070401E-4</v>
          </cell>
        </row>
        <row r="48">
          <cell r="A48" t="str">
            <v>County FM</v>
          </cell>
          <cell r="B48">
            <v>5.0000000000000001E-4</v>
          </cell>
          <cell r="C48">
            <v>5.1421813133131072E-4</v>
          </cell>
        </row>
        <row r="49">
          <cell r="A49" t="str">
            <v>Mwenjoyo</v>
          </cell>
          <cell r="B49">
            <v>2.0000000000000001E-4</v>
          </cell>
          <cell r="C49">
            <v>5.1421813133131072E-4</v>
          </cell>
        </row>
        <row r="50">
          <cell r="A50" t="str">
            <v>Kigooco FM</v>
          </cell>
          <cell r="B50">
            <v>8.9999999999999998E-4</v>
          </cell>
          <cell r="C50">
            <v>4.6279631819817958E-4</v>
          </cell>
        </row>
        <row r="51">
          <cell r="A51" t="str">
            <v>Spice radio</v>
          </cell>
          <cell r="B51">
            <v>5.0000000000000001E-4</v>
          </cell>
          <cell r="C51">
            <v>4.6279631819817958E-4</v>
          </cell>
        </row>
        <row r="52">
          <cell r="A52" t="str">
            <v>Kayu fm</v>
          </cell>
          <cell r="B52">
            <v>5.0000000000000001E-4</v>
          </cell>
          <cell r="C52">
            <v>4.1137450506504859E-4</v>
          </cell>
        </row>
        <row r="53">
          <cell r="A53" t="str">
            <v>Light &amp; Life FM</v>
          </cell>
          <cell r="B53">
            <v>4.0000000000000002E-4</v>
          </cell>
          <cell r="C53">
            <v>3.599526919319176E-4</v>
          </cell>
        </row>
        <row r="54">
          <cell r="A54" t="str">
            <v>Sauti Ya Mwananchi</v>
          </cell>
          <cell r="B54">
            <v>2.0000000000000001E-4</v>
          </cell>
          <cell r="C54">
            <v>3.599526919319176E-4</v>
          </cell>
        </row>
        <row r="55">
          <cell r="A55" t="str">
            <v>BBC World Radio</v>
          </cell>
          <cell r="B55">
            <v>8.9999999999999998E-4</v>
          </cell>
          <cell r="C55">
            <v>3.0853087879878651E-4</v>
          </cell>
        </row>
        <row r="56">
          <cell r="A56" t="str">
            <v>Mugambo FM</v>
          </cell>
          <cell r="B56">
            <v>5.0000000000000001E-4</v>
          </cell>
          <cell r="C56">
            <v>2.5710906566565542E-4</v>
          </cell>
        </row>
        <row r="57">
          <cell r="A57" t="str">
            <v>Family Radio 316</v>
          </cell>
          <cell r="B57">
            <v>2.9999999999999997E-4</v>
          </cell>
          <cell r="C57">
            <v>2.5710906566565542E-4</v>
          </cell>
        </row>
        <row r="58">
          <cell r="A58" t="str">
            <v>Yetu FM</v>
          </cell>
          <cell r="B58">
            <v>2.9999999999999997E-4</v>
          </cell>
          <cell r="C58">
            <v>1.542654393993932E-4</v>
          </cell>
        </row>
        <row r="59">
          <cell r="A59" t="str">
            <v>Radio China</v>
          </cell>
          <cell r="B59">
            <v>4.0000000000000002E-4</v>
          </cell>
          <cell r="C59">
            <v>5.1421813133131067E-5</v>
          </cell>
        </row>
        <row r="60">
          <cell r="A60" t="str">
            <v>Muoroto fm</v>
          </cell>
          <cell r="B60">
            <v>0</v>
          </cell>
          <cell r="C60">
            <v>0</v>
          </cell>
        </row>
        <row r="61">
          <cell r="A61" t="str">
            <v>FBF</v>
          </cell>
          <cell r="B61">
            <v>0</v>
          </cell>
          <cell r="C61">
            <v>0</v>
          </cell>
        </row>
        <row r="62">
          <cell r="A62" t="str">
            <v>Riverside</v>
          </cell>
          <cell r="B62">
            <v>0</v>
          </cell>
          <cell r="C62">
            <v>0</v>
          </cell>
        </row>
        <row r="63">
          <cell r="A63" t="str">
            <v>Christian radio</v>
          </cell>
          <cell r="B63">
            <v>0</v>
          </cell>
          <cell r="C63">
            <v>0</v>
          </cell>
        </row>
        <row r="64">
          <cell r="A64" t="str">
            <v>Getembe fm</v>
          </cell>
          <cell r="B64">
            <v>0</v>
          </cell>
          <cell r="C64">
            <v>0</v>
          </cell>
        </row>
        <row r="65">
          <cell r="A65" t="str">
            <v>Mwihoko</v>
          </cell>
          <cell r="B65">
            <v>0</v>
          </cell>
          <cell r="C65">
            <v>0</v>
          </cell>
        </row>
        <row r="66">
          <cell r="A66" t="str">
            <v>Wakulima</v>
          </cell>
          <cell r="B66">
            <v>0</v>
          </cell>
          <cell r="C66">
            <v>0</v>
          </cell>
        </row>
        <row r="67">
          <cell r="A67" t="str">
            <v>Kbc eastern service</v>
          </cell>
          <cell r="B67">
            <v>0</v>
          </cell>
          <cell r="C67">
            <v>0</v>
          </cell>
        </row>
        <row r="68">
          <cell r="A68" t="str">
            <v>GV</v>
          </cell>
          <cell r="B68">
            <v>0</v>
          </cell>
          <cell r="C68">
            <v>0</v>
          </cell>
        </row>
        <row r="69">
          <cell r="A69" t="str">
            <v>Radio Mshindi</v>
          </cell>
          <cell r="B69">
            <v>0</v>
          </cell>
          <cell r="C69">
            <v>0</v>
          </cell>
        </row>
        <row r="70">
          <cell r="A70" t="str">
            <v>Ekeyokon FM</v>
          </cell>
          <cell r="B70">
            <v>0</v>
          </cell>
          <cell r="C70">
            <v>0</v>
          </cell>
        </row>
        <row r="71">
          <cell r="A71" t="str">
            <v>Rombo fm</v>
          </cell>
          <cell r="B71">
            <v>0</v>
          </cell>
          <cell r="C71">
            <v>0</v>
          </cell>
        </row>
        <row r="72">
          <cell r="A72" t="str">
            <v>Chalbi FM</v>
          </cell>
          <cell r="B72">
            <v>0</v>
          </cell>
          <cell r="C72">
            <v>0</v>
          </cell>
        </row>
        <row r="73">
          <cell r="A73" t="str">
            <v>Baite</v>
          </cell>
          <cell r="B73">
            <v>0</v>
          </cell>
          <cell r="C73">
            <v>0</v>
          </cell>
        </row>
        <row r="74">
          <cell r="A74" t="str">
            <v>Jazz</v>
          </cell>
          <cell r="B74">
            <v>0</v>
          </cell>
          <cell r="C74">
            <v>0</v>
          </cell>
        </row>
        <row r="75">
          <cell r="A75" t="str">
            <v>Kayo FM</v>
          </cell>
          <cell r="B75">
            <v>0</v>
          </cell>
          <cell r="C75">
            <v>0</v>
          </cell>
        </row>
        <row r="76">
          <cell r="A76" t="str">
            <v>Toome</v>
          </cell>
          <cell r="B76">
            <v>0</v>
          </cell>
          <cell r="C76">
            <v>0</v>
          </cell>
        </row>
        <row r="77">
          <cell r="A77" t="str">
            <v>Radio mchungaji</v>
          </cell>
          <cell r="B77">
            <v>0</v>
          </cell>
          <cell r="C77">
            <v>0</v>
          </cell>
        </row>
        <row r="78">
          <cell r="A78" t="str">
            <v>Yudah</v>
          </cell>
          <cell r="B78">
            <v>0</v>
          </cell>
          <cell r="C78">
            <v>0</v>
          </cell>
        </row>
        <row r="79">
          <cell r="A79" t="str">
            <v>Perus</v>
          </cell>
          <cell r="B79">
            <v>0</v>
          </cell>
          <cell r="C79">
            <v>0</v>
          </cell>
        </row>
        <row r="80">
          <cell r="A80" t="str">
            <v>Muyeche fm</v>
          </cell>
          <cell r="B80">
            <v>0</v>
          </cell>
          <cell r="C80">
            <v>0</v>
          </cell>
        </row>
        <row r="81">
          <cell r="A81" t="str">
            <v>Tushikamane fm</v>
          </cell>
          <cell r="B81">
            <v>0</v>
          </cell>
          <cell r="C81">
            <v>0</v>
          </cell>
        </row>
        <row r="82">
          <cell r="A82" t="str">
            <v>Kwame fm</v>
          </cell>
          <cell r="B82">
            <v>0</v>
          </cell>
          <cell r="C82">
            <v>0</v>
          </cell>
        </row>
        <row r="83">
          <cell r="A83" t="str">
            <v>Imoo radio</v>
          </cell>
          <cell r="B83">
            <v>0</v>
          </cell>
          <cell r="C83">
            <v>0</v>
          </cell>
        </row>
        <row r="84">
          <cell r="A84" t="str">
            <v>Lokoi fm</v>
          </cell>
          <cell r="B84">
            <v>0</v>
          </cell>
          <cell r="C84">
            <v>0</v>
          </cell>
        </row>
        <row r="85">
          <cell r="A85" t="str">
            <v>Boarder fm</v>
          </cell>
          <cell r="B85">
            <v>0</v>
          </cell>
          <cell r="C85">
            <v>0</v>
          </cell>
        </row>
        <row r="86">
          <cell r="A86" t="str">
            <v>Libao</v>
          </cell>
          <cell r="B86">
            <v>0</v>
          </cell>
          <cell r="C86">
            <v>0</v>
          </cell>
        </row>
        <row r="87">
          <cell r="A87" t="str">
            <v>Lenango</v>
          </cell>
          <cell r="B87">
            <v>0</v>
          </cell>
          <cell r="C87">
            <v>0</v>
          </cell>
        </row>
        <row r="88">
          <cell r="A88" t="str">
            <v>Kimweri</v>
          </cell>
          <cell r="B88">
            <v>0</v>
          </cell>
          <cell r="C88">
            <v>0</v>
          </cell>
        </row>
        <row r="89">
          <cell r="A89" t="str">
            <v>Radio Teme</v>
          </cell>
          <cell r="B89">
            <v>0</v>
          </cell>
          <cell r="C89">
            <v>0</v>
          </cell>
        </row>
        <row r="90">
          <cell r="A90" t="str">
            <v>Juda</v>
          </cell>
          <cell r="B90">
            <v>0</v>
          </cell>
          <cell r="C90">
            <v>0</v>
          </cell>
        </row>
        <row r="91">
          <cell r="A91" t="str">
            <v>Gisha FM</v>
          </cell>
          <cell r="B91">
            <v>0</v>
          </cell>
          <cell r="C91">
            <v>0</v>
          </cell>
        </row>
        <row r="92">
          <cell r="A92" t="str">
            <v>Mwendani Fm</v>
          </cell>
          <cell r="B92">
            <v>0</v>
          </cell>
          <cell r="C92">
            <v>0</v>
          </cell>
        </row>
        <row r="93">
          <cell r="A93" t="str">
            <v>Milima</v>
          </cell>
          <cell r="B93">
            <v>0</v>
          </cell>
          <cell r="C93">
            <v>0</v>
          </cell>
        </row>
        <row r="94">
          <cell r="A94" t="str">
            <v>Karl FM</v>
          </cell>
          <cell r="B94">
            <v>0</v>
          </cell>
          <cell r="C94">
            <v>0</v>
          </cell>
        </row>
        <row r="95">
          <cell r="A95" t="str">
            <v>Tembea FM</v>
          </cell>
          <cell r="B95">
            <v>0</v>
          </cell>
          <cell r="C95">
            <v>0</v>
          </cell>
        </row>
        <row r="96">
          <cell r="A96" t="str">
            <v>Mworoto FM</v>
          </cell>
          <cell r="B96">
            <v>0</v>
          </cell>
          <cell r="C96">
            <v>0</v>
          </cell>
        </row>
        <row r="97">
          <cell r="A97" t="str">
            <v>Mwendatu FM</v>
          </cell>
          <cell r="B97">
            <v>0</v>
          </cell>
          <cell r="C97">
            <v>0</v>
          </cell>
        </row>
        <row r="98">
          <cell r="A98" t="str">
            <v>Mutongoi fm</v>
          </cell>
          <cell r="B98">
            <v>0</v>
          </cell>
          <cell r="C98">
            <v>0</v>
          </cell>
        </row>
        <row r="99">
          <cell r="A99" t="str">
            <v>Getu Radio</v>
          </cell>
          <cell r="B99">
            <v>0</v>
          </cell>
          <cell r="C99">
            <v>0</v>
          </cell>
        </row>
        <row r="100">
          <cell r="A100" t="str">
            <v>Jcc</v>
          </cell>
          <cell r="B100">
            <v>0</v>
          </cell>
          <cell r="C100">
            <v>0</v>
          </cell>
        </row>
        <row r="101">
          <cell r="A101" t="str">
            <v>Radio 74</v>
          </cell>
          <cell r="B101">
            <v>0</v>
          </cell>
          <cell r="C101">
            <v>0</v>
          </cell>
        </row>
        <row r="102">
          <cell r="A102" t="str">
            <v>Akamba Fm</v>
          </cell>
          <cell r="B102">
            <v>0</v>
          </cell>
          <cell r="C102">
            <v>0</v>
          </cell>
        </row>
        <row r="103">
          <cell r="A103" t="str">
            <v>Angaaf radio</v>
          </cell>
          <cell r="B103">
            <v>0</v>
          </cell>
          <cell r="C103">
            <v>0</v>
          </cell>
        </row>
        <row r="104">
          <cell r="A104" t="str">
            <v>Radio tangaza</v>
          </cell>
          <cell r="B104">
            <v>0</v>
          </cell>
          <cell r="C104">
            <v>0</v>
          </cell>
        </row>
        <row r="105">
          <cell r="A105" t="str">
            <v>Bulola fm</v>
          </cell>
          <cell r="B105">
            <v>0</v>
          </cell>
          <cell r="C105">
            <v>0</v>
          </cell>
        </row>
        <row r="106">
          <cell r="A106" t="str">
            <v>Kimuri</v>
          </cell>
          <cell r="B106">
            <v>0</v>
          </cell>
          <cell r="C106">
            <v>0</v>
          </cell>
        </row>
        <row r="107">
          <cell r="A107" t="str">
            <v>Ashe</v>
          </cell>
          <cell r="B107">
            <v>0</v>
          </cell>
          <cell r="C107">
            <v>0</v>
          </cell>
        </row>
        <row r="108">
          <cell r="A108" t="str">
            <v>Shake fm</v>
          </cell>
          <cell r="B108">
            <v>0</v>
          </cell>
          <cell r="C108">
            <v>0</v>
          </cell>
        </row>
        <row r="109">
          <cell r="A109" t="str">
            <v>Rama</v>
          </cell>
          <cell r="B109">
            <v>0</v>
          </cell>
          <cell r="C109">
            <v>0</v>
          </cell>
        </row>
        <row r="110">
          <cell r="A110" t="str">
            <v>Taji</v>
          </cell>
          <cell r="B110">
            <v>0</v>
          </cell>
          <cell r="C110">
            <v>0</v>
          </cell>
        </row>
        <row r="111">
          <cell r="A111" t="str">
            <v>Relax fm</v>
          </cell>
          <cell r="B111">
            <v>0</v>
          </cell>
          <cell r="C111">
            <v>0</v>
          </cell>
        </row>
        <row r="112">
          <cell r="A112" t="str">
            <v>Bania fm</v>
          </cell>
          <cell r="B112">
            <v>0</v>
          </cell>
          <cell r="C112">
            <v>0</v>
          </cell>
        </row>
        <row r="113">
          <cell r="A113" t="str">
            <v>Poro fm</v>
          </cell>
          <cell r="B113">
            <v>0</v>
          </cell>
          <cell r="C113">
            <v>0</v>
          </cell>
        </row>
        <row r="114">
          <cell r="A114" t="str">
            <v>Gaya</v>
          </cell>
          <cell r="B114">
            <v>0</v>
          </cell>
          <cell r="C114">
            <v>0</v>
          </cell>
        </row>
        <row r="115">
          <cell r="A115" t="str">
            <v>Kuria</v>
          </cell>
          <cell r="B115">
            <v>0</v>
          </cell>
          <cell r="C115">
            <v>0</v>
          </cell>
        </row>
        <row r="116">
          <cell r="A116" t="str">
            <v>Ingile fm</v>
          </cell>
          <cell r="B116">
            <v>0</v>
          </cell>
          <cell r="C116">
            <v>0</v>
          </cell>
        </row>
        <row r="117">
          <cell r="A117" t="str">
            <v>wendani FM</v>
          </cell>
          <cell r="B117">
            <v>0</v>
          </cell>
          <cell r="C117">
            <v>0</v>
          </cell>
        </row>
        <row r="118">
          <cell r="A118" t="str">
            <v>Radio Samaritan</v>
          </cell>
          <cell r="B118">
            <v>0</v>
          </cell>
          <cell r="C118">
            <v>0</v>
          </cell>
        </row>
        <row r="119">
          <cell r="A119" t="str">
            <v>Newlife</v>
          </cell>
          <cell r="B119">
            <v>0</v>
          </cell>
          <cell r="C119">
            <v>0</v>
          </cell>
        </row>
        <row r="120">
          <cell r="A120" t="str">
            <v>Minto</v>
          </cell>
          <cell r="B120">
            <v>0</v>
          </cell>
          <cell r="C120">
            <v>0</v>
          </cell>
        </row>
        <row r="121">
          <cell r="A121" t="str">
            <v>Limwalo fm</v>
          </cell>
          <cell r="B121">
            <v>0</v>
          </cell>
          <cell r="C121">
            <v>0</v>
          </cell>
        </row>
        <row r="122">
          <cell r="A122" t="str">
            <v>Kukena</v>
          </cell>
          <cell r="B122">
            <v>0</v>
          </cell>
          <cell r="C122">
            <v>0</v>
          </cell>
        </row>
        <row r="123">
          <cell r="A123" t="str">
            <v>Kongena fm</v>
          </cell>
          <cell r="B123">
            <v>0</v>
          </cell>
          <cell r="C123">
            <v>0</v>
          </cell>
        </row>
        <row r="124">
          <cell r="A124" t="str">
            <v>Kiptuge fm</v>
          </cell>
          <cell r="B124">
            <v>0</v>
          </cell>
          <cell r="C124">
            <v>0</v>
          </cell>
        </row>
        <row r="125">
          <cell r="A125" t="str">
            <v>Vitron radio</v>
          </cell>
          <cell r="B125">
            <v>0</v>
          </cell>
          <cell r="C125">
            <v>0</v>
          </cell>
        </row>
        <row r="126">
          <cell r="A126" t="str">
            <v>Ikiyalo</v>
          </cell>
          <cell r="B126">
            <v>0</v>
          </cell>
          <cell r="C126">
            <v>0</v>
          </cell>
        </row>
        <row r="127">
          <cell r="A127" t="str">
            <v>Ayele</v>
          </cell>
          <cell r="B127">
            <v>0</v>
          </cell>
          <cell r="C127">
            <v>0</v>
          </cell>
        </row>
        <row r="128">
          <cell r="A128" t="str">
            <v>Gatembe</v>
          </cell>
          <cell r="B128">
            <v>0</v>
          </cell>
          <cell r="C128">
            <v>0</v>
          </cell>
        </row>
        <row r="129">
          <cell r="A129" t="str">
            <v>Fidai</v>
          </cell>
          <cell r="B129">
            <v>0</v>
          </cell>
          <cell r="C129">
            <v>0</v>
          </cell>
        </row>
        <row r="130">
          <cell r="A130" t="str">
            <v>Chuka University</v>
          </cell>
          <cell r="B130">
            <v>0</v>
          </cell>
          <cell r="C130">
            <v>0</v>
          </cell>
        </row>
        <row r="131">
          <cell r="A131" t="str">
            <v>Alfa</v>
          </cell>
          <cell r="B131">
            <v>0</v>
          </cell>
          <cell r="C131">
            <v>0</v>
          </cell>
        </row>
        <row r="132">
          <cell r="A132" t="str">
            <v>Aiyena</v>
          </cell>
          <cell r="B132">
            <v>0</v>
          </cell>
          <cell r="C132">
            <v>0</v>
          </cell>
        </row>
        <row r="133">
          <cell r="A133" t="str">
            <v>Adiani</v>
          </cell>
          <cell r="B133">
            <v>0</v>
          </cell>
          <cell r="C133">
            <v>0</v>
          </cell>
        </row>
        <row r="134">
          <cell r="A134" t="str">
            <v>Dawa fm</v>
          </cell>
          <cell r="B134">
            <v>0</v>
          </cell>
          <cell r="C134">
            <v>0</v>
          </cell>
        </row>
        <row r="135">
          <cell r="A135" t="str">
            <v>Choice fm</v>
          </cell>
          <cell r="B135">
            <v>0</v>
          </cell>
          <cell r="C135">
            <v>0</v>
          </cell>
        </row>
        <row r="136">
          <cell r="A136" t="str">
            <v>Nayece fm</v>
          </cell>
          <cell r="B136">
            <v>0</v>
          </cell>
          <cell r="C136">
            <v>0</v>
          </cell>
        </row>
        <row r="137">
          <cell r="A137" t="str">
            <v>Alba fm</v>
          </cell>
          <cell r="B137">
            <v>0</v>
          </cell>
          <cell r="C137">
            <v>0</v>
          </cell>
        </row>
        <row r="138">
          <cell r="A138" t="str">
            <v>None/Not Consumed</v>
          </cell>
          <cell r="B138">
            <v>0</v>
          </cell>
          <cell r="C138">
            <v>0</v>
          </cell>
        </row>
        <row r="139">
          <cell r="A139" t="str">
            <v>Others2</v>
          </cell>
          <cell r="B139">
            <v>0</v>
          </cell>
          <cell r="C139">
            <v>0</v>
          </cell>
        </row>
        <row r="140">
          <cell r="A140" t="str">
            <v>Others1</v>
          </cell>
          <cell r="B140">
            <v>0</v>
          </cell>
          <cell r="C140">
            <v>0</v>
          </cell>
        </row>
        <row r="141">
          <cell r="B141">
            <v>0</v>
          </cell>
          <cell r="C141">
            <v>0</v>
          </cell>
        </row>
        <row r="142">
          <cell r="A142" t="str">
            <v>KBC Ingo</v>
          </cell>
          <cell r="B142">
            <v>0</v>
          </cell>
          <cell r="C142">
            <v>0</v>
          </cell>
        </row>
        <row r="143">
          <cell r="A143" t="str">
            <v>KBC Minto</v>
          </cell>
          <cell r="B143">
            <v>0</v>
          </cell>
          <cell r="C143">
            <v>0</v>
          </cell>
        </row>
        <row r="144">
          <cell r="A144" t="str">
            <v>Zulu Radio</v>
          </cell>
          <cell r="B144">
            <v>0</v>
          </cell>
          <cell r="C144">
            <v>0</v>
          </cell>
        </row>
        <row r="145">
          <cell r="A145" t="str">
            <v>Wega</v>
          </cell>
          <cell r="B145">
            <v>0</v>
          </cell>
          <cell r="C145">
            <v>0</v>
          </cell>
        </row>
        <row r="146">
          <cell r="A146" t="str">
            <v>Soro Radio</v>
          </cell>
          <cell r="B146">
            <v>0</v>
          </cell>
          <cell r="C146">
            <v>0</v>
          </cell>
        </row>
        <row r="147">
          <cell r="A147" t="str">
            <v>Gichichio</v>
          </cell>
          <cell r="B147">
            <v>0</v>
          </cell>
          <cell r="C147">
            <v>0</v>
          </cell>
        </row>
        <row r="148">
          <cell r="A148" t="str">
            <v>Soundcity</v>
          </cell>
          <cell r="B148">
            <v>0</v>
          </cell>
          <cell r="C148">
            <v>0</v>
          </cell>
        </row>
        <row r="149">
          <cell r="A149" t="str">
            <v>Coco</v>
          </cell>
          <cell r="B149">
            <v>0</v>
          </cell>
          <cell r="C149">
            <v>0</v>
          </cell>
        </row>
        <row r="150">
          <cell r="A150" t="str">
            <v>Easy fm</v>
          </cell>
          <cell r="B150">
            <v>0</v>
          </cell>
          <cell r="C150">
            <v>0</v>
          </cell>
        </row>
        <row r="151">
          <cell r="A151" t="str">
            <v>Berur</v>
          </cell>
          <cell r="B151">
            <v>0</v>
          </cell>
          <cell r="C151">
            <v>0</v>
          </cell>
        </row>
        <row r="152">
          <cell r="A152" t="str">
            <v>BHB</v>
          </cell>
          <cell r="B152">
            <v>0</v>
          </cell>
          <cell r="C152">
            <v>0</v>
          </cell>
        </row>
        <row r="153">
          <cell r="A153" t="str">
            <v>NBCI</v>
          </cell>
          <cell r="B153">
            <v>0</v>
          </cell>
          <cell r="C153">
            <v>0</v>
          </cell>
        </row>
        <row r="154">
          <cell r="A154" t="str">
            <v>Mito</v>
          </cell>
          <cell r="B154">
            <v>0</v>
          </cell>
          <cell r="C154">
            <v>0</v>
          </cell>
        </row>
        <row r="155">
          <cell r="A155" t="str">
            <v>Mwenge</v>
          </cell>
          <cell r="B155">
            <v>0</v>
          </cell>
          <cell r="C155">
            <v>0</v>
          </cell>
        </row>
        <row r="156">
          <cell r="A156" t="str">
            <v>Peal fm</v>
          </cell>
          <cell r="B156">
            <v>0</v>
          </cell>
          <cell r="C156">
            <v>0</v>
          </cell>
        </row>
        <row r="157">
          <cell r="A157" t="str">
            <v>Radio vuna</v>
          </cell>
          <cell r="B157">
            <v>0</v>
          </cell>
          <cell r="C157">
            <v>0</v>
          </cell>
        </row>
        <row r="158">
          <cell r="A158" t="str">
            <v>Phd</v>
          </cell>
          <cell r="B158">
            <v>0</v>
          </cell>
          <cell r="C158">
            <v>0</v>
          </cell>
        </row>
        <row r="159">
          <cell r="A159" t="str">
            <v>Radio yuda</v>
          </cell>
          <cell r="B159">
            <v>0</v>
          </cell>
          <cell r="C159">
            <v>0</v>
          </cell>
        </row>
        <row r="160">
          <cell r="A160" t="str">
            <v>Thayu fm</v>
          </cell>
          <cell r="B160">
            <v>0</v>
          </cell>
          <cell r="C160">
            <v>0</v>
          </cell>
        </row>
        <row r="161">
          <cell r="A161" t="str">
            <v>Thabathani fm</v>
          </cell>
          <cell r="B161">
            <v>0</v>
          </cell>
          <cell r="C161">
            <v>0</v>
          </cell>
        </row>
        <row r="162">
          <cell r="A162" t="str">
            <v>Sunwe fm</v>
          </cell>
          <cell r="B162">
            <v>0</v>
          </cell>
          <cell r="C162">
            <v>0</v>
          </cell>
        </row>
        <row r="163">
          <cell r="A163" t="str">
            <v>Ujuzi</v>
          </cell>
          <cell r="B163">
            <v>0</v>
          </cell>
          <cell r="C163">
            <v>0</v>
          </cell>
        </row>
        <row r="164">
          <cell r="A164" t="str">
            <v>Wasafi</v>
          </cell>
          <cell r="B164">
            <v>0</v>
          </cell>
          <cell r="C164">
            <v>0</v>
          </cell>
        </row>
        <row r="165">
          <cell r="A165" t="str">
            <v>Vibes radio</v>
          </cell>
          <cell r="B165">
            <v>0</v>
          </cell>
          <cell r="C165">
            <v>0</v>
          </cell>
        </row>
        <row r="166">
          <cell r="A166" t="str">
            <v>Mitume</v>
          </cell>
          <cell r="B166">
            <v>0</v>
          </cell>
          <cell r="C166">
            <v>0</v>
          </cell>
        </row>
        <row r="167">
          <cell r="A167" t="str">
            <v>Guka fm</v>
          </cell>
          <cell r="B167">
            <v>0</v>
          </cell>
          <cell r="C167">
            <v>0</v>
          </cell>
        </row>
        <row r="168">
          <cell r="A168" t="str">
            <v>Mo fm</v>
          </cell>
          <cell r="B168">
            <v>0</v>
          </cell>
          <cell r="C168">
            <v>0</v>
          </cell>
        </row>
        <row r="169">
          <cell r="A169" t="str">
            <v>Sds kilifi</v>
          </cell>
          <cell r="B169">
            <v>0</v>
          </cell>
          <cell r="C169">
            <v>0</v>
          </cell>
        </row>
        <row r="170">
          <cell r="A170" t="str">
            <v>Mwadanja</v>
          </cell>
          <cell r="B170">
            <v>0</v>
          </cell>
          <cell r="C170">
            <v>0</v>
          </cell>
        </row>
        <row r="171">
          <cell r="A171" t="str">
            <v>Round fm</v>
          </cell>
          <cell r="B171">
            <v>0</v>
          </cell>
          <cell r="C171">
            <v>0</v>
          </cell>
        </row>
        <row r="172">
          <cell r="A172" t="str">
            <v>Nanyang Radio</v>
          </cell>
          <cell r="B172">
            <v>0</v>
          </cell>
          <cell r="C172">
            <v>0</v>
          </cell>
        </row>
        <row r="173">
          <cell r="A173" t="str">
            <v>Mnbo fm</v>
          </cell>
          <cell r="B173">
            <v>0</v>
          </cell>
          <cell r="C173">
            <v>0</v>
          </cell>
        </row>
        <row r="174">
          <cell r="A174" t="str">
            <v>Weza</v>
          </cell>
          <cell r="B174">
            <v>0</v>
          </cell>
          <cell r="C174">
            <v>0</v>
          </cell>
        </row>
        <row r="175">
          <cell r="A175" t="str">
            <v>Trace fm</v>
          </cell>
          <cell r="B175">
            <v>0</v>
          </cell>
          <cell r="C175">
            <v>0</v>
          </cell>
        </row>
        <row r="176">
          <cell r="A176" t="str">
            <v>Muhoroto</v>
          </cell>
          <cell r="B176">
            <v>0</v>
          </cell>
          <cell r="C176">
            <v>0</v>
          </cell>
        </row>
        <row r="177">
          <cell r="A177" t="str">
            <v>BBI</v>
          </cell>
          <cell r="B177">
            <v>0</v>
          </cell>
          <cell r="C177">
            <v>0</v>
          </cell>
        </row>
        <row r="178">
          <cell r="A178" t="str">
            <v>Radio Haria</v>
          </cell>
          <cell r="B178">
            <v>0</v>
          </cell>
          <cell r="C178">
            <v>0</v>
          </cell>
        </row>
        <row r="179">
          <cell r="A179" t="str">
            <v>Ushindi</v>
          </cell>
          <cell r="B179">
            <v>0</v>
          </cell>
          <cell r="C179">
            <v>0</v>
          </cell>
        </row>
        <row r="180">
          <cell r="A180" t="str">
            <v>Taran Fm</v>
          </cell>
          <cell r="B180">
            <v>0</v>
          </cell>
          <cell r="C180">
            <v>0</v>
          </cell>
        </row>
        <row r="181">
          <cell r="A181" t="str">
            <v>swahili hub</v>
          </cell>
          <cell r="B181">
            <v>0</v>
          </cell>
          <cell r="C181">
            <v>0</v>
          </cell>
        </row>
        <row r="182">
          <cell r="A182" t="str">
            <v>shalom</v>
          </cell>
          <cell r="B182">
            <v>0</v>
          </cell>
          <cell r="C182">
            <v>0</v>
          </cell>
        </row>
        <row r="183">
          <cell r="A183" t="str">
            <v>Mwinjoyo</v>
          </cell>
          <cell r="B183">
            <v>0</v>
          </cell>
          <cell r="C183">
            <v>0</v>
          </cell>
        </row>
        <row r="184">
          <cell r="A184" t="str">
            <v>Kwito</v>
          </cell>
          <cell r="B184">
            <v>0</v>
          </cell>
          <cell r="C184">
            <v>0</v>
          </cell>
        </row>
        <row r="185">
          <cell r="A185" t="str">
            <v>Muga</v>
          </cell>
          <cell r="B185">
            <v>0</v>
          </cell>
          <cell r="C185">
            <v>0</v>
          </cell>
        </row>
        <row r="186">
          <cell r="A186" t="str">
            <v>Minyon FM</v>
          </cell>
          <cell r="B186">
            <v>0</v>
          </cell>
          <cell r="C186">
            <v>0</v>
          </cell>
        </row>
        <row r="187">
          <cell r="A187" t="str">
            <v>Marvel FM</v>
          </cell>
          <cell r="B187">
            <v>0</v>
          </cell>
          <cell r="C187">
            <v>0</v>
          </cell>
        </row>
        <row r="188">
          <cell r="A188" t="str">
            <v>K24</v>
          </cell>
          <cell r="B188">
            <v>0</v>
          </cell>
          <cell r="C188">
            <v>0</v>
          </cell>
        </row>
        <row r="189">
          <cell r="A189" t="str">
            <v>Muca fm</v>
          </cell>
          <cell r="B189">
            <v>0</v>
          </cell>
          <cell r="C189">
            <v>0</v>
          </cell>
        </row>
        <row r="190">
          <cell r="A190" t="str">
            <v>Hidai FM</v>
          </cell>
          <cell r="B190">
            <v>0</v>
          </cell>
          <cell r="C190">
            <v>0</v>
          </cell>
        </row>
        <row r="191">
          <cell r="A191" t="str">
            <v>Radio Tugotane</v>
          </cell>
          <cell r="B191">
            <v>0</v>
          </cell>
          <cell r="C191">
            <v>0</v>
          </cell>
        </row>
        <row r="192">
          <cell r="A192" t="str">
            <v>Gikocho fm</v>
          </cell>
          <cell r="B192">
            <v>0</v>
          </cell>
          <cell r="C192">
            <v>0</v>
          </cell>
        </row>
        <row r="193">
          <cell r="A193" t="str">
            <v>Lolwe FM</v>
          </cell>
          <cell r="B193">
            <v>0</v>
          </cell>
          <cell r="C193">
            <v>0</v>
          </cell>
        </row>
        <row r="194">
          <cell r="A194" t="str">
            <v>Konza radio</v>
          </cell>
          <cell r="B194">
            <v>0</v>
          </cell>
          <cell r="C194">
            <v>0</v>
          </cell>
        </row>
        <row r="195">
          <cell r="A195" t="str">
            <v>KAI</v>
          </cell>
          <cell r="B195">
            <v>0</v>
          </cell>
          <cell r="C195">
            <v>0</v>
          </cell>
        </row>
        <row r="196">
          <cell r="A196" t="str">
            <v>Koko radio</v>
          </cell>
          <cell r="B196">
            <v>0</v>
          </cell>
          <cell r="C196">
            <v>0</v>
          </cell>
        </row>
        <row r="197">
          <cell r="A197" t="str">
            <v>Maseno Radio</v>
          </cell>
          <cell r="B197">
            <v>0</v>
          </cell>
          <cell r="C197">
            <v>0</v>
          </cell>
        </row>
        <row r="198">
          <cell r="A198" t="str">
            <v>KBC kiswahili</v>
          </cell>
          <cell r="B198">
            <v>0</v>
          </cell>
          <cell r="C198">
            <v>0</v>
          </cell>
        </row>
        <row r="199">
          <cell r="A199" t="str">
            <v>Dulala FM</v>
          </cell>
          <cell r="B199">
            <v>0</v>
          </cell>
          <cell r="C199">
            <v>0</v>
          </cell>
        </row>
        <row r="200">
          <cell r="A200" t="str">
            <v>Radio PK</v>
          </cell>
          <cell r="B200">
            <v>0</v>
          </cell>
          <cell r="C200">
            <v>0</v>
          </cell>
        </row>
        <row r="201">
          <cell r="A201" t="str">
            <v>Ntn</v>
          </cell>
          <cell r="B201">
            <v>0</v>
          </cell>
          <cell r="C201">
            <v>0</v>
          </cell>
        </row>
        <row r="202">
          <cell r="A202" t="str">
            <v>ndizi radio</v>
          </cell>
          <cell r="B202">
            <v>0</v>
          </cell>
          <cell r="C202">
            <v>0</v>
          </cell>
        </row>
        <row r="203">
          <cell r="A203" t="str">
            <v>Nanyuki</v>
          </cell>
          <cell r="B203">
            <v>0</v>
          </cell>
          <cell r="C203">
            <v>0</v>
          </cell>
        </row>
        <row r="204">
          <cell r="A204" t="str">
            <v>Pearl radio</v>
          </cell>
          <cell r="B204">
            <v>0</v>
          </cell>
          <cell r="C204">
            <v>0</v>
          </cell>
        </row>
        <row r="205">
          <cell r="A205" t="str">
            <v>Radio Africa</v>
          </cell>
          <cell r="B205">
            <v>0</v>
          </cell>
          <cell r="C205">
            <v>0</v>
          </cell>
        </row>
        <row r="206">
          <cell r="A206" t="str">
            <v>Milembe</v>
          </cell>
          <cell r="B206">
            <v>0</v>
          </cell>
          <cell r="C206">
            <v>0</v>
          </cell>
        </row>
        <row r="207">
          <cell r="A207" t="str">
            <v>Matuu fm</v>
          </cell>
          <cell r="B207">
            <v>0</v>
          </cell>
          <cell r="C207">
            <v>0</v>
          </cell>
        </row>
        <row r="208">
          <cell r="A208" t="str">
            <v>Luanda fm</v>
          </cell>
          <cell r="B208">
            <v>0</v>
          </cell>
          <cell r="C208">
            <v>0</v>
          </cell>
        </row>
        <row r="209">
          <cell r="A209" t="str">
            <v>Tisa FM</v>
          </cell>
          <cell r="B209">
            <v>0</v>
          </cell>
          <cell r="C209">
            <v>0</v>
          </cell>
        </row>
        <row r="210">
          <cell r="A210" t="str">
            <v>101.5 FM</v>
          </cell>
          <cell r="B210">
            <v>0</v>
          </cell>
          <cell r="C210">
            <v>0</v>
          </cell>
        </row>
        <row r="211">
          <cell r="A211" t="str">
            <v>89.5 FM</v>
          </cell>
          <cell r="B211">
            <v>0</v>
          </cell>
          <cell r="C211">
            <v>0</v>
          </cell>
        </row>
        <row r="212">
          <cell r="A212" t="str">
            <v>Njoro fm</v>
          </cell>
          <cell r="B212">
            <v>0</v>
          </cell>
          <cell r="C212">
            <v>0</v>
          </cell>
        </row>
        <row r="213">
          <cell r="A213" t="str">
            <v>Kalia radio</v>
          </cell>
          <cell r="B213">
            <v>0</v>
          </cell>
          <cell r="C213">
            <v>0</v>
          </cell>
        </row>
        <row r="214">
          <cell r="A214" t="str">
            <v>Joy fm</v>
          </cell>
          <cell r="B214">
            <v>0</v>
          </cell>
          <cell r="C214">
            <v>0</v>
          </cell>
        </row>
        <row r="215">
          <cell r="A215" t="str">
            <v>Efiam fm</v>
          </cell>
          <cell r="B215">
            <v>0</v>
          </cell>
          <cell r="C215">
            <v>0</v>
          </cell>
        </row>
        <row r="216">
          <cell r="A216" t="str">
            <v>Nyintho fm</v>
          </cell>
          <cell r="B216">
            <v>0</v>
          </cell>
          <cell r="C216">
            <v>0</v>
          </cell>
        </row>
        <row r="217">
          <cell r="A217" t="str">
            <v>LINYONY</v>
          </cell>
          <cell r="B217">
            <v>0</v>
          </cell>
          <cell r="C217">
            <v>0</v>
          </cell>
        </row>
        <row r="218">
          <cell r="A218" t="str">
            <v>maiyan fm</v>
          </cell>
          <cell r="B218">
            <v>0</v>
          </cell>
          <cell r="C218">
            <v>0</v>
          </cell>
        </row>
        <row r="219">
          <cell r="A219" t="str">
            <v>Suba fm</v>
          </cell>
          <cell r="B219">
            <v>0</v>
          </cell>
          <cell r="C219">
            <v>0</v>
          </cell>
        </row>
        <row r="220">
          <cell r="A220" t="str">
            <v>Vaite fm</v>
          </cell>
          <cell r="B220">
            <v>0</v>
          </cell>
          <cell r="C220">
            <v>0</v>
          </cell>
        </row>
        <row r="221">
          <cell r="A221">
            <v>95.3</v>
          </cell>
          <cell r="B221">
            <v>0</v>
          </cell>
          <cell r="C221">
            <v>0</v>
          </cell>
        </row>
        <row r="222">
          <cell r="A222">
            <v>107.3</v>
          </cell>
          <cell r="B222">
            <v>0</v>
          </cell>
          <cell r="C222">
            <v>0</v>
          </cell>
        </row>
        <row r="223">
          <cell r="A223">
            <v>95.2</v>
          </cell>
          <cell r="B223">
            <v>0</v>
          </cell>
          <cell r="C223">
            <v>0</v>
          </cell>
        </row>
        <row r="224">
          <cell r="A224" t="str">
            <v>Banana fm</v>
          </cell>
          <cell r="B224">
            <v>0</v>
          </cell>
          <cell r="C224">
            <v>0</v>
          </cell>
        </row>
        <row r="225">
          <cell r="A225" t="str">
            <v>Novin fm</v>
          </cell>
          <cell r="B225">
            <v>0</v>
          </cell>
          <cell r="C225">
            <v>0</v>
          </cell>
        </row>
        <row r="226">
          <cell r="A226" t="str">
            <v>Matumaini Radio</v>
          </cell>
          <cell r="B226">
            <v>0</v>
          </cell>
          <cell r="C226">
            <v>0</v>
          </cell>
        </row>
        <row r="227">
          <cell r="A227">
            <v>107.9</v>
          </cell>
          <cell r="B227">
            <v>0</v>
          </cell>
          <cell r="C227">
            <v>0</v>
          </cell>
        </row>
        <row r="228">
          <cell r="A228" t="str">
            <v>Kakuma FM</v>
          </cell>
          <cell r="B228">
            <v>0</v>
          </cell>
          <cell r="C228">
            <v>0</v>
          </cell>
        </row>
        <row r="229">
          <cell r="A229" t="str">
            <v>Jowi</v>
          </cell>
          <cell r="B229">
            <v>0</v>
          </cell>
          <cell r="C229">
            <v>0</v>
          </cell>
        </row>
        <row r="230">
          <cell r="A230" t="str">
            <v>91.6 FM</v>
          </cell>
          <cell r="B230">
            <v>0</v>
          </cell>
          <cell r="C230">
            <v>0</v>
          </cell>
        </row>
        <row r="231">
          <cell r="A231" t="str">
            <v>Radio Isegere</v>
          </cell>
          <cell r="B231">
            <v>0</v>
          </cell>
          <cell r="C231">
            <v>0</v>
          </cell>
        </row>
        <row r="232">
          <cell r="A232" t="str">
            <v>Mbira fm</v>
          </cell>
          <cell r="B232">
            <v>0</v>
          </cell>
          <cell r="C232">
            <v>0</v>
          </cell>
        </row>
        <row r="233">
          <cell r="A233" t="str">
            <v>Radio Eds</v>
          </cell>
          <cell r="B233">
            <v>0</v>
          </cell>
          <cell r="C233">
            <v>0</v>
          </cell>
        </row>
        <row r="234">
          <cell r="A234" t="str">
            <v>Radio 27</v>
          </cell>
          <cell r="B234">
            <v>0</v>
          </cell>
          <cell r="C234">
            <v>0</v>
          </cell>
        </row>
        <row r="235">
          <cell r="A235" t="str">
            <v>Nyumbaitu</v>
          </cell>
          <cell r="B235">
            <v>0</v>
          </cell>
          <cell r="C235">
            <v>0</v>
          </cell>
        </row>
        <row r="236">
          <cell r="A236" t="str">
            <v>Mtongwe fm</v>
          </cell>
          <cell r="B236">
            <v>0</v>
          </cell>
          <cell r="C236">
            <v>0</v>
          </cell>
        </row>
        <row r="237">
          <cell r="A237" t="str">
            <v>Musenyangu fm</v>
          </cell>
          <cell r="B237">
            <v>0</v>
          </cell>
          <cell r="C237">
            <v>0</v>
          </cell>
        </row>
        <row r="238">
          <cell r="A238" t="str">
            <v>Kingdom seekers fm</v>
          </cell>
          <cell r="B238">
            <v>0</v>
          </cell>
          <cell r="C238">
            <v>0</v>
          </cell>
        </row>
        <row r="239">
          <cell r="A239" t="str">
            <v>99.1 fm</v>
          </cell>
          <cell r="B239">
            <v>0</v>
          </cell>
          <cell r="C239">
            <v>0</v>
          </cell>
        </row>
        <row r="240">
          <cell r="A240">
            <v>97.5</v>
          </cell>
          <cell r="B240">
            <v>0</v>
          </cell>
          <cell r="C240">
            <v>0</v>
          </cell>
        </row>
        <row r="241">
          <cell r="A241" t="str">
            <v>Ref Fm</v>
          </cell>
          <cell r="B241">
            <v>0</v>
          </cell>
          <cell r="C241">
            <v>0</v>
          </cell>
        </row>
        <row r="242">
          <cell r="A242" t="str">
            <v>Kegosho</v>
          </cell>
          <cell r="B242">
            <v>0</v>
          </cell>
          <cell r="C242">
            <v>0</v>
          </cell>
        </row>
        <row r="243">
          <cell r="A243" t="str">
            <v>KBC</v>
          </cell>
          <cell r="B243">
            <v>0</v>
          </cell>
          <cell r="C243">
            <v>0</v>
          </cell>
        </row>
        <row r="244">
          <cell r="A244" t="str">
            <v>Girwa</v>
          </cell>
          <cell r="B244">
            <v>0</v>
          </cell>
          <cell r="C244">
            <v>0</v>
          </cell>
        </row>
        <row r="245">
          <cell r="A245" t="str">
            <v>Busia border</v>
          </cell>
          <cell r="B245">
            <v>0</v>
          </cell>
          <cell r="C245">
            <v>0</v>
          </cell>
        </row>
        <row r="246">
          <cell r="A246" t="str">
            <v>Ikra fm</v>
          </cell>
          <cell r="B246">
            <v>0</v>
          </cell>
          <cell r="C246">
            <v>0</v>
          </cell>
        </row>
        <row r="247">
          <cell r="A247" t="str">
            <v>KBC Kikuyu</v>
          </cell>
          <cell r="B247">
            <v>0</v>
          </cell>
          <cell r="C247">
            <v>0</v>
          </cell>
        </row>
        <row r="248">
          <cell r="A248" t="str">
            <v>Waldai fm</v>
          </cell>
          <cell r="B248">
            <v>0</v>
          </cell>
          <cell r="C248">
            <v>0</v>
          </cell>
        </row>
        <row r="249">
          <cell r="A249" t="str">
            <v>Tayari fm</v>
          </cell>
          <cell r="B249">
            <v>0</v>
          </cell>
          <cell r="C249">
            <v>0</v>
          </cell>
        </row>
        <row r="250">
          <cell r="A250" t="str">
            <v>Suncity</v>
          </cell>
          <cell r="B250">
            <v>0</v>
          </cell>
          <cell r="C250">
            <v>0</v>
          </cell>
        </row>
        <row r="251">
          <cell r="A251" t="str">
            <v>Nenyon</v>
          </cell>
          <cell r="B251">
            <v>0</v>
          </cell>
          <cell r="C251">
            <v>0</v>
          </cell>
        </row>
        <row r="252">
          <cell r="A252" t="str">
            <v>Mwariama fm</v>
          </cell>
          <cell r="B252">
            <v>0</v>
          </cell>
          <cell r="C252">
            <v>0</v>
          </cell>
        </row>
        <row r="253">
          <cell r="A253" t="str">
            <v>Lakeside radio</v>
          </cell>
          <cell r="B253">
            <v>0</v>
          </cell>
          <cell r="C253">
            <v>0</v>
          </cell>
        </row>
        <row r="254">
          <cell r="A254" t="str">
            <v>Ashil</v>
          </cell>
          <cell r="B254">
            <v>0</v>
          </cell>
          <cell r="C254">
            <v>0</v>
          </cell>
        </row>
        <row r="255">
          <cell r="A255" t="str">
            <v>Bistro radio</v>
          </cell>
          <cell r="B255">
            <v>0</v>
          </cell>
          <cell r="C255">
            <v>0</v>
          </cell>
        </row>
        <row r="256">
          <cell r="A256" t="str">
            <v>Toasifa</v>
          </cell>
          <cell r="B256">
            <v>0</v>
          </cell>
          <cell r="C256">
            <v>0</v>
          </cell>
        </row>
        <row r="257">
          <cell r="A257" t="str">
            <v>Serian radio</v>
          </cell>
          <cell r="B257">
            <v>0</v>
          </cell>
          <cell r="C257">
            <v>0</v>
          </cell>
        </row>
        <row r="258">
          <cell r="A258" t="str">
            <v>Omondia fm</v>
          </cell>
          <cell r="B258">
            <v>0</v>
          </cell>
          <cell r="C258">
            <v>0</v>
          </cell>
        </row>
        <row r="259">
          <cell r="A259" t="str">
            <v>Garissa fm</v>
          </cell>
          <cell r="B259">
            <v>0</v>
          </cell>
          <cell r="C259">
            <v>0</v>
          </cell>
        </row>
        <row r="260">
          <cell r="A260" t="str">
            <v>Mkarimu Radio</v>
          </cell>
          <cell r="B260">
            <v>0</v>
          </cell>
          <cell r="C260">
            <v>0</v>
          </cell>
        </row>
        <row r="261">
          <cell r="A261" t="str">
            <v>Miu fm</v>
          </cell>
          <cell r="B261">
            <v>0</v>
          </cell>
          <cell r="C261">
            <v>0</v>
          </cell>
        </row>
        <row r="262">
          <cell r="A262" t="str">
            <v>Lamu afm</v>
          </cell>
          <cell r="B262">
            <v>0</v>
          </cell>
          <cell r="C262">
            <v>0</v>
          </cell>
        </row>
        <row r="263">
          <cell r="A263" t="str">
            <v>IBSE radio</v>
          </cell>
          <cell r="B263">
            <v>0</v>
          </cell>
          <cell r="C263">
            <v>0</v>
          </cell>
        </row>
        <row r="264">
          <cell r="A264" t="str">
            <v>Ezekiel FM</v>
          </cell>
          <cell r="B264">
            <v>0</v>
          </cell>
          <cell r="C264">
            <v>0</v>
          </cell>
        </row>
        <row r="265">
          <cell r="A265" t="str">
            <v>Mzalendo</v>
          </cell>
          <cell r="B265">
            <v>0</v>
          </cell>
          <cell r="C265">
            <v>0</v>
          </cell>
        </row>
        <row r="266">
          <cell r="A266" t="str">
            <v>Githembe</v>
          </cell>
          <cell r="B266">
            <v>0</v>
          </cell>
          <cell r="C266">
            <v>0</v>
          </cell>
        </row>
        <row r="267">
          <cell r="A267" t="str">
            <v>Kwitu</v>
          </cell>
          <cell r="B267">
            <v>0</v>
          </cell>
          <cell r="C267">
            <v>0</v>
          </cell>
        </row>
        <row r="268">
          <cell r="A268" t="str">
            <v>khendo fm</v>
          </cell>
          <cell r="B268">
            <v>0</v>
          </cell>
          <cell r="C268">
            <v>0</v>
          </cell>
        </row>
        <row r="269">
          <cell r="A269" t="str">
            <v>Kwowo</v>
          </cell>
          <cell r="B269">
            <v>0</v>
          </cell>
          <cell r="C269">
            <v>0</v>
          </cell>
        </row>
        <row r="270">
          <cell r="A270" t="str">
            <v>Kanaeke fm</v>
          </cell>
          <cell r="B270">
            <v>0</v>
          </cell>
          <cell r="C270">
            <v>0</v>
          </cell>
        </row>
        <row r="271">
          <cell r="A271" t="str">
            <v>CBS radio</v>
          </cell>
          <cell r="B271">
            <v>0</v>
          </cell>
          <cell r="C271">
            <v>0</v>
          </cell>
        </row>
        <row r="272">
          <cell r="A272" t="str">
            <v>Bistu</v>
          </cell>
          <cell r="B272">
            <v>0</v>
          </cell>
          <cell r="C272">
            <v>0</v>
          </cell>
        </row>
        <row r="273">
          <cell r="A273" t="str">
            <v>Aldai fm</v>
          </cell>
          <cell r="B273">
            <v>0</v>
          </cell>
          <cell r="C273">
            <v>0</v>
          </cell>
        </row>
        <row r="274">
          <cell r="A274" t="str">
            <v>Hega fm</v>
          </cell>
          <cell r="B274">
            <v>0</v>
          </cell>
          <cell r="C274">
            <v>0</v>
          </cell>
        </row>
        <row r="275">
          <cell r="A275" t="str">
            <v>KAFF FM</v>
          </cell>
          <cell r="B275">
            <v>0</v>
          </cell>
          <cell r="C275">
            <v>0</v>
          </cell>
        </row>
        <row r="276">
          <cell r="A276" t="str">
            <v>Maiyo</v>
          </cell>
          <cell r="B276">
            <v>0</v>
          </cell>
          <cell r="C276">
            <v>0</v>
          </cell>
        </row>
        <row r="277">
          <cell r="A277" t="str">
            <v>Githima</v>
          </cell>
          <cell r="B277">
            <v>0</v>
          </cell>
          <cell r="C277">
            <v>0</v>
          </cell>
        </row>
        <row r="278">
          <cell r="A278" t="str">
            <v>Estin</v>
          </cell>
          <cell r="B278">
            <v>0</v>
          </cell>
          <cell r="C278">
            <v>0</v>
          </cell>
        </row>
        <row r="279">
          <cell r="A279" t="str">
            <v>Embu fm</v>
          </cell>
          <cell r="B279">
            <v>0</v>
          </cell>
          <cell r="C279">
            <v>0</v>
          </cell>
        </row>
        <row r="280">
          <cell r="A280" t="str">
            <v>Ejok fm</v>
          </cell>
          <cell r="B280">
            <v>0</v>
          </cell>
          <cell r="C280">
            <v>0</v>
          </cell>
        </row>
        <row r="281">
          <cell r="A281" t="str">
            <v>Earl radio</v>
          </cell>
          <cell r="B281">
            <v>0</v>
          </cell>
          <cell r="C281">
            <v>0</v>
          </cell>
        </row>
        <row r="282">
          <cell r="A282" t="str">
            <v>Isukuti</v>
          </cell>
          <cell r="B282">
            <v>0</v>
          </cell>
          <cell r="C282">
            <v>0</v>
          </cell>
        </row>
        <row r="283">
          <cell r="A283" t="str">
            <v>Aaba fm</v>
          </cell>
          <cell r="B283">
            <v>0</v>
          </cell>
          <cell r="C283">
            <v>0</v>
          </cell>
        </row>
        <row r="284">
          <cell r="A284" t="str">
            <v>Amber radio</v>
          </cell>
          <cell r="B284">
            <v>0</v>
          </cell>
          <cell r="C284">
            <v>0</v>
          </cell>
        </row>
        <row r="285">
          <cell r="A285" t="str">
            <v>Atoo sifa fm</v>
          </cell>
          <cell r="B285">
            <v>0</v>
          </cell>
          <cell r="C285">
            <v>0</v>
          </cell>
        </row>
        <row r="286">
          <cell r="A286" t="str">
            <v>Voxy Radio</v>
          </cell>
          <cell r="B286">
            <v>0</v>
          </cell>
          <cell r="C286">
            <v>0</v>
          </cell>
        </row>
        <row r="287">
          <cell r="A287" t="str">
            <v>Tendatenda</v>
          </cell>
          <cell r="B287">
            <v>0</v>
          </cell>
          <cell r="C287">
            <v>0</v>
          </cell>
        </row>
        <row r="288">
          <cell r="A288" t="str">
            <v>Ngemi</v>
          </cell>
          <cell r="B288">
            <v>0</v>
          </cell>
          <cell r="C288">
            <v>0</v>
          </cell>
        </row>
        <row r="289">
          <cell r="A289" t="str">
            <v>Neno</v>
          </cell>
          <cell r="B289">
            <v>0</v>
          </cell>
          <cell r="C289">
            <v>0</v>
          </cell>
        </row>
        <row r="290">
          <cell r="A290" t="str">
            <v>IPSI FM</v>
          </cell>
          <cell r="B290">
            <v>0</v>
          </cell>
          <cell r="C290">
            <v>0</v>
          </cell>
        </row>
        <row r="291">
          <cell r="A291" t="str">
            <v>Ibiloia</v>
          </cell>
          <cell r="B291">
            <v>0</v>
          </cell>
          <cell r="C291">
            <v>0</v>
          </cell>
        </row>
        <row r="292">
          <cell r="A292" t="str">
            <v>Bus Radio</v>
          </cell>
          <cell r="B292">
            <v>0</v>
          </cell>
          <cell r="C292">
            <v>0</v>
          </cell>
        </row>
        <row r="293">
          <cell r="A293" t="str">
            <v>Bukinangwe</v>
          </cell>
          <cell r="B293">
            <v>0</v>
          </cell>
          <cell r="C293">
            <v>0</v>
          </cell>
        </row>
        <row r="294">
          <cell r="A294" t="str">
            <v>Lwasi fm</v>
          </cell>
          <cell r="B294">
            <v>0</v>
          </cell>
          <cell r="C294">
            <v>0</v>
          </cell>
        </row>
        <row r="295">
          <cell r="A295" t="str">
            <v>Kala fm</v>
          </cell>
          <cell r="B295">
            <v>0</v>
          </cell>
          <cell r="C295">
            <v>0</v>
          </cell>
        </row>
        <row r="296">
          <cell r="A296" t="str">
            <v>Bbyz fm</v>
          </cell>
          <cell r="B296">
            <v>0</v>
          </cell>
          <cell r="C296">
            <v>0</v>
          </cell>
        </row>
        <row r="297">
          <cell r="A297" t="str">
            <v>Vuna</v>
          </cell>
          <cell r="B297">
            <v>0</v>
          </cell>
          <cell r="C297">
            <v>0</v>
          </cell>
        </row>
        <row r="298">
          <cell r="A298" t="str">
            <v>Oroto</v>
          </cell>
          <cell r="B298">
            <v>0</v>
          </cell>
          <cell r="C298">
            <v>0</v>
          </cell>
        </row>
        <row r="299">
          <cell r="A299" t="str">
            <v>Nyatende fm</v>
          </cell>
          <cell r="B299">
            <v>0</v>
          </cell>
          <cell r="C299">
            <v>0</v>
          </cell>
        </row>
        <row r="300">
          <cell r="A300" t="str">
            <v>Wendantu fm</v>
          </cell>
          <cell r="B300">
            <v>0</v>
          </cell>
          <cell r="C300">
            <v>0</v>
          </cell>
        </row>
        <row r="301">
          <cell r="A301" t="str">
            <v>Mugo</v>
          </cell>
          <cell r="B301">
            <v>0</v>
          </cell>
          <cell r="C301">
            <v>0</v>
          </cell>
        </row>
        <row r="302">
          <cell r="A302">
            <v>91.7</v>
          </cell>
          <cell r="B302">
            <v>0</v>
          </cell>
          <cell r="C302">
            <v>0</v>
          </cell>
        </row>
        <row r="303">
          <cell r="A303" t="str">
            <v>Moroto</v>
          </cell>
          <cell r="B303">
            <v>0</v>
          </cell>
          <cell r="C303">
            <v>0</v>
          </cell>
        </row>
        <row r="304">
          <cell r="A304" t="str">
            <v>Kiptwet fm</v>
          </cell>
          <cell r="B304">
            <v>0</v>
          </cell>
          <cell r="C304">
            <v>0</v>
          </cell>
        </row>
        <row r="305">
          <cell r="A305" t="str">
            <v>Zanzibar Radio</v>
          </cell>
          <cell r="B305">
            <v>0</v>
          </cell>
          <cell r="C305">
            <v>0</v>
          </cell>
        </row>
        <row r="306">
          <cell r="A306" t="str">
            <v>AC Radio</v>
          </cell>
          <cell r="B306">
            <v>0</v>
          </cell>
          <cell r="C306">
            <v>0</v>
          </cell>
        </row>
        <row r="307">
          <cell r="A307" t="str">
            <v>Y FM</v>
          </cell>
          <cell r="B307">
            <v>0</v>
          </cell>
          <cell r="C307">
            <v>0</v>
          </cell>
        </row>
        <row r="308">
          <cell r="A308" t="str">
            <v>X FM</v>
          </cell>
          <cell r="B308">
            <v>0</v>
          </cell>
          <cell r="C308">
            <v>0</v>
          </cell>
        </row>
        <row r="309">
          <cell r="A309" t="str">
            <v>Lokichogio FM</v>
          </cell>
          <cell r="B309">
            <v>0</v>
          </cell>
          <cell r="C309">
            <v>0</v>
          </cell>
        </row>
        <row r="310">
          <cell r="A310" t="str">
            <v>Liz FM</v>
          </cell>
          <cell r="B310">
            <v>0</v>
          </cell>
          <cell r="C310">
            <v>0</v>
          </cell>
        </row>
        <row r="311">
          <cell r="A311" t="str">
            <v>Kuka FM</v>
          </cell>
          <cell r="B311">
            <v>0</v>
          </cell>
          <cell r="C311">
            <v>0</v>
          </cell>
        </row>
        <row r="312">
          <cell r="A312" t="str">
            <v>Kubamba FM</v>
          </cell>
          <cell r="B312">
            <v>0</v>
          </cell>
          <cell r="C312">
            <v>0</v>
          </cell>
        </row>
        <row r="313">
          <cell r="A313" t="str">
            <v>KU</v>
          </cell>
          <cell r="B313">
            <v>0</v>
          </cell>
          <cell r="C313">
            <v>0</v>
          </cell>
        </row>
        <row r="314">
          <cell r="A314" t="str">
            <v>Kosele FM</v>
          </cell>
          <cell r="B314">
            <v>0</v>
          </cell>
          <cell r="C314">
            <v>0</v>
          </cell>
        </row>
        <row r="315">
          <cell r="A315" t="str">
            <v>Kongasis FM</v>
          </cell>
          <cell r="B315">
            <v>0</v>
          </cell>
          <cell r="C315">
            <v>0</v>
          </cell>
        </row>
        <row r="316">
          <cell r="A316" t="str">
            <v>Kokwa FM</v>
          </cell>
          <cell r="B316">
            <v>0</v>
          </cell>
          <cell r="C316">
            <v>0</v>
          </cell>
        </row>
        <row r="317">
          <cell r="A317" t="str">
            <v>Kodai FM</v>
          </cell>
          <cell r="B317">
            <v>0</v>
          </cell>
          <cell r="C317">
            <v>0</v>
          </cell>
        </row>
        <row r="318">
          <cell r="A318" t="str">
            <v>Koch FM</v>
          </cell>
          <cell r="B318">
            <v>0</v>
          </cell>
          <cell r="C318">
            <v>0</v>
          </cell>
        </row>
        <row r="319">
          <cell r="A319" t="str">
            <v>Kiwi FM</v>
          </cell>
          <cell r="B319">
            <v>0</v>
          </cell>
          <cell r="C319">
            <v>0</v>
          </cell>
        </row>
        <row r="320">
          <cell r="A320" t="str">
            <v>Kiu FM</v>
          </cell>
          <cell r="B320">
            <v>0</v>
          </cell>
          <cell r="C320">
            <v>0</v>
          </cell>
        </row>
        <row r="321">
          <cell r="A321" t="str">
            <v>Kisima Radio</v>
          </cell>
          <cell r="B321">
            <v>0</v>
          </cell>
          <cell r="C321">
            <v>0</v>
          </cell>
        </row>
        <row r="322">
          <cell r="A322" t="str">
            <v>Kisii FM</v>
          </cell>
          <cell r="B322">
            <v>0</v>
          </cell>
          <cell r="C322">
            <v>0</v>
          </cell>
        </row>
        <row r="323">
          <cell r="A323" t="str">
            <v>Kili FM</v>
          </cell>
          <cell r="B323">
            <v>0</v>
          </cell>
          <cell r="C323">
            <v>0</v>
          </cell>
        </row>
        <row r="324">
          <cell r="A324" t="str">
            <v>Kikwetu Radio</v>
          </cell>
          <cell r="B324">
            <v>0</v>
          </cell>
          <cell r="C324">
            <v>0</v>
          </cell>
        </row>
        <row r="325">
          <cell r="A325" t="str">
            <v>KFM</v>
          </cell>
          <cell r="B325">
            <v>0</v>
          </cell>
          <cell r="C325">
            <v>0</v>
          </cell>
        </row>
        <row r="326">
          <cell r="A326" t="str">
            <v>Key FM (95.5 Mandera county)</v>
          </cell>
          <cell r="B326">
            <v>0</v>
          </cell>
          <cell r="C326">
            <v>0</v>
          </cell>
        </row>
        <row r="327">
          <cell r="A327" t="str">
            <v>KBC North Eastern /Somali</v>
          </cell>
          <cell r="B327">
            <v>0</v>
          </cell>
          <cell r="C327">
            <v>0</v>
          </cell>
        </row>
        <row r="328">
          <cell r="A328" t="str">
            <v>KBC Maasai/Nosim</v>
          </cell>
          <cell r="B328">
            <v>0</v>
          </cell>
          <cell r="C328">
            <v>0</v>
          </cell>
        </row>
        <row r="329">
          <cell r="A329" t="str">
            <v>KBC Kiembu</v>
          </cell>
          <cell r="B329">
            <v>0</v>
          </cell>
          <cell r="C329">
            <v>0</v>
          </cell>
        </row>
        <row r="330">
          <cell r="A330" t="str">
            <v>KBC Borana</v>
          </cell>
          <cell r="B330">
            <v>0</v>
          </cell>
          <cell r="C330">
            <v>0</v>
          </cell>
        </row>
        <row r="331">
          <cell r="A331" t="str">
            <v>Kaya FM</v>
          </cell>
          <cell r="B331">
            <v>0</v>
          </cell>
          <cell r="C331">
            <v>0</v>
          </cell>
        </row>
        <row r="332">
          <cell r="A332" t="str">
            <v>Kangema FM</v>
          </cell>
          <cell r="B332">
            <v>0</v>
          </cell>
          <cell r="C332">
            <v>0</v>
          </cell>
        </row>
        <row r="333">
          <cell r="A333" t="str">
            <v>Kalya</v>
          </cell>
          <cell r="B333">
            <v>0</v>
          </cell>
          <cell r="C333">
            <v>0</v>
          </cell>
        </row>
        <row r="334">
          <cell r="A334" t="str">
            <v>Just FM</v>
          </cell>
          <cell r="B334">
            <v>0</v>
          </cell>
          <cell r="C334">
            <v>0</v>
          </cell>
        </row>
        <row r="335">
          <cell r="A335" t="str">
            <v>Jitunze</v>
          </cell>
          <cell r="B335">
            <v>0</v>
          </cell>
          <cell r="C335">
            <v>0</v>
          </cell>
        </row>
        <row r="336">
          <cell r="A336" t="str">
            <v>Jambo FM Turkana</v>
          </cell>
          <cell r="B336">
            <v>0</v>
          </cell>
          <cell r="C336">
            <v>0</v>
          </cell>
        </row>
        <row r="337">
          <cell r="A337" t="str">
            <v>Ithaga FM 91.2,Nakuru</v>
          </cell>
          <cell r="B337">
            <v>0</v>
          </cell>
          <cell r="C337">
            <v>0</v>
          </cell>
        </row>
        <row r="338">
          <cell r="A338" t="str">
            <v>Lokone FM</v>
          </cell>
          <cell r="B338">
            <v>0</v>
          </cell>
          <cell r="C338">
            <v>0</v>
          </cell>
        </row>
        <row r="339">
          <cell r="A339" t="str">
            <v>Lubao FM</v>
          </cell>
          <cell r="B339">
            <v>0</v>
          </cell>
          <cell r="C339">
            <v>0</v>
          </cell>
        </row>
        <row r="340">
          <cell r="A340" t="str">
            <v>Lulu FM</v>
          </cell>
          <cell r="B340">
            <v>0</v>
          </cell>
          <cell r="C340">
            <v>0</v>
          </cell>
        </row>
        <row r="341">
          <cell r="A341" t="str">
            <v>Mikai FM</v>
          </cell>
          <cell r="B341">
            <v>0</v>
          </cell>
          <cell r="C341">
            <v>0</v>
          </cell>
        </row>
        <row r="342">
          <cell r="A342" t="str">
            <v>Mwambao FM</v>
          </cell>
          <cell r="B342">
            <v>0</v>
          </cell>
          <cell r="C342">
            <v>0</v>
          </cell>
        </row>
        <row r="343">
          <cell r="A343" t="str">
            <v>Mwago FM</v>
          </cell>
          <cell r="B343">
            <v>0</v>
          </cell>
          <cell r="C343">
            <v>0</v>
          </cell>
        </row>
        <row r="344">
          <cell r="A344" t="str">
            <v>Muuga FM</v>
          </cell>
          <cell r="B344">
            <v>0</v>
          </cell>
          <cell r="C344">
            <v>0</v>
          </cell>
        </row>
        <row r="345">
          <cell r="A345" t="str">
            <v>Mucha FM</v>
          </cell>
          <cell r="B345">
            <v>0</v>
          </cell>
          <cell r="C345">
            <v>0</v>
          </cell>
        </row>
        <row r="346">
          <cell r="A346" t="str">
            <v>Mua FM</v>
          </cell>
          <cell r="B346">
            <v>0</v>
          </cell>
          <cell r="C346">
            <v>0</v>
          </cell>
        </row>
        <row r="347">
          <cell r="A347" t="str">
            <v>Mtume FM</v>
          </cell>
          <cell r="B347">
            <v>0</v>
          </cell>
          <cell r="C347">
            <v>0</v>
          </cell>
        </row>
        <row r="348">
          <cell r="A348" t="str">
            <v>Mtaani FM</v>
          </cell>
          <cell r="B348">
            <v>0</v>
          </cell>
          <cell r="C348">
            <v>0</v>
          </cell>
        </row>
        <row r="349">
          <cell r="A349" t="str">
            <v>Msenangu FM</v>
          </cell>
          <cell r="B349">
            <v>0</v>
          </cell>
          <cell r="C349">
            <v>0</v>
          </cell>
        </row>
        <row r="350">
          <cell r="A350" t="str">
            <v>Morogoro FM</v>
          </cell>
          <cell r="B350">
            <v>0</v>
          </cell>
          <cell r="C350">
            <v>0</v>
          </cell>
        </row>
        <row r="351">
          <cell r="A351" t="str">
            <v>Morning Star (TZ) FM</v>
          </cell>
          <cell r="B351">
            <v>0</v>
          </cell>
          <cell r="C351">
            <v>0</v>
          </cell>
        </row>
        <row r="352">
          <cell r="A352" t="str">
            <v>Moki FM</v>
          </cell>
          <cell r="B352">
            <v>0</v>
          </cell>
          <cell r="C352">
            <v>0</v>
          </cell>
        </row>
        <row r="353">
          <cell r="A353" t="str">
            <v>Mmust FM</v>
          </cell>
          <cell r="B353">
            <v>0</v>
          </cell>
          <cell r="C353">
            <v>0</v>
          </cell>
        </row>
        <row r="354">
          <cell r="A354" t="str">
            <v>Milambo FM</v>
          </cell>
          <cell r="B354">
            <v>0</v>
          </cell>
          <cell r="C354">
            <v>0</v>
          </cell>
        </row>
        <row r="355">
          <cell r="A355" t="str">
            <v>Migori FM</v>
          </cell>
          <cell r="B355">
            <v>0</v>
          </cell>
          <cell r="C355">
            <v>0</v>
          </cell>
        </row>
        <row r="356">
          <cell r="A356" t="str">
            <v>Maasai FM</v>
          </cell>
          <cell r="B356">
            <v>0</v>
          </cell>
          <cell r="C356">
            <v>0</v>
          </cell>
        </row>
        <row r="357">
          <cell r="A357" t="str">
            <v>Midnimo FM</v>
          </cell>
          <cell r="B357">
            <v>0</v>
          </cell>
          <cell r="C357">
            <v>0</v>
          </cell>
        </row>
        <row r="358">
          <cell r="A358" t="str">
            <v>Metro FM</v>
          </cell>
          <cell r="B358">
            <v>0</v>
          </cell>
          <cell r="C358">
            <v>0</v>
          </cell>
        </row>
        <row r="359">
          <cell r="A359" t="str">
            <v>MCI radio</v>
          </cell>
          <cell r="B359">
            <v>0</v>
          </cell>
          <cell r="C359">
            <v>0</v>
          </cell>
        </row>
        <row r="360">
          <cell r="A360" t="str">
            <v>Mbariti FM</v>
          </cell>
          <cell r="B360">
            <v>0</v>
          </cell>
          <cell r="C360">
            <v>0</v>
          </cell>
        </row>
        <row r="361">
          <cell r="A361" t="str">
            <v>Mbaitu FM</v>
          </cell>
          <cell r="B361">
            <v>0</v>
          </cell>
          <cell r="C361">
            <v>0</v>
          </cell>
        </row>
        <row r="362">
          <cell r="A362" t="str">
            <v>Mayienga FM</v>
          </cell>
          <cell r="B362">
            <v>0</v>
          </cell>
          <cell r="C362">
            <v>0</v>
          </cell>
        </row>
        <row r="363">
          <cell r="A363" t="str">
            <v>Mayian FM</v>
          </cell>
          <cell r="B363">
            <v>0</v>
          </cell>
          <cell r="C363">
            <v>0</v>
          </cell>
        </row>
        <row r="364">
          <cell r="A364" t="str">
            <v>Marsabit FM</v>
          </cell>
          <cell r="B364">
            <v>0</v>
          </cell>
          <cell r="C364">
            <v>0</v>
          </cell>
        </row>
        <row r="365">
          <cell r="A365" t="str">
            <v>Mangelete FM</v>
          </cell>
          <cell r="B365">
            <v>0</v>
          </cell>
          <cell r="C365">
            <v>0</v>
          </cell>
        </row>
        <row r="366">
          <cell r="A366" t="str">
            <v>Mandeq</v>
          </cell>
          <cell r="B366">
            <v>0</v>
          </cell>
          <cell r="C366">
            <v>0</v>
          </cell>
        </row>
        <row r="367">
          <cell r="A367" t="str">
            <v>Malindi FM</v>
          </cell>
          <cell r="B367">
            <v>0</v>
          </cell>
          <cell r="C367">
            <v>0</v>
          </cell>
        </row>
        <row r="368">
          <cell r="A368" t="str">
            <v>Magharibi</v>
          </cell>
          <cell r="B368">
            <v>0</v>
          </cell>
          <cell r="C368">
            <v>0</v>
          </cell>
        </row>
        <row r="369">
          <cell r="A369" t="str">
            <v>Maendeleo</v>
          </cell>
          <cell r="B369">
            <v>0</v>
          </cell>
          <cell r="C369">
            <v>0</v>
          </cell>
        </row>
        <row r="370">
          <cell r="A370" t="str">
            <v>Isiolo FM</v>
          </cell>
          <cell r="B370">
            <v>0</v>
          </cell>
          <cell r="C370">
            <v>0</v>
          </cell>
        </row>
        <row r="371">
          <cell r="A371" t="str">
            <v>IRIB</v>
          </cell>
          <cell r="B371">
            <v>0</v>
          </cell>
          <cell r="C371">
            <v>0</v>
          </cell>
        </row>
        <row r="372">
          <cell r="A372" t="str">
            <v>Iqra FM</v>
          </cell>
          <cell r="B372">
            <v>0</v>
          </cell>
          <cell r="C372">
            <v>0</v>
          </cell>
        </row>
        <row r="373">
          <cell r="A373" t="str">
            <v>Baraton University</v>
          </cell>
          <cell r="B373">
            <v>0</v>
          </cell>
          <cell r="C373">
            <v>0</v>
          </cell>
        </row>
        <row r="374">
          <cell r="A374" t="str">
            <v>Deutche Welle(DW)</v>
          </cell>
          <cell r="B374">
            <v>0</v>
          </cell>
          <cell r="C374">
            <v>0</v>
          </cell>
        </row>
        <row r="375">
          <cell r="A375" t="str">
            <v>Destiny FM</v>
          </cell>
          <cell r="B375">
            <v>0</v>
          </cell>
          <cell r="C375">
            <v>0</v>
          </cell>
        </row>
        <row r="376">
          <cell r="A376" t="str">
            <v>Dala FM</v>
          </cell>
          <cell r="B376">
            <v>0</v>
          </cell>
          <cell r="C376">
            <v>0</v>
          </cell>
        </row>
        <row r="377">
          <cell r="A377" t="str">
            <v>Daadab FM</v>
          </cell>
          <cell r="B377">
            <v>0</v>
          </cell>
          <cell r="C377">
            <v>0</v>
          </cell>
        </row>
        <row r="378">
          <cell r="A378" t="str">
            <v>CRI</v>
          </cell>
          <cell r="B378">
            <v>0</v>
          </cell>
          <cell r="C378">
            <v>0</v>
          </cell>
        </row>
        <row r="379">
          <cell r="A379" t="str">
            <v>Crest FM</v>
          </cell>
          <cell r="B379">
            <v>0</v>
          </cell>
          <cell r="C379">
            <v>0</v>
          </cell>
        </row>
        <row r="380">
          <cell r="A380" t="str">
            <v>Community FM</v>
          </cell>
          <cell r="B380">
            <v>0</v>
          </cell>
          <cell r="C380">
            <v>0</v>
          </cell>
        </row>
        <row r="381">
          <cell r="A381" t="str">
            <v>Cloud FM</v>
          </cell>
          <cell r="B381">
            <v>0</v>
          </cell>
          <cell r="C381">
            <v>0</v>
          </cell>
        </row>
        <row r="382">
          <cell r="A382" t="str">
            <v>Bulala</v>
          </cell>
          <cell r="B382">
            <v>0</v>
          </cell>
          <cell r="C382">
            <v>0</v>
          </cell>
        </row>
        <row r="383">
          <cell r="A383" t="str">
            <v>Boss Radio 88.2 FM</v>
          </cell>
          <cell r="B383">
            <v>0</v>
          </cell>
          <cell r="C383">
            <v>0</v>
          </cell>
        </row>
        <row r="384">
          <cell r="A384" t="str">
            <v>Bikapkoret (BK) FM</v>
          </cell>
          <cell r="B384">
            <v>0</v>
          </cell>
          <cell r="C384">
            <v>0</v>
          </cell>
        </row>
        <row r="385">
          <cell r="A385" t="str">
            <v>Bhuka FM</v>
          </cell>
          <cell r="B385">
            <v>0</v>
          </cell>
          <cell r="C385">
            <v>0</v>
          </cell>
        </row>
        <row r="386">
          <cell r="A386" t="str">
            <v>Best FM</v>
          </cell>
          <cell r="B386">
            <v>0</v>
          </cell>
          <cell r="C386">
            <v>0</v>
          </cell>
        </row>
        <row r="387">
          <cell r="A387" t="str">
            <v>Baraka FM</v>
          </cell>
          <cell r="B387">
            <v>0</v>
          </cell>
          <cell r="C387">
            <v>0</v>
          </cell>
        </row>
        <row r="388">
          <cell r="A388" t="str">
            <v>Domus Maria FM</v>
          </cell>
          <cell r="B388">
            <v>0</v>
          </cell>
          <cell r="C388">
            <v>0</v>
          </cell>
        </row>
        <row r="389">
          <cell r="A389" t="str">
            <v>Bambu</v>
          </cell>
          <cell r="B389">
            <v>0</v>
          </cell>
          <cell r="C389">
            <v>0</v>
          </cell>
        </row>
        <row r="390">
          <cell r="A390" t="str">
            <v>Baliti</v>
          </cell>
          <cell r="B390">
            <v>0</v>
          </cell>
          <cell r="C390">
            <v>0</v>
          </cell>
        </row>
        <row r="391">
          <cell r="A391" t="str">
            <v>Bahasha (Contryside FM)</v>
          </cell>
          <cell r="B391">
            <v>0</v>
          </cell>
          <cell r="C391">
            <v>0</v>
          </cell>
        </row>
        <row r="392">
          <cell r="A392" t="str">
            <v>Bahari FM</v>
          </cell>
          <cell r="B392">
            <v>0</v>
          </cell>
          <cell r="C392">
            <v>0</v>
          </cell>
        </row>
        <row r="393">
          <cell r="A393" t="str">
            <v>Aziani FM</v>
          </cell>
          <cell r="B393">
            <v>0</v>
          </cell>
          <cell r="C393">
            <v>0</v>
          </cell>
        </row>
        <row r="394">
          <cell r="A394" t="str">
            <v>Awinja FM</v>
          </cell>
          <cell r="B394">
            <v>0</v>
          </cell>
          <cell r="C394">
            <v>0</v>
          </cell>
        </row>
        <row r="395">
          <cell r="A395" t="str">
            <v>Aviation FM</v>
          </cell>
          <cell r="B395">
            <v>0</v>
          </cell>
          <cell r="C395">
            <v>0</v>
          </cell>
        </row>
        <row r="396">
          <cell r="A396" t="str">
            <v>Athiani FM</v>
          </cell>
          <cell r="B396">
            <v>0</v>
          </cell>
          <cell r="C396">
            <v>0</v>
          </cell>
        </row>
        <row r="397">
          <cell r="A397" t="str">
            <v>ATG</v>
          </cell>
          <cell r="B397">
            <v>0</v>
          </cell>
          <cell r="C397">
            <v>0</v>
          </cell>
        </row>
        <row r="398">
          <cell r="A398" t="str">
            <v>AtaNayeche</v>
          </cell>
          <cell r="B398">
            <v>0</v>
          </cell>
          <cell r="C398">
            <v>0</v>
          </cell>
        </row>
        <row r="399">
          <cell r="A399" t="str">
            <v>Anyore FM</v>
          </cell>
          <cell r="B399">
            <v>0</v>
          </cell>
          <cell r="C399">
            <v>0</v>
          </cell>
        </row>
        <row r="400">
          <cell r="A400" t="str">
            <v>Anguo FM</v>
          </cell>
          <cell r="B400">
            <v>0</v>
          </cell>
          <cell r="C400">
            <v>0</v>
          </cell>
        </row>
        <row r="401">
          <cell r="A401" t="str">
            <v>Angel Maria FM</v>
          </cell>
          <cell r="B401">
            <v>0</v>
          </cell>
          <cell r="C401">
            <v>0</v>
          </cell>
        </row>
        <row r="402">
          <cell r="A402" t="str">
            <v>DHB Radio</v>
          </cell>
          <cell r="B402">
            <v>0</v>
          </cell>
          <cell r="C402">
            <v>0</v>
          </cell>
        </row>
        <row r="403">
          <cell r="A403" t="str">
            <v>East Africa FM</v>
          </cell>
          <cell r="B403">
            <v>0</v>
          </cell>
          <cell r="C403">
            <v>0</v>
          </cell>
        </row>
        <row r="404">
          <cell r="A404" t="str">
            <v>Inka FM</v>
          </cell>
          <cell r="B404">
            <v>0</v>
          </cell>
          <cell r="C404">
            <v>0</v>
          </cell>
        </row>
        <row r="405">
          <cell r="A405" t="str">
            <v>Gulf FM</v>
          </cell>
          <cell r="B405">
            <v>0</v>
          </cell>
          <cell r="C405">
            <v>0</v>
          </cell>
        </row>
        <row r="406">
          <cell r="A406" t="str">
            <v>Injili Radio</v>
          </cell>
          <cell r="B406">
            <v>0</v>
          </cell>
          <cell r="C406">
            <v>0</v>
          </cell>
        </row>
        <row r="407">
          <cell r="A407" t="str">
            <v>Ininginingi</v>
          </cell>
          <cell r="B407">
            <v>0</v>
          </cell>
          <cell r="C407">
            <v>0</v>
          </cell>
        </row>
        <row r="408">
          <cell r="A408" t="str">
            <v>Ingo</v>
          </cell>
          <cell r="B408">
            <v>0</v>
          </cell>
          <cell r="C408">
            <v>0</v>
          </cell>
        </row>
        <row r="409">
          <cell r="A409" t="str">
            <v>Impact FM</v>
          </cell>
          <cell r="B409">
            <v>0</v>
          </cell>
          <cell r="C409">
            <v>0</v>
          </cell>
        </row>
        <row r="410">
          <cell r="A410" t="str">
            <v>Imani FM</v>
          </cell>
          <cell r="B410">
            <v>0</v>
          </cell>
          <cell r="C410">
            <v>0</v>
          </cell>
        </row>
        <row r="411">
          <cell r="A411" t="str">
            <v>Iganjo FM</v>
          </cell>
          <cell r="B411">
            <v>0</v>
          </cell>
          <cell r="C411">
            <v>0</v>
          </cell>
        </row>
        <row r="412">
          <cell r="A412" t="str">
            <v>Iftin FM</v>
          </cell>
          <cell r="B412">
            <v>0</v>
          </cell>
          <cell r="C412">
            <v>0</v>
          </cell>
        </row>
        <row r="413">
          <cell r="A413" t="str">
            <v>IBC Radio</v>
          </cell>
          <cell r="B413">
            <v>0</v>
          </cell>
          <cell r="C413">
            <v>0</v>
          </cell>
        </row>
        <row r="414">
          <cell r="A414" t="str">
            <v>Hot 96 FM</v>
          </cell>
          <cell r="B414">
            <v>0</v>
          </cell>
          <cell r="C414">
            <v>0</v>
          </cell>
        </row>
        <row r="415">
          <cell r="A415" t="str">
            <v>Hosana FM</v>
          </cell>
          <cell r="B415">
            <v>0</v>
          </cell>
          <cell r="C415">
            <v>0</v>
          </cell>
        </row>
        <row r="416">
          <cell r="A416" t="str">
            <v>Hits 915</v>
          </cell>
          <cell r="B416">
            <v>0</v>
          </cell>
          <cell r="C416">
            <v>0</v>
          </cell>
        </row>
        <row r="417">
          <cell r="A417" t="str">
            <v>Hero FM</v>
          </cell>
          <cell r="B417">
            <v>0</v>
          </cell>
          <cell r="C417">
            <v>0</v>
          </cell>
        </row>
        <row r="418">
          <cell r="A418" t="str">
            <v>Hekima FM</v>
          </cell>
          <cell r="B418">
            <v>0</v>
          </cell>
          <cell r="C418">
            <v>0</v>
          </cell>
        </row>
        <row r="419">
          <cell r="A419" t="str">
            <v>Gold FM</v>
          </cell>
          <cell r="B419">
            <v>0</v>
          </cell>
          <cell r="C419">
            <v>0</v>
          </cell>
        </row>
        <row r="420">
          <cell r="A420" t="str">
            <v>East FM</v>
          </cell>
          <cell r="B420">
            <v>0</v>
          </cell>
          <cell r="C420">
            <v>0</v>
          </cell>
        </row>
        <row r="421">
          <cell r="A421" t="str">
            <v>Gikuyu FM</v>
          </cell>
          <cell r="B421">
            <v>0</v>
          </cell>
          <cell r="C421">
            <v>0</v>
          </cell>
        </row>
        <row r="422">
          <cell r="A422" t="str">
            <v>Ghetto Radio 89.5 FM</v>
          </cell>
          <cell r="B422">
            <v>0</v>
          </cell>
          <cell r="C422">
            <v>0</v>
          </cell>
        </row>
        <row r="423">
          <cell r="A423" t="str">
            <v>Ghetto FM</v>
          </cell>
          <cell r="B423">
            <v>0</v>
          </cell>
          <cell r="C423">
            <v>0</v>
          </cell>
        </row>
        <row r="424">
          <cell r="A424" t="str">
            <v>Frontier FM</v>
          </cell>
          <cell r="B424">
            <v>0</v>
          </cell>
          <cell r="C424">
            <v>0</v>
          </cell>
        </row>
        <row r="425">
          <cell r="A425" t="str">
            <v>Fish FM</v>
          </cell>
          <cell r="B425">
            <v>0</v>
          </cell>
          <cell r="C425">
            <v>0</v>
          </cell>
        </row>
        <row r="426">
          <cell r="A426" t="str">
            <v>Fifa FM</v>
          </cell>
          <cell r="B426">
            <v>0</v>
          </cell>
          <cell r="C426">
            <v>0</v>
          </cell>
        </row>
        <row r="427">
          <cell r="A427" t="str">
            <v>Fanaka Radio</v>
          </cell>
          <cell r="B427">
            <v>0</v>
          </cell>
          <cell r="C427">
            <v>0</v>
          </cell>
        </row>
        <row r="428">
          <cell r="A428" t="str">
            <v>EWTN Catholic Radio</v>
          </cell>
          <cell r="B428">
            <v>0</v>
          </cell>
          <cell r="C428">
            <v>0</v>
          </cell>
        </row>
        <row r="429">
          <cell r="A429" t="str">
            <v>Etyet FM</v>
          </cell>
          <cell r="B429">
            <v>0</v>
          </cell>
          <cell r="C429">
            <v>0</v>
          </cell>
        </row>
        <row r="430">
          <cell r="A430" t="str">
            <v>Equator FM</v>
          </cell>
          <cell r="B430">
            <v>0</v>
          </cell>
          <cell r="C430">
            <v>0</v>
          </cell>
        </row>
        <row r="431">
          <cell r="A431" t="str">
            <v>Ene FM</v>
          </cell>
          <cell r="B431">
            <v>0</v>
          </cell>
          <cell r="C431">
            <v>0</v>
          </cell>
        </row>
        <row r="432">
          <cell r="A432" t="str">
            <v>Emuria FM</v>
          </cell>
          <cell r="B432">
            <v>0</v>
          </cell>
          <cell r="C432">
            <v>0</v>
          </cell>
        </row>
        <row r="433">
          <cell r="A433" t="str">
            <v>Elgon Youth Radio</v>
          </cell>
          <cell r="B433">
            <v>0</v>
          </cell>
          <cell r="C433">
            <v>0</v>
          </cell>
        </row>
        <row r="434">
          <cell r="A434" t="str">
            <v>Mwango FM</v>
          </cell>
          <cell r="B434">
            <v>0</v>
          </cell>
          <cell r="C434">
            <v>0</v>
          </cell>
        </row>
        <row r="435">
          <cell r="A435" t="str">
            <v>Mwatu FM</v>
          </cell>
          <cell r="B435">
            <v>0</v>
          </cell>
          <cell r="C435">
            <v>0</v>
          </cell>
        </row>
        <row r="436">
          <cell r="A436" t="str">
            <v>Namlolwe FM</v>
          </cell>
          <cell r="B436">
            <v>0</v>
          </cell>
          <cell r="C436">
            <v>0</v>
          </cell>
        </row>
        <row r="437">
          <cell r="A437" t="str">
            <v>Sirwo FM</v>
          </cell>
          <cell r="B437">
            <v>0</v>
          </cell>
          <cell r="C437">
            <v>0</v>
          </cell>
        </row>
        <row r="438">
          <cell r="A438" t="str">
            <v>Tana FM</v>
          </cell>
          <cell r="B438">
            <v>0</v>
          </cell>
          <cell r="C438">
            <v>0</v>
          </cell>
        </row>
        <row r="439">
          <cell r="A439" t="str">
            <v>Taboiyat FM</v>
          </cell>
          <cell r="B439">
            <v>0</v>
          </cell>
          <cell r="C439">
            <v>0</v>
          </cell>
        </row>
        <row r="440">
          <cell r="A440" t="str">
            <v>Tabasamu Radio</v>
          </cell>
          <cell r="B440">
            <v>0</v>
          </cell>
          <cell r="C440">
            <v>0</v>
          </cell>
        </row>
        <row r="441">
          <cell r="A441" t="str">
            <v>Syokimau FM</v>
          </cell>
          <cell r="B441">
            <v>0</v>
          </cell>
          <cell r="C441">
            <v>0</v>
          </cell>
        </row>
        <row r="442">
          <cell r="A442" t="str">
            <v>Sunset</v>
          </cell>
          <cell r="B442">
            <v>0</v>
          </cell>
          <cell r="C442">
            <v>0</v>
          </cell>
        </row>
        <row r="443">
          <cell r="A443" t="str">
            <v>Sulwe FM</v>
          </cell>
          <cell r="B443">
            <v>0</v>
          </cell>
          <cell r="C443">
            <v>0</v>
          </cell>
        </row>
        <row r="444">
          <cell r="A444" t="str">
            <v>Step FM</v>
          </cell>
          <cell r="B444">
            <v>0</v>
          </cell>
          <cell r="C444">
            <v>0</v>
          </cell>
        </row>
        <row r="445">
          <cell r="A445" t="str">
            <v>Star Radio(Lake)</v>
          </cell>
          <cell r="B445">
            <v>0</v>
          </cell>
          <cell r="C445">
            <v>0</v>
          </cell>
        </row>
        <row r="446">
          <cell r="A446" t="str">
            <v>Star FM (Somali/Borana/Kiswahili)</v>
          </cell>
          <cell r="B446">
            <v>0</v>
          </cell>
          <cell r="C446">
            <v>0</v>
          </cell>
        </row>
        <row r="447">
          <cell r="A447" t="str">
            <v>Star FM (Kisii)</v>
          </cell>
          <cell r="B447">
            <v>0</v>
          </cell>
          <cell r="C447">
            <v>0</v>
          </cell>
        </row>
        <row r="448">
          <cell r="A448" t="str">
            <v>Sound Asia Radio</v>
          </cell>
          <cell r="B448">
            <v>0</v>
          </cell>
          <cell r="C448">
            <v>0</v>
          </cell>
        </row>
        <row r="449">
          <cell r="A449" t="str">
            <v>Smart FM</v>
          </cell>
          <cell r="B449">
            <v>0</v>
          </cell>
          <cell r="C449">
            <v>0</v>
          </cell>
        </row>
        <row r="450">
          <cell r="A450" t="str">
            <v>Sky FM</v>
          </cell>
          <cell r="B450">
            <v>0</v>
          </cell>
          <cell r="C450">
            <v>0</v>
          </cell>
        </row>
        <row r="451">
          <cell r="A451" t="str">
            <v>Sifa FM</v>
          </cell>
          <cell r="B451">
            <v>0</v>
          </cell>
          <cell r="C451">
            <v>0</v>
          </cell>
        </row>
        <row r="452">
          <cell r="A452" t="str">
            <v>Tarumbeta Radio</v>
          </cell>
          <cell r="B452">
            <v>0</v>
          </cell>
          <cell r="C452">
            <v>0</v>
          </cell>
        </row>
        <row r="453">
          <cell r="A453" t="str">
            <v>Sidai FM</v>
          </cell>
          <cell r="B453">
            <v>0</v>
          </cell>
          <cell r="C453">
            <v>0</v>
          </cell>
        </row>
        <row r="454">
          <cell r="A454" t="str">
            <v>Shujaaz FM</v>
          </cell>
          <cell r="B454">
            <v>0</v>
          </cell>
          <cell r="C454">
            <v>0</v>
          </cell>
        </row>
        <row r="455">
          <cell r="A455" t="str">
            <v>Shine FM</v>
          </cell>
          <cell r="B455">
            <v>0</v>
          </cell>
          <cell r="C455">
            <v>0</v>
          </cell>
        </row>
        <row r="456">
          <cell r="A456" t="str">
            <v>Sheki FM</v>
          </cell>
          <cell r="B456">
            <v>0</v>
          </cell>
          <cell r="C456">
            <v>0</v>
          </cell>
        </row>
        <row r="457">
          <cell r="A457" t="str">
            <v>Sema Radio</v>
          </cell>
          <cell r="B457">
            <v>0</v>
          </cell>
          <cell r="C457">
            <v>0</v>
          </cell>
        </row>
        <row r="458">
          <cell r="A458" t="str">
            <v>Sayare Radio</v>
          </cell>
          <cell r="B458">
            <v>0</v>
          </cell>
          <cell r="C458">
            <v>0</v>
          </cell>
        </row>
        <row r="459">
          <cell r="A459" t="str">
            <v>Sawanga FM</v>
          </cell>
          <cell r="B459">
            <v>0</v>
          </cell>
          <cell r="C459">
            <v>0</v>
          </cell>
        </row>
        <row r="460">
          <cell r="A460" t="str">
            <v>Sauti ya Pwani</v>
          </cell>
          <cell r="B460">
            <v>0</v>
          </cell>
          <cell r="C460">
            <v>0</v>
          </cell>
        </row>
        <row r="461">
          <cell r="A461" t="str">
            <v>Saposema/Sabojambo FM</v>
          </cell>
          <cell r="B461">
            <v>0</v>
          </cell>
          <cell r="C461">
            <v>0</v>
          </cell>
        </row>
        <row r="462">
          <cell r="A462" t="str">
            <v>Sanyo FM -UG</v>
          </cell>
          <cell r="B462">
            <v>0</v>
          </cell>
          <cell r="C462">
            <v>0</v>
          </cell>
        </row>
        <row r="463">
          <cell r="A463" t="str">
            <v>Sahara FM</v>
          </cell>
          <cell r="B463">
            <v>0</v>
          </cell>
          <cell r="C463">
            <v>0</v>
          </cell>
        </row>
        <row r="464">
          <cell r="A464" t="str">
            <v>Rware</v>
          </cell>
          <cell r="B464">
            <v>0</v>
          </cell>
          <cell r="C464">
            <v>0</v>
          </cell>
        </row>
        <row r="465">
          <cell r="A465" t="str">
            <v>Ruben FM</v>
          </cell>
          <cell r="B465">
            <v>0</v>
          </cell>
          <cell r="C465">
            <v>0</v>
          </cell>
        </row>
        <row r="466">
          <cell r="A466" t="str">
            <v>Tana River Broadcasting Station (TBS)</v>
          </cell>
          <cell r="B466">
            <v>0</v>
          </cell>
          <cell r="C466">
            <v>0</v>
          </cell>
        </row>
        <row r="467">
          <cell r="A467" t="str">
            <v>TBC TZ</v>
          </cell>
          <cell r="B467">
            <v>0</v>
          </cell>
          <cell r="C467">
            <v>0</v>
          </cell>
        </row>
        <row r="468">
          <cell r="A468" t="str">
            <v>RTD (Tanzania)</v>
          </cell>
          <cell r="B468">
            <v>0</v>
          </cell>
          <cell r="C468">
            <v>0</v>
          </cell>
        </row>
        <row r="469">
          <cell r="A469" t="str">
            <v>USIU Radio</v>
          </cell>
          <cell r="B469">
            <v>0</v>
          </cell>
          <cell r="C469">
            <v>0</v>
          </cell>
        </row>
        <row r="470">
          <cell r="A470" t="str">
            <v>Wikwatyo</v>
          </cell>
          <cell r="B470">
            <v>0</v>
          </cell>
          <cell r="C470">
            <v>0</v>
          </cell>
        </row>
        <row r="471">
          <cell r="A471" t="str">
            <v>West FM</v>
          </cell>
          <cell r="B471">
            <v>0</v>
          </cell>
          <cell r="C471">
            <v>0</v>
          </cell>
        </row>
        <row r="472">
          <cell r="A472" t="str">
            <v>Weru FM</v>
          </cell>
          <cell r="B472">
            <v>0</v>
          </cell>
          <cell r="C472">
            <v>0</v>
          </cell>
        </row>
        <row r="473">
          <cell r="A473" t="str">
            <v>Wendo FM</v>
          </cell>
          <cell r="B473">
            <v>0</v>
          </cell>
          <cell r="C473">
            <v>0</v>
          </cell>
        </row>
        <row r="474">
          <cell r="A474" t="str">
            <v>Watchman FM</v>
          </cell>
          <cell r="B474">
            <v>0</v>
          </cell>
          <cell r="C474">
            <v>0</v>
          </cell>
        </row>
        <row r="475">
          <cell r="A475" t="str">
            <v>Warsan FM</v>
          </cell>
          <cell r="B475">
            <v>0</v>
          </cell>
          <cell r="C475">
            <v>0</v>
          </cell>
        </row>
        <row r="476">
          <cell r="A476" t="str">
            <v>Wajir Community Radio</v>
          </cell>
          <cell r="B476">
            <v>0</v>
          </cell>
          <cell r="C476">
            <v>0</v>
          </cell>
        </row>
        <row r="477">
          <cell r="A477" t="str">
            <v>Vuka FM</v>
          </cell>
          <cell r="B477">
            <v>0</v>
          </cell>
          <cell r="C477">
            <v>0</v>
          </cell>
        </row>
        <row r="478">
          <cell r="A478" t="str">
            <v>Voice of Victory</v>
          </cell>
          <cell r="B478">
            <v>0</v>
          </cell>
          <cell r="C478">
            <v>0</v>
          </cell>
        </row>
        <row r="479">
          <cell r="A479" t="str">
            <v>Vihiga FM</v>
          </cell>
          <cell r="B479">
            <v>0</v>
          </cell>
          <cell r="C479">
            <v>0</v>
          </cell>
        </row>
        <row r="480">
          <cell r="A480" t="str">
            <v>Victory FM</v>
          </cell>
          <cell r="B480">
            <v>0</v>
          </cell>
          <cell r="C480">
            <v>0</v>
          </cell>
        </row>
        <row r="481">
          <cell r="A481" t="str">
            <v>Vere FM</v>
          </cell>
          <cell r="B481">
            <v>0</v>
          </cell>
          <cell r="C481">
            <v>0</v>
          </cell>
        </row>
        <row r="482">
          <cell r="A482" t="str">
            <v>Venus FM</v>
          </cell>
          <cell r="B482">
            <v>0</v>
          </cell>
          <cell r="C482">
            <v>0</v>
          </cell>
        </row>
        <row r="483">
          <cell r="A483" t="str">
            <v>Urban Radio</v>
          </cell>
          <cell r="B483">
            <v>0</v>
          </cell>
          <cell r="C483">
            <v>0</v>
          </cell>
        </row>
        <row r="484">
          <cell r="A484" t="str">
            <v>TBS Radio</v>
          </cell>
          <cell r="B484">
            <v>0</v>
          </cell>
          <cell r="C484">
            <v>0</v>
          </cell>
        </row>
        <row r="485">
          <cell r="A485" t="str">
            <v>Upendo FM</v>
          </cell>
          <cell r="B485">
            <v>0</v>
          </cell>
          <cell r="C485">
            <v>0</v>
          </cell>
        </row>
        <row r="486">
          <cell r="A486" t="str">
            <v>Umoja FM Radio</v>
          </cell>
          <cell r="B486">
            <v>0</v>
          </cell>
          <cell r="C486">
            <v>0</v>
          </cell>
        </row>
        <row r="487">
          <cell r="A487" t="str">
            <v>Uhuru FM</v>
          </cell>
          <cell r="B487">
            <v>0</v>
          </cell>
          <cell r="C487">
            <v>0</v>
          </cell>
        </row>
        <row r="488">
          <cell r="A488" t="str">
            <v>Ugwe</v>
          </cell>
          <cell r="B488">
            <v>0</v>
          </cell>
          <cell r="C488">
            <v>0</v>
          </cell>
        </row>
        <row r="489">
          <cell r="A489" t="str">
            <v>Turkana FM</v>
          </cell>
          <cell r="B489">
            <v>0</v>
          </cell>
          <cell r="C489">
            <v>0</v>
          </cell>
        </row>
        <row r="490">
          <cell r="A490" t="str">
            <v>Tuliza FM</v>
          </cell>
          <cell r="B490">
            <v>0</v>
          </cell>
          <cell r="C490">
            <v>0</v>
          </cell>
        </row>
        <row r="491">
          <cell r="A491" t="str">
            <v>Tugwatane kihanja FM</v>
          </cell>
          <cell r="B491">
            <v>0</v>
          </cell>
          <cell r="C491">
            <v>0</v>
          </cell>
        </row>
        <row r="492">
          <cell r="A492" t="str">
            <v>Truth FM</v>
          </cell>
          <cell r="B492">
            <v>0</v>
          </cell>
          <cell r="C492">
            <v>0</v>
          </cell>
        </row>
        <row r="493">
          <cell r="A493" t="str">
            <v>Tripple A</v>
          </cell>
          <cell r="B493">
            <v>0</v>
          </cell>
          <cell r="C493">
            <v>0</v>
          </cell>
        </row>
        <row r="494">
          <cell r="A494" t="str">
            <v>Top FM</v>
          </cell>
          <cell r="B494">
            <v>0</v>
          </cell>
          <cell r="C494">
            <v>0</v>
          </cell>
        </row>
        <row r="495">
          <cell r="A495" t="str">
            <v>TNT FM</v>
          </cell>
          <cell r="B495">
            <v>0</v>
          </cell>
          <cell r="C495">
            <v>0</v>
          </cell>
        </row>
        <row r="496">
          <cell r="A496" t="str">
            <v>Thiiri FM</v>
          </cell>
          <cell r="B496">
            <v>0</v>
          </cell>
          <cell r="C496">
            <v>0</v>
          </cell>
        </row>
        <row r="497">
          <cell r="A497" t="str">
            <v>Tehran</v>
          </cell>
          <cell r="B497">
            <v>0</v>
          </cell>
          <cell r="C497">
            <v>0</v>
          </cell>
        </row>
        <row r="498">
          <cell r="A498" t="str">
            <v>RTN Radio</v>
          </cell>
          <cell r="B498">
            <v>0</v>
          </cell>
          <cell r="C498">
            <v>0</v>
          </cell>
        </row>
        <row r="499">
          <cell r="A499" t="str">
            <v>RSA Radio</v>
          </cell>
          <cell r="B499">
            <v>0</v>
          </cell>
          <cell r="C499">
            <v>0</v>
          </cell>
        </row>
        <row r="500">
          <cell r="A500" t="str">
            <v>NBS Radio</v>
          </cell>
          <cell r="B500">
            <v>0</v>
          </cell>
          <cell r="C500">
            <v>0</v>
          </cell>
        </row>
        <row r="501">
          <cell r="A501" t="str">
            <v>Qwetu Radio (Kwetu)</v>
          </cell>
          <cell r="B501">
            <v>0</v>
          </cell>
          <cell r="C501">
            <v>0</v>
          </cell>
        </row>
        <row r="502">
          <cell r="A502" t="str">
            <v>Radio Japan International International</v>
          </cell>
          <cell r="B502">
            <v>0</v>
          </cell>
          <cell r="C502">
            <v>0</v>
          </cell>
        </row>
        <row r="503">
          <cell r="A503" t="str">
            <v>Radio Jangwani</v>
          </cell>
          <cell r="B503">
            <v>0</v>
          </cell>
          <cell r="C503">
            <v>0</v>
          </cell>
        </row>
        <row r="504">
          <cell r="A504" t="str">
            <v>Radio Ihsaan</v>
          </cell>
          <cell r="B504">
            <v>0</v>
          </cell>
          <cell r="C504">
            <v>0</v>
          </cell>
        </row>
        <row r="505">
          <cell r="A505" t="str">
            <v>Radio Furaha</v>
          </cell>
          <cell r="B505">
            <v>0</v>
          </cell>
          <cell r="C505">
            <v>0</v>
          </cell>
        </row>
        <row r="506">
          <cell r="A506" t="str">
            <v>Radio Free Africa</v>
          </cell>
          <cell r="B506">
            <v>0</v>
          </cell>
          <cell r="C506">
            <v>0</v>
          </cell>
        </row>
        <row r="507">
          <cell r="A507" t="str">
            <v>Radio Ethiopia</v>
          </cell>
          <cell r="B507">
            <v>0</v>
          </cell>
          <cell r="C507">
            <v>0</v>
          </cell>
        </row>
        <row r="508">
          <cell r="A508" t="str">
            <v>Radio Djibouti</v>
          </cell>
          <cell r="B508">
            <v>0</v>
          </cell>
          <cell r="C508">
            <v>0</v>
          </cell>
        </row>
        <row r="509">
          <cell r="A509" t="str">
            <v>Radio Disney</v>
          </cell>
          <cell r="B509">
            <v>0</v>
          </cell>
          <cell r="C509">
            <v>0</v>
          </cell>
        </row>
        <row r="510">
          <cell r="A510" t="str">
            <v>Radio Dhamaal</v>
          </cell>
          <cell r="B510">
            <v>0</v>
          </cell>
          <cell r="C510">
            <v>0</v>
          </cell>
        </row>
        <row r="511">
          <cell r="A511" t="str">
            <v>Radio Deutsche Welle</v>
          </cell>
          <cell r="B511">
            <v>0</v>
          </cell>
          <cell r="C511">
            <v>0</v>
          </cell>
        </row>
        <row r="512">
          <cell r="A512" t="str">
            <v>Radio Chaidi</v>
          </cell>
          <cell r="B512">
            <v>0</v>
          </cell>
          <cell r="C512">
            <v>0</v>
          </cell>
        </row>
        <row r="513">
          <cell r="A513" t="str">
            <v>Radio Alpha</v>
          </cell>
          <cell r="B513">
            <v>0</v>
          </cell>
          <cell r="C513">
            <v>0</v>
          </cell>
        </row>
        <row r="514">
          <cell r="A514" t="str">
            <v>Radio Akicha</v>
          </cell>
          <cell r="B514">
            <v>0</v>
          </cell>
          <cell r="C514">
            <v>0</v>
          </cell>
        </row>
        <row r="515">
          <cell r="A515" t="str">
            <v>Quaran</v>
          </cell>
          <cell r="B515">
            <v>0</v>
          </cell>
          <cell r="C515">
            <v>0</v>
          </cell>
        </row>
        <row r="516">
          <cell r="A516" t="str">
            <v>Radio Lake Victoria/Osienala</v>
          </cell>
          <cell r="B516">
            <v>0</v>
          </cell>
          <cell r="C516">
            <v>0</v>
          </cell>
        </row>
        <row r="517">
          <cell r="A517" t="str">
            <v>Q FM</v>
          </cell>
          <cell r="B517">
            <v>0</v>
          </cell>
          <cell r="C517">
            <v>0</v>
          </cell>
        </row>
        <row r="518">
          <cell r="A518" t="str">
            <v>Pwani FM</v>
          </cell>
          <cell r="B518">
            <v>0</v>
          </cell>
          <cell r="C518">
            <v>0</v>
          </cell>
        </row>
        <row r="519">
          <cell r="A519" t="str">
            <v>Pilipili FM</v>
          </cell>
          <cell r="B519">
            <v>0</v>
          </cell>
          <cell r="C519">
            <v>0</v>
          </cell>
        </row>
        <row r="520">
          <cell r="A520" t="str">
            <v>Pamoja FM Radio</v>
          </cell>
          <cell r="B520">
            <v>0</v>
          </cell>
          <cell r="C520">
            <v>0</v>
          </cell>
        </row>
        <row r="521">
          <cell r="A521" t="str">
            <v>Open Gate Radio-Ug(OPG)</v>
          </cell>
          <cell r="B521">
            <v>0</v>
          </cell>
          <cell r="C521">
            <v>0</v>
          </cell>
        </row>
        <row r="522">
          <cell r="A522" t="str">
            <v>Onagi FM</v>
          </cell>
          <cell r="B522">
            <v>0</v>
          </cell>
          <cell r="C522">
            <v>0</v>
          </cell>
        </row>
        <row r="523">
          <cell r="A523" t="str">
            <v>Nyota FM</v>
          </cell>
          <cell r="B523">
            <v>0</v>
          </cell>
          <cell r="C523">
            <v>0</v>
          </cell>
        </row>
        <row r="524">
          <cell r="A524" t="str">
            <v>Nuru FM</v>
          </cell>
          <cell r="B524">
            <v>0</v>
          </cell>
          <cell r="C524">
            <v>0</v>
          </cell>
        </row>
        <row r="525">
          <cell r="A525" t="str">
            <v>Not Applicable</v>
          </cell>
          <cell r="B525">
            <v>0</v>
          </cell>
          <cell r="C525">
            <v>0</v>
          </cell>
        </row>
        <row r="526">
          <cell r="B526">
            <v>0</v>
          </cell>
          <cell r="C526">
            <v>0</v>
          </cell>
        </row>
        <row r="527">
          <cell r="A527" t="str">
            <v>Njata FM</v>
          </cell>
          <cell r="B527">
            <v>0</v>
          </cell>
          <cell r="C527">
            <v>0</v>
          </cell>
        </row>
        <row r="528">
          <cell r="A528" t="str">
            <v>Neema FM</v>
          </cell>
          <cell r="B528">
            <v>0</v>
          </cell>
          <cell r="C528">
            <v>0</v>
          </cell>
        </row>
        <row r="529">
          <cell r="A529" t="str">
            <v>Ndega FM</v>
          </cell>
          <cell r="B529">
            <v>0</v>
          </cell>
          <cell r="C529">
            <v>0</v>
          </cell>
        </row>
        <row r="530">
          <cell r="A530" t="str">
            <v>Radio Kitwek</v>
          </cell>
          <cell r="B530">
            <v>0</v>
          </cell>
          <cell r="C530">
            <v>0</v>
          </cell>
        </row>
        <row r="531">
          <cell r="A531" t="str">
            <v>Radio Maa</v>
          </cell>
          <cell r="B531">
            <v>0</v>
          </cell>
          <cell r="C531">
            <v>0</v>
          </cell>
        </row>
        <row r="532">
          <cell r="A532" t="str">
            <v>Rock Mambo FM</v>
          </cell>
          <cell r="B532">
            <v>0</v>
          </cell>
          <cell r="C532">
            <v>0</v>
          </cell>
        </row>
        <row r="533">
          <cell r="A533" t="str">
            <v>Radio Risala</v>
          </cell>
          <cell r="B533">
            <v>0</v>
          </cell>
          <cell r="C533">
            <v>0</v>
          </cell>
        </row>
        <row r="534">
          <cell r="A534" t="str">
            <v>Rhema</v>
          </cell>
          <cell r="B534">
            <v>0</v>
          </cell>
          <cell r="C534">
            <v>0</v>
          </cell>
        </row>
        <row r="535">
          <cell r="A535" t="str">
            <v>RFI (Radio France International)</v>
          </cell>
          <cell r="B535">
            <v>0</v>
          </cell>
          <cell r="C535">
            <v>0</v>
          </cell>
        </row>
        <row r="536">
          <cell r="A536" t="str">
            <v>Ranet FM</v>
          </cell>
          <cell r="B536">
            <v>0</v>
          </cell>
          <cell r="C536">
            <v>0</v>
          </cell>
        </row>
        <row r="537">
          <cell r="A537" t="str">
            <v>Rameny Radio</v>
          </cell>
          <cell r="B537">
            <v>0</v>
          </cell>
          <cell r="C537">
            <v>0</v>
          </cell>
        </row>
        <row r="538">
          <cell r="A538" t="str">
            <v>Raha</v>
          </cell>
          <cell r="B538">
            <v>0</v>
          </cell>
          <cell r="C538">
            <v>0</v>
          </cell>
        </row>
        <row r="539">
          <cell r="A539" t="str">
            <v>Radio Uptown</v>
          </cell>
          <cell r="B539">
            <v>0</v>
          </cell>
          <cell r="C539">
            <v>0</v>
          </cell>
        </row>
        <row r="540">
          <cell r="A540" t="str">
            <v>Radio Tumaini</v>
          </cell>
          <cell r="B540">
            <v>0</v>
          </cell>
          <cell r="C540">
            <v>0</v>
          </cell>
        </row>
        <row r="541">
          <cell r="A541" t="str">
            <v>Radio Tanga</v>
          </cell>
          <cell r="B541">
            <v>0</v>
          </cell>
          <cell r="C541">
            <v>0</v>
          </cell>
        </row>
        <row r="542">
          <cell r="A542" t="str">
            <v>Radio Somalia</v>
          </cell>
          <cell r="B542">
            <v>0</v>
          </cell>
          <cell r="C542">
            <v>0</v>
          </cell>
        </row>
        <row r="543">
          <cell r="A543" t="str">
            <v>Radio Simba</v>
          </cell>
          <cell r="B543">
            <v>0</v>
          </cell>
          <cell r="C543">
            <v>0</v>
          </cell>
        </row>
        <row r="544">
          <cell r="A544" t="str">
            <v>Radio Salaam</v>
          </cell>
          <cell r="B544">
            <v>0</v>
          </cell>
          <cell r="C544">
            <v>0</v>
          </cell>
        </row>
        <row r="545">
          <cell r="A545" t="str">
            <v>Radio Sahara 943 FM</v>
          </cell>
          <cell r="B545">
            <v>0</v>
          </cell>
          <cell r="C545">
            <v>0</v>
          </cell>
        </row>
        <row r="546">
          <cell r="A546" t="str">
            <v>Radio Safari</v>
          </cell>
          <cell r="B546">
            <v>0</v>
          </cell>
          <cell r="C546">
            <v>0</v>
          </cell>
        </row>
        <row r="547">
          <cell r="A547" t="str">
            <v>Radio Rahma</v>
          </cell>
          <cell r="B547">
            <v>0</v>
          </cell>
          <cell r="C547">
            <v>0</v>
          </cell>
        </row>
        <row r="548">
          <cell r="A548" t="str">
            <v>Radio Mambo</v>
          </cell>
          <cell r="B548">
            <v>0</v>
          </cell>
          <cell r="C548">
            <v>0</v>
          </cell>
        </row>
        <row r="549">
          <cell r="A549" t="str">
            <v>Radio Planet International</v>
          </cell>
          <cell r="B549">
            <v>0</v>
          </cell>
          <cell r="C549">
            <v>0</v>
          </cell>
        </row>
        <row r="550">
          <cell r="A550" t="str">
            <v>Radio Pacho</v>
          </cell>
          <cell r="B550">
            <v>0</v>
          </cell>
          <cell r="C550">
            <v>0</v>
          </cell>
        </row>
        <row r="551">
          <cell r="A551" t="str">
            <v>Radio One /  1 FM</v>
          </cell>
          <cell r="B551">
            <v>0</v>
          </cell>
          <cell r="C551">
            <v>0</v>
          </cell>
        </row>
        <row r="552">
          <cell r="A552" t="str">
            <v>Radio Oldis</v>
          </cell>
          <cell r="B552">
            <v>0</v>
          </cell>
          <cell r="C552">
            <v>0</v>
          </cell>
        </row>
        <row r="553">
          <cell r="A553" t="str">
            <v>Radio Nthome</v>
          </cell>
          <cell r="B553">
            <v>0</v>
          </cell>
          <cell r="C553">
            <v>0</v>
          </cell>
        </row>
        <row r="554">
          <cell r="A554" t="str">
            <v>Radio Mwariama</v>
          </cell>
          <cell r="B554">
            <v>0</v>
          </cell>
          <cell r="C554">
            <v>0</v>
          </cell>
        </row>
        <row r="555">
          <cell r="A555" t="str">
            <v>Radio Mwanendu</v>
          </cell>
          <cell r="B555">
            <v>0</v>
          </cell>
          <cell r="C555">
            <v>0</v>
          </cell>
        </row>
        <row r="556">
          <cell r="A556" t="str">
            <v>Radio Mururi</v>
          </cell>
          <cell r="B556">
            <v>0</v>
          </cell>
          <cell r="C556">
            <v>0</v>
          </cell>
        </row>
        <row r="557">
          <cell r="A557" t="str">
            <v>Radio Mumbo</v>
          </cell>
          <cell r="B557">
            <v>0</v>
          </cell>
          <cell r="C557">
            <v>0</v>
          </cell>
        </row>
        <row r="558">
          <cell r="A558" t="str">
            <v>Radio Mukwano</v>
          </cell>
          <cell r="B558">
            <v>0</v>
          </cell>
          <cell r="C558">
            <v>0</v>
          </cell>
        </row>
        <row r="559">
          <cell r="A559" t="str">
            <v>Radio Minto</v>
          </cell>
          <cell r="B559">
            <v>0</v>
          </cell>
          <cell r="C559">
            <v>0</v>
          </cell>
        </row>
        <row r="560">
          <cell r="A560" t="str">
            <v>Radio Mata</v>
          </cell>
          <cell r="B560">
            <v>0</v>
          </cell>
          <cell r="C560">
            <v>0</v>
          </cell>
        </row>
        <row r="561">
          <cell r="A561" t="str">
            <v>Radio Maria</v>
          </cell>
          <cell r="B561">
            <v>0</v>
          </cell>
          <cell r="C561">
            <v>0</v>
          </cell>
        </row>
        <row r="562">
          <cell r="A562" t="str">
            <v>Two FM/2 FM / 87.7 Radio</v>
          </cell>
          <cell r="B562">
            <v>0</v>
          </cell>
          <cell r="C56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ed Data"/>
      <sheetName val="Reach and Share"/>
    </sheetNames>
    <sheetDataSet>
      <sheetData sheetId="0"/>
      <sheetData sheetId="1">
        <row r="1">
          <cell r="A1" t="str">
            <v>Station</v>
          </cell>
          <cell r="B1" t="str">
            <v>Reach</v>
          </cell>
          <cell r="C1" t="str">
            <v>Share</v>
          </cell>
        </row>
        <row r="2">
          <cell r="A2" t="str">
            <v>Total RD</v>
          </cell>
          <cell r="B2">
            <v>0.38140000000000002</v>
          </cell>
          <cell r="C2">
            <v>1</v>
          </cell>
        </row>
        <row r="3">
          <cell r="A3" t="str">
            <v>Muuga FM</v>
          </cell>
          <cell r="B3">
            <v>0.1333</v>
          </cell>
          <cell r="C3">
            <v>0.25884166125892277</v>
          </cell>
        </row>
        <row r="4">
          <cell r="A4" t="str">
            <v>Citizen Radio</v>
          </cell>
          <cell r="B4">
            <v>5.8099999999999999E-2</v>
          </cell>
          <cell r="C4">
            <v>8.9633354964308895E-2</v>
          </cell>
        </row>
        <row r="5">
          <cell r="A5" t="str">
            <v>Inooro FM</v>
          </cell>
          <cell r="B5">
            <v>3.5499999999999997E-2</v>
          </cell>
          <cell r="C5">
            <v>6.339227774172615E-2</v>
          </cell>
        </row>
        <row r="6">
          <cell r="A6" t="str">
            <v>Classic FM</v>
          </cell>
          <cell r="B6">
            <v>3.0200000000000001E-2</v>
          </cell>
          <cell r="C6">
            <v>5.2360480207657357E-2</v>
          </cell>
        </row>
        <row r="7">
          <cell r="A7" t="str">
            <v>Meru FM</v>
          </cell>
          <cell r="B7">
            <v>2.46E-2</v>
          </cell>
          <cell r="C7">
            <v>3.5975016223231661E-2</v>
          </cell>
        </row>
        <row r="8">
          <cell r="A8" t="str">
            <v>Wimwaro FM</v>
          </cell>
          <cell r="B8">
            <v>2.2200000000000001E-2</v>
          </cell>
          <cell r="C8">
            <v>4.6763465282284228E-2</v>
          </cell>
        </row>
        <row r="9">
          <cell r="A9" t="str">
            <v>Radio Maisha</v>
          </cell>
          <cell r="B9">
            <v>2.0799999999999999E-2</v>
          </cell>
          <cell r="C9">
            <v>4.1937053861129142E-2</v>
          </cell>
        </row>
        <row r="10">
          <cell r="A10" t="str">
            <v>Kameme Radio</v>
          </cell>
          <cell r="B10">
            <v>1.8499999999999999E-2</v>
          </cell>
          <cell r="C10">
            <v>4.6601232965606747E-2</v>
          </cell>
        </row>
        <row r="11">
          <cell r="A11" t="str">
            <v>Radio 47</v>
          </cell>
          <cell r="B11">
            <v>1.66E-2</v>
          </cell>
          <cell r="C11">
            <v>8.663205710577547E-2</v>
          </cell>
        </row>
        <row r="12">
          <cell r="A12" t="str">
            <v>Jambo FM</v>
          </cell>
          <cell r="B12">
            <v>1.52E-2</v>
          </cell>
          <cell r="C12">
            <v>2.6241077222582739E-2</v>
          </cell>
        </row>
        <row r="13">
          <cell r="A13" t="str">
            <v>Milele FM</v>
          </cell>
          <cell r="B13">
            <v>1.38E-2</v>
          </cell>
          <cell r="C13">
            <v>1.7845554834523041E-2</v>
          </cell>
        </row>
        <row r="14">
          <cell r="A14" t="str">
            <v>Mwendani Fm</v>
          </cell>
          <cell r="B14">
            <v>1.2500000000000001E-2</v>
          </cell>
          <cell r="C14">
            <v>4.149091499026606E-2</v>
          </cell>
        </row>
        <row r="15">
          <cell r="A15" t="str">
            <v>Weru FM</v>
          </cell>
          <cell r="B15">
            <v>1.06E-2</v>
          </cell>
          <cell r="C15">
            <v>8.5577547047371826E-3</v>
          </cell>
        </row>
        <row r="16">
          <cell r="A16" t="str">
            <v>Radio Taifa</v>
          </cell>
          <cell r="B16">
            <v>9.4000000000000004E-3</v>
          </cell>
          <cell r="C16">
            <v>1.7074951330305E-2</v>
          </cell>
        </row>
        <row r="17">
          <cell r="A17" t="str">
            <v>Mbaitu FM</v>
          </cell>
          <cell r="B17">
            <v>7.7000000000000002E-3</v>
          </cell>
          <cell r="C17">
            <v>2.1901362751460089E-2</v>
          </cell>
        </row>
        <row r="18">
          <cell r="A18" t="str">
            <v>KBC English Radio</v>
          </cell>
          <cell r="B18">
            <v>6.6E-3</v>
          </cell>
          <cell r="C18">
            <v>8.801103179753406E-3</v>
          </cell>
        </row>
        <row r="19">
          <cell r="A19" t="str">
            <v>Ghetto FM</v>
          </cell>
          <cell r="B19">
            <v>6.4999999999999997E-3</v>
          </cell>
          <cell r="C19">
            <v>1.050454250486697E-2</v>
          </cell>
        </row>
        <row r="20">
          <cell r="A20" t="str">
            <v>MBCI Radio 89.5 FM</v>
          </cell>
          <cell r="B20">
            <v>4.1000000000000003E-3</v>
          </cell>
          <cell r="C20">
            <v>3.731343283582089E-3</v>
          </cell>
        </row>
        <row r="21">
          <cell r="A21" t="str">
            <v>Mwendatu FM</v>
          </cell>
          <cell r="B21">
            <v>3.2000000000000002E-3</v>
          </cell>
          <cell r="C21">
            <v>3.8692407527579492E-2</v>
          </cell>
        </row>
        <row r="22">
          <cell r="A22" t="str">
            <v>Embu fm</v>
          </cell>
          <cell r="B22">
            <v>3.2000000000000002E-3</v>
          </cell>
          <cell r="C22">
            <v>2.2185269305645679E-2</v>
          </cell>
        </row>
        <row r="23">
          <cell r="A23" t="str">
            <v>Mwenge</v>
          </cell>
          <cell r="B23">
            <v>3.0999999999999999E-3</v>
          </cell>
          <cell r="C23">
            <v>1.662881245944192E-3</v>
          </cell>
        </row>
        <row r="24">
          <cell r="A24" t="str">
            <v>Ashil</v>
          </cell>
          <cell r="B24">
            <v>2.7000000000000001E-3</v>
          </cell>
          <cell r="C24">
            <v>2.2306943543153801E-3</v>
          </cell>
        </row>
        <row r="25">
          <cell r="A25" t="str">
            <v>Emoo FM</v>
          </cell>
          <cell r="B25">
            <v>2.5999999999999999E-3</v>
          </cell>
          <cell r="C25">
            <v>4.0963659961064242E-3</v>
          </cell>
        </row>
        <row r="26">
          <cell r="A26" t="str">
            <v>Nation FM / 963</v>
          </cell>
          <cell r="B26">
            <v>2.5999999999999999E-3</v>
          </cell>
          <cell r="C26">
            <v>1.4600908500973389E-3</v>
          </cell>
        </row>
        <row r="27">
          <cell r="A27" t="str">
            <v>KBC Kiembu</v>
          </cell>
          <cell r="B27">
            <v>2.2000000000000001E-3</v>
          </cell>
          <cell r="C27">
            <v>4.4613887086307593E-3</v>
          </cell>
        </row>
        <row r="28">
          <cell r="A28" t="str">
            <v>Wega</v>
          </cell>
          <cell r="B28">
            <v>2.0999999999999999E-3</v>
          </cell>
          <cell r="C28">
            <v>9.9772874756651527E-3</v>
          </cell>
        </row>
        <row r="29">
          <cell r="A29" t="str">
            <v>Serian radio</v>
          </cell>
          <cell r="B29">
            <v>2.0999999999999999E-3</v>
          </cell>
          <cell r="C29">
            <v>6.6515249837767682E-3</v>
          </cell>
        </row>
        <row r="30">
          <cell r="A30" t="str">
            <v>Vaite fm</v>
          </cell>
          <cell r="B30">
            <v>2.0999999999999999E-3</v>
          </cell>
          <cell r="C30">
            <v>4.5830629461388701E-3</v>
          </cell>
        </row>
        <row r="31">
          <cell r="A31" t="str">
            <v>Kiss FM</v>
          </cell>
          <cell r="B31">
            <v>2.0999999999999999E-3</v>
          </cell>
          <cell r="C31">
            <v>1.662881245944192E-3</v>
          </cell>
        </row>
        <row r="32">
          <cell r="A32" t="str">
            <v>Getu Radio</v>
          </cell>
          <cell r="B32">
            <v>2E-3</v>
          </cell>
          <cell r="C32">
            <v>2.8390655418559368E-3</v>
          </cell>
        </row>
        <row r="33">
          <cell r="A33" t="str">
            <v>Mwago FM</v>
          </cell>
          <cell r="B33">
            <v>1.4E-3</v>
          </cell>
          <cell r="C33">
            <v>2.392926670992862E-3</v>
          </cell>
        </row>
        <row r="34">
          <cell r="A34" t="str">
            <v>Athiani FM</v>
          </cell>
          <cell r="B34">
            <v>1.2999999999999999E-3</v>
          </cell>
          <cell r="C34">
            <v>5.9620376378974691E-3</v>
          </cell>
        </row>
        <row r="35">
          <cell r="A35" t="str">
            <v>Riri FM</v>
          </cell>
          <cell r="B35">
            <v>1.2999999999999999E-3</v>
          </cell>
          <cell r="C35">
            <v>1.622323166774822E-3</v>
          </cell>
        </row>
        <row r="36">
          <cell r="A36" t="str">
            <v>Mucha FM</v>
          </cell>
          <cell r="B36">
            <v>1.1999999999999999E-3</v>
          </cell>
          <cell r="C36">
            <v>1.9873458792991558E-3</v>
          </cell>
        </row>
        <row r="37">
          <cell r="A37" t="str">
            <v>Kigooco FM</v>
          </cell>
          <cell r="B37">
            <v>1.1999999999999999E-3</v>
          </cell>
          <cell r="C37">
            <v>1.9873458792991558E-3</v>
          </cell>
        </row>
        <row r="38">
          <cell r="A38" t="str">
            <v>Coro FM</v>
          </cell>
          <cell r="B38">
            <v>1.1999999999999999E-3</v>
          </cell>
          <cell r="C38">
            <v>1.784555483452304E-3</v>
          </cell>
        </row>
        <row r="39">
          <cell r="A39" t="str">
            <v>Hot 96 FM</v>
          </cell>
          <cell r="B39">
            <v>1.1000000000000001E-3</v>
          </cell>
          <cell r="C39">
            <v>1.784555483452304E-3</v>
          </cell>
        </row>
        <row r="40">
          <cell r="A40" t="str">
            <v>Kass FM</v>
          </cell>
          <cell r="B40">
            <v>1E-3</v>
          </cell>
          <cell r="C40">
            <v>6.8948734587929918E-4</v>
          </cell>
        </row>
        <row r="41">
          <cell r="A41" t="str">
            <v>Chamgei FM</v>
          </cell>
          <cell r="B41">
            <v>1E-3</v>
          </cell>
          <cell r="C41">
            <v>2.8390655418559379E-4</v>
          </cell>
        </row>
        <row r="42">
          <cell r="A42" t="str">
            <v>Touch FM</v>
          </cell>
          <cell r="B42">
            <v>6.9999999999999999E-4</v>
          </cell>
          <cell r="C42">
            <v>2.8390655418559379E-4</v>
          </cell>
        </row>
        <row r="43">
          <cell r="A43" t="str">
            <v>Central fm</v>
          </cell>
          <cell r="B43">
            <v>6.9999999999999999E-4</v>
          </cell>
          <cell r="C43">
            <v>2.8390655418559379E-4</v>
          </cell>
        </row>
        <row r="44">
          <cell r="A44" t="str">
            <v>Baite</v>
          </cell>
          <cell r="B44">
            <v>5.9999999999999995E-4</v>
          </cell>
          <cell r="C44">
            <v>5.2725502920181698E-4</v>
          </cell>
        </row>
        <row r="45">
          <cell r="A45" t="str">
            <v>Musyi FM</v>
          </cell>
          <cell r="B45">
            <v>4.0000000000000002E-4</v>
          </cell>
          <cell r="C45">
            <v>8.9227774172615187E-4</v>
          </cell>
        </row>
        <row r="46">
          <cell r="A46" t="str">
            <v>Moroto</v>
          </cell>
          <cell r="B46">
            <v>4.0000000000000002E-4</v>
          </cell>
          <cell r="C46">
            <v>7.3004542504866968E-4</v>
          </cell>
        </row>
        <row r="47">
          <cell r="A47" t="str">
            <v>Limwalo fm</v>
          </cell>
          <cell r="B47">
            <v>0</v>
          </cell>
          <cell r="C47">
            <v>0</v>
          </cell>
        </row>
        <row r="48">
          <cell r="A48" t="str">
            <v>Poro fm</v>
          </cell>
          <cell r="B48">
            <v>0</v>
          </cell>
          <cell r="C48">
            <v>0</v>
          </cell>
        </row>
        <row r="49">
          <cell r="A49" t="str">
            <v>KBC Ingo</v>
          </cell>
          <cell r="B49">
            <v>0</v>
          </cell>
          <cell r="C49">
            <v>0</v>
          </cell>
        </row>
        <row r="50">
          <cell r="A50" t="str">
            <v>Angaaf radio</v>
          </cell>
          <cell r="B50">
            <v>0</v>
          </cell>
          <cell r="C50">
            <v>0</v>
          </cell>
        </row>
        <row r="51">
          <cell r="A51" t="str">
            <v>Radio tangaza</v>
          </cell>
          <cell r="B51">
            <v>0</v>
          </cell>
          <cell r="C51">
            <v>0</v>
          </cell>
        </row>
        <row r="52">
          <cell r="A52" t="str">
            <v>Bulola fm</v>
          </cell>
          <cell r="B52">
            <v>0</v>
          </cell>
          <cell r="C52">
            <v>0</v>
          </cell>
        </row>
        <row r="53">
          <cell r="A53" t="str">
            <v>Kimuri</v>
          </cell>
          <cell r="B53">
            <v>0</v>
          </cell>
          <cell r="C53">
            <v>0</v>
          </cell>
        </row>
        <row r="54">
          <cell r="A54" t="str">
            <v>Ikiyalo</v>
          </cell>
          <cell r="B54">
            <v>0</v>
          </cell>
          <cell r="C54">
            <v>0</v>
          </cell>
        </row>
        <row r="55">
          <cell r="A55" t="str">
            <v>Ashe</v>
          </cell>
          <cell r="B55">
            <v>0</v>
          </cell>
          <cell r="C55">
            <v>0</v>
          </cell>
        </row>
        <row r="56">
          <cell r="A56" t="str">
            <v>Imoo radio</v>
          </cell>
          <cell r="B56">
            <v>0</v>
          </cell>
          <cell r="C56">
            <v>0</v>
          </cell>
        </row>
        <row r="57">
          <cell r="A57" t="str">
            <v>Rama</v>
          </cell>
          <cell r="B57">
            <v>0</v>
          </cell>
          <cell r="C57">
            <v>0</v>
          </cell>
        </row>
        <row r="58">
          <cell r="A58" t="str">
            <v>Taji</v>
          </cell>
          <cell r="B58">
            <v>0</v>
          </cell>
          <cell r="C58">
            <v>0</v>
          </cell>
        </row>
        <row r="59">
          <cell r="A59" t="str">
            <v>Relax fm</v>
          </cell>
          <cell r="B59">
            <v>0</v>
          </cell>
          <cell r="C59">
            <v>0</v>
          </cell>
        </row>
        <row r="60">
          <cell r="A60" t="str">
            <v>Bania fm</v>
          </cell>
          <cell r="B60">
            <v>0</v>
          </cell>
          <cell r="C60">
            <v>0</v>
          </cell>
        </row>
        <row r="61">
          <cell r="A61" t="str">
            <v>Jcc</v>
          </cell>
          <cell r="B61">
            <v>0</v>
          </cell>
          <cell r="C61">
            <v>0</v>
          </cell>
        </row>
        <row r="62">
          <cell r="A62" t="str">
            <v>Chalbi FM</v>
          </cell>
          <cell r="B62">
            <v>0</v>
          </cell>
          <cell r="C62">
            <v>0</v>
          </cell>
        </row>
        <row r="63">
          <cell r="A63" t="str">
            <v>Others1</v>
          </cell>
          <cell r="B63">
            <v>0</v>
          </cell>
          <cell r="C63">
            <v>0</v>
          </cell>
        </row>
        <row r="64">
          <cell r="A64" t="str">
            <v>Lokoi fm</v>
          </cell>
          <cell r="B64">
            <v>0</v>
          </cell>
          <cell r="C64">
            <v>0</v>
          </cell>
        </row>
        <row r="65">
          <cell r="A65" t="str">
            <v>Kwame fm</v>
          </cell>
          <cell r="B65">
            <v>0</v>
          </cell>
          <cell r="C65">
            <v>0</v>
          </cell>
        </row>
        <row r="66">
          <cell r="A66" t="str">
            <v>Wakulima</v>
          </cell>
          <cell r="B66">
            <v>0</v>
          </cell>
          <cell r="C66">
            <v>0</v>
          </cell>
        </row>
        <row r="67">
          <cell r="A67" t="str">
            <v>Mwihoko</v>
          </cell>
          <cell r="B67">
            <v>0</v>
          </cell>
          <cell r="C67">
            <v>0</v>
          </cell>
        </row>
        <row r="68">
          <cell r="A68" t="str">
            <v>Getembe fm</v>
          </cell>
          <cell r="B68">
            <v>0</v>
          </cell>
          <cell r="C68">
            <v>0</v>
          </cell>
        </row>
        <row r="69">
          <cell r="A69" t="str">
            <v>Christian radio</v>
          </cell>
          <cell r="B69">
            <v>0</v>
          </cell>
          <cell r="C69">
            <v>0</v>
          </cell>
        </row>
        <row r="70">
          <cell r="A70" t="str">
            <v>Riverside</v>
          </cell>
          <cell r="B70">
            <v>0</v>
          </cell>
          <cell r="C70">
            <v>0</v>
          </cell>
        </row>
        <row r="71">
          <cell r="A71" t="str">
            <v>FBF</v>
          </cell>
          <cell r="B71">
            <v>0</v>
          </cell>
          <cell r="C71">
            <v>0</v>
          </cell>
        </row>
        <row r="72">
          <cell r="A72" t="str">
            <v>Muoroto fm</v>
          </cell>
          <cell r="B72">
            <v>0</v>
          </cell>
          <cell r="C72">
            <v>0</v>
          </cell>
        </row>
        <row r="73">
          <cell r="A73" t="str">
            <v>Radio Mshindi</v>
          </cell>
          <cell r="B73">
            <v>0</v>
          </cell>
          <cell r="C73">
            <v>0</v>
          </cell>
        </row>
        <row r="74">
          <cell r="A74" t="str">
            <v>Ekeyokon FM</v>
          </cell>
          <cell r="B74">
            <v>0</v>
          </cell>
          <cell r="C74">
            <v>0</v>
          </cell>
        </row>
        <row r="75">
          <cell r="A75" t="str">
            <v>Akamba Fm</v>
          </cell>
          <cell r="B75">
            <v>0</v>
          </cell>
          <cell r="C75">
            <v>0</v>
          </cell>
        </row>
        <row r="76">
          <cell r="A76" t="str">
            <v>KBC Minto</v>
          </cell>
          <cell r="B76">
            <v>0</v>
          </cell>
          <cell r="C76">
            <v>0</v>
          </cell>
        </row>
        <row r="77">
          <cell r="A77" t="str">
            <v>Radio 74</v>
          </cell>
          <cell r="B77">
            <v>0</v>
          </cell>
          <cell r="C77">
            <v>0</v>
          </cell>
        </row>
        <row r="78">
          <cell r="A78" t="str">
            <v>Zulu Radio</v>
          </cell>
          <cell r="B78">
            <v>0</v>
          </cell>
          <cell r="C78">
            <v>0</v>
          </cell>
        </row>
        <row r="79">
          <cell r="A79" t="str">
            <v>Ushindi</v>
          </cell>
          <cell r="B79">
            <v>0</v>
          </cell>
          <cell r="C79">
            <v>0</v>
          </cell>
        </row>
        <row r="80">
          <cell r="A80" t="str">
            <v>Trinity</v>
          </cell>
          <cell r="B80">
            <v>0</v>
          </cell>
          <cell r="C80">
            <v>0</v>
          </cell>
        </row>
        <row r="81">
          <cell r="A81" t="str">
            <v>NBCI</v>
          </cell>
          <cell r="B81">
            <v>0</v>
          </cell>
          <cell r="C81">
            <v>0</v>
          </cell>
        </row>
        <row r="82">
          <cell r="A82" t="str">
            <v>Muhoroto</v>
          </cell>
          <cell r="B82">
            <v>0</v>
          </cell>
          <cell r="C82">
            <v>0</v>
          </cell>
        </row>
        <row r="83">
          <cell r="A83" t="str">
            <v>Libao</v>
          </cell>
          <cell r="B83">
            <v>0</v>
          </cell>
          <cell r="C83">
            <v>0</v>
          </cell>
        </row>
        <row r="84">
          <cell r="A84" t="str">
            <v>Watchman FM</v>
          </cell>
          <cell r="B84">
            <v>0</v>
          </cell>
          <cell r="C84">
            <v>0</v>
          </cell>
        </row>
        <row r="85">
          <cell r="A85" t="str">
            <v>Wendo FM</v>
          </cell>
          <cell r="B85">
            <v>0</v>
          </cell>
          <cell r="C85">
            <v>0</v>
          </cell>
        </row>
        <row r="86">
          <cell r="A86" t="str">
            <v>Kiptuge fm</v>
          </cell>
          <cell r="B86">
            <v>0</v>
          </cell>
          <cell r="C86">
            <v>0</v>
          </cell>
        </row>
        <row r="87">
          <cell r="A87" t="str">
            <v>Lenango</v>
          </cell>
          <cell r="B87">
            <v>0</v>
          </cell>
          <cell r="C87">
            <v>0</v>
          </cell>
        </row>
        <row r="88">
          <cell r="A88" t="str">
            <v>Kimweri</v>
          </cell>
          <cell r="B88">
            <v>0</v>
          </cell>
          <cell r="C88">
            <v>0</v>
          </cell>
        </row>
        <row r="89">
          <cell r="A89" t="str">
            <v>West FM</v>
          </cell>
          <cell r="B89">
            <v>0</v>
          </cell>
          <cell r="C89">
            <v>0</v>
          </cell>
        </row>
        <row r="90">
          <cell r="A90" t="str">
            <v>Radio Teme</v>
          </cell>
          <cell r="B90">
            <v>0</v>
          </cell>
          <cell r="C90">
            <v>0</v>
          </cell>
        </row>
        <row r="91">
          <cell r="A91" t="str">
            <v>Juda</v>
          </cell>
          <cell r="B91">
            <v>0</v>
          </cell>
          <cell r="C91">
            <v>0</v>
          </cell>
        </row>
        <row r="92">
          <cell r="A92" t="str">
            <v>Gisha FM</v>
          </cell>
          <cell r="B92">
            <v>0</v>
          </cell>
          <cell r="C92">
            <v>0</v>
          </cell>
        </row>
        <row r="93">
          <cell r="A93" t="str">
            <v>Wikwatyo</v>
          </cell>
          <cell r="B93">
            <v>0</v>
          </cell>
          <cell r="C93">
            <v>0</v>
          </cell>
        </row>
        <row r="94">
          <cell r="A94" t="str">
            <v>X FM</v>
          </cell>
          <cell r="B94">
            <v>0</v>
          </cell>
          <cell r="C94">
            <v>0</v>
          </cell>
        </row>
        <row r="95">
          <cell r="A95" t="str">
            <v>Milima</v>
          </cell>
          <cell r="B95">
            <v>0</v>
          </cell>
          <cell r="C95">
            <v>0</v>
          </cell>
        </row>
        <row r="96">
          <cell r="A96" t="str">
            <v>Karl FM</v>
          </cell>
          <cell r="B96">
            <v>0</v>
          </cell>
          <cell r="C96">
            <v>0</v>
          </cell>
        </row>
        <row r="97">
          <cell r="A97" t="str">
            <v>Tembea FM</v>
          </cell>
          <cell r="B97">
            <v>0</v>
          </cell>
          <cell r="C97">
            <v>0</v>
          </cell>
        </row>
        <row r="98">
          <cell r="A98" t="str">
            <v>Y FM</v>
          </cell>
          <cell r="B98">
            <v>0</v>
          </cell>
          <cell r="C98">
            <v>0</v>
          </cell>
        </row>
        <row r="99">
          <cell r="A99" t="str">
            <v>Mworoto FM</v>
          </cell>
          <cell r="B99">
            <v>0</v>
          </cell>
          <cell r="C99">
            <v>0</v>
          </cell>
        </row>
        <row r="100">
          <cell r="A100" t="str">
            <v>Yetu FM</v>
          </cell>
          <cell r="B100">
            <v>0</v>
          </cell>
          <cell r="C100">
            <v>0</v>
          </cell>
        </row>
        <row r="101">
          <cell r="A101" t="str">
            <v>Mutongoi fm</v>
          </cell>
          <cell r="B101">
            <v>0</v>
          </cell>
          <cell r="C101">
            <v>0</v>
          </cell>
        </row>
        <row r="102">
          <cell r="A102" t="str">
            <v>Boarder fm</v>
          </cell>
          <cell r="B102">
            <v>0</v>
          </cell>
          <cell r="C102">
            <v>0</v>
          </cell>
        </row>
        <row r="103">
          <cell r="A103" t="str">
            <v>Zanzibar Radio</v>
          </cell>
          <cell r="B103">
            <v>0</v>
          </cell>
          <cell r="C103">
            <v>0</v>
          </cell>
        </row>
        <row r="104">
          <cell r="A104" t="str">
            <v>Others2</v>
          </cell>
          <cell r="B104">
            <v>0</v>
          </cell>
          <cell r="C104">
            <v>0</v>
          </cell>
        </row>
        <row r="105">
          <cell r="A105" t="str">
            <v>None/Not Consumed</v>
          </cell>
          <cell r="B105">
            <v>0</v>
          </cell>
          <cell r="C105">
            <v>0</v>
          </cell>
        </row>
        <row r="106">
          <cell r="A106" t="str">
            <v>Minto</v>
          </cell>
          <cell r="B106">
            <v>0</v>
          </cell>
          <cell r="C106">
            <v>0</v>
          </cell>
        </row>
        <row r="107">
          <cell r="A107" t="str">
            <v>Sds kilifi</v>
          </cell>
          <cell r="B107">
            <v>0</v>
          </cell>
          <cell r="C107">
            <v>0</v>
          </cell>
        </row>
        <row r="108">
          <cell r="A108" t="str">
            <v>Phd</v>
          </cell>
          <cell r="B108">
            <v>0</v>
          </cell>
          <cell r="C108">
            <v>0</v>
          </cell>
        </row>
        <row r="109">
          <cell r="A109" t="str">
            <v>Radio yuda</v>
          </cell>
          <cell r="B109">
            <v>0</v>
          </cell>
          <cell r="C109">
            <v>0</v>
          </cell>
        </row>
        <row r="110">
          <cell r="A110" t="str">
            <v>Thayu fm</v>
          </cell>
          <cell r="B110">
            <v>0</v>
          </cell>
          <cell r="C110">
            <v>0</v>
          </cell>
        </row>
        <row r="111">
          <cell r="A111" t="str">
            <v>Thabathani fm</v>
          </cell>
          <cell r="B111">
            <v>0</v>
          </cell>
          <cell r="C111">
            <v>0</v>
          </cell>
        </row>
        <row r="112">
          <cell r="A112" t="str">
            <v>Chuka University</v>
          </cell>
          <cell r="B112">
            <v>0</v>
          </cell>
          <cell r="C112">
            <v>0</v>
          </cell>
        </row>
        <row r="113">
          <cell r="A113" t="str">
            <v>Sunwe fm</v>
          </cell>
          <cell r="B113">
            <v>0</v>
          </cell>
          <cell r="C113">
            <v>0</v>
          </cell>
        </row>
        <row r="114">
          <cell r="A114" t="str">
            <v>Ujuzi</v>
          </cell>
          <cell r="B114">
            <v>0</v>
          </cell>
          <cell r="C114">
            <v>0</v>
          </cell>
        </row>
        <row r="115">
          <cell r="A115" t="str">
            <v>Wasafi</v>
          </cell>
          <cell r="B115">
            <v>0</v>
          </cell>
          <cell r="C115">
            <v>0</v>
          </cell>
        </row>
        <row r="116">
          <cell r="A116" t="str">
            <v>Vibes radio</v>
          </cell>
          <cell r="B116">
            <v>0</v>
          </cell>
          <cell r="C116">
            <v>0</v>
          </cell>
        </row>
        <row r="117">
          <cell r="A117" t="str">
            <v>Mitume</v>
          </cell>
          <cell r="B117">
            <v>0</v>
          </cell>
          <cell r="C117">
            <v>0</v>
          </cell>
        </row>
        <row r="118">
          <cell r="A118" t="str">
            <v>Guka fm</v>
          </cell>
          <cell r="B118">
            <v>0</v>
          </cell>
          <cell r="C118">
            <v>0</v>
          </cell>
        </row>
        <row r="119">
          <cell r="A119" t="str">
            <v>Mo fm</v>
          </cell>
          <cell r="B119">
            <v>0</v>
          </cell>
          <cell r="C119">
            <v>0</v>
          </cell>
        </row>
        <row r="120">
          <cell r="A120" t="str">
            <v>Mwadanja</v>
          </cell>
          <cell r="B120">
            <v>0</v>
          </cell>
          <cell r="C120">
            <v>0</v>
          </cell>
        </row>
        <row r="121">
          <cell r="A121" t="str">
            <v>Kongena fm</v>
          </cell>
          <cell r="B121">
            <v>0</v>
          </cell>
          <cell r="C121">
            <v>0</v>
          </cell>
        </row>
        <row r="122">
          <cell r="A122" t="str">
            <v>Round fm</v>
          </cell>
          <cell r="B122">
            <v>0</v>
          </cell>
          <cell r="C122">
            <v>0</v>
          </cell>
        </row>
        <row r="123">
          <cell r="A123" t="str">
            <v>Nanyang Radio</v>
          </cell>
          <cell r="B123">
            <v>0</v>
          </cell>
          <cell r="C123">
            <v>0</v>
          </cell>
        </row>
        <row r="124">
          <cell r="A124" t="str">
            <v>Fidai</v>
          </cell>
          <cell r="B124">
            <v>0</v>
          </cell>
          <cell r="C124">
            <v>0</v>
          </cell>
        </row>
        <row r="125">
          <cell r="A125" t="str">
            <v>Mnbo fm</v>
          </cell>
          <cell r="B125">
            <v>0</v>
          </cell>
          <cell r="C125">
            <v>0</v>
          </cell>
        </row>
        <row r="126">
          <cell r="A126" t="str">
            <v>Weza</v>
          </cell>
          <cell r="B126">
            <v>0</v>
          </cell>
          <cell r="C126">
            <v>0</v>
          </cell>
        </row>
        <row r="127">
          <cell r="A127" t="str">
            <v>Trace fm</v>
          </cell>
          <cell r="B127">
            <v>0</v>
          </cell>
          <cell r="C127">
            <v>0</v>
          </cell>
        </row>
        <row r="128">
          <cell r="A128" t="str">
            <v>Soundcity</v>
          </cell>
          <cell r="B128">
            <v>0</v>
          </cell>
          <cell r="C128">
            <v>0</v>
          </cell>
        </row>
        <row r="129">
          <cell r="A129" t="str">
            <v>Soro Radio</v>
          </cell>
          <cell r="B129">
            <v>0</v>
          </cell>
          <cell r="C129">
            <v>0</v>
          </cell>
        </row>
        <row r="130">
          <cell r="A130" t="str">
            <v>wendani FM</v>
          </cell>
          <cell r="B130">
            <v>0</v>
          </cell>
          <cell r="C130">
            <v>0</v>
          </cell>
        </row>
        <row r="131">
          <cell r="A131" t="str">
            <v>Gatembe</v>
          </cell>
          <cell r="B131">
            <v>0</v>
          </cell>
          <cell r="C131">
            <v>0</v>
          </cell>
        </row>
        <row r="132">
          <cell r="A132" t="str">
            <v>Radio Samaritan</v>
          </cell>
          <cell r="B132">
            <v>0</v>
          </cell>
          <cell r="C132">
            <v>0</v>
          </cell>
        </row>
        <row r="133">
          <cell r="A133" t="str">
            <v>Newlife</v>
          </cell>
          <cell r="B133">
            <v>0</v>
          </cell>
          <cell r="C133">
            <v>0</v>
          </cell>
        </row>
        <row r="134">
          <cell r="A134" t="str">
            <v>Radio vuna</v>
          </cell>
          <cell r="B134">
            <v>0</v>
          </cell>
          <cell r="C134">
            <v>0</v>
          </cell>
        </row>
        <row r="135">
          <cell r="A135" t="str">
            <v>Peal fm</v>
          </cell>
          <cell r="B135">
            <v>0</v>
          </cell>
          <cell r="C135">
            <v>0</v>
          </cell>
        </row>
        <row r="136">
          <cell r="A136" t="str">
            <v>Alfa</v>
          </cell>
          <cell r="B136">
            <v>0</v>
          </cell>
          <cell r="C136">
            <v>0</v>
          </cell>
        </row>
        <row r="137">
          <cell r="A137" t="str">
            <v>Mito</v>
          </cell>
          <cell r="B137">
            <v>0</v>
          </cell>
          <cell r="C137">
            <v>0</v>
          </cell>
        </row>
        <row r="138">
          <cell r="A138" t="str">
            <v>GV</v>
          </cell>
          <cell r="B138">
            <v>0</v>
          </cell>
          <cell r="C138">
            <v>0</v>
          </cell>
        </row>
        <row r="139">
          <cell r="A139" t="str">
            <v>Kayu fm</v>
          </cell>
          <cell r="B139">
            <v>0</v>
          </cell>
          <cell r="C139">
            <v>0</v>
          </cell>
        </row>
        <row r="140">
          <cell r="A140" t="str">
            <v>Jazz</v>
          </cell>
          <cell r="B140">
            <v>0</v>
          </cell>
          <cell r="C140">
            <v>0</v>
          </cell>
        </row>
        <row r="141">
          <cell r="A141" t="str">
            <v>Kayo FM</v>
          </cell>
          <cell r="B141">
            <v>0</v>
          </cell>
          <cell r="C141">
            <v>0</v>
          </cell>
        </row>
        <row r="142">
          <cell r="A142" t="str">
            <v>Radio mchungaji</v>
          </cell>
          <cell r="B142">
            <v>0</v>
          </cell>
          <cell r="C142">
            <v>0</v>
          </cell>
        </row>
        <row r="143">
          <cell r="A143" t="str">
            <v>Yudah</v>
          </cell>
          <cell r="B143">
            <v>0</v>
          </cell>
          <cell r="C143">
            <v>0</v>
          </cell>
        </row>
        <row r="144">
          <cell r="A144" t="str">
            <v>Alba fm</v>
          </cell>
          <cell r="B144">
            <v>0</v>
          </cell>
          <cell r="C144">
            <v>0</v>
          </cell>
        </row>
        <row r="145">
          <cell r="A145" t="str">
            <v>Choice fm</v>
          </cell>
          <cell r="B145">
            <v>0</v>
          </cell>
          <cell r="C145">
            <v>0</v>
          </cell>
        </row>
        <row r="146">
          <cell r="A146" t="str">
            <v>Perus</v>
          </cell>
          <cell r="B146">
            <v>0</v>
          </cell>
          <cell r="C146">
            <v>0</v>
          </cell>
        </row>
        <row r="147">
          <cell r="A147" t="str">
            <v>Muyeche fm</v>
          </cell>
          <cell r="B147">
            <v>0</v>
          </cell>
          <cell r="C147">
            <v>0</v>
          </cell>
        </row>
        <row r="148">
          <cell r="A148" t="str">
            <v>Kukena</v>
          </cell>
          <cell r="B148">
            <v>0</v>
          </cell>
          <cell r="C148">
            <v>0</v>
          </cell>
        </row>
        <row r="149">
          <cell r="A149" t="str">
            <v>Tushikamane fm</v>
          </cell>
          <cell r="B149">
            <v>0</v>
          </cell>
          <cell r="C149">
            <v>0</v>
          </cell>
        </row>
        <row r="150">
          <cell r="A150" t="str">
            <v>Dawa fm</v>
          </cell>
          <cell r="B150">
            <v>0</v>
          </cell>
          <cell r="C150">
            <v>0</v>
          </cell>
        </row>
        <row r="151">
          <cell r="A151" t="str">
            <v>Ayele</v>
          </cell>
          <cell r="B151">
            <v>0</v>
          </cell>
          <cell r="C151">
            <v>0</v>
          </cell>
        </row>
        <row r="152">
          <cell r="A152" t="str">
            <v>Gaya</v>
          </cell>
          <cell r="B152">
            <v>0</v>
          </cell>
          <cell r="C152">
            <v>0</v>
          </cell>
        </row>
        <row r="153">
          <cell r="A153" t="str">
            <v>Shake fm</v>
          </cell>
          <cell r="B153">
            <v>0</v>
          </cell>
          <cell r="C153">
            <v>0</v>
          </cell>
        </row>
        <row r="154">
          <cell r="A154" t="str">
            <v>Ingile fm</v>
          </cell>
          <cell r="B154">
            <v>0</v>
          </cell>
          <cell r="C154">
            <v>0</v>
          </cell>
        </row>
        <row r="155">
          <cell r="A155" t="str">
            <v>Gichichio</v>
          </cell>
          <cell r="B155">
            <v>0</v>
          </cell>
          <cell r="C155">
            <v>0</v>
          </cell>
        </row>
        <row r="156">
          <cell r="A156" t="str">
            <v>Adiani</v>
          </cell>
          <cell r="B156">
            <v>0</v>
          </cell>
          <cell r="C156">
            <v>0</v>
          </cell>
        </row>
        <row r="157">
          <cell r="A157" t="str">
            <v>Coco</v>
          </cell>
          <cell r="B157">
            <v>0</v>
          </cell>
          <cell r="C157">
            <v>0</v>
          </cell>
        </row>
        <row r="158">
          <cell r="A158" t="str">
            <v>Bistu</v>
          </cell>
          <cell r="B158">
            <v>0</v>
          </cell>
          <cell r="C158">
            <v>0</v>
          </cell>
        </row>
        <row r="159">
          <cell r="A159" t="str">
            <v>Berur</v>
          </cell>
          <cell r="B159">
            <v>0</v>
          </cell>
          <cell r="C159">
            <v>0</v>
          </cell>
        </row>
        <row r="160">
          <cell r="A160" t="str">
            <v>BHB</v>
          </cell>
          <cell r="B160">
            <v>0</v>
          </cell>
          <cell r="C160">
            <v>0</v>
          </cell>
        </row>
        <row r="161">
          <cell r="A161" t="str">
            <v>Aiyena</v>
          </cell>
          <cell r="B161">
            <v>0</v>
          </cell>
          <cell r="C161">
            <v>0</v>
          </cell>
        </row>
        <row r="162">
          <cell r="A162" t="str">
            <v>Kuria</v>
          </cell>
          <cell r="B162">
            <v>0</v>
          </cell>
          <cell r="C162">
            <v>0</v>
          </cell>
        </row>
        <row r="163">
          <cell r="A163" t="str">
            <v>Easy fm</v>
          </cell>
          <cell r="B163">
            <v>0</v>
          </cell>
          <cell r="C163">
            <v>0</v>
          </cell>
        </row>
        <row r="164">
          <cell r="A164" t="str">
            <v>Omondia fm</v>
          </cell>
          <cell r="B164">
            <v>0</v>
          </cell>
          <cell r="C164">
            <v>0</v>
          </cell>
        </row>
        <row r="165">
          <cell r="A165" t="str">
            <v>CBS radio</v>
          </cell>
          <cell r="B165">
            <v>0</v>
          </cell>
          <cell r="C165">
            <v>0</v>
          </cell>
        </row>
        <row r="166">
          <cell r="A166" t="str">
            <v>Suba fm</v>
          </cell>
          <cell r="B166">
            <v>0</v>
          </cell>
          <cell r="C166">
            <v>0</v>
          </cell>
        </row>
        <row r="167">
          <cell r="A167">
            <v>107.3</v>
          </cell>
          <cell r="B167">
            <v>0</v>
          </cell>
          <cell r="C167">
            <v>0</v>
          </cell>
        </row>
        <row r="168">
          <cell r="A168">
            <v>95.2</v>
          </cell>
          <cell r="B168">
            <v>0</v>
          </cell>
          <cell r="C168">
            <v>0</v>
          </cell>
        </row>
        <row r="169">
          <cell r="A169" t="str">
            <v>Banana fm</v>
          </cell>
          <cell r="B169">
            <v>0</v>
          </cell>
          <cell r="C169">
            <v>0</v>
          </cell>
        </row>
        <row r="170">
          <cell r="A170" t="str">
            <v>Novin fm</v>
          </cell>
          <cell r="B170">
            <v>0</v>
          </cell>
          <cell r="C170">
            <v>0</v>
          </cell>
        </row>
        <row r="171">
          <cell r="A171" t="str">
            <v>Njoro fm</v>
          </cell>
          <cell r="B171">
            <v>0</v>
          </cell>
          <cell r="C171">
            <v>0</v>
          </cell>
        </row>
        <row r="172">
          <cell r="A172" t="str">
            <v>Matumaini Radio</v>
          </cell>
          <cell r="B172">
            <v>0</v>
          </cell>
          <cell r="C172">
            <v>0</v>
          </cell>
        </row>
        <row r="173">
          <cell r="A173" t="str">
            <v>Kakuma FM</v>
          </cell>
          <cell r="B173">
            <v>0</v>
          </cell>
          <cell r="C173">
            <v>0</v>
          </cell>
        </row>
        <row r="174">
          <cell r="A174" t="str">
            <v>Jowi</v>
          </cell>
          <cell r="B174">
            <v>0</v>
          </cell>
          <cell r="C174">
            <v>0</v>
          </cell>
        </row>
        <row r="175">
          <cell r="A175" t="str">
            <v>91.6 FM</v>
          </cell>
          <cell r="B175">
            <v>0</v>
          </cell>
          <cell r="C175">
            <v>0</v>
          </cell>
        </row>
        <row r="176">
          <cell r="A176" t="str">
            <v>Radio Isegere</v>
          </cell>
          <cell r="B176">
            <v>0</v>
          </cell>
          <cell r="C176">
            <v>0</v>
          </cell>
        </row>
        <row r="177">
          <cell r="A177" t="str">
            <v>Radio Eds</v>
          </cell>
          <cell r="B177">
            <v>0</v>
          </cell>
          <cell r="C177">
            <v>0</v>
          </cell>
        </row>
        <row r="178">
          <cell r="A178" t="str">
            <v>Radio 27</v>
          </cell>
          <cell r="B178">
            <v>0</v>
          </cell>
          <cell r="C178">
            <v>0</v>
          </cell>
        </row>
        <row r="179">
          <cell r="A179" t="str">
            <v>Nyumbaitu</v>
          </cell>
          <cell r="B179">
            <v>0</v>
          </cell>
          <cell r="C179">
            <v>0</v>
          </cell>
        </row>
        <row r="180">
          <cell r="A180" t="str">
            <v>Mtongwe fm</v>
          </cell>
          <cell r="B180">
            <v>0</v>
          </cell>
          <cell r="C180">
            <v>0</v>
          </cell>
        </row>
        <row r="181">
          <cell r="A181" t="str">
            <v>Kingdom seekers fm</v>
          </cell>
          <cell r="B181">
            <v>0</v>
          </cell>
          <cell r="C181">
            <v>0</v>
          </cell>
        </row>
        <row r="182">
          <cell r="A182" t="str">
            <v>99.1 fm</v>
          </cell>
          <cell r="B182">
            <v>0</v>
          </cell>
          <cell r="C182">
            <v>0</v>
          </cell>
        </row>
        <row r="183">
          <cell r="A183">
            <v>97.5</v>
          </cell>
          <cell r="B183">
            <v>0</v>
          </cell>
          <cell r="C183">
            <v>0</v>
          </cell>
        </row>
        <row r="184">
          <cell r="A184">
            <v>107.9</v>
          </cell>
          <cell r="B184">
            <v>0</v>
          </cell>
          <cell r="C184">
            <v>0</v>
          </cell>
        </row>
        <row r="185">
          <cell r="A185" t="str">
            <v>89.5 FM</v>
          </cell>
          <cell r="B185">
            <v>0</v>
          </cell>
          <cell r="C185">
            <v>0</v>
          </cell>
        </row>
        <row r="186">
          <cell r="A186" t="str">
            <v>101.5 FM</v>
          </cell>
          <cell r="B186">
            <v>0</v>
          </cell>
          <cell r="C186">
            <v>0</v>
          </cell>
        </row>
        <row r="187">
          <cell r="A187" t="str">
            <v>Tisa FM</v>
          </cell>
          <cell r="B187">
            <v>0</v>
          </cell>
          <cell r="C187">
            <v>0</v>
          </cell>
        </row>
        <row r="188">
          <cell r="A188" t="str">
            <v>Taran Fm</v>
          </cell>
          <cell r="B188">
            <v>0</v>
          </cell>
          <cell r="C188">
            <v>0</v>
          </cell>
        </row>
        <row r="189">
          <cell r="A189" t="str">
            <v>swahili hub</v>
          </cell>
          <cell r="B189">
            <v>0</v>
          </cell>
          <cell r="C189">
            <v>0</v>
          </cell>
        </row>
        <row r="190">
          <cell r="A190" t="str">
            <v>shalom</v>
          </cell>
          <cell r="B190">
            <v>0</v>
          </cell>
          <cell r="C190">
            <v>0</v>
          </cell>
        </row>
        <row r="191">
          <cell r="A191" t="str">
            <v>Mwinjoyo</v>
          </cell>
          <cell r="B191">
            <v>0</v>
          </cell>
          <cell r="C191">
            <v>0</v>
          </cell>
        </row>
        <row r="192">
          <cell r="A192" t="str">
            <v>Muga</v>
          </cell>
          <cell r="B192">
            <v>0</v>
          </cell>
          <cell r="C192">
            <v>0</v>
          </cell>
        </row>
        <row r="193">
          <cell r="A193" t="str">
            <v>Minyon FM</v>
          </cell>
          <cell r="B193">
            <v>0</v>
          </cell>
          <cell r="C193">
            <v>0</v>
          </cell>
        </row>
        <row r="194">
          <cell r="A194" t="str">
            <v>Marvel FM</v>
          </cell>
          <cell r="B194">
            <v>0</v>
          </cell>
          <cell r="C194">
            <v>0</v>
          </cell>
        </row>
        <row r="195">
          <cell r="A195" t="str">
            <v>K24</v>
          </cell>
          <cell r="B195">
            <v>0</v>
          </cell>
          <cell r="C195">
            <v>0</v>
          </cell>
        </row>
        <row r="196">
          <cell r="A196">
            <v>95.3</v>
          </cell>
          <cell r="B196">
            <v>0</v>
          </cell>
          <cell r="C196">
            <v>0</v>
          </cell>
        </row>
        <row r="197">
          <cell r="A197" t="str">
            <v>Nyintho fm</v>
          </cell>
          <cell r="B197">
            <v>0</v>
          </cell>
          <cell r="C197">
            <v>0</v>
          </cell>
        </row>
        <row r="198">
          <cell r="A198" t="str">
            <v>Gikocho fm</v>
          </cell>
          <cell r="B198">
            <v>0</v>
          </cell>
          <cell r="C198">
            <v>0</v>
          </cell>
        </row>
        <row r="199">
          <cell r="A199" t="str">
            <v>Efiam fm</v>
          </cell>
          <cell r="B199">
            <v>0</v>
          </cell>
          <cell r="C199">
            <v>0</v>
          </cell>
        </row>
        <row r="200">
          <cell r="B200">
            <v>0</v>
          </cell>
          <cell r="C200">
            <v>0</v>
          </cell>
        </row>
        <row r="201">
          <cell r="A201" t="str">
            <v>Nayece fm</v>
          </cell>
          <cell r="B201">
            <v>0</v>
          </cell>
          <cell r="C201">
            <v>0</v>
          </cell>
        </row>
        <row r="202">
          <cell r="A202" t="str">
            <v>Vitron radio</v>
          </cell>
          <cell r="B202">
            <v>0</v>
          </cell>
          <cell r="C202">
            <v>0</v>
          </cell>
        </row>
        <row r="203">
          <cell r="A203" t="str">
            <v>Toome</v>
          </cell>
          <cell r="B203">
            <v>0</v>
          </cell>
          <cell r="C203">
            <v>0</v>
          </cell>
        </row>
        <row r="204">
          <cell r="A204" t="str">
            <v>Rombo fm</v>
          </cell>
          <cell r="B204">
            <v>0</v>
          </cell>
          <cell r="C204">
            <v>0</v>
          </cell>
        </row>
        <row r="205">
          <cell r="A205" t="str">
            <v>Mwenjoyo</v>
          </cell>
          <cell r="B205">
            <v>0</v>
          </cell>
          <cell r="C205">
            <v>0</v>
          </cell>
        </row>
        <row r="206">
          <cell r="A206" t="str">
            <v>Radio Haria</v>
          </cell>
          <cell r="B206">
            <v>0</v>
          </cell>
          <cell r="C206">
            <v>0</v>
          </cell>
        </row>
        <row r="207">
          <cell r="A207" t="str">
            <v>Kwowo</v>
          </cell>
          <cell r="B207">
            <v>0</v>
          </cell>
          <cell r="C207">
            <v>0</v>
          </cell>
        </row>
        <row r="208">
          <cell r="A208" t="str">
            <v>Kwitu</v>
          </cell>
          <cell r="B208">
            <v>0</v>
          </cell>
          <cell r="C208">
            <v>0</v>
          </cell>
        </row>
        <row r="209">
          <cell r="A209" t="str">
            <v>Girwa</v>
          </cell>
          <cell r="B209">
            <v>0</v>
          </cell>
          <cell r="C209">
            <v>0</v>
          </cell>
        </row>
        <row r="210">
          <cell r="A210" t="str">
            <v>Aldai fm</v>
          </cell>
          <cell r="B210">
            <v>0</v>
          </cell>
          <cell r="C210">
            <v>0</v>
          </cell>
        </row>
        <row r="211">
          <cell r="A211">
            <v>91.7</v>
          </cell>
          <cell r="B211">
            <v>0</v>
          </cell>
          <cell r="C211">
            <v>0</v>
          </cell>
        </row>
        <row r="212">
          <cell r="A212" t="str">
            <v>Wendantu fm</v>
          </cell>
          <cell r="B212">
            <v>0</v>
          </cell>
          <cell r="C212">
            <v>0</v>
          </cell>
        </row>
        <row r="213">
          <cell r="A213" t="str">
            <v>Ref Fm</v>
          </cell>
          <cell r="B213">
            <v>0</v>
          </cell>
          <cell r="C213">
            <v>0</v>
          </cell>
        </row>
        <row r="214">
          <cell r="A214" t="str">
            <v>Maseno Radio</v>
          </cell>
          <cell r="B214">
            <v>0</v>
          </cell>
          <cell r="C214">
            <v>0</v>
          </cell>
        </row>
        <row r="215">
          <cell r="A215" t="str">
            <v>KAI</v>
          </cell>
          <cell r="B215">
            <v>0</v>
          </cell>
          <cell r="C215">
            <v>0</v>
          </cell>
        </row>
        <row r="216">
          <cell r="A216" t="str">
            <v>Radio Tugotane</v>
          </cell>
          <cell r="B216">
            <v>0</v>
          </cell>
          <cell r="C216">
            <v>0</v>
          </cell>
        </row>
        <row r="217">
          <cell r="A217" t="str">
            <v>Muca fm</v>
          </cell>
          <cell r="B217">
            <v>0</v>
          </cell>
          <cell r="C217">
            <v>0</v>
          </cell>
        </row>
        <row r="218">
          <cell r="A218" t="str">
            <v>Mumo fm</v>
          </cell>
          <cell r="B218">
            <v>0</v>
          </cell>
          <cell r="C218">
            <v>0</v>
          </cell>
        </row>
        <row r="219">
          <cell r="A219" t="str">
            <v>Kwito</v>
          </cell>
          <cell r="B219">
            <v>0</v>
          </cell>
          <cell r="C219">
            <v>0</v>
          </cell>
        </row>
        <row r="220">
          <cell r="A220" t="str">
            <v>Ngumbau fm</v>
          </cell>
          <cell r="B220">
            <v>0</v>
          </cell>
          <cell r="C220">
            <v>0</v>
          </cell>
        </row>
        <row r="221">
          <cell r="A221" t="str">
            <v>Musenyangu fm</v>
          </cell>
          <cell r="B221">
            <v>0</v>
          </cell>
          <cell r="C221">
            <v>0</v>
          </cell>
        </row>
        <row r="222">
          <cell r="A222" t="str">
            <v>Mbira fm</v>
          </cell>
          <cell r="B222">
            <v>0</v>
          </cell>
          <cell r="C222">
            <v>0</v>
          </cell>
        </row>
        <row r="223">
          <cell r="A223" t="str">
            <v>maiyan fm</v>
          </cell>
          <cell r="B223">
            <v>0</v>
          </cell>
          <cell r="C223">
            <v>0</v>
          </cell>
        </row>
        <row r="224">
          <cell r="A224" t="str">
            <v>LINYONY</v>
          </cell>
          <cell r="B224">
            <v>0</v>
          </cell>
          <cell r="C224">
            <v>0</v>
          </cell>
        </row>
        <row r="225">
          <cell r="A225" t="str">
            <v>Kbc eastern service</v>
          </cell>
          <cell r="B225">
            <v>0</v>
          </cell>
          <cell r="C225">
            <v>0</v>
          </cell>
        </row>
        <row r="226">
          <cell r="A226" t="str">
            <v>Kanaeke fm</v>
          </cell>
          <cell r="B226">
            <v>0</v>
          </cell>
          <cell r="C226">
            <v>0</v>
          </cell>
        </row>
        <row r="227">
          <cell r="A227" t="str">
            <v>Kalia radio</v>
          </cell>
          <cell r="B227">
            <v>0</v>
          </cell>
          <cell r="C227">
            <v>0</v>
          </cell>
        </row>
        <row r="228">
          <cell r="A228" t="str">
            <v>Joy fm</v>
          </cell>
          <cell r="B228">
            <v>0</v>
          </cell>
          <cell r="C228">
            <v>0</v>
          </cell>
        </row>
        <row r="229">
          <cell r="A229" t="str">
            <v>Hidai FM</v>
          </cell>
          <cell r="B229">
            <v>0</v>
          </cell>
          <cell r="C229">
            <v>0</v>
          </cell>
        </row>
        <row r="230">
          <cell r="A230" t="str">
            <v>Lolwe FM</v>
          </cell>
          <cell r="B230">
            <v>0</v>
          </cell>
          <cell r="C230">
            <v>0</v>
          </cell>
        </row>
        <row r="231">
          <cell r="A231" t="str">
            <v>BBI</v>
          </cell>
          <cell r="B231">
            <v>0</v>
          </cell>
          <cell r="C231">
            <v>0</v>
          </cell>
        </row>
        <row r="232">
          <cell r="A232" t="str">
            <v>Lwasi fm</v>
          </cell>
          <cell r="B232">
            <v>0</v>
          </cell>
          <cell r="C232">
            <v>0</v>
          </cell>
        </row>
        <row r="233">
          <cell r="A233" t="str">
            <v>Bbyz fm</v>
          </cell>
          <cell r="B233">
            <v>0</v>
          </cell>
          <cell r="C233">
            <v>0</v>
          </cell>
        </row>
        <row r="234">
          <cell r="A234" t="str">
            <v>Vuna</v>
          </cell>
          <cell r="B234">
            <v>0</v>
          </cell>
          <cell r="C234">
            <v>0</v>
          </cell>
        </row>
        <row r="235">
          <cell r="A235" t="str">
            <v>Oroto</v>
          </cell>
          <cell r="B235">
            <v>0</v>
          </cell>
          <cell r="C235">
            <v>0</v>
          </cell>
        </row>
        <row r="236">
          <cell r="A236" t="str">
            <v>Nyatende fm</v>
          </cell>
          <cell r="B236">
            <v>0</v>
          </cell>
          <cell r="C236">
            <v>0</v>
          </cell>
        </row>
        <row r="237">
          <cell r="A237" t="str">
            <v>Mugo</v>
          </cell>
          <cell r="B237">
            <v>0</v>
          </cell>
          <cell r="C237">
            <v>0</v>
          </cell>
        </row>
        <row r="238">
          <cell r="A238" t="str">
            <v>Kiptwet fm</v>
          </cell>
          <cell r="B238">
            <v>0</v>
          </cell>
          <cell r="C238">
            <v>0</v>
          </cell>
        </row>
        <row r="239">
          <cell r="A239" t="str">
            <v>Ibiloia</v>
          </cell>
          <cell r="B239">
            <v>0</v>
          </cell>
          <cell r="C239">
            <v>0</v>
          </cell>
        </row>
        <row r="240">
          <cell r="A240" t="str">
            <v>Hega fm</v>
          </cell>
          <cell r="B240">
            <v>0</v>
          </cell>
          <cell r="C240">
            <v>0</v>
          </cell>
        </row>
        <row r="241">
          <cell r="A241" t="str">
            <v>Garissa fm</v>
          </cell>
          <cell r="B241">
            <v>0</v>
          </cell>
          <cell r="C241">
            <v>0</v>
          </cell>
        </row>
        <row r="242">
          <cell r="A242" t="str">
            <v>Busia border</v>
          </cell>
          <cell r="B242">
            <v>0</v>
          </cell>
          <cell r="C242">
            <v>0</v>
          </cell>
        </row>
        <row r="243">
          <cell r="A243" t="str">
            <v>Ikra fm</v>
          </cell>
          <cell r="B243">
            <v>0</v>
          </cell>
          <cell r="C243">
            <v>0</v>
          </cell>
        </row>
        <row r="244">
          <cell r="A244" t="str">
            <v>KBC Kikuyu</v>
          </cell>
          <cell r="B244">
            <v>0</v>
          </cell>
          <cell r="C244">
            <v>0</v>
          </cell>
        </row>
        <row r="245">
          <cell r="A245" t="str">
            <v>Waldai fm</v>
          </cell>
          <cell r="B245">
            <v>0</v>
          </cell>
          <cell r="C245">
            <v>0</v>
          </cell>
        </row>
        <row r="246">
          <cell r="A246" t="str">
            <v>Tayari fm</v>
          </cell>
          <cell r="B246">
            <v>0</v>
          </cell>
          <cell r="C246">
            <v>0</v>
          </cell>
        </row>
        <row r="247">
          <cell r="A247" t="str">
            <v>Suncity</v>
          </cell>
          <cell r="B247">
            <v>0</v>
          </cell>
          <cell r="C247">
            <v>0</v>
          </cell>
        </row>
        <row r="248">
          <cell r="A248" t="str">
            <v>Nenyon</v>
          </cell>
          <cell r="B248">
            <v>0</v>
          </cell>
          <cell r="C248">
            <v>0</v>
          </cell>
        </row>
        <row r="249">
          <cell r="A249" t="str">
            <v>Mwariama fm</v>
          </cell>
          <cell r="B249">
            <v>0</v>
          </cell>
          <cell r="C249">
            <v>0</v>
          </cell>
        </row>
        <row r="250">
          <cell r="A250" t="str">
            <v>Lakeside radio</v>
          </cell>
          <cell r="B250">
            <v>0</v>
          </cell>
          <cell r="C250">
            <v>0</v>
          </cell>
        </row>
        <row r="251">
          <cell r="A251" t="str">
            <v>Bistro radio</v>
          </cell>
          <cell r="B251">
            <v>0</v>
          </cell>
          <cell r="C251">
            <v>0</v>
          </cell>
        </row>
        <row r="252">
          <cell r="A252" t="str">
            <v>Toasifa</v>
          </cell>
          <cell r="B252">
            <v>0</v>
          </cell>
          <cell r="C252">
            <v>0</v>
          </cell>
        </row>
        <row r="253">
          <cell r="A253" t="str">
            <v>Wajir Community Radio</v>
          </cell>
          <cell r="B253">
            <v>0</v>
          </cell>
          <cell r="C253">
            <v>0</v>
          </cell>
        </row>
        <row r="254">
          <cell r="A254" t="str">
            <v>Mkarimu Radio</v>
          </cell>
          <cell r="B254">
            <v>0</v>
          </cell>
          <cell r="C254">
            <v>0</v>
          </cell>
        </row>
        <row r="255">
          <cell r="A255" t="str">
            <v>Miu fm</v>
          </cell>
          <cell r="B255">
            <v>0</v>
          </cell>
          <cell r="C255">
            <v>0</v>
          </cell>
        </row>
        <row r="256">
          <cell r="A256" t="str">
            <v>Lamu afm</v>
          </cell>
          <cell r="B256">
            <v>0</v>
          </cell>
          <cell r="C256">
            <v>0</v>
          </cell>
        </row>
        <row r="257">
          <cell r="A257" t="str">
            <v>IBSE radio</v>
          </cell>
          <cell r="B257">
            <v>0</v>
          </cell>
          <cell r="C257">
            <v>0</v>
          </cell>
        </row>
        <row r="258">
          <cell r="A258" t="str">
            <v>Ezekiel FM</v>
          </cell>
          <cell r="B258">
            <v>0</v>
          </cell>
          <cell r="C258">
            <v>0</v>
          </cell>
        </row>
        <row r="259">
          <cell r="A259" t="str">
            <v>Mzalendo</v>
          </cell>
          <cell r="B259">
            <v>0</v>
          </cell>
          <cell r="C259">
            <v>0</v>
          </cell>
        </row>
        <row r="260">
          <cell r="A260" t="str">
            <v>Githembe</v>
          </cell>
          <cell r="B260">
            <v>0</v>
          </cell>
          <cell r="C260">
            <v>0</v>
          </cell>
        </row>
        <row r="261">
          <cell r="A261" t="str">
            <v>khendo fm</v>
          </cell>
          <cell r="B261">
            <v>0</v>
          </cell>
          <cell r="C261">
            <v>0</v>
          </cell>
        </row>
        <row r="262">
          <cell r="A262" t="str">
            <v>Kala fm</v>
          </cell>
          <cell r="B262">
            <v>0</v>
          </cell>
          <cell r="C262">
            <v>0</v>
          </cell>
        </row>
        <row r="263">
          <cell r="A263" t="str">
            <v>Bukinangwe</v>
          </cell>
          <cell r="B263">
            <v>0</v>
          </cell>
          <cell r="C263">
            <v>0</v>
          </cell>
        </row>
        <row r="264">
          <cell r="A264" t="str">
            <v>Konza radio</v>
          </cell>
          <cell r="B264">
            <v>0</v>
          </cell>
          <cell r="C264">
            <v>0</v>
          </cell>
        </row>
        <row r="265">
          <cell r="A265" t="str">
            <v>Bus Radio</v>
          </cell>
          <cell r="B265">
            <v>0</v>
          </cell>
          <cell r="C265">
            <v>0</v>
          </cell>
        </row>
        <row r="266">
          <cell r="A266" t="str">
            <v>Koko radio</v>
          </cell>
          <cell r="B266">
            <v>0</v>
          </cell>
          <cell r="C266">
            <v>0</v>
          </cell>
        </row>
        <row r="267">
          <cell r="A267" t="str">
            <v>KBC kiswahili</v>
          </cell>
          <cell r="B267">
            <v>0</v>
          </cell>
          <cell r="C267">
            <v>0</v>
          </cell>
        </row>
        <row r="268">
          <cell r="A268" t="str">
            <v>Dulala FM</v>
          </cell>
          <cell r="B268">
            <v>0</v>
          </cell>
          <cell r="C268">
            <v>0</v>
          </cell>
        </row>
        <row r="269">
          <cell r="A269" t="str">
            <v>Radio PK</v>
          </cell>
          <cell r="B269">
            <v>0</v>
          </cell>
          <cell r="C269">
            <v>0</v>
          </cell>
        </row>
        <row r="270">
          <cell r="A270" t="str">
            <v>Ntn</v>
          </cell>
          <cell r="B270">
            <v>0</v>
          </cell>
          <cell r="C270">
            <v>0</v>
          </cell>
        </row>
        <row r="271">
          <cell r="A271" t="str">
            <v>ndizi radio</v>
          </cell>
          <cell r="B271">
            <v>0</v>
          </cell>
          <cell r="C271">
            <v>0</v>
          </cell>
        </row>
        <row r="272">
          <cell r="A272" t="str">
            <v>Nanyuki</v>
          </cell>
          <cell r="B272">
            <v>0</v>
          </cell>
          <cell r="C272">
            <v>0</v>
          </cell>
        </row>
        <row r="273">
          <cell r="A273" t="str">
            <v>Pearl radio</v>
          </cell>
          <cell r="B273">
            <v>0</v>
          </cell>
          <cell r="C273">
            <v>0</v>
          </cell>
        </row>
        <row r="274">
          <cell r="A274" t="str">
            <v>Radio Africa</v>
          </cell>
          <cell r="B274">
            <v>0</v>
          </cell>
          <cell r="C274">
            <v>0</v>
          </cell>
        </row>
        <row r="275">
          <cell r="A275" t="str">
            <v>Milembe</v>
          </cell>
          <cell r="B275">
            <v>0</v>
          </cell>
          <cell r="C275">
            <v>0</v>
          </cell>
        </row>
        <row r="276">
          <cell r="A276" t="str">
            <v>Matuu fm</v>
          </cell>
          <cell r="B276">
            <v>0</v>
          </cell>
          <cell r="C276">
            <v>0</v>
          </cell>
        </row>
        <row r="277">
          <cell r="A277" t="str">
            <v>Luanda fm</v>
          </cell>
          <cell r="B277">
            <v>0</v>
          </cell>
          <cell r="C277">
            <v>0</v>
          </cell>
        </row>
        <row r="278">
          <cell r="A278" t="str">
            <v>Kegosho</v>
          </cell>
          <cell r="B278">
            <v>0</v>
          </cell>
          <cell r="C278">
            <v>0</v>
          </cell>
        </row>
        <row r="279">
          <cell r="A279" t="str">
            <v>KBC</v>
          </cell>
          <cell r="B279">
            <v>0</v>
          </cell>
          <cell r="C279">
            <v>0</v>
          </cell>
        </row>
        <row r="280">
          <cell r="A280" t="str">
            <v>KAFF FM</v>
          </cell>
          <cell r="B280">
            <v>0</v>
          </cell>
          <cell r="C280">
            <v>0</v>
          </cell>
        </row>
        <row r="281">
          <cell r="A281" t="str">
            <v>Githima</v>
          </cell>
          <cell r="B281">
            <v>0</v>
          </cell>
          <cell r="C281">
            <v>0</v>
          </cell>
        </row>
        <row r="282">
          <cell r="A282" t="str">
            <v>Estin</v>
          </cell>
          <cell r="B282">
            <v>0</v>
          </cell>
          <cell r="C282">
            <v>0</v>
          </cell>
        </row>
        <row r="283">
          <cell r="A283" t="str">
            <v>Ejok fm</v>
          </cell>
          <cell r="B283">
            <v>0</v>
          </cell>
          <cell r="C283">
            <v>0</v>
          </cell>
        </row>
        <row r="284">
          <cell r="A284" t="str">
            <v>Earl radio</v>
          </cell>
          <cell r="B284">
            <v>0</v>
          </cell>
          <cell r="C284">
            <v>0</v>
          </cell>
        </row>
        <row r="285">
          <cell r="A285" t="str">
            <v>Isukuti</v>
          </cell>
          <cell r="B285">
            <v>0</v>
          </cell>
          <cell r="C285">
            <v>0</v>
          </cell>
        </row>
        <row r="286">
          <cell r="A286" t="str">
            <v>Aaba fm</v>
          </cell>
          <cell r="B286">
            <v>0</v>
          </cell>
          <cell r="C286">
            <v>0</v>
          </cell>
        </row>
        <row r="287">
          <cell r="A287" t="str">
            <v>Amber radio</v>
          </cell>
          <cell r="B287">
            <v>0</v>
          </cell>
          <cell r="C287">
            <v>0</v>
          </cell>
        </row>
        <row r="288">
          <cell r="A288" t="str">
            <v>Atoo sifa fm</v>
          </cell>
          <cell r="B288">
            <v>0</v>
          </cell>
          <cell r="C288">
            <v>0</v>
          </cell>
        </row>
        <row r="289">
          <cell r="A289" t="str">
            <v>Voxy Radio</v>
          </cell>
          <cell r="B289">
            <v>0</v>
          </cell>
          <cell r="C289">
            <v>0</v>
          </cell>
        </row>
        <row r="290">
          <cell r="A290" t="str">
            <v>Tendatenda</v>
          </cell>
          <cell r="B290">
            <v>0</v>
          </cell>
          <cell r="C290">
            <v>0</v>
          </cell>
        </row>
        <row r="291">
          <cell r="A291" t="str">
            <v>Ngemi</v>
          </cell>
          <cell r="B291">
            <v>0</v>
          </cell>
          <cell r="C291">
            <v>0</v>
          </cell>
        </row>
        <row r="292">
          <cell r="A292" t="str">
            <v>Neno</v>
          </cell>
          <cell r="B292">
            <v>0</v>
          </cell>
          <cell r="C292">
            <v>0</v>
          </cell>
        </row>
        <row r="293">
          <cell r="A293" t="str">
            <v>Maiyo</v>
          </cell>
          <cell r="B293">
            <v>0</v>
          </cell>
          <cell r="C293">
            <v>0</v>
          </cell>
        </row>
        <row r="294">
          <cell r="A294" t="str">
            <v>IPSI FM</v>
          </cell>
          <cell r="B294">
            <v>0</v>
          </cell>
          <cell r="C294">
            <v>0</v>
          </cell>
        </row>
        <row r="295">
          <cell r="A295" t="str">
            <v>Warsan FM</v>
          </cell>
          <cell r="B295">
            <v>0</v>
          </cell>
          <cell r="C295">
            <v>0</v>
          </cell>
        </row>
        <row r="296">
          <cell r="A296" t="str">
            <v>AC Radio</v>
          </cell>
          <cell r="B296">
            <v>0</v>
          </cell>
          <cell r="C296">
            <v>0</v>
          </cell>
        </row>
        <row r="297">
          <cell r="A297" t="str">
            <v>Vybez radio</v>
          </cell>
          <cell r="B297">
            <v>0</v>
          </cell>
          <cell r="C297">
            <v>0</v>
          </cell>
        </row>
        <row r="298">
          <cell r="A298" t="str">
            <v>Key FM (95.5 Mandera county)</v>
          </cell>
          <cell r="B298">
            <v>0</v>
          </cell>
          <cell r="C298">
            <v>0</v>
          </cell>
        </row>
        <row r="299">
          <cell r="A299" t="str">
            <v>Kubamba FM</v>
          </cell>
          <cell r="B299">
            <v>0</v>
          </cell>
          <cell r="C299">
            <v>0</v>
          </cell>
        </row>
        <row r="300">
          <cell r="A300" t="str">
            <v>KU</v>
          </cell>
          <cell r="B300">
            <v>0</v>
          </cell>
          <cell r="C300">
            <v>0</v>
          </cell>
        </row>
        <row r="301">
          <cell r="A301" t="str">
            <v>Kosele FM</v>
          </cell>
          <cell r="B301">
            <v>0</v>
          </cell>
          <cell r="C301">
            <v>0</v>
          </cell>
        </row>
        <row r="302">
          <cell r="A302" t="str">
            <v>Kongasis FM</v>
          </cell>
          <cell r="B302">
            <v>0</v>
          </cell>
          <cell r="C302">
            <v>0</v>
          </cell>
        </row>
        <row r="303">
          <cell r="A303" t="str">
            <v>Kokwa FM</v>
          </cell>
          <cell r="B303">
            <v>0</v>
          </cell>
          <cell r="C303">
            <v>0</v>
          </cell>
        </row>
        <row r="304">
          <cell r="A304" t="str">
            <v>Kodai FM</v>
          </cell>
          <cell r="B304">
            <v>0</v>
          </cell>
          <cell r="C304">
            <v>0</v>
          </cell>
        </row>
        <row r="305">
          <cell r="A305" t="str">
            <v>Koch FM</v>
          </cell>
          <cell r="B305">
            <v>0</v>
          </cell>
          <cell r="C305">
            <v>0</v>
          </cell>
        </row>
        <row r="306">
          <cell r="A306" t="str">
            <v>Kiwi FM</v>
          </cell>
          <cell r="B306">
            <v>0</v>
          </cell>
          <cell r="C306">
            <v>0</v>
          </cell>
        </row>
        <row r="307">
          <cell r="A307" t="str">
            <v>Kiu FM</v>
          </cell>
          <cell r="B307">
            <v>0</v>
          </cell>
          <cell r="C307">
            <v>0</v>
          </cell>
        </row>
        <row r="308">
          <cell r="A308" t="str">
            <v>Kisima Radio</v>
          </cell>
          <cell r="B308">
            <v>0</v>
          </cell>
          <cell r="C308">
            <v>0</v>
          </cell>
        </row>
        <row r="309">
          <cell r="A309" t="str">
            <v>Kisii FM</v>
          </cell>
          <cell r="B309">
            <v>0</v>
          </cell>
          <cell r="C309">
            <v>0</v>
          </cell>
        </row>
        <row r="310">
          <cell r="A310" t="str">
            <v>Kili FM</v>
          </cell>
          <cell r="B310">
            <v>0</v>
          </cell>
          <cell r="C310">
            <v>0</v>
          </cell>
        </row>
        <row r="311">
          <cell r="A311" t="str">
            <v>Kikwetu Radio</v>
          </cell>
          <cell r="B311">
            <v>0</v>
          </cell>
          <cell r="C311">
            <v>0</v>
          </cell>
        </row>
        <row r="312">
          <cell r="A312" t="str">
            <v>KFM</v>
          </cell>
          <cell r="B312">
            <v>0</v>
          </cell>
          <cell r="C312">
            <v>0</v>
          </cell>
        </row>
        <row r="313">
          <cell r="A313" t="str">
            <v>KBC North Eastern /Somali</v>
          </cell>
          <cell r="B313">
            <v>0</v>
          </cell>
          <cell r="C313">
            <v>0</v>
          </cell>
        </row>
        <row r="314">
          <cell r="A314" t="str">
            <v>Ininginingi</v>
          </cell>
          <cell r="B314">
            <v>0</v>
          </cell>
          <cell r="C314">
            <v>0</v>
          </cell>
        </row>
        <row r="315">
          <cell r="A315" t="str">
            <v>KBC Maasai/Nosim</v>
          </cell>
          <cell r="B315">
            <v>0</v>
          </cell>
          <cell r="C315">
            <v>0</v>
          </cell>
        </row>
        <row r="316">
          <cell r="A316" t="str">
            <v>KBC Borana</v>
          </cell>
          <cell r="B316">
            <v>0</v>
          </cell>
          <cell r="C316">
            <v>0</v>
          </cell>
        </row>
        <row r="317">
          <cell r="A317" t="str">
            <v>Kaya FM</v>
          </cell>
          <cell r="B317">
            <v>0</v>
          </cell>
          <cell r="C317">
            <v>0</v>
          </cell>
        </row>
        <row r="318">
          <cell r="A318" t="str">
            <v>Kangema FM</v>
          </cell>
          <cell r="B318">
            <v>0</v>
          </cell>
          <cell r="C318">
            <v>0</v>
          </cell>
        </row>
        <row r="319">
          <cell r="A319" t="str">
            <v>Kalya</v>
          </cell>
          <cell r="B319">
            <v>0</v>
          </cell>
          <cell r="C319">
            <v>0</v>
          </cell>
        </row>
        <row r="320">
          <cell r="A320" t="str">
            <v>Just FM</v>
          </cell>
          <cell r="B320">
            <v>0</v>
          </cell>
          <cell r="C320">
            <v>0</v>
          </cell>
        </row>
        <row r="321">
          <cell r="A321" t="str">
            <v>Jitunze</v>
          </cell>
          <cell r="B321">
            <v>0</v>
          </cell>
          <cell r="C321">
            <v>0</v>
          </cell>
        </row>
        <row r="322">
          <cell r="A322" t="str">
            <v>Jesus is Lord</v>
          </cell>
          <cell r="B322">
            <v>0</v>
          </cell>
          <cell r="C322">
            <v>0</v>
          </cell>
        </row>
        <row r="323">
          <cell r="A323" t="str">
            <v>Jambo FM Turkana</v>
          </cell>
          <cell r="B323">
            <v>0</v>
          </cell>
          <cell r="C323">
            <v>0</v>
          </cell>
        </row>
        <row r="324">
          <cell r="A324" t="str">
            <v>Ithaga FM 91.2,Nakuru</v>
          </cell>
          <cell r="B324">
            <v>0</v>
          </cell>
          <cell r="C324">
            <v>0</v>
          </cell>
        </row>
        <row r="325">
          <cell r="A325" t="str">
            <v>Isiolo FM</v>
          </cell>
          <cell r="B325">
            <v>0</v>
          </cell>
          <cell r="C325">
            <v>0</v>
          </cell>
        </row>
        <row r="326">
          <cell r="A326" t="str">
            <v>IRIB</v>
          </cell>
          <cell r="B326">
            <v>0</v>
          </cell>
          <cell r="C326">
            <v>0</v>
          </cell>
        </row>
        <row r="327">
          <cell r="A327" t="str">
            <v>Iqra FM</v>
          </cell>
          <cell r="B327">
            <v>0</v>
          </cell>
          <cell r="C327">
            <v>0</v>
          </cell>
        </row>
        <row r="328">
          <cell r="A328" t="str">
            <v>Inka FM</v>
          </cell>
          <cell r="B328">
            <v>0</v>
          </cell>
          <cell r="C328">
            <v>0</v>
          </cell>
        </row>
        <row r="329">
          <cell r="A329" t="str">
            <v>Kuka FM</v>
          </cell>
          <cell r="B329">
            <v>0</v>
          </cell>
          <cell r="C329">
            <v>0</v>
          </cell>
        </row>
        <row r="330">
          <cell r="A330" t="str">
            <v>Light &amp; Life FM</v>
          </cell>
          <cell r="B330">
            <v>0</v>
          </cell>
          <cell r="C330">
            <v>0</v>
          </cell>
        </row>
        <row r="331">
          <cell r="A331" t="str">
            <v>Liz FM</v>
          </cell>
          <cell r="B331">
            <v>0</v>
          </cell>
          <cell r="C331">
            <v>0</v>
          </cell>
        </row>
        <row r="332">
          <cell r="A332" t="str">
            <v>Lokichogio FM</v>
          </cell>
          <cell r="B332">
            <v>0</v>
          </cell>
          <cell r="C332">
            <v>0</v>
          </cell>
        </row>
        <row r="333">
          <cell r="A333" t="str">
            <v>Mulembe FM</v>
          </cell>
          <cell r="B333">
            <v>0</v>
          </cell>
          <cell r="C333">
            <v>0</v>
          </cell>
        </row>
        <row r="334">
          <cell r="A334" t="str">
            <v>Mugambo FM</v>
          </cell>
          <cell r="B334">
            <v>0</v>
          </cell>
          <cell r="C334">
            <v>0</v>
          </cell>
        </row>
        <row r="335">
          <cell r="A335" t="str">
            <v>Mua FM</v>
          </cell>
          <cell r="B335">
            <v>0</v>
          </cell>
          <cell r="C335">
            <v>0</v>
          </cell>
        </row>
        <row r="336">
          <cell r="A336" t="str">
            <v>Mtume FM</v>
          </cell>
          <cell r="B336">
            <v>0</v>
          </cell>
          <cell r="C336">
            <v>0</v>
          </cell>
        </row>
        <row r="337">
          <cell r="A337" t="str">
            <v>Mtaani FM</v>
          </cell>
          <cell r="B337">
            <v>0</v>
          </cell>
          <cell r="C337">
            <v>0</v>
          </cell>
        </row>
        <row r="338">
          <cell r="A338" t="str">
            <v>Msenangu FM</v>
          </cell>
          <cell r="B338">
            <v>0</v>
          </cell>
          <cell r="C338">
            <v>0</v>
          </cell>
        </row>
        <row r="339">
          <cell r="A339" t="str">
            <v>Morogoro FM</v>
          </cell>
          <cell r="B339">
            <v>0</v>
          </cell>
          <cell r="C339">
            <v>0</v>
          </cell>
        </row>
        <row r="340">
          <cell r="A340" t="str">
            <v>Morning Star (TZ) FM</v>
          </cell>
          <cell r="B340">
            <v>0</v>
          </cell>
          <cell r="C340">
            <v>0</v>
          </cell>
        </row>
        <row r="341">
          <cell r="A341" t="str">
            <v>Moki FM</v>
          </cell>
          <cell r="B341">
            <v>0</v>
          </cell>
          <cell r="C341">
            <v>0</v>
          </cell>
        </row>
        <row r="342">
          <cell r="A342" t="str">
            <v>Mmust FM</v>
          </cell>
          <cell r="B342">
            <v>0</v>
          </cell>
          <cell r="C342">
            <v>0</v>
          </cell>
        </row>
        <row r="343">
          <cell r="A343" t="str">
            <v>Milambo FM</v>
          </cell>
          <cell r="B343">
            <v>0</v>
          </cell>
          <cell r="C343">
            <v>0</v>
          </cell>
        </row>
        <row r="344">
          <cell r="A344" t="str">
            <v>Mikai FM</v>
          </cell>
          <cell r="B344">
            <v>0</v>
          </cell>
          <cell r="C344">
            <v>0</v>
          </cell>
        </row>
        <row r="345">
          <cell r="A345" t="str">
            <v>Migori FM</v>
          </cell>
          <cell r="B345">
            <v>0</v>
          </cell>
          <cell r="C345">
            <v>0</v>
          </cell>
        </row>
        <row r="346">
          <cell r="A346" t="str">
            <v>Midnimo FM</v>
          </cell>
          <cell r="B346">
            <v>0</v>
          </cell>
          <cell r="C346">
            <v>0</v>
          </cell>
        </row>
        <row r="347">
          <cell r="A347" t="str">
            <v>Metro FM</v>
          </cell>
          <cell r="B347">
            <v>0</v>
          </cell>
          <cell r="C347">
            <v>0</v>
          </cell>
        </row>
        <row r="348">
          <cell r="A348" t="str">
            <v>MCI radio</v>
          </cell>
          <cell r="B348">
            <v>0</v>
          </cell>
          <cell r="C348">
            <v>0</v>
          </cell>
        </row>
        <row r="349">
          <cell r="A349" t="str">
            <v>Mbariti FM</v>
          </cell>
          <cell r="B349">
            <v>0</v>
          </cell>
          <cell r="C349">
            <v>0</v>
          </cell>
        </row>
        <row r="350">
          <cell r="A350" t="str">
            <v>Mayienga FM</v>
          </cell>
          <cell r="B350">
            <v>0</v>
          </cell>
          <cell r="C350">
            <v>0</v>
          </cell>
        </row>
        <row r="351">
          <cell r="A351" t="str">
            <v>Mayian FM</v>
          </cell>
          <cell r="B351">
            <v>0</v>
          </cell>
          <cell r="C351">
            <v>0</v>
          </cell>
        </row>
        <row r="352">
          <cell r="A352" t="str">
            <v>Marsabit FM</v>
          </cell>
          <cell r="B352">
            <v>0</v>
          </cell>
          <cell r="C352">
            <v>0</v>
          </cell>
        </row>
        <row r="353">
          <cell r="A353" t="str">
            <v>Mangelete FM</v>
          </cell>
          <cell r="B353">
            <v>0</v>
          </cell>
          <cell r="C353">
            <v>0</v>
          </cell>
        </row>
        <row r="354">
          <cell r="A354" t="str">
            <v>Mandeq</v>
          </cell>
          <cell r="B354">
            <v>0</v>
          </cell>
          <cell r="C354">
            <v>0</v>
          </cell>
        </row>
        <row r="355">
          <cell r="A355" t="str">
            <v>Malindi FM</v>
          </cell>
          <cell r="B355">
            <v>0</v>
          </cell>
          <cell r="C355">
            <v>0</v>
          </cell>
        </row>
        <row r="356">
          <cell r="A356" t="str">
            <v>Magharibi</v>
          </cell>
          <cell r="B356">
            <v>0</v>
          </cell>
          <cell r="C356">
            <v>0</v>
          </cell>
        </row>
        <row r="357">
          <cell r="A357" t="str">
            <v>Maendeleo</v>
          </cell>
          <cell r="B357">
            <v>0</v>
          </cell>
          <cell r="C357">
            <v>0</v>
          </cell>
        </row>
        <row r="358">
          <cell r="A358" t="str">
            <v>Maasai FM</v>
          </cell>
          <cell r="B358">
            <v>0</v>
          </cell>
          <cell r="C358">
            <v>0</v>
          </cell>
        </row>
        <row r="359">
          <cell r="A359" t="str">
            <v>Lulu FM</v>
          </cell>
          <cell r="B359">
            <v>0</v>
          </cell>
          <cell r="C359">
            <v>0</v>
          </cell>
        </row>
        <row r="360">
          <cell r="A360" t="str">
            <v>Lubao FM</v>
          </cell>
          <cell r="B360">
            <v>0</v>
          </cell>
          <cell r="C360">
            <v>0</v>
          </cell>
        </row>
        <row r="361">
          <cell r="A361" t="str">
            <v>Lokone FM</v>
          </cell>
          <cell r="B361">
            <v>0</v>
          </cell>
          <cell r="C361">
            <v>0</v>
          </cell>
        </row>
        <row r="362">
          <cell r="A362" t="str">
            <v>Injili Radio</v>
          </cell>
          <cell r="B362">
            <v>0</v>
          </cell>
          <cell r="C362">
            <v>0</v>
          </cell>
        </row>
        <row r="363">
          <cell r="A363" t="str">
            <v>Ingo</v>
          </cell>
          <cell r="B363">
            <v>0</v>
          </cell>
          <cell r="C363">
            <v>0</v>
          </cell>
        </row>
        <row r="364">
          <cell r="A364" t="str">
            <v>Vuka FM</v>
          </cell>
          <cell r="B364">
            <v>0</v>
          </cell>
          <cell r="C364">
            <v>0</v>
          </cell>
        </row>
        <row r="365">
          <cell r="A365" t="str">
            <v>Best FM</v>
          </cell>
          <cell r="B365">
            <v>0</v>
          </cell>
          <cell r="C365">
            <v>0</v>
          </cell>
        </row>
        <row r="366">
          <cell r="A366" t="str">
            <v>Destiny FM</v>
          </cell>
          <cell r="B366">
            <v>0</v>
          </cell>
          <cell r="C366">
            <v>0</v>
          </cell>
        </row>
        <row r="367">
          <cell r="A367" t="str">
            <v>Dala FM</v>
          </cell>
          <cell r="B367">
            <v>0</v>
          </cell>
          <cell r="C367">
            <v>0</v>
          </cell>
        </row>
        <row r="368">
          <cell r="A368" t="str">
            <v>Daadab FM</v>
          </cell>
          <cell r="B368">
            <v>0</v>
          </cell>
          <cell r="C368">
            <v>0</v>
          </cell>
        </row>
        <row r="369">
          <cell r="A369" t="str">
            <v>CRI</v>
          </cell>
          <cell r="B369">
            <v>0</v>
          </cell>
          <cell r="C369">
            <v>0</v>
          </cell>
        </row>
        <row r="370">
          <cell r="A370" t="str">
            <v>Crest FM</v>
          </cell>
          <cell r="B370">
            <v>0</v>
          </cell>
          <cell r="C370">
            <v>0</v>
          </cell>
        </row>
        <row r="371">
          <cell r="A371" t="str">
            <v>County FM</v>
          </cell>
          <cell r="B371">
            <v>0</v>
          </cell>
          <cell r="C371">
            <v>0</v>
          </cell>
        </row>
        <row r="372">
          <cell r="A372" t="str">
            <v>Community FM</v>
          </cell>
          <cell r="B372">
            <v>0</v>
          </cell>
          <cell r="C372">
            <v>0</v>
          </cell>
        </row>
        <row r="373">
          <cell r="A373" t="str">
            <v>Cloud FM</v>
          </cell>
          <cell r="B373">
            <v>0</v>
          </cell>
          <cell r="C373">
            <v>0</v>
          </cell>
        </row>
        <row r="374">
          <cell r="A374" t="str">
            <v>Capital Radio</v>
          </cell>
          <cell r="B374">
            <v>0</v>
          </cell>
          <cell r="C374">
            <v>0</v>
          </cell>
        </row>
        <row r="375">
          <cell r="A375" t="str">
            <v>Bulala</v>
          </cell>
          <cell r="B375">
            <v>0</v>
          </cell>
          <cell r="C375">
            <v>0</v>
          </cell>
        </row>
        <row r="376">
          <cell r="A376" t="str">
            <v>Boss Radio 88.2 FM</v>
          </cell>
          <cell r="B376">
            <v>0</v>
          </cell>
          <cell r="C376">
            <v>0</v>
          </cell>
        </row>
        <row r="377">
          <cell r="A377" t="str">
            <v>Bikapkoret (BK) FM</v>
          </cell>
          <cell r="B377">
            <v>0</v>
          </cell>
          <cell r="C377">
            <v>0</v>
          </cell>
        </row>
        <row r="378">
          <cell r="A378" t="str">
            <v>Biblia Husema</v>
          </cell>
          <cell r="B378">
            <v>0</v>
          </cell>
          <cell r="C378">
            <v>0</v>
          </cell>
        </row>
        <row r="379">
          <cell r="A379" t="str">
            <v>Bhuka FM</v>
          </cell>
          <cell r="B379">
            <v>0</v>
          </cell>
          <cell r="C379">
            <v>0</v>
          </cell>
        </row>
        <row r="380">
          <cell r="A380" t="str">
            <v>BBC World Radio</v>
          </cell>
          <cell r="B380">
            <v>0</v>
          </cell>
          <cell r="C380">
            <v>0</v>
          </cell>
        </row>
        <row r="381">
          <cell r="A381" t="str">
            <v>Impact FM</v>
          </cell>
          <cell r="B381">
            <v>0</v>
          </cell>
          <cell r="C381">
            <v>0</v>
          </cell>
        </row>
        <row r="382">
          <cell r="A382" t="str">
            <v>Baraton University</v>
          </cell>
          <cell r="B382">
            <v>0</v>
          </cell>
          <cell r="C382">
            <v>0</v>
          </cell>
        </row>
        <row r="383">
          <cell r="A383" t="str">
            <v>Baraka FM</v>
          </cell>
          <cell r="B383">
            <v>0</v>
          </cell>
          <cell r="C383">
            <v>0</v>
          </cell>
        </row>
        <row r="384">
          <cell r="A384" t="str">
            <v>Bambu</v>
          </cell>
          <cell r="B384">
            <v>0</v>
          </cell>
          <cell r="C384">
            <v>0</v>
          </cell>
        </row>
        <row r="385">
          <cell r="A385" t="str">
            <v>Baliti</v>
          </cell>
          <cell r="B385">
            <v>0</v>
          </cell>
          <cell r="C385">
            <v>0</v>
          </cell>
        </row>
        <row r="386">
          <cell r="A386" t="str">
            <v>Bahasha (Contryside FM)</v>
          </cell>
          <cell r="B386">
            <v>0</v>
          </cell>
          <cell r="C386">
            <v>0</v>
          </cell>
        </row>
        <row r="387">
          <cell r="A387" t="str">
            <v>Bahari FM</v>
          </cell>
          <cell r="B387">
            <v>0</v>
          </cell>
          <cell r="C387">
            <v>0</v>
          </cell>
        </row>
        <row r="388">
          <cell r="A388" t="str">
            <v>Aziani FM</v>
          </cell>
          <cell r="B388">
            <v>0</v>
          </cell>
          <cell r="C388">
            <v>0</v>
          </cell>
        </row>
        <row r="389">
          <cell r="A389" t="str">
            <v>Awinja FM</v>
          </cell>
          <cell r="B389">
            <v>0</v>
          </cell>
          <cell r="C389">
            <v>0</v>
          </cell>
        </row>
        <row r="390">
          <cell r="A390" t="str">
            <v>Aviation FM</v>
          </cell>
          <cell r="B390">
            <v>0</v>
          </cell>
          <cell r="C390">
            <v>0</v>
          </cell>
        </row>
        <row r="391">
          <cell r="A391" t="str">
            <v>ATG</v>
          </cell>
          <cell r="B391">
            <v>0</v>
          </cell>
          <cell r="C391">
            <v>0</v>
          </cell>
        </row>
        <row r="392">
          <cell r="A392" t="str">
            <v>AtaNayeche</v>
          </cell>
          <cell r="B392">
            <v>0</v>
          </cell>
          <cell r="C392">
            <v>0</v>
          </cell>
        </row>
        <row r="393">
          <cell r="A393" t="str">
            <v>Anyore FM</v>
          </cell>
          <cell r="B393">
            <v>0</v>
          </cell>
          <cell r="C393">
            <v>0</v>
          </cell>
        </row>
        <row r="394">
          <cell r="A394" t="str">
            <v>Anguo FM</v>
          </cell>
          <cell r="B394">
            <v>0</v>
          </cell>
          <cell r="C394">
            <v>0</v>
          </cell>
        </row>
        <row r="395">
          <cell r="A395" t="str">
            <v>Angel Maria FM</v>
          </cell>
          <cell r="B395">
            <v>0</v>
          </cell>
          <cell r="C395">
            <v>0</v>
          </cell>
        </row>
        <row r="396">
          <cell r="A396" t="str">
            <v>Deutche Welle(DW)</v>
          </cell>
          <cell r="B396">
            <v>0</v>
          </cell>
          <cell r="C396">
            <v>0</v>
          </cell>
        </row>
        <row r="397">
          <cell r="A397" t="str">
            <v>DHB Radio</v>
          </cell>
          <cell r="B397">
            <v>0</v>
          </cell>
          <cell r="C397">
            <v>0</v>
          </cell>
        </row>
        <row r="398">
          <cell r="A398" t="str">
            <v>Domus Maria FM</v>
          </cell>
          <cell r="B398">
            <v>0</v>
          </cell>
          <cell r="C398">
            <v>0</v>
          </cell>
        </row>
        <row r="399">
          <cell r="A399" t="str">
            <v>East Africa FM</v>
          </cell>
          <cell r="B399">
            <v>0</v>
          </cell>
          <cell r="C399">
            <v>0</v>
          </cell>
        </row>
        <row r="400">
          <cell r="A400" t="str">
            <v>Imani FM</v>
          </cell>
          <cell r="B400">
            <v>0</v>
          </cell>
          <cell r="C400">
            <v>0</v>
          </cell>
        </row>
        <row r="401">
          <cell r="A401" t="str">
            <v>Iganjo FM</v>
          </cell>
          <cell r="B401">
            <v>0</v>
          </cell>
          <cell r="C401">
            <v>0</v>
          </cell>
        </row>
        <row r="402">
          <cell r="A402" t="str">
            <v>Iftin FM</v>
          </cell>
          <cell r="B402">
            <v>0</v>
          </cell>
          <cell r="C402">
            <v>0</v>
          </cell>
        </row>
        <row r="403">
          <cell r="A403" t="str">
            <v>IBC Radio</v>
          </cell>
          <cell r="B403">
            <v>0</v>
          </cell>
          <cell r="C403">
            <v>0</v>
          </cell>
        </row>
        <row r="404">
          <cell r="A404" t="str">
            <v>Hosana FM</v>
          </cell>
          <cell r="B404">
            <v>0</v>
          </cell>
          <cell r="C404">
            <v>0</v>
          </cell>
        </row>
        <row r="405">
          <cell r="A405" t="str">
            <v>Hope FM</v>
          </cell>
          <cell r="B405">
            <v>0</v>
          </cell>
          <cell r="C405">
            <v>0</v>
          </cell>
        </row>
        <row r="406">
          <cell r="A406" t="str">
            <v>Home boyz Radio</v>
          </cell>
          <cell r="B406">
            <v>0</v>
          </cell>
          <cell r="C406">
            <v>0</v>
          </cell>
        </row>
        <row r="407">
          <cell r="A407" t="str">
            <v>Hits 915</v>
          </cell>
          <cell r="B407">
            <v>0</v>
          </cell>
          <cell r="C407">
            <v>0</v>
          </cell>
        </row>
        <row r="408">
          <cell r="A408" t="str">
            <v>Hero FM</v>
          </cell>
          <cell r="B408">
            <v>0</v>
          </cell>
          <cell r="C408">
            <v>0</v>
          </cell>
        </row>
        <row r="409">
          <cell r="A409" t="str">
            <v>Hekima FM</v>
          </cell>
          <cell r="B409">
            <v>0</v>
          </cell>
          <cell r="C409">
            <v>0</v>
          </cell>
        </row>
        <row r="410">
          <cell r="A410" t="str">
            <v>Gulf FM</v>
          </cell>
          <cell r="B410">
            <v>0</v>
          </cell>
          <cell r="C410">
            <v>0</v>
          </cell>
        </row>
        <row r="411">
          <cell r="A411" t="str">
            <v>Gukena FM</v>
          </cell>
          <cell r="B411">
            <v>0</v>
          </cell>
          <cell r="C411">
            <v>0</v>
          </cell>
        </row>
        <row r="412">
          <cell r="A412" t="str">
            <v>Gold FM</v>
          </cell>
          <cell r="B412">
            <v>0</v>
          </cell>
          <cell r="C412">
            <v>0</v>
          </cell>
        </row>
        <row r="413">
          <cell r="A413" t="str">
            <v>Gikuyu FM</v>
          </cell>
          <cell r="B413">
            <v>0</v>
          </cell>
          <cell r="C413">
            <v>0</v>
          </cell>
        </row>
        <row r="414">
          <cell r="A414" t="str">
            <v>Ghetto Radio 89.5 FM</v>
          </cell>
          <cell r="B414">
            <v>0</v>
          </cell>
          <cell r="C414">
            <v>0</v>
          </cell>
        </row>
        <row r="415">
          <cell r="A415" t="str">
            <v>Frontier FM</v>
          </cell>
          <cell r="B415">
            <v>0</v>
          </cell>
          <cell r="C415">
            <v>0</v>
          </cell>
        </row>
        <row r="416">
          <cell r="A416" t="str">
            <v>Fish FM</v>
          </cell>
          <cell r="B416">
            <v>0</v>
          </cell>
          <cell r="C416">
            <v>0</v>
          </cell>
        </row>
        <row r="417">
          <cell r="A417" t="str">
            <v>Fifa FM</v>
          </cell>
          <cell r="B417">
            <v>0</v>
          </cell>
          <cell r="C417">
            <v>0</v>
          </cell>
        </row>
        <row r="418">
          <cell r="A418" t="str">
            <v>Fanaka Radio</v>
          </cell>
          <cell r="B418">
            <v>0</v>
          </cell>
          <cell r="C418">
            <v>0</v>
          </cell>
        </row>
        <row r="419">
          <cell r="A419" t="str">
            <v>Family Radio 316</v>
          </cell>
          <cell r="B419">
            <v>0</v>
          </cell>
          <cell r="C419">
            <v>0</v>
          </cell>
        </row>
        <row r="420">
          <cell r="A420" t="str">
            <v>Faith FM</v>
          </cell>
          <cell r="B420">
            <v>0</v>
          </cell>
          <cell r="C420">
            <v>0</v>
          </cell>
        </row>
        <row r="421">
          <cell r="A421" t="str">
            <v>EWTN Catholic Radio</v>
          </cell>
          <cell r="B421">
            <v>0</v>
          </cell>
          <cell r="C421">
            <v>0</v>
          </cell>
        </row>
        <row r="422">
          <cell r="A422" t="str">
            <v>Etyet FM</v>
          </cell>
          <cell r="B422">
            <v>0</v>
          </cell>
          <cell r="C422">
            <v>0</v>
          </cell>
        </row>
        <row r="423">
          <cell r="A423" t="str">
            <v>Equator FM</v>
          </cell>
          <cell r="B423">
            <v>0</v>
          </cell>
          <cell r="C423">
            <v>0</v>
          </cell>
        </row>
        <row r="424">
          <cell r="A424" t="str">
            <v>Ene FM</v>
          </cell>
          <cell r="B424">
            <v>0</v>
          </cell>
          <cell r="C424">
            <v>0</v>
          </cell>
        </row>
        <row r="425">
          <cell r="A425" t="str">
            <v>Emuria FM</v>
          </cell>
          <cell r="B425">
            <v>0</v>
          </cell>
          <cell r="C425">
            <v>0</v>
          </cell>
        </row>
        <row r="426">
          <cell r="A426" t="str">
            <v>Elgon Youth Radio</v>
          </cell>
          <cell r="B426">
            <v>0</v>
          </cell>
          <cell r="C426">
            <v>0</v>
          </cell>
        </row>
        <row r="427">
          <cell r="A427" t="str">
            <v>Egesa FM</v>
          </cell>
          <cell r="B427">
            <v>0</v>
          </cell>
          <cell r="C427">
            <v>0</v>
          </cell>
        </row>
        <row r="428">
          <cell r="A428" t="str">
            <v>East FM</v>
          </cell>
          <cell r="B428">
            <v>0</v>
          </cell>
          <cell r="C428">
            <v>0</v>
          </cell>
        </row>
        <row r="429">
          <cell r="A429" t="str">
            <v>Mwambao FM</v>
          </cell>
          <cell r="B429">
            <v>0</v>
          </cell>
          <cell r="C429">
            <v>0</v>
          </cell>
        </row>
        <row r="430">
          <cell r="A430" t="str">
            <v>Mwangaza</v>
          </cell>
          <cell r="B430">
            <v>0</v>
          </cell>
          <cell r="C430">
            <v>0</v>
          </cell>
        </row>
        <row r="431">
          <cell r="A431" t="str">
            <v>Mwango FM</v>
          </cell>
          <cell r="B431">
            <v>0</v>
          </cell>
          <cell r="C431">
            <v>0</v>
          </cell>
        </row>
        <row r="432">
          <cell r="A432" t="str">
            <v>Sheki FM</v>
          </cell>
          <cell r="B432">
            <v>0</v>
          </cell>
          <cell r="C432">
            <v>0</v>
          </cell>
        </row>
        <row r="433">
          <cell r="A433" t="str">
            <v>Step FM</v>
          </cell>
          <cell r="B433">
            <v>0</v>
          </cell>
          <cell r="C433">
            <v>0</v>
          </cell>
        </row>
        <row r="434">
          <cell r="A434" t="str">
            <v>Star Radio(Lake)</v>
          </cell>
          <cell r="B434">
            <v>0</v>
          </cell>
          <cell r="C434">
            <v>0</v>
          </cell>
        </row>
        <row r="435">
          <cell r="A435" t="str">
            <v>Star FM (Somali/Borana/Kiswahili)</v>
          </cell>
          <cell r="B435">
            <v>0</v>
          </cell>
          <cell r="C435">
            <v>0</v>
          </cell>
        </row>
        <row r="436">
          <cell r="A436" t="str">
            <v>Star FM (Kisii)</v>
          </cell>
          <cell r="B436">
            <v>0</v>
          </cell>
          <cell r="C436">
            <v>0</v>
          </cell>
        </row>
        <row r="437">
          <cell r="A437" t="str">
            <v>Spice radio</v>
          </cell>
          <cell r="B437">
            <v>0</v>
          </cell>
          <cell r="C437">
            <v>0</v>
          </cell>
        </row>
        <row r="438">
          <cell r="A438" t="str">
            <v>Sound Asia Radio</v>
          </cell>
          <cell r="B438">
            <v>0</v>
          </cell>
          <cell r="C438">
            <v>0</v>
          </cell>
        </row>
        <row r="439">
          <cell r="A439" t="str">
            <v>Smooth FM</v>
          </cell>
          <cell r="B439">
            <v>0</v>
          </cell>
          <cell r="C439">
            <v>0</v>
          </cell>
        </row>
        <row r="440">
          <cell r="A440" t="str">
            <v>Smart FM</v>
          </cell>
          <cell r="B440">
            <v>0</v>
          </cell>
          <cell r="C440">
            <v>0</v>
          </cell>
        </row>
        <row r="441">
          <cell r="A441" t="str">
            <v>Sky FM</v>
          </cell>
          <cell r="B441">
            <v>0</v>
          </cell>
          <cell r="C441">
            <v>0</v>
          </cell>
        </row>
        <row r="442">
          <cell r="A442" t="str">
            <v>Sirwo FM</v>
          </cell>
          <cell r="B442">
            <v>0</v>
          </cell>
          <cell r="C442">
            <v>0</v>
          </cell>
        </row>
        <row r="443">
          <cell r="A443" t="str">
            <v>Sifa FM</v>
          </cell>
          <cell r="B443">
            <v>0</v>
          </cell>
          <cell r="C443">
            <v>0</v>
          </cell>
        </row>
        <row r="444">
          <cell r="A444" t="str">
            <v>Sidai FM</v>
          </cell>
          <cell r="B444">
            <v>0</v>
          </cell>
          <cell r="C444">
            <v>0</v>
          </cell>
        </row>
        <row r="445">
          <cell r="A445" t="str">
            <v>Shujaaz FM</v>
          </cell>
          <cell r="B445">
            <v>0</v>
          </cell>
          <cell r="C445">
            <v>0</v>
          </cell>
        </row>
        <row r="446">
          <cell r="A446" t="str">
            <v>Shine FM</v>
          </cell>
          <cell r="B446">
            <v>0</v>
          </cell>
          <cell r="C446">
            <v>0</v>
          </cell>
        </row>
        <row r="447">
          <cell r="A447" t="str">
            <v>Sema Radio</v>
          </cell>
          <cell r="B447">
            <v>0</v>
          </cell>
          <cell r="C447">
            <v>0</v>
          </cell>
        </row>
        <row r="448">
          <cell r="A448" t="str">
            <v>Mwatu FM</v>
          </cell>
          <cell r="B448">
            <v>0</v>
          </cell>
          <cell r="C448">
            <v>0</v>
          </cell>
        </row>
        <row r="449">
          <cell r="A449" t="str">
            <v>Sayare Radio</v>
          </cell>
          <cell r="B449">
            <v>0</v>
          </cell>
          <cell r="C449">
            <v>0</v>
          </cell>
        </row>
        <row r="450">
          <cell r="A450" t="str">
            <v>Sawanga FM</v>
          </cell>
          <cell r="B450">
            <v>0</v>
          </cell>
          <cell r="C450">
            <v>0</v>
          </cell>
        </row>
        <row r="451">
          <cell r="A451" t="str">
            <v>Sauti ya Pwani</v>
          </cell>
          <cell r="B451">
            <v>0</v>
          </cell>
          <cell r="C451">
            <v>0</v>
          </cell>
        </row>
        <row r="452">
          <cell r="A452" t="str">
            <v>Sauti Ya Mwananchi</v>
          </cell>
          <cell r="B452">
            <v>0</v>
          </cell>
          <cell r="C452">
            <v>0</v>
          </cell>
        </row>
        <row r="453">
          <cell r="A453" t="str">
            <v>Saposema/Sabojambo FM</v>
          </cell>
          <cell r="B453">
            <v>0</v>
          </cell>
          <cell r="C453">
            <v>0</v>
          </cell>
        </row>
        <row r="454">
          <cell r="A454" t="str">
            <v>Sanyo FM -UG</v>
          </cell>
          <cell r="B454">
            <v>0</v>
          </cell>
          <cell r="C454">
            <v>0</v>
          </cell>
        </row>
        <row r="455">
          <cell r="A455" t="str">
            <v>Sahara FM</v>
          </cell>
          <cell r="B455">
            <v>0</v>
          </cell>
          <cell r="C455">
            <v>0</v>
          </cell>
        </row>
        <row r="456">
          <cell r="A456" t="str">
            <v>Rware</v>
          </cell>
          <cell r="B456">
            <v>0</v>
          </cell>
          <cell r="C456">
            <v>0</v>
          </cell>
        </row>
        <row r="457">
          <cell r="A457" t="str">
            <v>Ruben FM</v>
          </cell>
          <cell r="B457">
            <v>0</v>
          </cell>
          <cell r="C457">
            <v>0</v>
          </cell>
        </row>
        <row r="458">
          <cell r="A458" t="str">
            <v>RTN Radio</v>
          </cell>
          <cell r="B458">
            <v>0</v>
          </cell>
          <cell r="C458">
            <v>0</v>
          </cell>
        </row>
        <row r="459">
          <cell r="A459" t="str">
            <v>RTD (Tanzania)</v>
          </cell>
          <cell r="B459">
            <v>0</v>
          </cell>
          <cell r="C459">
            <v>0</v>
          </cell>
        </row>
        <row r="460">
          <cell r="A460" t="str">
            <v>RSA Radio</v>
          </cell>
          <cell r="B460">
            <v>0</v>
          </cell>
          <cell r="C460">
            <v>0</v>
          </cell>
        </row>
        <row r="461">
          <cell r="A461" t="str">
            <v>Rock Mambo FM</v>
          </cell>
          <cell r="B461">
            <v>0</v>
          </cell>
          <cell r="C461">
            <v>0</v>
          </cell>
        </row>
        <row r="462">
          <cell r="A462" t="str">
            <v>Rhema</v>
          </cell>
          <cell r="B462">
            <v>0</v>
          </cell>
          <cell r="C462">
            <v>0</v>
          </cell>
        </row>
        <row r="463">
          <cell r="A463" t="str">
            <v>Sulwe FM</v>
          </cell>
          <cell r="B463">
            <v>0</v>
          </cell>
          <cell r="C463">
            <v>0</v>
          </cell>
        </row>
        <row r="464">
          <cell r="A464" t="str">
            <v>Sunset</v>
          </cell>
          <cell r="B464">
            <v>0</v>
          </cell>
          <cell r="C464">
            <v>0</v>
          </cell>
        </row>
        <row r="465">
          <cell r="A465" t="str">
            <v>Syokimau FM</v>
          </cell>
          <cell r="B465">
            <v>0</v>
          </cell>
          <cell r="C465">
            <v>0</v>
          </cell>
        </row>
        <row r="466">
          <cell r="A466" t="str">
            <v>Tabasamu Radio</v>
          </cell>
          <cell r="B466">
            <v>0</v>
          </cell>
          <cell r="C466">
            <v>0</v>
          </cell>
        </row>
        <row r="467">
          <cell r="A467" t="str">
            <v>Voice of Victory</v>
          </cell>
          <cell r="B467">
            <v>0</v>
          </cell>
          <cell r="C467">
            <v>0</v>
          </cell>
        </row>
        <row r="468">
          <cell r="A468" t="str">
            <v>Voice of America/VOA</v>
          </cell>
          <cell r="B468">
            <v>0</v>
          </cell>
          <cell r="C468">
            <v>0</v>
          </cell>
        </row>
        <row r="469">
          <cell r="A469" t="str">
            <v>Vihiga FM</v>
          </cell>
          <cell r="B469">
            <v>0</v>
          </cell>
          <cell r="C469">
            <v>0</v>
          </cell>
        </row>
        <row r="470">
          <cell r="A470" t="str">
            <v>Victory FM</v>
          </cell>
          <cell r="B470">
            <v>0</v>
          </cell>
          <cell r="C470">
            <v>0</v>
          </cell>
        </row>
        <row r="471">
          <cell r="A471" t="str">
            <v>Vere FM</v>
          </cell>
          <cell r="B471">
            <v>0</v>
          </cell>
          <cell r="C471">
            <v>0</v>
          </cell>
        </row>
        <row r="472">
          <cell r="A472" t="str">
            <v>Venus FM</v>
          </cell>
          <cell r="B472">
            <v>0</v>
          </cell>
          <cell r="C472">
            <v>0</v>
          </cell>
        </row>
        <row r="473">
          <cell r="A473" t="str">
            <v>USIU Radio</v>
          </cell>
          <cell r="B473">
            <v>0</v>
          </cell>
          <cell r="C473">
            <v>0</v>
          </cell>
        </row>
        <row r="474">
          <cell r="A474" t="str">
            <v>Urban Radio</v>
          </cell>
          <cell r="B474">
            <v>0</v>
          </cell>
          <cell r="C474">
            <v>0</v>
          </cell>
        </row>
        <row r="475">
          <cell r="A475" t="str">
            <v>Upendo FM</v>
          </cell>
          <cell r="B475">
            <v>0</v>
          </cell>
          <cell r="C475">
            <v>0</v>
          </cell>
        </row>
        <row r="476">
          <cell r="A476" t="str">
            <v>Umoja FM Radio</v>
          </cell>
          <cell r="B476">
            <v>0</v>
          </cell>
          <cell r="C476">
            <v>0</v>
          </cell>
        </row>
        <row r="477">
          <cell r="A477" t="str">
            <v>Uhuru FM</v>
          </cell>
          <cell r="B477">
            <v>0</v>
          </cell>
          <cell r="C477">
            <v>0</v>
          </cell>
        </row>
        <row r="478">
          <cell r="A478" t="str">
            <v>Ugwe</v>
          </cell>
          <cell r="B478">
            <v>0</v>
          </cell>
          <cell r="C478">
            <v>0</v>
          </cell>
        </row>
        <row r="479">
          <cell r="A479" t="str">
            <v>Amani FM</v>
          </cell>
          <cell r="B479">
            <v>0</v>
          </cell>
          <cell r="C479">
            <v>0</v>
          </cell>
        </row>
        <row r="480">
          <cell r="A480" t="str">
            <v>Turkana FM</v>
          </cell>
          <cell r="B480">
            <v>0</v>
          </cell>
          <cell r="C480">
            <v>0</v>
          </cell>
        </row>
        <row r="481">
          <cell r="A481" t="str">
            <v>Tuliza FM</v>
          </cell>
          <cell r="B481">
            <v>0</v>
          </cell>
          <cell r="C481">
            <v>0</v>
          </cell>
        </row>
        <row r="482">
          <cell r="A482" t="str">
            <v>Tugwatane kihanja FM</v>
          </cell>
          <cell r="B482">
            <v>0</v>
          </cell>
          <cell r="C482">
            <v>0</v>
          </cell>
        </row>
        <row r="483">
          <cell r="A483" t="str">
            <v>Truth FM</v>
          </cell>
          <cell r="B483">
            <v>0</v>
          </cell>
          <cell r="C483">
            <v>0</v>
          </cell>
        </row>
        <row r="484">
          <cell r="A484" t="str">
            <v>Tripple A</v>
          </cell>
          <cell r="B484">
            <v>0</v>
          </cell>
          <cell r="C484">
            <v>0</v>
          </cell>
        </row>
        <row r="485">
          <cell r="A485" t="str">
            <v>Top FM</v>
          </cell>
          <cell r="B485">
            <v>0</v>
          </cell>
          <cell r="C485">
            <v>0</v>
          </cell>
        </row>
        <row r="486">
          <cell r="A486" t="str">
            <v>Togotane FM</v>
          </cell>
          <cell r="B486">
            <v>0</v>
          </cell>
          <cell r="C486">
            <v>0</v>
          </cell>
        </row>
        <row r="487">
          <cell r="A487" t="str">
            <v>TNT FM</v>
          </cell>
          <cell r="B487">
            <v>0</v>
          </cell>
          <cell r="C487">
            <v>0</v>
          </cell>
        </row>
        <row r="488">
          <cell r="A488" t="str">
            <v>Thiiri FM</v>
          </cell>
          <cell r="B488">
            <v>0</v>
          </cell>
          <cell r="C488">
            <v>0</v>
          </cell>
        </row>
        <row r="489">
          <cell r="A489" t="str">
            <v>Tehran</v>
          </cell>
          <cell r="B489">
            <v>0</v>
          </cell>
          <cell r="C489">
            <v>0</v>
          </cell>
        </row>
        <row r="490">
          <cell r="A490" t="str">
            <v>TBS Radio</v>
          </cell>
          <cell r="B490">
            <v>0</v>
          </cell>
          <cell r="C490">
            <v>0</v>
          </cell>
        </row>
        <row r="491">
          <cell r="A491" t="str">
            <v>TBC TZ</v>
          </cell>
          <cell r="B491">
            <v>0</v>
          </cell>
          <cell r="C491">
            <v>0</v>
          </cell>
        </row>
        <row r="492">
          <cell r="A492" t="str">
            <v>Tarumbeta Radio</v>
          </cell>
          <cell r="B492">
            <v>0</v>
          </cell>
          <cell r="C492">
            <v>0</v>
          </cell>
        </row>
        <row r="493">
          <cell r="A493" t="str">
            <v>Tana River Broadcasting Station (TBS)</v>
          </cell>
          <cell r="B493">
            <v>0</v>
          </cell>
          <cell r="C493">
            <v>0</v>
          </cell>
        </row>
        <row r="494">
          <cell r="A494" t="str">
            <v>Tana FM</v>
          </cell>
          <cell r="B494">
            <v>0</v>
          </cell>
          <cell r="C494">
            <v>0</v>
          </cell>
        </row>
        <row r="495">
          <cell r="A495" t="str">
            <v>Taboiyat FM</v>
          </cell>
          <cell r="B495">
            <v>0</v>
          </cell>
          <cell r="C495">
            <v>0</v>
          </cell>
        </row>
        <row r="496">
          <cell r="A496" t="str">
            <v>RFI (Radio France International)</v>
          </cell>
          <cell r="B496">
            <v>0</v>
          </cell>
          <cell r="C496">
            <v>0</v>
          </cell>
        </row>
        <row r="497">
          <cell r="A497" t="str">
            <v>Ranet FM</v>
          </cell>
          <cell r="B497">
            <v>0</v>
          </cell>
          <cell r="C497">
            <v>0</v>
          </cell>
        </row>
        <row r="498">
          <cell r="A498" t="str">
            <v>Ramogi FM</v>
          </cell>
          <cell r="B498">
            <v>0</v>
          </cell>
          <cell r="C498">
            <v>0</v>
          </cell>
        </row>
        <row r="499">
          <cell r="A499" t="str">
            <v>Radio Ihsaan</v>
          </cell>
          <cell r="B499">
            <v>0</v>
          </cell>
          <cell r="C499">
            <v>0</v>
          </cell>
        </row>
        <row r="500">
          <cell r="A500" t="str">
            <v>Radio Free Africa</v>
          </cell>
          <cell r="B500">
            <v>0</v>
          </cell>
          <cell r="C500">
            <v>0</v>
          </cell>
        </row>
        <row r="501">
          <cell r="A501" t="str">
            <v>Radio Ethiopia</v>
          </cell>
          <cell r="B501">
            <v>0</v>
          </cell>
          <cell r="C501">
            <v>0</v>
          </cell>
        </row>
        <row r="502">
          <cell r="A502" t="str">
            <v>Radio Djibouti</v>
          </cell>
          <cell r="B502">
            <v>0</v>
          </cell>
          <cell r="C502">
            <v>0</v>
          </cell>
        </row>
        <row r="503">
          <cell r="A503" t="str">
            <v>Radio Disney</v>
          </cell>
          <cell r="B503">
            <v>0</v>
          </cell>
          <cell r="C503">
            <v>0</v>
          </cell>
        </row>
        <row r="504">
          <cell r="A504" t="str">
            <v>Radio Dhamaal</v>
          </cell>
          <cell r="B504">
            <v>0</v>
          </cell>
          <cell r="C504">
            <v>0</v>
          </cell>
        </row>
        <row r="505">
          <cell r="A505" t="str">
            <v>Radio Deutsche Welle</v>
          </cell>
          <cell r="B505">
            <v>0</v>
          </cell>
          <cell r="C505">
            <v>0</v>
          </cell>
        </row>
        <row r="506">
          <cell r="A506" t="str">
            <v>Radio China</v>
          </cell>
          <cell r="B506">
            <v>0</v>
          </cell>
          <cell r="C506">
            <v>0</v>
          </cell>
        </row>
        <row r="507">
          <cell r="A507" t="str">
            <v>Radio Chaidi</v>
          </cell>
          <cell r="B507">
            <v>0</v>
          </cell>
          <cell r="C507">
            <v>0</v>
          </cell>
        </row>
        <row r="508">
          <cell r="A508" t="str">
            <v>Radio Alpha</v>
          </cell>
          <cell r="B508">
            <v>0</v>
          </cell>
          <cell r="C508">
            <v>0</v>
          </cell>
        </row>
        <row r="509">
          <cell r="A509" t="str">
            <v>Radio Akicha</v>
          </cell>
          <cell r="B509">
            <v>0</v>
          </cell>
          <cell r="C509">
            <v>0</v>
          </cell>
        </row>
        <row r="510">
          <cell r="A510" t="str">
            <v>Qwetu Radio (Kwetu)</v>
          </cell>
          <cell r="B510">
            <v>0</v>
          </cell>
          <cell r="C510">
            <v>0</v>
          </cell>
        </row>
        <row r="511">
          <cell r="A511" t="str">
            <v>Quaran</v>
          </cell>
          <cell r="B511">
            <v>0</v>
          </cell>
          <cell r="C511">
            <v>0</v>
          </cell>
        </row>
        <row r="512">
          <cell r="A512" t="str">
            <v>Q FM</v>
          </cell>
          <cell r="B512">
            <v>0</v>
          </cell>
          <cell r="C512">
            <v>0</v>
          </cell>
        </row>
        <row r="513">
          <cell r="A513" t="str">
            <v>Pwani FM</v>
          </cell>
          <cell r="B513">
            <v>0</v>
          </cell>
          <cell r="C513">
            <v>0</v>
          </cell>
        </row>
        <row r="514">
          <cell r="A514" t="str">
            <v>Pilipili FM</v>
          </cell>
          <cell r="B514">
            <v>0</v>
          </cell>
          <cell r="C514">
            <v>0</v>
          </cell>
        </row>
        <row r="515">
          <cell r="A515" t="str">
            <v>Pamoja FM Radio</v>
          </cell>
          <cell r="B515">
            <v>0</v>
          </cell>
          <cell r="C515">
            <v>0</v>
          </cell>
        </row>
        <row r="516">
          <cell r="A516" t="str">
            <v>Open Gate Radio-Ug(OPG)</v>
          </cell>
          <cell r="B516">
            <v>0</v>
          </cell>
          <cell r="C516">
            <v>0</v>
          </cell>
        </row>
        <row r="517">
          <cell r="A517" t="str">
            <v>Onagi FM</v>
          </cell>
          <cell r="B517">
            <v>0</v>
          </cell>
          <cell r="C517">
            <v>0</v>
          </cell>
        </row>
        <row r="518">
          <cell r="A518" t="str">
            <v>Nyota FM</v>
          </cell>
          <cell r="B518">
            <v>0</v>
          </cell>
          <cell r="C518">
            <v>0</v>
          </cell>
        </row>
        <row r="519">
          <cell r="A519" t="str">
            <v>Nuru FM</v>
          </cell>
          <cell r="B519">
            <v>0</v>
          </cell>
          <cell r="C519">
            <v>0</v>
          </cell>
        </row>
        <row r="520">
          <cell r="A520" t="str">
            <v>NRG Radio/Energy</v>
          </cell>
          <cell r="B520">
            <v>0</v>
          </cell>
          <cell r="C520">
            <v>0</v>
          </cell>
        </row>
        <row r="521">
          <cell r="A521" t="str">
            <v>Not Applicable</v>
          </cell>
          <cell r="B521">
            <v>0</v>
          </cell>
          <cell r="C521">
            <v>0</v>
          </cell>
        </row>
        <row r="522">
          <cell r="A522" t="str">
            <v>North Rift Radio</v>
          </cell>
          <cell r="B522">
            <v>0</v>
          </cell>
          <cell r="C522">
            <v>0</v>
          </cell>
        </row>
        <row r="523">
          <cell r="B523">
            <v>0</v>
          </cell>
          <cell r="C523">
            <v>0</v>
          </cell>
        </row>
        <row r="524">
          <cell r="A524" t="str">
            <v>Njata FM</v>
          </cell>
          <cell r="B524">
            <v>0</v>
          </cell>
          <cell r="C524">
            <v>0</v>
          </cell>
        </row>
        <row r="525">
          <cell r="A525" t="str">
            <v>Neema FM</v>
          </cell>
          <cell r="B525">
            <v>0</v>
          </cell>
          <cell r="C525">
            <v>0</v>
          </cell>
        </row>
        <row r="526">
          <cell r="A526" t="str">
            <v>Ndega FM</v>
          </cell>
          <cell r="B526">
            <v>0</v>
          </cell>
          <cell r="C526">
            <v>0</v>
          </cell>
        </row>
        <row r="527">
          <cell r="A527" t="str">
            <v>NBS Radio</v>
          </cell>
          <cell r="B527">
            <v>0</v>
          </cell>
          <cell r="C527">
            <v>0</v>
          </cell>
        </row>
        <row r="528">
          <cell r="A528" t="str">
            <v>Namlolwe FM</v>
          </cell>
          <cell r="B528">
            <v>0</v>
          </cell>
          <cell r="C528">
            <v>0</v>
          </cell>
        </row>
        <row r="529">
          <cell r="A529" t="str">
            <v>Radio Furaha</v>
          </cell>
          <cell r="B529">
            <v>0</v>
          </cell>
          <cell r="C529">
            <v>0</v>
          </cell>
        </row>
        <row r="530">
          <cell r="A530" t="str">
            <v>Radio Jangwani</v>
          </cell>
          <cell r="B530">
            <v>0</v>
          </cell>
          <cell r="C530">
            <v>0</v>
          </cell>
        </row>
        <row r="531">
          <cell r="A531" t="str">
            <v>Rameny Radio</v>
          </cell>
          <cell r="B531">
            <v>0</v>
          </cell>
          <cell r="C531">
            <v>0</v>
          </cell>
        </row>
        <row r="532">
          <cell r="A532" t="str">
            <v>Radio Japan International International</v>
          </cell>
          <cell r="B532">
            <v>0</v>
          </cell>
          <cell r="C532">
            <v>0</v>
          </cell>
        </row>
        <row r="533">
          <cell r="A533" t="str">
            <v>Raha</v>
          </cell>
          <cell r="B533">
            <v>0</v>
          </cell>
          <cell r="C533">
            <v>0</v>
          </cell>
        </row>
        <row r="534">
          <cell r="A534" t="str">
            <v>Radio Waumini</v>
          </cell>
          <cell r="B534">
            <v>0</v>
          </cell>
          <cell r="C534">
            <v>0</v>
          </cell>
        </row>
        <row r="535">
          <cell r="A535" t="str">
            <v>Radio Uptown</v>
          </cell>
          <cell r="B535">
            <v>0</v>
          </cell>
          <cell r="C535">
            <v>0</v>
          </cell>
        </row>
        <row r="536">
          <cell r="A536" t="str">
            <v>Radio Tumaini</v>
          </cell>
          <cell r="B536">
            <v>0</v>
          </cell>
          <cell r="C536">
            <v>0</v>
          </cell>
        </row>
        <row r="537">
          <cell r="A537" t="str">
            <v>Radio Tanga</v>
          </cell>
          <cell r="B537">
            <v>0</v>
          </cell>
          <cell r="C537">
            <v>0</v>
          </cell>
        </row>
        <row r="538">
          <cell r="A538" t="str">
            <v>Radio Somalia</v>
          </cell>
          <cell r="B538">
            <v>0</v>
          </cell>
          <cell r="C538">
            <v>0</v>
          </cell>
        </row>
        <row r="539">
          <cell r="A539" t="str">
            <v>Radio Simba</v>
          </cell>
          <cell r="B539">
            <v>0</v>
          </cell>
          <cell r="C539">
            <v>0</v>
          </cell>
        </row>
        <row r="540">
          <cell r="A540" t="str">
            <v>Radio Salaam</v>
          </cell>
          <cell r="B540">
            <v>0</v>
          </cell>
          <cell r="C540">
            <v>0</v>
          </cell>
        </row>
        <row r="541">
          <cell r="A541" t="str">
            <v>Radio Sahara 943 FM</v>
          </cell>
          <cell r="B541">
            <v>0</v>
          </cell>
          <cell r="C541">
            <v>0</v>
          </cell>
        </row>
        <row r="542">
          <cell r="A542" t="str">
            <v>Radio Safari</v>
          </cell>
          <cell r="B542">
            <v>0</v>
          </cell>
          <cell r="C542">
            <v>0</v>
          </cell>
        </row>
        <row r="543">
          <cell r="A543" t="str">
            <v>Radio Risala</v>
          </cell>
          <cell r="B543">
            <v>0</v>
          </cell>
          <cell r="C543">
            <v>0</v>
          </cell>
        </row>
        <row r="544">
          <cell r="A544" t="str">
            <v>Radio Rahma</v>
          </cell>
          <cell r="B544">
            <v>0</v>
          </cell>
          <cell r="C544">
            <v>0</v>
          </cell>
        </row>
        <row r="545">
          <cell r="A545" t="str">
            <v>Radio Planet International</v>
          </cell>
          <cell r="B545">
            <v>0</v>
          </cell>
          <cell r="C545">
            <v>0</v>
          </cell>
        </row>
        <row r="546">
          <cell r="A546" t="str">
            <v>Radio Pacho</v>
          </cell>
          <cell r="B546">
            <v>0</v>
          </cell>
          <cell r="C546">
            <v>0</v>
          </cell>
        </row>
        <row r="547">
          <cell r="A547" t="str">
            <v>Radio One /  1 FM</v>
          </cell>
          <cell r="B547">
            <v>0</v>
          </cell>
          <cell r="C547">
            <v>0</v>
          </cell>
        </row>
        <row r="548">
          <cell r="A548" t="str">
            <v>Radio Oldis</v>
          </cell>
          <cell r="B548">
            <v>0</v>
          </cell>
          <cell r="C548">
            <v>0</v>
          </cell>
        </row>
        <row r="549">
          <cell r="A549" t="str">
            <v>Radio Nthome</v>
          </cell>
          <cell r="B549">
            <v>0</v>
          </cell>
          <cell r="C549">
            <v>0</v>
          </cell>
        </row>
        <row r="550">
          <cell r="A550" t="str">
            <v>Radio Mwariama</v>
          </cell>
          <cell r="B550">
            <v>0</v>
          </cell>
          <cell r="C550">
            <v>0</v>
          </cell>
        </row>
        <row r="551">
          <cell r="A551" t="str">
            <v>Radio Mwanendu</v>
          </cell>
          <cell r="B551">
            <v>0</v>
          </cell>
          <cell r="C551">
            <v>0</v>
          </cell>
        </row>
        <row r="552">
          <cell r="A552" t="str">
            <v>Radio Mururi</v>
          </cell>
          <cell r="B552">
            <v>0</v>
          </cell>
          <cell r="C552">
            <v>0</v>
          </cell>
        </row>
        <row r="553">
          <cell r="A553" t="str">
            <v>Radio Mumbo</v>
          </cell>
          <cell r="B553">
            <v>0</v>
          </cell>
          <cell r="C553">
            <v>0</v>
          </cell>
        </row>
        <row r="554">
          <cell r="A554" t="str">
            <v>Radio Mukwano</v>
          </cell>
          <cell r="B554">
            <v>0</v>
          </cell>
          <cell r="C554">
            <v>0</v>
          </cell>
        </row>
        <row r="555">
          <cell r="A555" t="str">
            <v>Radio Minto</v>
          </cell>
          <cell r="B555">
            <v>0</v>
          </cell>
          <cell r="C555">
            <v>0</v>
          </cell>
        </row>
        <row r="556">
          <cell r="A556" t="str">
            <v>Radio Mata</v>
          </cell>
          <cell r="B556">
            <v>0</v>
          </cell>
          <cell r="C556">
            <v>0</v>
          </cell>
        </row>
        <row r="557">
          <cell r="A557" t="str">
            <v>Radio Maria</v>
          </cell>
          <cell r="B557">
            <v>0</v>
          </cell>
          <cell r="C557">
            <v>0</v>
          </cell>
        </row>
        <row r="558">
          <cell r="A558" t="str">
            <v>Radio Mambo</v>
          </cell>
          <cell r="B558">
            <v>0</v>
          </cell>
          <cell r="C558">
            <v>0</v>
          </cell>
        </row>
        <row r="559">
          <cell r="A559" t="str">
            <v>Radio Maa</v>
          </cell>
          <cell r="B559">
            <v>0</v>
          </cell>
          <cell r="C559">
            <v>0</v>
          </cell>
        </row>
        <row r="560">
          <cell r="A560" t="str">
            <v>Radio Lake Victoria/Osienala</v>
          </cell>
          <cell r="B560">
            <v>0</v>
          </cell>
          <cell r="C560">
            <v>0</v>
          </cell>
        </row>
        <row r="561">
          <cell r="A561" t="str">
            <v>Radio Kitwek</v>
          </cell>
          <cell r="B561">
            <v>0</v>
          </cell>
          <cell r="C561">
            <v>0</v>
          </cell>
        </row>
        <row r="562">
          <cell r="A562" t="str">
            <v>Two FM/2 FM / 87.7 Radio</v>
          </cell>
          <cell r="B562">
            <v>0</v>
          </cell>
          <cell r="C562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10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11.xml><?xml version="1.0" encoding="utf-8"?>
<queryTable xmlns="http://schemas.openxmlformats.org/spreadsheetml/2006/main" name="ExternalData_1" connectionId="15" autoFormatId="0" applyNumberFormats="0" applyBorderFormats="0" applyFontFormats="1" applyPatternFormats="1" applyAlignmentFormats="0" applyWidthHeightFormats="0">
  <queryTableRefresh preserveSortFilterLayout="0" nextId="8" unboundColumnsRight="6">
    <queryTableFields count="7">
      <queryTableField id="1" name="Station" tableColumnId="11"/>
      <queryTableField id="2" dataBound="0" tableColumnId="12"/>
      <queryTableField id="3" dataBound="0" tableColumnId="13"/>
      <queryTableField id="4" dataBound="0" tableColumnId="14"/>
      <queryTableField id="5" dataBound="0" tableColumnId="15"/>
      <queryTableField id="6" dataBound="0" tableColumnId="1"/>
      <queryTableField id="7" dataBound="0" tableColumnId="2"/>
    </queryTableFields>
    <queryTableDeletedFields count="4">
      <deletedField name="Q1"/>
      <deletedField name="Q2"/>
      <deletedField name="Q3"/>
      <deletedField name="Q4"/>
    </queryTableDeletedFields>
  </queryTableRefresh>
</queryTable>
</file>

<file path=xl/queryTables/queryTable12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13.xml><?xml version="1.0" encoding="utf-8"?>
<queryTable xmlns="http://schemas.openxmlformats.org/spreadsheetml/2006/main" name="ExternalData_1" connectionId="7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14.xml><?xml version="1.0" encoding="utf-8"?>
<queryTable xmlns="http://schemas.openxmlformats.org/spreadsheetml/2006/main" name="ExternalData_1" connectionId="17" autoFormatId="0" applyNumberFormats="0" applyBorderFormats="0" applyFontFormats="1" applyPatternFormats="1" applyAlignmentFormats="0" applyWidthHeightFormats="0">
  <queryTableRefresh preserveSortFilterLayout="0" nextId="8" unboundColumnsRight="6">
    <queryTableFields count="7">
      <queryTableField id="1" name="Station" tableColumnId="11"/>
      <queryTableField id="2" dataBound="0" tableColumnId="12"/>
      <queryTableField id="3" dataBound="0" tableColumnId="13"/>
      <queryTableField id="4" dataBound="0" tableColumnId="14"/>
      <queryTableField id="5" dataBound="0" tableColumnId="15"/>
      <queryTableField id="6" dataBound="0" tableColumnId="1"/>
      <queryTableField id="7" dataBound="0" tableColumnId="2"/>
    </queryTableFields>
    <queryTableDeletedFields count="4">
      <deletedField name="Q1"/>
      <deletedField name="Q2"/>
      <deletedField name="Q3"/>
      <deletedField name="Q4"/>
    </queryTableDeletedFields>
  </queryTableRefresh>
</queryTable>
</file>

<file path=xl/queryTables/queryTable15.xml><?xml version="1.0" encoding="utf-8"?>
<queryTable xmlns="http://schemas.openxmlformats.org/spreadsheetml/2006/main" name="ExternalData_1" connectionId="18" autoFormatId="0" applyNumberFormats="0" applyBorderFormats="0" applyFontFormats="1" applyPatternFormats="1" applyAlignmentFormats="0" applyWidthHeightFormats="0">
  <queryTableRefresh preserveSortFilterLayout="0" nextId="9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7" dataBound="0" tableColumnId="1"/>
      <queryTableField id="8" dataBound="0" tableColumnId="2"/>
    </queryTableFields>
  </queryTableRefresh>
</queryTable>
</file>

<file path=xl/queryTables/queryTable16.xml><?xml version="1.0" encoding="utf-8"?>
<queryTable xmlns="http://schemas.openxmlformats.org/spreadsheetml/2006/main" name="ExternalData_1" connectionId="8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17.xml><?xml version="1.0" encoding="utf-8"?>
<queryTable xmlns="http://schemas.openxmlformats.org/spreadsheetml/2006/main" name="ExternalData_1" connectionId="19" autoFormatId="0" applyNumberFormats="0" applyBorderFormats="0" applyFontFormats="1" applyPatternFormats="1" applyAlignmentFormats="0" applyWidthHeightFormats="0">
  <queryTableRefresh preserveSortFilterLayout="0" nextId="9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7" dataBound="0" tableColumnId="1"/>
      <queryTableField id="8" dataBound="0" tableColumnId="2"/>
    </queryTableFields>
  </queryTableRefresh>
</queryTable>
</file>

<file path=xl/queryTables/queryTable18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19.xml><?xml version="1.0" encoding="utf-8"?>
<queryTable xmlns="http://schemas.openxmlformats.org/spreadsheetml/2006/main" name="ExternalData_1" connectionId="20" autoFormatId="0" applyNumberFormats="0" applyBorderFormats="0" applyFontFormats="1" applyPatternFormats="1" applyAlignmentFormats="0" applyWidthHeightFormats="0">
  <queryTableRefresh preserveSortFilterLayout="0" nextId="9" unboundColumnsRight="2">
    <queryTableFields count="7">
      <queryTableField id="1" name="Station" tableColumnId="9"/>
      <queryTableField id="5" dataBound="0" tableColumnId="13"/>
      <queryTableField id="2" name="Q2" tableColumnId="10"/>
      <queryTableField id="3" name="Q3" tableColumnId="11"/>
      <queryTableField id="4" name="Q4" tableColumnId="12"/>
      <queryTableField id="7" dataBound="0" tableColumnId="1"/>
      <queryTableField id="8" dataBound="0" tableColumnId="2"/>
    </queryTableFields>
  </queryTableRefresh>
</queryTable>
</file>

<file path=xl/queryTables/queryTable2.xml><?xml version="1.0" encoding="utf-8"?>
<queryTable xmlns="http://schemas.openxmlformats.org/spreadsheetml/2006/main" name="ExternalData_1" connectionId="16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20.xml><?xml version="1.0" encoding="utf-8"?>
<queryTable xmlns="http://schemas.openxmlformats.org/spreadsheetml/2006/main" name="ExternalData_1" connectionId="10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9"/>
      <queryTableField id="5" dataBound="0" tableColumnId="13"/>
      <queryTableField id="2" name="Q2" tableColumnId="10"/>
      <queryTableField id="3" name="Q3" tableColumnId="11"/>
      <queryTableField id="4" name="Q4" tableColumnId="12"/>
      <queryTableField id="6" dataBound="0" tableColumnId="1"/>
      <queryTableField id="7" dataBound="0" tableColumnId="2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4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8" unboundColumnsRight="6">
    <queryTableFields count="7">
      <queryTableField id="1" name="Station" tableColumnId="11"/>
      <queryTableField id="2" dataBound="0" tableColumnId="12"/>
      <queryTableField id="3" dataBound="0" tableColumnId="13"/>
      <queryTableField id="4" dataBound="0" tableColumnId="14"/>
      <queryTableField id="5" dataBound="0" tableColumnId="15"/>
      <queryTableField id="6" dataBound="0" tableColumnId="1"/>
      <queryTableField id="7" dataBound="0" tableColumnId="2"/>
    </queryTableFields>
    <queryTableDeletedFields count="4">
      <deletedField name="Q1"/>
      <deletedField name="Q2"/>
      <deletedField name="Q3"/>
      <deletedField name="Q4"/>
    </queryTableDeletedFields>
  </queryTableRefresh>
</queryTable>
</file>

<file path=xl/queryTables/queryTable5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6.xml><?xml version="1.0" encoding="utf-8"?>
<queryTable xmlns="http://schemas.openxmlformats.org/spreadsheetml/2006/main" name="ExternalData_1" connectionId="12" autoFormatId="0" applyNumberFormats="0" applyBorderFormats="0" applyFontFormats="1" applyPatternFormats="1" applyAlignmentFormats="0" applyWidthHeightFormats="0">
  <queryTableRefresh preserveSortFilterLayout="0" nextId="8" unboundColumnsRight="6">
    <queryTableFields count="7">
      <queryTableField id="1" name="Station" tableColumnId="11"/>
      <queryTableField id="2" dataBound="0" tableColumnId="12"/>
      <queryTableField id="3" dataBound="0" tableColumnId="13"/>
      <queryTableField id="4" dataBound="0" tableColumnId="14"/>
      <queryTableField id="5" dataBound="0" tableColumnId="15"/>
      <queryTableField id="6" dataBound="0" tableColumnId="1"/>
      <queryTableField id="7" dataBound="0" tableColumnId="2"/>
    </queryTableFields>
    <queryTableDeletedFields count="4">
      <deletedField name="Q1"/>
      <deletedField name="Q2"/>
      <deletedField name="Q3"/>
      <deletedField name="Q4"/>
    </queryTableDeletedFields>
  </queryTableRefresh>
</queryTable>
</file>

<file path=xl/queryTables/queryTable7.xml><?xml version="1.0" encoding="utf-8"?>
<queryTable xmlns="http://schemas.openxmlformats.org/spreadsheetml/2006/main" name="ExternalData_1" connectionId="13" autoFormatId="0" applyNumberFormats="0" applyBorderFormats="0" applyFontFormats="1" applyPatternFormats="1" applyAlignmentFormats="0" applyWidthHeightFormats="0">
  <queryTableRefresh preserveSortFilterLayout="0" nextId="8" unboundColumnsRight="6">
    <queryTableFields count="7">
      <queryTableField id="1" name="Station" tableColumnId="11"/>
      <queryTableField id="2" dataBound="0" tableColumnId="12"/>
      <queryTableField id="3" dataBound="0" tableColumnId="13"/>
      <queryTableField id="4" dataBound="0" tableColumnId="14"/>
      <queryTableField id="5" dataBound="0" tableColumnId="15"/>
      <queryTableField id="7" dataBound="0" tableColumnId="2"/>
      <queryTableField id="6" dataBound="0" tableColumnId="1"/>
    </queryTableFields>
    <queryTableDeletedFields count="4">
      <deletedField name="Q1"/>
      <deletedField name="Q2"/>
      <deletedField name="Q3"/>
      <deletedField name="Q4"/>
    </queryTableDeletedFields>
  </queryTableRefresh>
</queryTable>
</file>

<file path=xl/queryTables/queryTable8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8" unboundColumnsRight="2">
    <queryTableFields count="7">
      <queryTableField id="1" name="Station" tableColumnId="11"/>
      <queryTableField id="2" name="Q1" tableColumnId="12"/>
      <queryTableField id="3" name="Q2" tableColumnId="13"/>
      <queryTableField id="4" name="Q3" tableColumnId="14"/>
      <queryTableField id="5" name="Q4" tableColumnId="15"/>
      <queryTableField id="6" dataBound="0" tableColumnId="1"/>
      <queryTableField id="7" dataBound="0" tableColumnId="2"/>
    </queryTableFields>
  </queryTableRefresh>
</queryTable>
</file>

<file path=xl/queryTables/queryTable9.xml><?xml version="1.0" encoding="utf-8"?>
<queryTable xmlns="http://schemas.openxmlformats.org/spreadsheetml/2006/main" name="ExternalData_1" connectionId="14" autoFormatId="0" applyNumberFormats="0" applyBorderFormats="0" applyFontFormats="1" applyPatternFormats="1" applyAlignmentFormats="0" applyWidthHeightFormats="0">
  <queryTableRefresh preserveSortFilterLayout="0" nextId="8" unboundColumnsRight="6">
    <queryTableFields count="7">
      <queryTableField id="1" name="Station" tableColumnId="11"/>
      <queryTableField id="2" dataBound="0" tableColumnId="12"/>
      <queryTableField id="3" dataBound="0" tableColumnId="13"/>
      <queryTableField id="4" dataBound="0" tableColumnId="14"/>
      <queryTableField id="5" dataBound="0" tableColumnId="15"/>
      <queryTableField id="6" dataBound="0" tableColumnId="1"/>
      <queryTableField id="7" dataBound="0" tableColumnId="2"/>
    </queryTableFields>
    <queryTableDeletedFields count="4">
      <deletedField name="Q1"/>
      <deletedField name="Q2"/>
      <deletedField name="Q3"/>
      <deletedField name="Q4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1" name="Reach12" displayName="Reach12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'2024" queryTableFieldId="2"/>
    <tableColumn id="13" uniqueName="13" name="Q2'2024" queryTableFieldId="3"/>
    <tableColumn id="14" uniqueName="14" name="Q3'2024" queryTableFieldId="4"/>
    <tableColumn id="15" uniqueName="15" name="Q4'2024" queryTableFieldId="5"/>
    <tableColumn id="1" uniqueName="1" name="Q1'2025" queryTableFieldId="6" dataDxfId="7" dataCellStyle="Percent">
      <calculatedColumnFormula>VLOOKUP(Reach12[[#This Row],[Station]],[11]!Reach12[[Station]:[Q1''2025]],6,0)</calculatedColumnFormula>
    </tableColumn>
    <tableColumn id="2" uniqueName="2" name="%change" queryTableFieldId="7" dataDxfId="6" dataCellStyle="Percent">
      <calculatedColumnFormula>Reach12[[#This Row],[Q1''2025]]-Reach12[[#This Row],[Q4''2024]]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Reach9" displayName="Reach9" ref="A1:G520" tableType="queryTable" totalsRowShown="0">
  <autoFilter ref="A1:G520"/>
  <sortState ref="A2:G520">
    <sortCondition descending="1" ref="F1:F520"/>
  </sortState>
  <tableColumns count="7">
    <tableColumn id="11" uniqueName="11" name="Station" queryTableFieldId="1"/>
    <tableColumn id="12" uniqueName="12" name="Q1'2024" queryTableFieldId="2" dataDxfId="65" dataCellStyle="Percent"/>
    <tableColumn id="13" uniqueName="13" name="Q2'2024" queryTableFieldId="3" dataDxfId="64" dataCellStyle="Percent"/>
    <tableColumn id="14" uniqueName="14" name="Q3'2024" queryTableFieldId="4" dataDxfId="63" dataCellStyle="Percent"/>
    <tableColumn id="15" uniqueName="15" name="Q4'2024" queryTableFieldId="5" dataDxfId="62" dataCellStyle="Percent"/>
    <tableColumn id="1" uniqueName="1" name="Q1'2025" queryTableFieldId="6" dataDxfId="61" dataCellStyle="Percent">
      <calculatedColumnFormula>VLOOKUP(Reach9[[#This Row],[Station]],'[4]Reach and Share'!$A$1:$B$562,2,0)</calculatedColumnFormula>
    </tableColumn>
    <tableColumn id="2" uniqueName="2" name="%change" queryTableFieldId="7" dataDxfId="60" dataCellStyle="Percent">
      <calculatedColumnFormula>Reach9[[#This Row],[Q1''2025]]-Reach9[[#This Row],[Q4''2024]]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9" name="Share10" displayName="Share10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'2024" queryTableFieldId="2" dataDxfId="59" dataCellStyle="Percent"/>
    <tableColumn id="13" uniqueName="13" name="Q2'2024" queryTableFieldId="3" dataDxfId="58" dataCellStyle="Percent"/>
    <tableColumn id="14" uniqueName="14" name="Q3'2024" queryTableFieldId="4" dataDxfId="57" dataCellStyle="Percent"/>
    <tableColumn id="15" uniqueName="15" name="Q4'2024" queryTableFieldId="5" dataDxfId="56" dataCellStyle="Percent">
      <calculatedColumnFormula>VLOOKUP(Share10[[#This Row],[Station]],[5]Sheet2!$A$2:$C$524,3,0)</calculatedColumnFormula>
    </tableColumn>
    <tableColumn id="1" uniqueName="1" name="Q1'2025" queryTableFieldId="6" dataDxfId="55" dataCellStyle="Percent">
      <calculatedColumnFormula>VLOOKUP(Share10[[#This Row],[Station]],'[6]Reach and Share'!$A$1:$C$562,3,0)</calculatedColumnFormula>
    </tableColumn>
    <tableColumn id="2" uniqueName="2" name="% change" queryTableFieldId="7" dataDxfId="54" dataCellStyle="Percent">
      <calculatedColumnFormula>Share10[[#This Row],[Q1''2025]]-Share10[[#This Row],[Q4''2024]]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0" name="Reach11" displayName="Reach11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'2024" queryTableFieldId="2"/>
    <tableColumn id="13" uniqueName="13" name="Q2'2024" queryTableFieldId="3"/>
    <tableColumn id="14" uniqueName="14" name="Q3'2024" queryTableFieldId="4"/>
    <tableColumn id="15" uniqueName="15" name="Q4'2024" queryTableFieldId="5"/>
    <tableColumn id="1" uniqueName="1" name="Q1'2025" queryTableFieldId="6" dataDxfId="53" dataCellStyle="Percent">
      <calculatedColumnFormula>VLOOKUP(Reach11[[#This Row],[Station]],'[6]Reach and Share'!$A$1:$B$562,2,0)</calculatedColumnFormula>
    </tableColumn>
    <tableColumn id="2" uniqueName="2" name="%change" queryTableFieldId="7" dataDxfId="52" dataCellStyle="Percent">
      <calculatedColumnFormula>Reach11[[#This Row],[Q1''2025]]-Reach11[[#This Row],[Q4''2024]]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Reach14" displayName="Reach14" ref="A1:G520" tableType="queryTable" totalsRowShown="0">
  <autoFilter ref="A1:G520"/>
  <sortState ref="A2:G520">
    <sortCondition descending="1" ref="F1:F520"/>
  </sortState>
  <tableColumns count="7">
    <tableColumn id="11" uniqueName="11" name="Station" queryTableFieldId="1"/>
    <tableColumn id="12" uniqueName="12" name="Q1'2024" queryTableFieldId="2" dataDxfId="51" dataCellStyle="Percent"/>
    <tableColumn id="13" uniqueName="13" name="Q2'2024" queryTableFieldId="3" dataDxfId="50" dataCellStyle="Percent"/>
    <tableColumn id="14" uniqueName="14" name="Q3'2024" queryTableFieldId="4" dataDxfId="49" dataCellStyle="Percent"/>
    <tableColumn id="15" uniqueName="15" name="Q4'2024" queryTableFieldId="5" dataDxfId="48" dataCellStyle="Percent"/>
    <tableColumn id="1" uniqueName="1" name="Q1'2025" queryTableFieldId="6" dataDxfId="47" dataCellStyle="Percent">
      <calculatedColumnFormula>VLOOKUP(Reach14[[#This Row],[Station]],'[7]Reach and Share'!$A$2:$B$563,2,0)</calculatedColumnFormula>
    </tableColumn>
    <tableColumn id="2" uniqueName="2" name="%change" queryTableFieldId="7" dataDxfId="46" dataCellStyle="Percent">
      <calculatedColumnFormula>Reach14[[#This Row],[Q1''2025]]-Reach14[[#This Row],[Q4''2024]]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14" name="Share15" displayName="Share15" ref="A1:G520" tableType="queryTable" totalsRowShown="0">
  <autoFilter ref="A1:G520"/>
  <sortState ref="A2:G520">
    <sortCondition descending="1" ref="F1:F520"/>
  </sortState>
  <tableColumns count="7">
    <tableColumn id="11" uniqueName="11" name="Station" queryTableFieldId="1"/>
    <tableColumn id="12" uniqueName="12" name="Q1'2024" queryTableFieldId="2" dataDxfId="45" dataCellStyle="Percent"/>
    <tableColumn id="13" uniqueName="13" name="Q2'2024" queryTableFieldId="3" dataDxfId="44" dataCellStyle="Percent"/>
    <tableColumn id="14" uniqueName="14" name="Q3'2024" queryTableFieldId="4" dataDxfId="43" dataCellStyle="Percent"/>
    <tableColumn id="15" uniqueName="15" name="Q4'2024" queryTableFieldId="5" dataDxfId="42" dataCellStyle="Percent"/>
    <tableColumn id="1" uniqueName="1" name="Q1'2025" queryTableFieldId="6" dataDxfId="41" dataCellStyle="Percent">
      <calculatedColumnFormula>Share15[[#This Row],[Q4''2024]]-Share15[[#This Row],[Q3''2024]]</calculatedColumnFormula>
    </tableColumn>
    <tableColumn id="2" uniqueName="2" name="%change" queryTableFieldId="7" dataDxfId="40" dataCellStyle="Percent">
      <calculatedColumnFormula>Share15[[#This Row],[Q1''2025]]-Share15[[#This Row],[Q4''2024]]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id="15" name="Share16" displayName="Share16" ref="A1:G520" tableType="queryTable" totalsRowShown="0">
  <autoFilter ref="A1:G520"/>
  <sortState ref="A2:G520">
    <sortCondition descending="1" ref="F1:F520"/>
  </sortState>
  <tableColumns count="7">
    <tableColumn id="11" uniqueName="11" name="Station" queryTableFieldId="1"/>
    <tableColumn id="12" uniqueName="12" name="Q1'2024" queryTableFieldId="2" dataDxfId="39" dataCellStyle="Percent"/>
    <tableColumn id="13" uniqueName="13" name="Q2'2024" queryTableFieldId="3" dataDxfId="38" dataCellStyle="Percent"/>
    <tableColumn id="14" uniqueName="14" name="Q3'2024" queryTableFieldId="4" dataDxfId="37" dataCellStyle="Percent"/>
    <tableColumn id="15" uniqueName="15" name="Q4'2024" queryTableFieldId="5" dataDxfId="36" dataCellStyle="Percent"/>
    <tableColumn id="1" uniqueName="1" name="Q1'2025" queryTableFieldId="7" dataDxfId="35" dataCellStyle="Percent">
      <calculatedColumnFormula>VLOOKUP(Share16[[#This Row],[Station]],'[8]Reach and Share'!$A$3:$C$562,3,0)</calculatedColumnFormula>
    </tableColumn>
    <tableColumn id="2" uniqueName="2" name="%change" queryTableFieldId="8" dataDxfId="34" dataCellStyle="Percent">
      <calculatedColumnFormula>Share16[[#This Row],[Q1''2025]]-Share16[[#This Row],[Q4''2024]]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id="16" name="Reach17" displayName="Reach17" ref="A1:G520" tableType="queryTable" totalsRowShown="0">
  <autoFilter ref="A1:G520"/>
  <sortState ref="A2:G520">
    <sortCondition descending="1" ref="F1:F520"/>
  </sortState>
  <tableColumns count="7">
    <tableColumn id="11" uniqueName="11" name="Station" queryTableFieldId="1"/>
    <tableColumn id="12" uniqueName="12" name="Q1'2024" queryTableFieldId="2"/>
    <tableColumn id="13" uniqueName="13" name="Q2'2024" queryTableFieldId="3"/>
    <tableColumn id="14" uniqueName="14" name="Q3'2024" queryTableFieldId="4"/>
    <tableColumn id="15" uniqueName="15" name="Q4'2024" queryTableFieldId="5"/>
    <tableColumn id="1" uniqueName="1" name="Q1'2025" queryTableFieldId="6" dataDxfId="33" dataCellStyle="Percent">
      <calculatedColumnFormula>VLOOKUP(Reach17[[#This Row],[Station]],'[8]Reach and Share'!$A$1:$B$562,2,0)</calculatedColumnFormula>
    </tableColumn>
    <tableColumn id="2" uniqueName="2" name="%CHANGE" queryTableFieldId="7" dataDxfId="32" dataCellStyle="Percent">
      <calculatedColumnFormula>Reach17[[#This Row],[Q1''2025]]-Reach17[[#This Row],[Q4''2024]]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id="17" name="Share18" displayName="Share18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" queryTableFieldId="2" dataDxfId="31" dataCellStyle="Percent"/>
    <tableColumn id="13" uniqueName="13" name="Q2" queryTableFieldId="3" dataDxfId="30" dataCellStyle="Percent"/>
    <tableColumn id="14" uniqueName="14" name="Q3" queryTableFieldId="4" dataDxfId="29" dataCellStyle="Percent"/>
    <tableColumn id="15" uniqueName="15" name="Q4" queryTableFieldId="5" dataDxfId="28" dataCellStyle="Percent"/>
    <tableColumn id="1" uniqueName="1" name="Q1'2025" queryTableFieldId="7" dataDxfId="27" dataCellStyle="Percent">
      <calculatedColumnFormula>VLOOKUP(Share18[[#This Row],[Station]],'[9]Reach and Share'!$A$1:$C$562,3,0)</calculatedColumnFormula>
    </tableColumn>
    <tableColumn id="2" uniqueName="2" name="%change" queryTableFieldId="8" dataDxfId="26" dataCellStyle="Percent">
      <calculatedColumnFormula>Share18[[#This Row],[Q1''2025]]-Share18[[#This Row],[Q4]]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id="18" name="Reach19" displayName="Reach19" ref="A1:G520" tableType="queryTable" totalsRowShown="0">
  <autoFilter ref="A1:G520"/>
  <sortState ref="A2:G520">
    <sortCondition descending="1" ref="F1:F520"/>
  </sortState>
  <tableColumns count="7">
    <tableColumn id="11" uniqueName="11" name="Station" queryTableFieldId="1"/>
    <tableColumn id="12" uniqueName="12" name="Q1'2024" queryTableFieldId="2" dataDxfId="25" dataCellStyle="Percent"/>
    <tableColumn id="13" uniqueName="13" name="Q2'2024" queryTableFieldId="3" dataDxfId="24" dataCellStyle="Percent"/>
    <tableColumn id="14" uniqueName="14" name="Q3'2024" queryTableFieldId="4" dataDxfId="23" dataCellStyle="Percent"/>
    <tableColumn id="15" uniqueName="15" name="Q4'2024" queryTableFieldId="5" dataDxfId="22" dataCellStyle="Percent"/>
    <tableColumn id="1" uniqueName="1" name="Q1'2025" queryTableFieldId="6" dataDxfId="21" dataCellStyle="Percent">
      <calculatedColumnFormula>VLOOKUP(Reach19[[#This Row],[Station]],'[9]Reach and Share'!$A$1:$B$562,2,0)</calculatedColumnFormula>
    </tableColumn>
    <tableColumn id="2" uniqueName="2" name="%change" queryTableFieldId="7" dataDxfId="20" dataCellStyle="Percent">
      <calculatedColumnFormula>Reach19[[#This Row],[Q1''2025]]-Reach19[[#This Row],[Q4''2024]]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id="19" name="Share20" displayName="Share20" ref="A1:G520" tableType="queryTable" totalsRowShown="0">
  <autoFilter ref="A1:G520"/>
  <sortState ref="A2:G520">
    <sortCondition descending="1" ref="F1:F520"/>
  </sortState>
  <tableColumns count="7">
    <tableColumn id="9" uniqueName="9" name="Station" queryTableFieldId="1"/>
    <tableColumn id="13" uniqueName="13" name="Q1'2024" queryTableFieldId="5" dataDxfId="19" dataCellStyle="Percent"/>
    <tableColumn id="10" uniqueName="10" name="Q2'2024" queryTableFieldId="2" dataDxfId="18" dataCellStyle="Percent"/>
    <tableColumn id="11" uniqueName="11" name="Q3'2024" queryTableFieldId="3" dataDxfId="17" dataCellStyle="Percent"/>
    <tableColumn id="12" uniqueName="12" name="Q4'2024" queryTableFieldId="4" dataDxfId="16" dataCellStyle="Percent"/>
    <tableColumn id="1" uniqueName="1" name="Q1'2025" queryTableFieldId="7" dataDxfId="15">
      <calculatedColumnFormula>(Share20[[#This Row],[Q4''2024]]-Share20[[#This Row],[Q3''2024]])/100</calculatedColumnFormula>
    </tableColumn>
    <tableColumn id="2" uniqueName="2" name="change" queryTableFieldId="8" dataDxfId="14" dataCellStyle="Percent">
      <calculatedColumnFormula>Share20[[#This Row],[Q1''2025]]-Share20[[#This Row],[Q4''2024]]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2" name="Share13" displayName="Share13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'2024" queryTableFieldId="2" dataDxfId="5" dataCellStyle="Percent"/>
    <tableColumn id="13" uniqueName="13" name="Q2'2024" queryTableFieldId="3" dataDxfId="4" dataCellStyle="Percent"/>
    <tableColumn id="14" uniqueName="14" name="Q3'2024" queryTableFieldId="4" dataDxfId="3" dataCellStyle="Percent"/>
    <tableColumn id="15" uniqueName="15" name="Q4'2024" queryTableFieldId="5" dataDxfId="2" dataCellStyle="Percent"/>
    <tableColumn id="1" uniqueName="1" name="Q1'2025" queryTableFieldId="6" dataDxfId="1" dataCellStyle="Percent">
      <calculatedColumnFormula>VLOOKUP(Share13[[#This Row],[Station]],[11]!Share13[[Station]:[Q1''2025]],6,0)</calculatedColumnFormula>
    </tableColumn>
    <tableColumn id="2" uniqueName="2" name="%change" queryTableFieldId="7" dataDxfId="0" dataCellStyle="Percent">
      <calculatedColumnFormula>Share13[[#This Row],[Q1''2025]]-Share13[[#This Row],[Q4''2024]]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id="20" name="Reach21" displayName="Reach21" ref="A1:G520" tableType="queryTable" totalsRowShown="0">
  <autoFilter ref="A1:G520"/>
  <sortState ref="A2:G520">
    <sortCondition descending="1" ref="F1:F520"/>
  </sortState>
  <tableColumns count="7">
    <tableColumn id="9" uniqueName="9" name="Station" queryTableFieldId="1"/>
    <tableColumn id="13" uniqueName="13" name="Q1'2024" queryTableFieldId="5" dataDxfId="13" dataCellStyle="Percent"/>
    <tableColumn id="10" uniqueName="10" name="Q2'2024" queryTableFieldId="2" dataDxfId="12" dataCellStyle="Percent"/>
    <tableColumn id="11" uniqueName="11" name="Q3'2024" queryTableFieldId="3" dataDxfId="11" dataCellStyle="Percent"/>
    <tableColumn id="12" uniqueName="12" name="Q4'2024" queryTableFieldId="4" dataDxfId="10" dataCellStyle="Percent"/>
    <tableColumn id="1" uniqueName="1" name="Q1'2025" queryTableFieldId="6" dataDxfId="9" dataCellStyle="Percent">
      <calculatedColumnFormula>VLOOKUP(Reach21[[#This Row],[Station]],'[10]Reach and Share'!$A$2:$B$562,2,0)</calculatedColumnFormula>
    </tableColumn>
    <tableColumn id="2" uniqueName="2" name="%change" queryTableFieldId="7" dataDxfId="8" dataCellStyle="Percent">
      <calculatedColumnFormula>Reach21[[#This Row],[Q1''2025]]-Reach21[[#This Row],[Q4''2024]]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Reach" displayName="Reach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'2024" queryTableFieldId="2" dataDxfId="99" dataCellStyle="Percent"/>
    <tableColumn id="13" uniqueName="13" name="Q2'2024" queryTableFieldId="3" dataDxfId="98" dataCellStyle="Percent"/>
    <tableColumn id="14" uniqueName="14" name="Q3'2024" queryTableFieldId="4" dataDxfId="97" dataCellStyle="Percent"/>
    <tableColumn id="15" uniqueName="15" name="Q4'2024" queryTableFieldId="5" dataDxfId="96" dataCellStyle="Percent"/>
    <tableColumn id="1" uniqueName="1" name="Q1'2025" queryTableFieldId="6" dataDxfId="95" dataCellStyle="Percent">
      <calculatedColumnFormula>VLOOKUP(Reach[[#This Row],[Station]],'[1]Reach and Share'!$A$1:$B$562,2,0)</calculatedColumnFormula>
    </tableColumn>
    <tableColumn id="2" uniqueName="2" name="%change" queryTableFieldId="7" dataDxfId="94" dataCellStyle="Percent">
      <calculatedColumnFormula>Reach[[#This Row],[Q1''2025]]-Reach[[#This Row],[Q4''2024]]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2" name="Share" displayName="Share" ref="A1:G520" tableType="queryTable" totalsRowShown="0">
  <autoFilter ref="A1:G520"/>
  <sortState ref="A2:G520">
    <sortCondition descending="1" ref="F1:F520"/>
  </sortState>
  <tableColumns count="7">
    <tableColumn id="11" uniqueName="11" name="Station" queryTableFieldId="1"/>
    <tableColumn id="12" uniqueName="12" name="Q1'2024" queryTableFieldId="2" dataDxfId="93" dataCellStyle="Percent"/>
    <tableColumn id="13" uniqueName="13" name="Q2'2024" queryTableFieldId="3" dataDxfId="92" dataCellStyle="Percent"/>
    <tableColumn id="14" uniqueName="14" name="Q3'2024" queryTableFieldId="4" dataDxfId="91" dataCellStyle="Percent"/>
    <tableColumn id="15" uniqueName="15" name="Q4'2024" queryTableFieldId="5" dataDxfId="90" dataCellStyle="Percent"/>
    <tableColumn id="1" uniqueName="1" name="Q1'2025" queryTableFieldId="6" dataDxfId="89" dataCellStyle="Percent">
      <calculatedColumnFormula>VLOOKUP(Share[[#This Row],[Station]],'[1]Reach and Share'!$A$1:$C$562,3,0)</calculatedColumnFormula>
    </tableColumn>
    <tableColumn id="2" uniqueName="2" name="%change" queryTableFieldId="7" dataDxfId="88" dataCellStyle="Percent">
      <calculatedColumnFormula>Share[[#This Row],[Q1''2025]]-Share[[#This Row],[Q4''2024]]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3" name="Reach4" displayName="Reach4" ref="A1:G520" tableType="queryTable" totalsRowShown="0">
  <autoFilter ref="A1:G520"/>
  <sortState ref="A2:G520">
    <sortCondition descending="1" ref="F1:F520"/>
  </sortState>
  <tableColumns count="7">
    <tableColumn id="11" uniqueName="11" name="Station" queryTableFieldId="1"/>
    <tableColumn id="12" uniqueName="12" name="Q1'2024" queryTableFieldId="2"/>
    <tableColumn id="13" uniqueName="13" name="Q2'2024" queryTableFieldId="3"/>
    <tableColumn id="14" uniqueName="14" name="Q3'2024" queryTableFieldId="4"/>
    <tableColumn id="15" uniqueName="15" name="Q4'2024" queryTableFieldId="5"/>
    <tableColumn id="1" uniqueName="1" name="Q1'2025" queryTableFieldId="6" dataDxfId="87" dataCellStyle="Percent">
      <calculatedColumnFormula>VLOOKUP(Reach4[[#This Row],[Station]],'[2]Reach and Share'!$A$2:$B$562,2,0)</calculatedColumnFormula>
    </tableColumn>
    <tableColumn id="2" uniqueName="2" name="%change" queryTableFieldId="7" dataDxfId="86" dataCellStyle="Percent">
      <calculatedColumnFormula>Reach4[[#This Row],[Q1''2025]]-Reach4[[#This Row],[Q4''2024]]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Share5" displayName="Share5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'2024" queryTableFieldId="2" dataDxfId="85" dataCellStyle="Percent"/>
    <tableColumn id="13" uniqueName="13" name="Q2'2024" queryTableFieldId="3" dataDxfId="84" dataCellStyle="Percent"/>
    <tableColumn id="14" uniqueName="14" name="Q3'2024" queryTableFieldId="4" dataDxfId="83" dataCellStyle="Percent"/>
    <tableColumn id="15" uniqueName="15" name="Q4'2024" queryTableFieldId="5" dataDxfId="82" dataCellStyle="Percent"/>
    <tableColumn id="1" uniqueName="1" name="Q1'2025" queryTableFieldId="6" dataDxfId="81" dataCellStyle="Percent">
      <calculatedColumnFormula>VLOOKUP(Share5[[#This Row],[Station]],'[2]Reach and Share'!$A$1:$C$562,3,0)</calculatedColumnFormula>
    </tableColumn>
    <tableColumn id="2" uniqueName="2" name="%change" queryTableFieldId="7" dataDxfId="80" dataCellStyle="Percent">
      <calculatedColumnFormula>Share5[[#This Row],[Q1''2025]]-Share5[[#This Row],[Q4''2024]]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Share6" displayName="Share6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'2024" queryTableFieldId="2" dataDxfId="79" dataCellStyle="Percent"/>
    <tableColumn id="13" uniqueName="13" name="Q2'2024" queryTableFieldId="3" dataDxfId="78" dataCellStyle="Percent"/>
    <tableColumn id="14" uniqueName="14" name="Q3'2024" queryTableFieldId="4" dataDxfId="77" dataCellStyle="Percent"/>
    <tableColumn id="15" uniqueName="15" name="Q4'2024" queryTableFieldId="5" dataDxfId="76" dataCellStyle="Percent"/>
    <tableColumn id="2" uniqueName="2" name="Q1'2025" queryTableFieldId="7" dataDxfId="75" dataCellStyle="Percent">
      <calculatedColumnFormula>VLOOKUP(Share6[[#This Row],[Station]],'[3]Reach and Share'!$A$1:$C$562,3,0)</calculatedColumnFormula>
    </tableColumn>
    <tableColumn id="1" uniqueName="1" name="%change" queryTableFieldId="6" dataDxfId="74" dataCellStyle="Percent">
      <calculatedColumnFormula>Share6[[#This Row],[Q1''2025]]-Share6[[#This Row],[Q4''2024]]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6" name="Reach7" displayName="Reach7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'2024" queryTableFieldId="2"/>
    <tableColumn id="13" uniqueName="13" name="Q2'2024" queryTableFieldId="3"/>
    <tableColumn id="14" uniqueName="14" name="Q3'2024" queryTableFieldId="4"/>
    <tableColumn id="15" uniqueName="15" name="Q4'2024" queryTableFieldId="5"/>
    <tableColumn id="1" uniqueName="1" name="Q1'2025" queryTableFieldId="6" dataDxfId="73" dataCellStyle="Percent">
      <calculatedColumnFormula>VLOOKUP(Reach7[[#This Row],[Station]],'[3]Reach and Share'!$A$1:$B$562,2,0)</calculatedColumnFormula>
    </tableColumn>
    <tableColumn id="2" uniqueName="2" name="%change" queryTableFieldId="7" dataDxfId="72" dataCellStyle="Percent">
      <calculatedColumnFormula>Reach7[[#This Row],[Q1''2025]]-Reach7[[#This Row],[Q4''2024]]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7" name="Share8" displayName="Share8" ref="A1:G520" tableType="queryTable" totalsRowShown="0">
  <autoFilter ref="A1:G520"/>
  <sortState ref="A2:G522">
    <sortCondition descending="1" ref="F1:F522"/>
  </sortState>
  <tableColumns count="7">
    <tableColumn id="11" uniqueName="11" name="Station" queryTableFieldId="1"/>
    <tableColumn id="12" uniqueName="12" name="Q1'2024" queryTableFieldId="2" dataDxfId="71" dataCellStyle="Percent"/>
    <tableColumn id="13" uniqueName="13" name="Q2'2024" queryTableFieldId="3" dataDxfId="70" dataCellStyle="Percent"/>
    <tableColumn id="14" uniqueName="14" name="Q3'2024" queryTableFieldId="4" dataDxfId="69" dataCellStyle="Percent"/>
    <tableColumn id="15" uniqueName="15" name="Q4'2024" queryTableFieldId="5" dataDxfId="68" dataCellStyle="Percent"/>
    <tableColumn id="1" uniqueName="1" name="Q1'2025" queryTableFieldId="6" dataDxfId="67" dataCellStyle="Percent">
      <calculatedColumnFormula>VLOOKUP(Share8[[#This Row],[Station]],'[4]Reach and Share'!$A$3:$C$562,3,0)</calculatedColumnFormula>
    </tableColumn>
    <tableColumn id="2" uniqueName="2" name="%change" queryTableFieldId="7" dataDxfId="66" dataCellStyle="Percent">
      <calculatedColumnFormula>Share8[[#This Row],[Q1''2025]]-Share8[[#This Row],[Q4''2024]]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4"/>
  <sheetViews>
    <sheetView workbookViewId="0">
      <selection activeCell="G21" sqref="G21"/>
    </sheetView>
  </sheetViews>
  <sheetFormatPr defaultRowHeight="14.25" x14ac:dyDescent="0.45"/>
  <cols>
    <col min="1" max="1" width="17.3984375" customWidth="1"/>
    <col min="2" max="2" width="16.46484375" customWidth="1"/>
    <col min="3" max="3" width="18.86328125" customWidth="1"/>
  </cols>
  <sheetData>
    <row r="1" spans="1:3" x14ac:dyDescent="0.45">
      <c r="A1" s="1" t="s">
        <v>0</v>
      </c>
      <c r="B1" s="1" t="s">
        <v>1</v>
      </c>
      <c r="C1" s="1" t="s">
        <v>3</v>
      </c>
    </row>
    <row r="2" spans="1:3" x14ac:dyDescent="0.45">
      <c r="A2" t="s">
        <v>4</v>
      </c>
      <c r="B2" s="2">
        <v>0.28899999999999998</v>
      </c>
      <c r="C2" t="s">
        <v>523</v>
      </c>
    </row>
    <row r="3" spans="1:3" x14ac:dyDescent="0.45">
      <c r="A3" t="s">
        <v>5</v>
      </c>
      <c r="B3" s="2">
        <v>0.1235</v>
      </c>
      <c r="C3" t="s">
        <v>523</v>
      </c>
    </row>
    <row r="4" spans="1:3" x14ac:dyDescent="0.45">
      <c r="A4" t="s">
        <v>6</v>
      </c>
      <c r="B4" s="2">
        <v>7.1800000000000003E-2</v>
      </c>
      <c r="C4" t="s">
        <v>523</v>
      </c>
    </row>
    <row r="5" spans="1:3" x14ac:dyDescent="0.45">
      <c r="A5" t="s">
        <v>7</v>
      </c>
      <c r="B5" s="2">
        <v>3.6799999999999999E-2</v>
      </c>
      <c r="C5" t="s">
        <v>523</v>
      </c>
    </row>
    <row r="6" spans="1:3" x14ac:dyDescent="0.45">
      <c r="A6" t="s">
        <v>8</v>
      </c>
      <c r="B6" s="2">
        <v>2.35E-2</v>
      </c>
      <c r="C6" t="s">
        <v>523</v>
      </c>
    </row>
    <row r="7" spans="1:3" x14ac:dyDescent="0.45">
      <c r="A7" t="s">
        <v>9</v>
      </c>
      <c r="B7" s="2">
        <v>1.52E-2</v>
      </c>
      <c r="C7" t="s">
        <v>523</v>
      </c>
    </row>
    <row r="8" spans="1:3" x14ac:dyDescent="0.45">
      <c r="A8" t="s">
        <v>10</v>
      </c>
      <c r="B8" s="2">
        <v>9.4999999999999998E-3</v>
      </c>
      <c r="C8" t="s">
        <v>523</v>
      </c>
    </row>
    <row r="9" spans="1:3" x14ac:dyDescent="0.45">
      <c r="A9" t="s">
        <v>11</v>
      </c>
      <c r="B9" s="2">
        <v>7.6E-3</v>
      </c>
      <c r="C9" t="s">
        <v>523</v>
      </c>
    </row>
    <row r="10" spans="1:3" x14ac:dyDescent="0.45">
      <c r="A10" t="s">
        <v>12</v>
      </c>
      <c r="B10" s="2">
        <v>7.4000000000000003E-3</v>
      </c>
      <c r="C10" t="s">
        <v>523</v>
      </c>
    </row>
    <row r="11" spans="1:3" x14ac:dyDescent="0.45">
      <c r="A11" t="s">
        <v>13</v>
      </c>
      <c r="B11" s="2">
        <v>8.3000000000000001E-3</v>
      </c>
      <c r="C11" t="s">
        <v>523</v>
      </c>
    </row>
    <row r="12" spans="1:3" x14ac:dyDescent="0.45">
      <c r="A12" t="s">
        <v>14</v>
      </c>
      <c r="B12" s="2">
        <v>7.7000000000000002E-3</v>
      </c>
      <c r="C12" t="s">
        <v>523</v>
      </c>
    </row>
    <row r="13" spans="1:3" x14ac:dyDescent="0.45">
      <c r="A13" t="s">
        <v>15</v>
      </c>
      <c r="B13" s="2">
        <v>6.3E-3</v>
      </c>
      <c r="C13" t="s">
        <v>523</v>
      </c>
    </row>
    <row r="14" spans="1:3" x14ac:dyDescent="0.45">
      <c r="A14" t="s">
        <v>16</v>
      </c>
      <c r="B14" s="2">
        <v>1E-3</v>
      </c>
      <c r="C14" t="s">
        <v>523</v>
      </c>
    </row>
    <row r="15" spans="1:3" x14ac:dyDescent="0.45">
      <c r="A15" t="s">
        <v>17</v>
      </c>
      <c r="B15" s="2">
        <v>5.3E-3</v>
      </c>
      <c r="C15" t="s">
        <v>523</v>
      </c>
    </row>
    <row r="16" spans="1:3" x14ac:dyDescent="0.45">
      <c r="A16" t="s">
        <v>18</v>
      </c>
      <c r="B16" s="2">
        <v>4.1000000000000003E-3</v>
      </c>
      <c r="C16" t="s">
        <v>523</v>
      </c>
    </row>
    <row r="17" spans="1:3" x14ac:dyDescent="0.45">
      <c r="A17" t="s">
        <v>19</v>
      </c>
      <c r="B17" s="2">
        <v>6.6E-3</v>
      </c>
      <c r="C17" t="s">
        <v>523</v>
      </c>
    </row>
    <row r="18" spans="1:3" x14ac:dyDescent="0.45">
      <c r="A18" t="s">
        <v>20</v>
      </c>
      <c r="B18" s="2">
        <v>4.7999999999999996E-3</v>
      </c>
      <c r="C18" t="s">
        <v>523</v>
      </c>
    </row>
    <row r="19" spans="1:3" x14ac:dyDescent="0.45">
      <c r="A19" t="s">
        <v>21</v>
      </c>
      <c r="B19" s="2">
        <v>5.3E-3</v>
      </c>
      <c r="C19" t="s">
        <v>523</v>
      </c>
    </row>
    <row r="20" spans="1:3" x14ac:dyDescent="0.45">
      <c r="A20" t="s">
        <v>22</v>
      </c>
      <c r="B20" s="2">
        <v>4.7000000000000002E-3</v>
      </c>
      <c r="C20" t="s">
        <v>523</v>
      </c>
    </row>
    <row r="21" spans="1:3" x14ac:dyDescent="0.45">
      <c r="A21" t="s">
        <v>23</v>
      </c>
      <c r="B21" s="2">
        <v>4.5999999999999999E-3</v>
      </c>
      <c r="C21" t="s">
        <v>523</v>
      </c>
    </row>
    <row r="22" spans="1:3" x14ac:dyDescent="0.45">
      <c r="A22" t="s">
        <v>24</v>
      </c>
      <c r="B22" s="2">
        <v>2.8999999999999998E-3</v>
      </c>
      <c r="C22" t="s">
        <v>523</v>
      </c>
    </row>
    <row r="23" spans="1:3" x14ac:dyDescent="0.45">
      <c r="A23" t="s">
        <v>25</v>
      </c>
      <c r="B23" s="2">
        <v>2.8999999999999998E-3</v>
      </c>
      <c r="C23" t="s">
        <v>523</v>
      </c>
    </row>
    <row r="24" spans="1:3" x14ac:dyDescent="0.45">
      <c r="A24" t="s">
        <v>26</v>
      </c>
      <c r="B24" s="2">
        <v>1E-3</v>
      </c>
      <c r="C24" t="s">
        <v>523</v>
      </c>
    </row>
    <row r="25" spans="1:3" x14ac:dyDescent="0.45">
      <c r="A25" t="s">
        <v>27</v>
      </c>
      <c r="B25" s="2">
        <v>2.0999999999999999E-3</v>
      </c>
      <c r="C25" t="s">
        <v>523</v>
      </c>
    </row>
    <row r="26" spans="1:3" x14ac:dyDescent="0.45">
      <c r="A26" t="s">
        <v>28</v>
      </c>
      <c r="B26" s="2">
        <v>1.6000000000000001E-3</v>
      </c>
      <c r="C26" t="s">
        <v>523</v>
      </c>
    </row>
    <row r="27" spans="1:3" x14ac:dyDescent="0.45">
      <c r="A27" t="s">
        <v>29</v>
      </c>
      <c r="B27" s="2">
        <v>1.1000000000000001E-3</v>
      </c>
      <c r="C27" t="s">
        <v>523</v>
      </c>
    </row>
    <row r="28" spans="1:3" x14ac:dyDescent="0.45">
      <c r="A28" t="s">
        <v>30</v>
      </c>
      <c r="B28" s="2">
        <v>1.1999999999999999E-3</v>
      </c>
      <c r="C28" t="s">
        <v>523</v>
      </c>
    </row>
    <row r="29" spans="1:3" x14ac:dyDescent="0.45">
      <c r="A29" t="s">
        <v>31</v>
      </c>
      <c r="B29" s="2">
        <v>1.1000000000000001E-3</v>
      </c>
      <c r="C29" t="s">
        <v>523</v>
      </c>
    </row>
    <row r="30" spans="1:3" x14ac:dyDescent="0.45">
      <c r="A30" t="s">
        <v>32</v>
      </c>
      <c r="B30" s="2">
        <v>5.9999999999999995E-4</v>
      </c>
      <c r="C30" t="s">
        <v>523</v>
      </c>
    </row>
    <row r="31" spans="1:3" x14ac:dyDescent="0.45">
      <c r="A31" t="s">
        <v>33</v>
      </c>
      <c r="B31" s="2">
        <v>5.0000000000000001E-4</v>
      </c>
      <c r="C31" t="s">
        <v>523</v>
      </c>
    </row>
    <row r="32" spans="1:3" x14ac:dyDescent="0.45">
      <c r="A32" t="s">
        <v>34</v>
      </c>
      <c r="B32" s="2">
        <v>1E-3</v>
      </c>
      <c r="C32" t="s">
        <v>523</v>
      </c>
    </row>
    <row r="33" spans="1:3" x14ac:dyDescent="0.45">
      <c r="A33" t="s">
        <v>35</v>
      </c>
      <c r="B33" s="2">
        <v>6.9999999999999999E-4</v>
      </c>
      <c r="C33" t="s">
        <v>523</v>
      </c>
    </row>
    <row r="34" spans="1:3" x14ac:dyDescent="0.45">
      <c r="A34" t="s">
        <v>36</v>
      </c>
      <c r="B34" s="2">
        <v>6.9999999999999999E-4</v>
      </c>
      <c r="C34" t="s">
        <v>523</v>
      </c>
    </row>
    <row r="35" spans="1:3" x14ac:dyDescent="0.45">
      <c r="A35" t="s">
        <v>37</v>
      </c>
      <c r="B35" s="2">
        <v>5.9999999999999995E-4</v>
      </c>
      <c r="C35" t="s">
        <v>523</v>
      </c>
    </row>
    <row r="36" spans="1:3" x14ac:dyDescent="0.45">
      <c r="A36" t="s">
        <v>38</v>
      </c>
      <c r="B36" s="2">
        <v>5.0000000000000001E-4</v>
      </c>
      <c r="C36" t="s">
        <v>523</v>
      </c>
    </row>
    <row r="37" spans="1:3" x14ac:dyDescent="0.45">
      <c r="A37" t="s">
        <v>39</v>
      </c>
      <c r="B37" s="2">
        <v>5.0000000000000001E-4</v>
      </c>
      <c r="C37" t="s">
        <v>523</v>
      </c>
    </row>
    <row r="38" spans="1:3" x14ac:dyDescent="0.45">
      <c r="A38" t="s">
        <v>40</v>
      </c>
      <c r="B38" s="2">
        <v>8.0000000000000004E-4</v>
      </c>
      <c r="C38" t="s">
        <v>523</v>
      </c>
    </row>
    <row r="39" spans="1:3" x14ac:dyDescent="0.45">
      <c r="A39" t="s">
        <v>41</v>
      </c>
      <c r="B39" s="2">
        <v>4.0000000000000002E-4</v>
      </c>
      <c r="C39" t="s">
        <v>523</v>
      </c>
    </row>
    <row r="40" spans="1:3" x14ac:dyDescent="0.45">
      <c r="A40" t="s">
        <v>42</v>
      </c>
      <c r="B40" s="2">
        <v>5.0000000000000001E-4</v>
      </c>
      <c r="C40" t="s">
        <v>523</v>
      </c>
    </row>
    <row r="41" spans="1:3" x14ac:dyDescent="0.45">
      <c r="A41" t="s">
        <v>43</v>
      </c>
      <c r="B41" s="2">
        <v>2.9999999999999997E-4</v>
      </c>
      <c r="C41" t="s">
        <v>523</v>
      </c>
    </row>
    <row r="42" spans="1:3" x14ac:dyDescent="0.45">
      <c r="A42" t="s">
        <v>44</v>
      </c>
      <c r="B42" s="2">
        <v>2.0000000000000001E-4</v>
      </c>
      <c r="C42" t="s">
        <v>523</v>
      </c>
    </row>
    <row r="43" spans="1:3" x14ac:dyDescent="0.45">
      <c r="A43" t="s">
        <v>45</v>
      </c>
      <c r="B43" s="2">
        <v>2.9999999999999997E-4</v>
      </c>
      <c r="C43" t="s">
        <v>523</v>
      </c>
    </row>
    <row r="44" spans="1:3" x14ac:dyDescent="0.45">
      <c r="A44" t="s">
        <v>46</v>
      </c>
      <c r="B44" s="2">
        <v>2.0000000000000001E-4</v>
      </c>
      <c r="C44" t="s">
        <v>523</v>
      </c>
    </row>
    <row r="45" spans="1:3" x14ac:dyDescent="0.45">
      <c r="A45" t="s">
        <v>47</v>
      </c>
      <c r="B45" s="2">
        <v>2.9999999999999997E-4</v>
      </c>
      <c r="C45" t="s">
        <v>523</v>
      </c>
    </row>
    <row r="46" spans="1:3" x14ac:dyDescent="0.45">
      <c r="A46" t="s">
        <v>48</v>
      </c>
      <c r="B46" s="2">
        <v>2.9999999999999997E-4</v>
      </c>
      <c r="C46" t="s">
        <v>523</v>
      </c>
    </row>
    <row r="47" spans="1:3" x14ac:dyDescent="0.45">
      <c r="A47" t="s">
        <v>49</v>
      </c>
      <c r="B47" s="2">
        <v>5.9999999999999995E-4</v>
      </c>
      <c r="C47" t="s">
        <v>523</v>
      </c>
    </row>
    <row r="48" spans="1:3" x14ac:dyDescent="0.45">
      <c r="A48" t="s">
        <v>50</v>
      </c>
      <c r="B48" s="2">
        <v>2.0000000000000001E-4</v>
      </c>
      <c r="C48" t="s">
        <v>523</v>
      </c>
    </row>
    <row r="49" spans="1:3" x14ac:dyDescent="0.45">
      <c r="A49" t="s">
        <v>51</v>
      </c>
      <c r="B49" s="2">
        <v>0</v>
      </c>
      <c r="C49" t="s">
        <v>523</v>
      </c>
    </row>
    <row r="50" spans="1:3" x14ac:dyDescent="0.45">
      <c r="A50" t="s">
        <v>52</v>
      </c>
      <c r="B50" s="2">
        <v>0</v>
      </c>
      <c r="C50" t="s">
        <v>523</v>
      </c>
    </row>
    <row r="51" spans="1:3" x14ac:dyDescent="0.45">
      <c r="A51" t="s">
        <v>53</v>
      </c>
      <c r="B51" s="2">
        <v>0</v>
      </c>
      <c r="C51" t="s">
        <v>523</v>
      </c>
    </row>
    <row r="52" spans="1:3" x14ac:dyDescent="0.45">
      <c r="A52" t="s">
        <v>54</v>
      </c>
      <c r="B52" s="2">
        <v>0</v>
      </c>
      <c r="C52" t="s">
        <v>523</v>
      </c>
    </row>
    <row r="53" spans="1:3" x14ac:dyDescent="0.45">
      <c r="A53" t="s">
        <v>55</v>
      </c>
      <c r="B53" s="2">
        <v>0</v>
      </c>
      <c r="C53" t="s">
        <v>523</v>
      </c>
    </row>
    <row r="54" spans="1:3" x14ac:dyDescent="0.45">
      <c r="A54" t="s">
        <v>56</v>
      </c>
      <c r="B54" s="2">
        <v>0</v>
      </c>
      <c r="C54" t="s">
        <v>523</v>
      </c>
    </row>
    <row r="55" spans="1:3" x14ac:dyDescent="0.45">
      <c r="A55" t="s">
        <v>57</v>
      </c>
      <c r="B55" s="2">
        <v>0</v>
      </c>
      <c r="C55" t="s">
        <v>523</v>
      </c>
    </row>
    <row r="56" spans="1:3" x14ac:dyDescent="0.45">
      <c r="A56" t="s">
        <v>58</v>
      </c>
      <c r="B56" s="2">
        <v>0</v>
      </c>
      <c r="C56" t="s">
        <v>523</v>
      </c>
    </row>
    <row r="57" spans="1:3" x14ac:dyDescent="0.45">
      <c r="A57" t="s">
        <v>59</v>
      </c>
      <c r="B57" s="2">
        <v>0</v>
      </c>
      <c r="C57" t="s">
        <v>523</v>
      </c>
    </row>
    <row r="58" spans="1:3" x14ac:dyDescent="0.45">
      <c r="A58" t="s">
        <v>60</v>
      </c>
      <c r="B58" s="2">
        <v>0</v>
      </c>
      <c r="C58" t="s">
        <v>523</v>
      </c>
    </row>
    <row r="59" spans="1:3" x14ac:dyDescent="0.45">
      <c r="A59" t="s">
        <v>61</v>
      </c>
      <c r="B59" s="2">
        <v>0</v>
      </c>
      <c r="C59" t="s">
        <v>523</v>
      </c>
    </row>
    <row r="60" spans="1:3" x14ac:dyDescent="0.45">
      <c r="A60" t="s">
        <v>62</v>
      </c>
      <c r="B60" s="2">
        <v>0</v>
      </c>
      <c r="C60" t="s">
        <v>523</v>
      </c>
    </row>
    <row r="61" spans="1:3" x14ac:dyDescent="0.45">
      <c r="A61" t="s">
        <v>63</v>
      </c>
      <c r="B61" s="2">
        <v>0</v>
      </c>
      <c r="C61" t="s">
        <v>523</v>
      </c>
    </row>
    <row r="62" spans="1:3" x14ac:dyDescent="0.45">
      <c r="A62" t="s">
        <v>64</v>
      </c>
      <c r="B62" s="2">
        <v>0</v>
      </c>
      <c r="C62" t="s">
        <v>523</v>
      </c>
    </row>
    <row r="63" spans="1:3" x14ac:dyDescent="0.45">
      <c r="A63" t="s">
        <v>65</v>
      </c>
      <c r="B63" s="2">
        <v>0</v>
      </c>
      <c r="C63" t="s">
        <v>523</v>
      </c>
    </row>
    <row r="64" spans="1:3" x14ac:dyDescent="0.45">
      <c r="A64" t="s">
        <v>66</v>
      </c>
      <c r="B64" s="2">
        <v>0</v>
      </c>
      <c r="C64" t="s">
        <v>523</v>
      </c>
    </row>
    <row r="65" spans="1:3" x14ac:dyDescent="0.45">
      <c r="A65" t="s">
        <v>67</v>
      </c>
      <c r="B65" s="2">
        <v>0</v>
      </c>
      <c r="C65" t="s">
        <v>523</v>
      </c>
    </row>
    <row r="66" spans="1:3" x14ac:dyDescent="0.45">
      <c r="A66" t="s">
        <v>68</v>
      </c>
      <c r="B66" s="2">
        <v>0</v>
      </c>
      <c r="C66" t="s">
        <v>523</v>
      </c>
    </row>
    <row r="67" spans="1:3" x14ac:dyDescent="0.45">
      <c r="A67" t="s">
        <v>69</v>
      </c>
      <c r="B67" s="2">
        <v>0</v>
      </c>
      <c r="C67" t="s">
        <v>523</v>
      </c>
    </row>
    <row r="68" spans="1:3" x14ac:dyDescent="0.45">
      <c r="A68" t="s">
        <v>70</v>
      </c>
      <c r="B68" s="2">
        <v>0</v>
      </c>
      <c r="C68" t="s">
        <v>523</v>
      </c>
    </row>
    <row r="69" spans="1:3" x14ac:dyDescent="0.45">
      <c r="A69" t="s">
        <v>71</v>
      </c>
      <c r="B69" s="2">
        <v>0</v>
      </c>
      <c r="C69" t="s">
        <v>523</v>
      </c>
    </row>
    <row r="70" spans="1:3" x14ac:dyDescent="0.45">
      <c r="A70" t="s">
        <v>72</v>
      </c>
      <c r="B70" s="2">
        <v>0</v>
      </c>
      <c r="C70" t="s">
        <v>523</v>
      </c>
    </row>
    <row r="71" spans="1:3" x14ac:dyDescent="0.45">
      <c r="A71" t="s">
        <v>73</v>
      </c>
      <c r="B71" s="2">
        <v>0</v>
      </c>
      <c r="C71" t="s">
        <v>523</v>
      </c>
    </row>
    <row r="72" spans="1:3" x14ac:dyDescent="0.45">
      <c r="A72" t="s">
        <v>74</v>
      </c>
      <c r="B72" s="2">
        <v>0</v>
      </c>
      <c r="C72" t="s">
        <v>523</v>
      </c>
    </row>
    <row r="73" spans="1:3" x14ac:dyDescent="0.45">
      <c r="A73" t="s">
        <v>75</v>
      </c>
      <c r="B73" s="2">
        <v>0</v>
      </c>
      <c r="C73" t="s">
        <v>523</v>
      </c>
    </row>
    <row r="74" spans="1:3" x14ac:dyDescent="0.45">
      <c r="A74" t="s">
        <v>76</v>
      </c>
      <c r="B74" s="2">
        <v>0</v>
      </c>
      <c r="C74" t="s">
        <v>523</v>
      </c>
    </row>
    <row r="75" spans="1:3" x14ac:dyDescent="0.45">
      <c r="A75" t="s">
        <v>77</v>
      </c>
      <c r="B75" s="2">
        <v>0</v>
      </c>
      <c r="C75" t="s">
        <v>523</v>
      </c>
    </row>
    <row r="76" spans="1:3" x14ac:dyDescent="0.45">
      <c r="A76" t="s">
        <v>78</v>
      </c>
      <c r="B76" s="2">
        <v>0</v>
      </c>
      <c r="C76" t="s">
        <v>523</v>
      </c>
    </row>
    <row r="77" spans="1:3" x14ac:dyDescent="0.45">
      <c r="A77" t="s">
        <v>79</v>
      </c>
      <c r="B77" s="2">
        <v>0</v>
      </c>
      <c r="C77" t="s">
        <v>523</v>
      </c>
    </row>
    <row r="78" spans="1:3" x14ac:dyDescent="0.45">
      <c r="A78" t="s">
        <v>80</v>
      </c>
      <c r="B78" s="2">
        <v>0</v>
      </c>
      <c r="C78" t="s">
        <v>523</v>
      </c>
    </row>
    <row r="79" spans="1:3" x14ac:dyDescent="0.45">
      <c r="A79" t="s">
        <v>81</v>
      </c>
      <c r="B79" s="2">
        <v>0</v>
      </c>
      <c r="C79" t="s">
        <v>523</v>
      </c>
    </row>
    <row r="80" spans="1:3" x14ac:dyDescent="0.45">
      <c r="A80" t="s">
        <v>82</v>
      </c>
      <c r="B80" s="2">
        <v>0</v>
      </c>
      <c r="C80" t="s">
        <v>523</v>
      </c>
    </row>
    <row r="81" spans="1:3" x14ac:dyDescent="0.45">
      <c r="A81" t="s">
        <v>83</v>
      </c>
      <c r="B81" s="2">
        <v>0</v>
      </c>
      <c r="C81" t="s">
        <v>523</v>
      </c>
    </row>
    <row r="82" spans="1:3" x14ac:dyDescent="0.45">
      <c r="A82" t="s">
        <v>84</v>
      </c>
      <c r="B82" s="2">
        <v>0</v>
      </c>
      <c r="C82" t="s">
        <v>523</v>
      </c>
    </row>
    <row r="83" spans="1:3" x14ac:dyDescent="0.45">
      <c r="A83" t="s">
        <v>85</v>
      </c>
      <c r="B83" s="2">
        <v>0</v>
      </c>
      <c r="C83" t="s">
        <v>523</v>
      </c>
    </row>
    <row r="84" spans="1:3" x14ac:dyDescent="0.45">
      <c r="A84" t="s">
        <v>86</v>
      </c>
      <c r="B84" s="2">
        <v>0</v>
      </c>
      <c r="C84" t="s">
        <v>523</v>
      </c>
    </row>
    <row r="85" spans="1:3" x14ac:dyDescent="0.45">
      <c r="A85" t="s">
        <v>87</v>
      </c>
      <c r="B85" s="2">
        <v>0</v>
      </c>
      <c r="C85" t="s">
        <v>523</v>
      </c>
    </row>
    <row r="86" spans="1:3" x14ac:dyDescent="0.45">
      <c r="A86" t="s">
        <v>88</v>
      </c>
      <c r="B86" s="2">
        <v>0</v>
      </c>
      <c r="C86" t="s">
        <v>523</v>
      </c>
    </row>
    <row r="87" spans="1:3" x14ac:dyDescent="0.45">
      <c r="A87" t="s">
        <v>89</v>
      </c>
      <c r="B87" s="2">
        <v>0</v>
      </c>
      <c r="C87" t="s">
        <v>523</v>
      </c>
    </row>
    <row r="88" spans="1:3" x14ac:dyDescent="0.45">
      <c r="A88" t="s">
        <v>90</v>
      </c>
      <c r="B88" s="2">
        <v>0</v>
      </c>
      <c r="C88" t="s">
        <v>523</v>
      </c>
    </row>
    <row r="89" spans="1:3" x14ac:dyDescent="0.45">
      <c r="A89" t="s">
        <v>91</v>
      </c>
      <c r="B89" s="2">
        <v>0</v>
      </c>
      <c r="C89" t="s">
        <v>523</v>
      </c>
    </row>
    <row r="90" spans="1:3" x14ac:dyDescent="0.45">
      <c r="A90" t="s">
        <v>92</v>
      </c>
      <c r="B90" s="2">
        <v>0</v>
      </c>
      <c r="C90" t="s">
        <v>523</v>
      </c>
    </row>
    <row r="91" spans="1:3" x14ac:dyDescent="0.45">
      <c r="A91" t="s">
        <v>93</v>
      </c>
      <c r="B91" s="2">
        <v>0</v>
      </c>
      <c r="C91" t="s">
        <v>523</v>
      </c>
    </row>
    <row r="92" spans="1:3" x14ac:dyDescent="0.45">
      <c r="A92" t="s">
        <v>94</v>
      </c>
      <c r="B92" s="2">
        <v>0</v>
      </c>
      <c r="C92" t="s">
        <v>523</v>
      </c>
    </row>
    <row r="93" spans="1:3" x14ac:dyDescent="0.45">
      <c r="A93" t="s">
        <v>95</v>
      </c>
      <c r="B93" s="2">
        <v>0</v>
      </c>
      <c r="C93" t="s">
        <v>523</v>
      </c>
    </row>
    <row r="94" spans="1:3" x14ac:dyDescent="0.45">
      <c r="A94" t="s">
        <v>96</v>
      </c>
      <c r="B94" s="2">
        <v>0</v>
      </c>
      <c r="C94" t="s">
        <v>523</v>
      </c>
    </row>
    <row r="95" spans="1:3" x14ac:dyDescent="0.45">
      <c r="A95" t="s">
        <v>97</v>
      </c>
      <c r="B95" s="2">
        <v>0</v>
      </c>
      <c r="C95" t="s">
        <v>523</v>
      </c>
    </row>
    <row r="96" spans="1:3" x14ac:dyDescent="0.45">
      <c r="A96" t="s">
        <v>98</v>
      </c>
      <c r="B96" s="2">
        <v>0</v>
      </c>
      <c r="C96" t="s">
        <v>523</v>
      </c>
    </row>
    <row r="97" spans="1:3" x14ac:dyDescent="0.45">
      <c r="A97" t="s">
        <v>99</v>
      </c>
      <c r="B97" s="2">
        <v>0</v>
      </c>
      <c r="C97" t="s">
        <v>523</v>
      </c>
    </row>
    <row r="98" spans="1:3" x14ac:dyDescent="0.45">
      <c r="A98" t="s">
        <v>100</v>
      </c>
      <c r="B98" s="2">
        <v>0</v>
      </c>
      <c r="C98" t="s">
        <v>523</v>
      </c>
    </row>
    <row r="99" spans="1:3" x14ac:dyDescent="0.45">
      <c r="A99" t="s">
        <v>101</v>
      </c>
      <c r="B99" s="2">
        <v>0</v>
      </c>
      <c r="C99" t="s">
        <v>523</v>
      </c>
    </row>
    <row r="100" spans="1:3" x14ac:dyDescent="0.45">
      <c r="A100" t="s">
        <v>102</v>
      </c>
      <c r="B100" s="2">
        <v>0</v>
      </c>
      <c r="C100" t="s">
        <v>523</v>
      </c>
    </row>
    <row r="101" spans="1:3" x14ac:dyDescent="0.45">
      <c r="A101" t="s">
        <v>103</v>
      </c>
      <c r="B101" s="2">
        <v>0</v>
      </c>
      <c r="C101" t="s">
        <v>523</v>
      </c>
    </row>
    <row r="102" spans="1:3" x14ac:dyDescent="0.45">
      <c r="A102" t="s">
        <v>104</v>
      </c>
      <c r="B102" s="2">
        <v>0</v>
      </c>
      <c r="C102" t="s">
        <v>523</v>
      </c>
    </row>
    <row r="103" spans="1:3" x14ac:dyDescent="0.45">
      <c r="A103" t="s">
        <v>105</v>
      </c>
      <c r="B103" s="2">
        <v>0</v>
      </c>
      <c r="C103" t="s">
        <v>523</v>
      </c>
    </row>
    <row r="104" spans="1:3" x14ac:dyDescent="0.45">
      <c r="A104" t="s">
        <v>106</v>
      </c>
      <c r="B104" s="2">
        <v>0</v>
      </c>
      <c r="C104" t="s">
        <v>523</v>
      </c>
    </row>
    <row r="105" spans="1:3" x14ac:dyDescent="0.45">
      <c r="A105" t="s">
        <v>107</v>
      </c>
      <c r="B105" s="2">
        <v>0</v>
      </c>
      <c r="C105" t="s">
        <v>523</v>
      </c>
    </row>
    <row r="106" spans="1:3" x14ac:dyDescent="0.45">
      <c r="A106" t="s">
        <v>108</v>
      </c>
      <c r="B106" s="2">
        <v>0</v>
      </c>
      <c r="C106" t="s">
        <v>523</v>
      </c>
    </row>
    <row r="107" spans="1:3" x14ac:dyDescent="0.45">
      <c r="A107" t="s">
        <v>109</v>
      </c>
      <c r="B107" s="2">
        <v>0</v>
      </c>
      <c r="C107" t="s">
        <v>523</v>
      </c>
    </row>
    <row r="108" spans="1:3" x14ac:dyDescent="0.45">
      <c r="A108" t="s">
        <v>110</v>
      </c>
      <c r="B108" s="2">
        <v>0</v>
      </c>
      <c r="C108" t="s">
        <v>523</v>
      </c>
    </row>
    <row r="109" spans="1:3" x14ac:dyDescent="0.45">
      <c r="A109" t="s">
        <v>111</v>
      </c>
      <c r="B109" s="2">
        <v>0</v>
      </c>
      <c r="C109" t="s">
        <v>523</v>
      </c>
    </row>
    <row r="110" spans="1:3" x14ac:dyDescent="0.45">
      <c r="A110" t="s">
        <v>112</v>
      </c>
      <c r="B110" s="2">
        <v>0</v>
      </c>
      <c r="C110" t="s">
        <v>523</v>
      </c>
    </row>
    <row r="111" spans="1:3" x14ac:dyDescent="0.45">
      <c r="A111" t="s">
        <v>113</v>
      </c>
      <c r="B111" s="2">
        <v>0</v>
      </c>
      <c r="C111" t="s">
        <v>523</v>
      </c>
    </row>
    <row r="112" spans="1:3" x14ac:dyDescent="0.45">
      <c r="A112" t="s">
        <v>114</v>
      </c>
      <c r="B112" s="2">
        <v>0</v>
      </c>
      <c r="C112" t="s">
        <v>523</v>
      </c>
    </row>
    <row r="113" spans="1:3" x14ac:dyDescent="0.45">
      <c r="A113" t="s">
        <v>115</v>
      </c>
      <c r="B113" s="2">
        <v>0</v>
      </c>
      <c r="C113" t="s">
        <v>523</v>
      </c>
    </row>
    <row r="114" spans="1:3" x14ac:dyDescent="0.45">
      <c r="A114" t="s">
        <v>116</v>
      </c>
      <c r="B114" s="2">
        <v>0</v>
      </c>
      <c r="C114" t="s">
        <v>523</v>
      </c>
    </row>
    <row r="115" spans="1:3" x14ac:dyDescent="0.45">
      <c r="A115" t="s">
        <v>117</v>
      </c>
      <c r="B115" s="2">
        <v>0</v>
      </c>
      <c r="C115" t="s">
        <v>523</v>
      </c>
    </row>
    <row r="116" spans="1:3" x14ac:dyDescent="0.45">
      <c r="A116" t="s">
        <v>118</v>
      </c>
      <c r="B116" s="2">
        <v>0</v>
      </c>
      <c r="C116" t="s">
        <v>523</v>
      </c>
    </row>
    <row r="117" spans="1:3" x14ac:dyDescent="0.45">
      <c r="A117" t="s">
        <v>119</v>
      </c>
      <c r="B117" s="2">
        <v>0</v>
      </c>
      <c r="C117" t="s">
        <v>523</v>
      </c>
    </row>
    <row r="118" spans="1:3" x14ac:dyDescent="0.45">
      <c r="A118" t="s">
        <v>120</v>
      </c>
      <c r="B118" s="2">
        <v>0</v>
      </c>
      <c r="C118" t="s">
        <v>523</v>
      </c>
    </row>
    <row r="119" spans="1:3" x14ac:dyDescent="0.45">
      <c r="A119" t="s">
        <v>121</v>
      </c>
      <c r="B119" s="2">
        <v>0</v>
      </c>
      <c r="C119" t="s">
        <v>523</v>
      </c>
    </row>
    <row r="120" spans="1:3" x14ac:dyDescent="0.45">
      <c r="A120" t="s">
        <v>122</v>
      </c>
      <c r="B120" s="2">
        <v>0</v>
      </c>
      <c r="C120" t="s">
        <v>523</v>
      </c>
    </row>
    <row r="121" spans="1:3" x14ac:dyDescent="0.45">
      <c r="A121" t="s">
        <v>123</v>
      </c>
      <c r="B121" s="2">
        <v>0</v>
      </c>
      <c r="C121" t="s">
        <v>523</v>
      </c>
    </row>
    <row r="122" spans="1:3" x14ac:dyDescent="0.45">
      <c r="A122" t="s">
        <v>124</v>
      </c>
      <c r="B122" s="2">
        <v>0</v>
      </c>
      <c r="C122" t="s">
        <v>523</v>
      </c>
    </row>
    <row r="123" spans="1:3" x14ac:dyDescent="0.45">
      <c r="A123" t="s">
        <v>125</v>
      </c>
      <c r="B123" s="2">
        <v>0</v>
      </c>
      <c r="C123" t="s">
        <v>523</v>
      </c>
    </row>
    <row r="124" spans="1:3" x14ac:dyDescent="0.45">
      <c r="A124" t="s">
        <v>126</v>
      </c>
      <c r="B124" s="2">
        <v>0</v>
      </c>
      <c r="C124" t="s">
        <v>523</v>
      </c>
    </row>
    <row r="125" spans="1:3" x14ac:dyDescent="0.45">
      <c r="A125" t="s">
        <v>127</v>
      </c>
      <c r="B125" s="2">
        <v>0</v>
      </c>
      <c r="C125" t="s">
        <v>523</v>
      </c>
    </row>
    <row r="126" spans="1:3" x14ac:dyDescent="0.45">
      <c r="A126" t="s">
        <v>128</v>
      </c>
      <c r="B126" s="2">
        <v>0</v>
      </c>
      <c r="C126" t="s">
        <v>523</v>
      </c>
    </row>
    <row r="127" spans="1:3" x14ac:dyDescent="0.45">
      <c r="A127" t="s">
        <v>129</v>
      </c>
      <c r="B127" s="2">
        <v>0</v>
      </c>
      <c r="C127" t="s">
        <v>523</v>
      </c>
    </row>
    <row r="128" spans="1:3" x14ac:dyDescent="0.45">
      <c r="A128" t="s">
        <v>130</v>
      </c>
      <c r="B128" s="2">
        <v>0</v>
      </c>
      <c r="C128" t="s">
        <v>523</v>
      </c>
    </row>
    <row r="129" spans="1:3" x14ac:dyDescent="0.45">
      <c r="A129" t="s">
        <v>131</v>
      </c>
      <c r="B129" s="2">
        <v>0</v>
      </c>
      <c r="C129" t="s">
        <v>523</v>
      </c>
    </row>
    <row r="130" spans="1:3" x14ac:dyDescent="0.45">
      <c r="A130" t="s">
        <v>132</v>
      </c>
      <c r="B130" s="2">
        <v>0</v>
      </c>
      <c r="C130" t="s">
        <v>523</v>
      </c>
    </row>
    <row r="131" spans="1:3" x14ac:dyDescent="0.45">
      <c r="A131" t="s">
        <v>133</v>
      </c>
      <c r="B131" s="2">
        <v>0</v>
      </c>
      <c r="C131" t="s">
        <v>523</v>
      </c>
    </row>
    <row r="132" spans="1:3" x14ac:dyDescent="0.45">
      <c r="A132" t="s">
        <v>134</v>
      </c>
      <c r="B132" s="2">
        <v>0</v>
      </c>
      <c r="C132" t="s">
        <v>523</v>
      </c>
    </row>
    <row r="133" spans="1:3" x14ac:dyDescent="0.45">
      <c r="A133" t="s">
        <v>135</v>
      </c>
      <c r="B133" s="2">
        <v>0</v>
      </c>
      <c r="C133" t="s">
        <v>523</v>
      </c>
    </row>
    <row r="134" spans="1:3" x14ac:dyDescent="0.45">
      <c r="A134" t="s">
        <v>136</v>
      </c>
      <c r="B134" s="2">
        <v>0</v>
      </c>
      <c r="C134" t="s">
        <v>523</v>
      </c>
    </row>
    <row r="135" spans="1:3" x14ac:dyDescent="0.45">
      <c r="A135" t="s">
        <v>137</v>
      </c>
      <c r="B135" s="2">
        <v>0</v>
      </c>
      <c r="C135" t="s">
        <v>523</v>
      </c>
    </row>
    <row r="136" spans="1:3" x14ac:dyDescent="0.45">
      <c r="A136" t="s">
        <v>138</v>
      </c>
      <c r="B136" s="2">
        <v>0</v>
      </c>
      <c r="C136" t="s">
        <v>523</v>
      </c>
    </row>
    <row r="137" spans="1:3" x14ac:dyDescent="0.45">
      <c r="A137" t="s">
        <v>139</v>
      </c>
      <c r="B137" s="2">
        <v>0</v>
      </c>
      <c r="C137" t="s">
        <v>523</v>
      </c>
    </row>
    <row r="138" spans="1:3" x14ac:dyDescent="0.45">
      <c r="A138" t="s">
        <v>140</v>
      </c>
      <c r="B138" s="2">
        <v>0</v>
      </c>
      <c r="C138" t="s">
        <v>523</v>
      </c>
    </row>
    <row r="139" spans="1:3" x14ac:dyDescent="0.45">
      <c r="A139" t="s">
        <v>141</v>
      </c>
      <c r="B139" s="2">
        <v>0</v>
      </c>
      <c r="C139" t="s">
        <v>523</v>
      </c>
    </row>
    <row r="140" spans="1:3" x14ac:dyDescent="0.45">
      <c r="A140" t="s">
        <v>142</v>
      </c>
      <c r="B140" s="2">
        <v>0</v>
      </c>
      <c r="C140" t="s">
        <v>523</v>
      </c>
    </row>
    <row r="141" spans="1:3" x14ac:dyDescent="0.45">
      <c r="A141" t="s">
        <v>143</v>
      </c>
      <c r="B141" s="2">
        <v>0</v>
      </c>
      <c r="C141" t="s">
        <v>523</v>
      </c>
    </row>
    <row r="142" spans="1:3" x14ac:dyDescent="0.45">
      <c r="A142" t="s">
        <v>144</v>
      </c>
      <c r="B142" s="2">
        <v>0</v>
      </c>
      <c r="C142" t="s">
        <v>523</v>
      </c>
    </row>
    <row r="143" spans="1:3" x14ac:dyDescent="0.45">
      <c r="A143" t="s">
        <v>145</v>
      </c>
      <c r="B143" s="2">
        <v>0</v>
      </c>
      <c r="C143" t="s">
        <v>523</v>
      </c>
    </row>
    <row r="144" spans="1:3" x14ac:dyDescent="0.45">
      <c r="A144" t="s">
        <v>146</v>
      </c>
      <c r="B144" s="2">
        <v>0</v>
      </c>
      <c r="C144" t="s">
        <v>523</v>
      </c>
    </row>
    <row r="145" spans="1:3" x14ac:dyDescent="0.45">
      <c r="A145" t="s">
        <v>147</v>
      </c>
      <c r="B145" s="2">
        <v>0</v>
      </c>
      <c r="C145" t="s">
        <v>523</v>
      </c>
    </row>
    <row r="146" spans="1:3" x14ac:dyDescent="0.45">
      <c r="A146" t="s">
        <v>148</v>
      </c>
      <c r="B146" s="2">
        <v>0</v>
      </c>
      <c r="C146" t="s">
        <v>523</v>
      </c>
    </row>
    <row r="147" spans="1:3" x14ac:dyDescent="0.45">
      <c r="A147" t="s">
        <v>149</v>
      </c>
      <c r="B147" s="2">
        <v>0</v>
      </c>
      <c r="C147" t="s">
        <v>523</v>
      </c>
    </row>
    <row r="148" spans="1:3" x14ac:dyDescent="0.45">
      <c r="A148" t="s">
        <v>150</v>
      </c>
      <c r="B148" s="2">
        <v>0</v>
      </c>
      <c r="C148" t="s">
        <v>523</v>
      </c>
    </row>
    <row r="149" spans="1:3" x14ac:dyDescent="0.45">
      <c r="A149" t="s">
        <v>151</v>
      </c>
      <c r="B149" s="2">
        <v>0</v>
      </c>
      <c r="C149" t="s">
        <v>523</v>
      </c>
    </row>
    <row r="150" spans="1:3" x14ac:dyDescent="0.45">
      <c r="A150" t="s">
        <v>152</v>
      </c>
      <c r="B150" s="2">
        <v>0</v>
      </c>
      <c r="C150" t="s">
        <v>523</v>
      </c>
    </row>
    <row r="151" spans="1:3" x14ac:dyDescent="0.45">
      <c r="A151" t="s">
        <v>153</v>
      </c>
      <c r="B151" s="2">
        <v>0</v>
      </c>
      <c r="C151" t="s">
        <v>523</v>
      </c>
    </row>
    <row r="152" spans="1:3" x14ac:dyDescent="0.45">
      <c r="A152" t="s">
        <v>154</v>
      </c>
      <c r="B152" s="2">
        <v>0</v>
      </c>
      <c r="C152" t="s">
        <v>523</v>
      </c>
    </row>
    <row r="153" spans="1:3" x14ac:dyDescent="0.45">
      <c r="A153" t="s">
        <v>155</v>
      </c>
      <c r="B153" s="2">
        <v>0</v>
      </c>
      <c r="C153" t="s">
        <v>523</v>
      </c>
    </row>
    <row r="154" spans="1:3" x14ac:dyDescent="0.45">
      <c r="A154" t="s">
        <v>156</v>
      </c>
      <c r="B154" s="2">
        <v>0</v>
      </c>
      <c r="C154" t="s">
        <v>523</v>
      </c>
    </row>
    <row r="155" spans="1:3" x14ac:dyDescent="0.45">
      <c r="A155" t="s">
        <v>157</v>
      </c>
      <c r="B155" s="2">
        <v>0</v>
      </c>
      <c r="C155" t="s">
        <v>523</v>
      </c>
    </row>
    <row r="156" spans="1:3" x14ac:dyDescent="0.45">
      <c r="A156" t="s">
        <v>158</v>
      </c>
      <c r="B156" s="2">
        <v>0</v>
      </c>
      <c r="C156" t="s">
        <v>523</v>
      </c>
    </row>
    <row r="157" spans="1:3" x14ac:dyDescent="0.45">
      <c r="A157" t="s">
        <v>159</v>
      </c>
      <c r="B157" s="2">
        <v>0</v>
      </c>
      <c r="C157" t="s">
        <v>523</v>
      </c>
    </row>
    <row r="158" spans="1:3" x14ac:dyDescent="0.45">
      <c r="A158" t="s">
        <v>160</v>
      </c>
      <c r="B158" s="2">
        <v>0</v>
      </c>
      <c r="C158" t="s">
        <v>523</v>
      </c>
    </row>
    <row r="159" spans="1:3" x14ac:dyDescent="0.45">
      <c r="A159" t="s">
        <v>161</v>
      </c>
      <c r="B159" s="2">
        <v>0</v>
      </c>
      <c r="C159" t="s">
        <v>523</v>
      </c>
    </row>
    <row r="160" spans="1:3" x14ac:dyDescent="0.45">
      <c r="A160" t="s">
        <v>162</v>
      </c>
      <c r="B160" s="2">
        <v>0</v>
      </c>
      <c r="C160" t="s">
        <v>523</v>
      </c>
    </row>
    <row r="161" spans="1:3" x14ac:dyDescent="0.45">
      <c r="A161" t="s">
        <v>163</v>
      </c>
      <c r="B161" s="2">
        <v>0</v>
      </c>
      <c r="C161" t="s">
        <v>523</v>
      </c>
    </row>
    <row r="162" spans="1:3" x14ac:dyDescent="0.45">
      <c r="A162" t="s">
        <v>164</v>
      </c>
      <c r="B162" s="2">
        <v>0</v>
      </c>
      <c r="C162" t="s">
        <v>523</v>
      </c>
    </row>
    <row r="163" spans="1:3" x14ac:dyDescent="0.45">
      <c r="A163" t="s">
        <v>165</v>
      </c>
      <c r="B163" s="2">
        <v>0</v>
      </c>
      <c r="C163" t="s">
        <v>523</v>
      </c>
    </row>
    <row r="164" spans="1:3" x14ac:dyDescent="0.45">
      <c r="A164" t="s">
        <v>166</v>
      </c>
      <c r="B164" s="2">
        <v>0</v>
      </c>
      <c r="C164" t="s">
        <v>523</v>
      </c>
    </row>
    <row r="165" spans="1:3" x14ac:dyDescent="0.45">
      <c r="A165" t="s">
        <v>167</v>
      </c>
      <c r="B165" s="2">
        <v>0</v>
      </c>
      <c r="C165" t="s">
        <v>523</v>
      </c>
    </row>
    <row r="166" spans="1:3" x14ac:dyDescent="0.45">
      <c r="A166" t="s">
        <v>168</v>
      </c>
      <c r="B166" s="2">
        <v>0</v>
      </c>
      <c r="C166" t="s">
        <v>523</v>
      </c>
    </row>
    <row r="167" spans="1:3" x14ac:dyDescent="0.45">
      <c r="A167" t="s">
        <v>169</v>
      </c>
      <c r="B167" s="2">
        <v>0</v>
      </c>
      <c r="C167" t="s">
        <v>523</v>
      </c>
    </row>
    <row r="168" spans="1:3" x14ac:dyDescent="0.45">
      <c r="A168" t="s">
        <v>170</v>
      </c>
      <c r="B168" s="2">
        <v>0</v>
      </c>
      <c r="C168" t="s">
        <v>523</v>
      </c>
    </row>
    <row r="169" spans="1:3" x14ac:dyDescent="0.45">
      <c r="A169" t="s">
        <v>171</v>
      </c>
      <c r="B169" s="2">
        <v>0</v>
      </c>
      <c r="C169" t="s">
        <v>523</v>
      </c>
    </row>
    <row r="170" spans="1:3" x14ac:dyDescent="0.45">
      <c r="A170" t="s">
        <v>172</v>
      </c>
      <c r="B170" s="2">
        <v>0</v>
      </c>
      <c r="C170" t="s">
        <v>523</v>
      </c>
    </row>
    <row r="171" spans="1:3" x14ac:dyDescent="0.45">
      <c r="B171" s="2">
        <v>0</v>
      </c>
      <c r="C171" t="s">
        <v>523</v>
      </c>
    </row>
    <row r="172" spans="1:3" x14ac:dyDescent="0.45">
      <c r="A172" t="s">
        <v>173</v>
      </c>
      <c r="B172" s="2">
        <v>0</v>
      </c>
      <c r="C172" t="s">
        <v>523</v>
      </c>
    </row>
    <row r="173" spans="1:3" x14ac:dyDescent="0.45">
      <c r="A173" t="s">
        <v>174</v>
      </c>
      <c r="B173" s="2">
        <v>0</v>
      </c>
      <c r="C173" t="s">
        <v>523</v>
      </c>
    </row>
    <row r="174" spans="1:3" x14ac:dyDescent="0.45">
      <c r="A174" t="s">
        <v>175</v>
      </c>
      <c r="B174" s="2">
        <v>0</v>
      </c>
      <c r="C174" t="s">
        <v>523</v>
      </c>
    </row>
    <row r="175" spans="1:3" x14ac:dyDescent="0.45">
      <c r="A175" t="s">
        <v>176</v>
      </c>
      <c r="B175" s="2">
        <v>0</v>
      </c>
      <c r="C175" t="s">
        <v>523</v>
      </c>
    </row>
    <row r="176" spans="1:3" x14ac:dyDescent="0.45">
      <c r="A176" t="s">
        <v>177</v>
      </c>
      <c r="B176" s="2">
        <v>0</v>
      </c>
      <c r="C176" t="s">
        <v>523</v>
      </c>
    </row>
    <row r="177" spans="1:3" x14ac:dyDescent="0.45">
      <c r="A177" t="s">
        <v>178</v>
      </c>
      <c r="B177" s="2">
        <v>0</v>
      </c>
      <c r="C177" t="s">
        <v>523</v>
      </c>
    </row>
    <row r="178" spans="1:3" x14ac:dyDescent="0.45">
      <c r="A178" t="s">
        <v>179</v>
      </c>
      <c r="B178" s="2">
        <v>0</v>
      </c>
      <c r="C178" t="s">
        <v>523</v>
      </c>
    </row>
    <row r="179" spans="1:3" x14ac:dyDescent="0.45">
      <c r="A179" t="s">
        <v>180</v>
      </c>
      <c r="B179" s="2">
        <v>0</v>
      </c>
      <c r="C179" t="s">
        <v>523</v>
      </c>
    </row>
    <row r="180" spans="1:3" x14ac:dyDescent="0.45">
      <c r="A180" t="s">
        <v>181</v>
      </c>
      <c r="B180" s="2">
        <v>0</v>
      </c>
      <c r="C180" t="s">
        <v>523</v>
      </c>
    </row>
    <row r="181" spans="1:3" x14ac:dyDescent="0.45">
      <c r="A181" t="s">
        <v>182</v>
      </c>
      <c r="B181" s="2">
        <v>0</v>
      </c>
      <c r="C181" t="s">
        <v>523</v>
      </c>
    </row>
    <row r="182" spans="1:3" x14ac:dyDescent="0.45">
      <c r="A182" t="s">
        <v>183</v>
      </c>
      <c r="B182" s="2">
        <v>0</v>
      </c>
      <c r="C182" t="s">
        <v>523</v>
      </c>
    </row>
    <row r="183" spans="1:3" x14ac:dyDescent="0.45">
      <c r="A183" t="s">
        <v>184</v>
      </c>
      <c r="B183" s="2">
        <v>0</v>
      </c>
      <c r="C183" t="s">
        <v>523</v>
      </c>
    </row>
    <row r="184" spans="1:3" x14ac:dyDescent="0.45">
      <c r="A184" t="s">
        <v>185</v>
      </c>
      <c r="B184" s="2">
        <v>0</v>
      </c>
      <c r="C184" t="s">
        <v>523</v>
      </c>
    </row>
    <row r="185" spans="1:3" x14ac:dyDescent="0.45">
      <c r="A185" t="s">
        <v>186</v>
      </c>
      <c r="B185" s="2">
        <v>0</v>
      </c>
      <c r="C185" t="s">
        <v>523</v>
      </c>
    </row>
    <row r="186" spans="1:3" x14ac:dyDescent="0.45">
      <c r="A186" t="s">
        <v>187</v>
      </c>
      <c r="B186" s="2">
        <v>0</v>
      </c>
      <c r="C186" t="s">
        <v>523</v>
      </c>
    </row>
    <row r="187" spans="1:3" x14ac:dyDescent="0.45">
      <c r="A187" t="s">
        <v>188</v>
      </c>
      <c r="B187" s="2">
        <v>0</v>
      </c>
      <c r="C187" t="s">
        <v>523</v>
      </c>
    </row>
    <row r="188" spans="1:3" x14ac:dyDescent="0.45">
      <c r="A188" t="s">
        <v>189</v>
      </c>
      <c r="B188" s="2">
        <v>0</v>
      </c>
      <c r="C188" t="s">
        <v>523</v>
      </c>
    </row>
    <row r="189" spans="1:3" x14ac:dyDescent="0.45">
      <c r="A189" t="s">
        <v>190</v>
      </c>
      <c r="B189" s="2">
        <v>0</v>
      </c>
      <c r="C189" t="s">
        <v>523</v>
      </c>
    </row>
    <row r="190" spans="1:3" x14ac:dyDescent="0.45">
      <c r="A190" t="s">
        <v>191</v>
      </c>
      <c r="B190" s="2">
        <v>0</v>
      </c>
      <c r="C190" t="s">
        <v>523</v>
      </c>
    </row>
    <row r="191" spans="1:3" x14ac:dyDescent="0.45">
      <c r="A191" t="s">
        <v>192</v>
      </c>
      <c r="B191" s="2">
        <v>0</v>
      </c>
      <c r="C191" t="s">
        <v>523</v>
      </c>
    </row>
    <row r="192" spans="1:3" x14ac:dyDescent="0.45">
      <c r="A192" t="s">
        <v>193</v>
      </c>
      <c r="B192" s="2">
        <v>0</v>
      </c>
      <c r="C192" t="s">
        <v>523</v>
      </c>
    </row>
    <row r="193" spans="1:3" x14ac:dyDescent="0.45">
      <c r="A193" t="s">
        <v>194</v>
      </c>
      <c r="B193" s="2">
        <v>0</v>
      </c>
      <c r="C193" t="s">
        <v>523</v>
      </c>
    </row>
    <row r="194" spans="1:3" x14ac:dyDescent="0.45">
      <c r="A194" t="s">
        <v>195</v>
      </c>
      <c r="B194" s="2">
        <v>0</v>
      </c>
      <c r="C194" t="s">
        <v>523</v>
      </c>
    </row>
    <row r="195" spans="1:3" x14ac:dyDescent="0.45">
      <c r="A195" t="s">
        <v>196</v>
      </c>
      <c r="B195" s="2">
        <v>0</v>
      </c>
      <c r="C195" t="s">
        <v>523</v>
      </c>
    </row>
    <row r="196" spans="1:3" x14ac:dyDescent="0.45">
      <c r="A196" t="s">
        <v>197</v>
      </c>
      <c r="B196" s="2">
        <v>0</v>
      </c>
      <c r="C196" t="s">
        <v>523</v>
      </c>
    </row>
    <row r="197" spans="1:3" x14ac:dyDescent="0.45">
      <c r="A197" t="s">
        <v>198</v>
      </c>
      <c r="B197" s="2">
        <v>0</v>
      </c>
      <c r="C197" t="s">
        <v>523</v>
      </c>
    </row>
    <row r="198" spans="1:3" x14ac:dyDescent="0.45">
      <c r="A198" t="s">
        <v>199</v>
      </c>
      <c r="B198" s="2">
        <v>0</v>
      </c>
      <c r="C198" t="s">
        <v>523</v>
      </c>
    </row>
    <row r="199" spans="1:3" x14ac:dyDescent="0.45">
      <c r="A199" t="s">
        <v>200</v>
      </c>
      <c r="B199" s="2">
        <v>0</v>
      </c>
      <c r="C199" t="s">
        <v>523</v>
      </c>
    </row>
    <row r="200" spans="1:3" x14ac:dyDescent="0.45">
      <c r="A200" t="s">
        <v>201</v>
      </c>
      <c r="B200" s="2">
        <v>0</v>
      </c>
      <c r="C200" t="s">
        <v>523</v>
      </c>
    </row>
    <row r="201" spans="1:3" x14ac:dyDescent="0.45">
      <c r="A201" t="s">
        <v>202</v>
      </c>
      <c r="B201" s="2">
        <v>0</v>
      </c>
      <c r="C201" t="s">
        <v>523</v>
      </c>
    </row>
    <row r="202" spans="1:3" x14ac:dyDescent="0.45">
      <c r="A202" t="s">
        <v>203</v>
      </c>
      <c r="B202" s="2">
        <v>0</v>
      </c>
      <c r="C202" t="s">
        <v>523</v>
      </c>
    </row>
    <row r="203" spans="1:3" x14ac:dyDescent="0.45">
      <c r="A203" t="s">
        <v>204</v>
      </c>
      <c r="B203" s="2">
        <v>0</v>
      </c>
      <c r="C203" t="s">
        <v>523</v>
      </c>
    </row>
    <row r="204" spans="1:3" x14ac:dyDescent="0.45">
      <c r="A204" t="s">
        <v>205</v>
      </c>
      <c r="B204" s="2">
        <v>0</v>
      </c>
      <c r="C204" t="s">
        <v>523</v>
      </c>
    </row>
    <row r="205" spans="1:3" x14ac:dyDescent="0.45">
      <c r="A205" t="s">
        <v>206</v>
      </c>
      <c r="B205" s="2">
        <v>0</v>
      </c>
      <c r="C205" t="s">
        <v>523</v>
      </c>
    </row>
    <row r="206" spans="1:3" x14ac:dyDescent="0.45">
      <c r="A206" t="s">
        <v>207</v>
      </c>
      <c r="B206" s="2">
        <v>0</v>
      </c>
      <c r="C206" t="s">
        <v>523</v>
      </c>
    </row>
    <row r="207" spans="1:3" x14ac:dyDescent="0.45">
      <c r="A207" t="s">
        <v>208</v>
      </c>
      <c r="B207" s="2">
        <v>0</v>
      </c>
      <c r="C207" t="s">
        <v>523</v>
      </c>
    </row>
    <row r="208" spans="1:3" x14ac:dyDescent="0.45">
      <c r="A208" t="s">
        <v>209</v>
      </c>
      <c r="B208" s="2">
        <v>0</v>
      </c>
      <c r="C208" t="s">
        <v>523</v>
      </c>
    </row>
    <row r="209" spans="1:3" x14ac:dyDescent="0.45">
      <c r="A209" t="s">
        <v>210</v>
      </c>
      <c r="B209" s="2">
        <v>0</v>
      </c>
      <c r="C209" t="s">
        <v>523</v>
      </c>
    </row>
    <row r="210" spans="1:3" x14ac:dyDescent="0.45">
      <c r="A210" t="s">
        <v>211</v>
      </c>
      <c r="B210" s="2">
        <v>0</v>
      </c>
      <c r="C210" t="s">
        <v>523</v>
      </c>
    </row>
    <row r="211" spans="1:3" x14ac:dyDescent="0.45">
      <c r="A211" t="s">
        <v>212</v>
      </c>
      <c r="B211" s="2">
        <v>0</v>
      </c>
      <c r="C211" t="s">
        <v>523</v>
      </c>
    </row>
    <row r="212" spans="1:3" x14ac:dyDescent="0.45">
      <c r="A212" t="s">
        <v>213</v>
      </c>
      <c r="B212" s="2">
        <v>0</v>
      </c>
      <c r="C212" t="s">
        <v>523</v>
      </c>
    </row>
    <row r="213" spans="1:3" x14ac:dyDescent="0.45">
      <c r="A213" t="s">
        <v>214</v>
      </c>
      <c r="B213" s="2">
        <v>0</v>
      </c>
      <c r="C213" t="s">
        <v>523</v>
      </c>
    </row>
    <row r="214" spans="1:3" x14ac:dyDescent="0.45">
      <c r="A214" t="s">
        <v>215</v>
      </c>
      <c r="B214" s="2">
        <v>0</v>
      </c>
      <c r="C214" t="s">
        <v>523</v>
      </c>
    </row>
    <row r="215" spans="1:3" x14ac:dyDescent="0.45">
      <c r="A215" t="s">
        <v>216</v>
      </c>
      <c r="B215" s="2">
        <v>0</v>
      </c>
      <c r="C215" t="s">
        <v>523</v>
      </c>
    </row>
    <row r="216" spans="1:3" x14ac:dyDescent="0.45">
      <c r="A216" t="s">
        <v>217</v>
      </c>
      <c r="B216" s="2">
        <v>0</v>
      </c>
      <c r="C216" t="s">
        <v>523</v>
      </c>
    </row>
    <row r="217" spans="1:3" x14ac:dyDescent="0.45">
      <c r="A217" t="s">
        <v>218</v>
      </c>
      <c r="B217" s="2">
        <v>0</v>
      </c>
      <c r="C217" t="s">
        <v>523</v>
      </c>
    </row>
    <row r="218" spans="1:3" x14ac:dyDescent="0.45">
      <c r="A218" t="s">
        <v>219</v>
      </c>
      <c r="B218" s="2">
        <v>0</v>
      </c>
      <c r="C218" t="s">
        <v>523</v>
      </c>
    </row>
    <row r="219" spans="1:3" x14ac:dyDescent="0.45">
      <c r="A219" t="s">
        <v>220</v>
      </c>
      <c r="B219" s="2">
        <v>0</v>
      </c>
      <c r="C219" t="s">
        <v>523</v>
      </c>
    </row>
    <row r="220" spans="1:3" x14ac:dyDescent="0.45">
      <c r="A220" t="s">
        <v>221</v>
      </c>
      <c r="B220" s="2">
        <v>0</v>
      </c>
      <c r="C220" t="s">
        <v>523</v>
      </c>
    </row>
    <row r="221" spans="1:3" x14ac:dyDescent="0.45">
      <c r="A221" t="s">
        <v>222</v>
      </c>
      <c r="B221" s="2">
        <v>0</v>
      </c>
      <c r="C221" t="s">
        <v>523</v>
      </c>
    </row>
    <row r="222" spans="1:3" x14ac:dyDescent="0.45">
      <c r="A222" t="s">
        <v>223</v>
      </c>
      <c r="B222" s="2">
        <v>0</v>
      </c>
      <c r="C222" t="s">
        <v>523</v>
      </c>
    </row>
    <row r="223" spans="1:3" x14ac:dyDescent="0.45">
      <c r="A223" t="s">
        <v>224</v>
      </c>
      <c r="B223" s="2">
        <v>0</v>
      </c>
      <c r="C223" t="s">
        <v>523</v>
      </c>
    </row>
    <row r="224" spans="1:3" x14ac:dyDescent="0.45">
      <c r="A224" t="s">
        <v>225</v>
      </c>
      <c r="B224" s="2">
        <v>0</v>
      </c>
      <c r="C224" t="s">
        <v>523</v>
      </c>
    </row>
    <row r="225" spans="1:3" x14ac:dyDescent="0.45">
      <c r="A225" t="s">
        <v>226</v>
      </c>
      <c r="B225" s="2">
        <v>0</v>
      </c>
      <c r="C225" t="s">
        <v>523</v>
      </c>
    </row>
    <row r="226" spans="1:3" x14ac:dyDescent="0.45">
      <c r="A226" t="s">
        <v>227</v>
      </c>
      <c r="B226" s="2">
        <v>0</v>
      </c>
      <c r="C226" t="s">
        <v>523</v>
      </c>
    </row>
    <row r="227" spans="1:3" x14ac:dyDescent="0.45">
      <c r="A227" t="s">
        <v>228</v>
      </c>
      <c r="B227" s="2">
        <v>0</v>
      </c>
      <c r="C227" t="s">
        <v>523</v>
      </c>
    </row>
    <row r="228" spans="1:3" x14ac:dyDescent="0.45">
      <c r="A228" t="s">
        <v>229</v>
      </c>
      <c r="B228" s="2">
        <v>0</v>
      </c>
      <c r="C228" t="s">
        <v>523</v>
      </c>
    </row>
    <row r="229" spans="1:3" x14ac:dyDescent="0.45">
      <c r="A229" t="s">
        <v>230</v>
      </c>
      <c r="B229" s="2">
        <v>0</v>
      </c>
      <c r="C229" t="s">
        <v>523</v>
      </c>
    </row>
    <row r="230" spans="1:3" x14ac:dyDescent="0.45">
      <c r="A230" t="s">
        <v>231</v>
      </c>
      <c r="B230" s="2">
        <v>0</v>
      </c>
      <c r="C230" t="s">
        <v>523</v>
      </c>
    </row>
    <row r="231" spans="1:3" x14ac:dyDescent="0.45">
      <c r="A231" t="s">
        <v>232</v>
      </c>
      <c r="B231" s="2">
        <v>0</v>
      </c>
      <c r="C231" t="s">
        <v>523</v>
      </c>
    </row>
    <row r="232" spans="1:3" x14ac:dyDescent="0.45">
      <c r="A232" t="s">
        <v>233</v>
      </c>
      <c r="B232" s="2">
        <v>0</v>
      </c>
      <c r="C232" t="s">
        <v>523</v>
      </c>
    </row>
    <row r="233" spans="1:3" x14ac:dyDescent="0.45">
      <c r="A233" t="s">
        <v>234</v>
      </c>
      <c r="B233" s="2">
        <v>0</v>
      </c>
      <c r="C233" t="s">
        <v>523</v>
      </c>
    </row>
    <row r="234" spans="1:3" x14ac:dyDescent="0.45">
      <c r="A234" t="s">
        <v>235</v>
      </c>
      <c r="B234" s="2">
        <v>0</v>
      </c>
      <c r="C234" t="s">
        <v>523</v>
      </c>
    </row>
    <row r="235" spans="1:3" x14ac:dyDescent="0.45">
      <c r="A235" t="s">
        <v>236</v>
      </c>
      <c r="B235" s="2">
        <v>0</v>
      </c>
      <c r="C235" t="s">
        <v>523</v>
      </c>
    </row>
    <row r="236" spans="1:3" x14ac:dyDescent="0.45">
      <c r="A236" t="s">
        <v>237</v>
      </c>
      <c r="B236" s="2">
        <v>0</v>
      </c>
      <c r="C236" t="s">
        <v>523</v>
      </c>
    </row>
    <row r="237" spans="1:3" x14ac:dyDescent="0.45">
      <c r="A237" t="s">
        <v>238</v>
      </c>
      <c r="B237" s="2">
        <v>0</v>
      </c>
      <c r="C237" t="s">
        <v>523</v>
      </c>
    </row>
    <row r="238" spans="1:3" x14ac:dyDescent="0.45">
      <c r="A238" t="s">
        <v>239</v>
      </c>
      <c r="B238" s="2">
        <v>0</v>
      </c>
      <c r="C238" t="s">
        <v>523</v>
      </c>
    </row>
    <row r="239" spans="1:3" x14ac:dyDescent="0.45">
      <c r="A239" t="s">
        <v>240</v>
      </c>
      <c r="B239" s="2">
        <v>0</v>
      </c>
      <c r="C239" t="s">
        <v>523</v>
      </c>
    </row>
    <row r="240" spans="1:3" x14ac:dyDescent="0.45">
      <c r="A240" t="s">
        <v>241</v>
      </c>
      <c r="B240" s="2">
        <v>0</v>
      </c>
      <c r="C240" t="s">
        <v>523</v>
      </c>
    </row>
    <row r="241" spans="1:3" x14ac:dyDescent="0.45">
      <c r="A241" t="s">
        <v>242</v>
      </c>
      <c r="B241" s="2">
        <v>0</v>
      </c>
      <c r="C241" t="s">
        <v>523</v>
      </c>
    </row>
    <row r="242" spans="1:3" x14ac:dyDescent="0.45">
      <c r="A242" t="s">
        <v>243</v>
      </c>
      <c r="B242" s="2">
        <v>0</v>
      </c>
      <c r="C242" t="s">
        <v>523</v>
      </c>
    </row>
    <row r="243" spans="1:3" x14ac:dyDescent="0.45">
      <c r="A243" t="s">
        <v>244</v>
      </c>
      <c r="B243" s="2">
        <v>0</v>
      </c>
      <c r="C243" t="s">
        <v>523</v>
      </c>
    </row>
    <row r="244" spans="1:3" x14ac:dyDescent="0.45">
      <c r="A244" t="s">
        <v>245</v>
      </c>
      <c r="B244" s="2">
        <v>0</v>
      </c>
      <c r="C244" t="s">
        <v>523</v>
      </c>
    </row>
    <row r="245" spans="1:3" x14ac:dyDescent="0.45">
      <c r="A245" t="s">
        <v>246</v>
      </c>
      <c r="B245" s="2">
        <v>0</v>
      </c>
      <c r="C245" t="s">
        <v>523</v>
      </c>
    </row>
    <row r="246" spans="1:3" x14ac:dyDescent="0.45">
      <c r="A246" t="s">
        <v>247</v>
      </c>
      <c r="B246" s="2">
        <v>0</v>
      </c>
      <c r="C246" t="s">
        <v>523</v>
      </c>
    </row>
    <row r="247" spans="1:3" x14ac:dyDescent="0.45">
      <c r="A247" t="s">
        <v>248</v>
      </c>
      <c r="B247" s="2">
        <v>0</v>
      </c>
      <c r="C247" t="s">
        <v>523</v>
      </c>
    </row>
    <row r="248" spans="1:3" x14ac:dyDescent="0.45">
      <c r="A248" t="s">
        <v>249</v>
      </c>
      <c r="B248" s="2">
        <v>0</v>
      </c>
      <c r="C248" t="s">
        <v>523</v>
      </c>
    </row>
    <row r="249" spans="1:3" x14ac:dyDescent="0.45">
      <c r="A249" t="s">
        <v>250</v>
      </c>
      <c r="B249" s="2">
        <v>0</v>
      </c>
      <c r="C249" t="s">
        <v>523</v>
      </c>
    </row>
    <row r="250" spans="1:3" x14ac:dyDescent="0.45">
      <c r="A250" t="s">
        <v>251</v>
      </c>
      <c r="B250" s="2">
        <v>0</v>
      </c>
      <c r="C250" t="s">
        <v>523</v>
      </c>
    </row>
    <row r="251" spans="1:3" x14ac:dyDescent="0.45">
      <c r="A251" t="s">
        <v>252</v>
      </c>
      <c r="B251" s="2">
        <v>0</v>
      </c>
      <c r="C251" t="s">
        <v>523</v>
      </c>
    </row>
    <row r="252" spans="1:3" x14ac:dyDescent="0.45">
      <c r="A252" t="s">
        <v>253</v>
      </c>
      <c r="B252" s="2">
        <v>0</v>
      </c>
      <c r="C252" t="s">
        <v>523</v>
      </c>
    </row>
    <row r="253" spans="1:3" x14ac:dyDescent="0.45">
      <c r="A253" t="s">
        <v>254</v>
      </c>
      <c r="B253" s="2">
        <v>0</v>
      </c>
      <c r="C253" t="s">
        <v>523</v>
      </c>
    </row>
    <row r="254" spans="1:3" x14ac:dyDescent="0.45">
      <c r="A254" t="s">
        <v>255</v>
      </c>
      <c r="B254" s="2">
        <v>0</v>
      </c>
      <c r="C254" t="s">
        <v>523</v>
      </c>
    </row>
    <row r="255" spans="1:3" x14ac:dyDescent="0.45">
      <c r="A255" t="s">
        <v>256</v>
      </c>
      <c r="B255" s="2">
        <v>0</v>
      </c>
      <c r="C255" t="s">
        <v>523</v>
      </c>
    </row>
    <row r="256" spans="1:3" x14ac:dyDescent="0.45">
      <c r="A256" t="s">
        <v>257</v>
      </c>
      <c r="B256" s="2">
        <v>0</v>
      </c>
      <c r="C256" t="s">
        <v>523</v>
      </c>
    </row>
    <row r="257" spans="1:3" x14ac:dyDescent="0.45">
      <c r="A257" t="s">
        <v>258</v>
      </c>
      <c r="B257" s="2">
        <v>0</v>
      </c>
      <c r="C257" t="s">
        <v>523</v>
      </c>
    </row>
    <row r="258" spans="1:3" x14ac:dyDescent="0.45">
      <c r="A258" t="s">
        <v>259</v>
      </c>
      <c r="B258" s="2">
        <v>0</v>
      </c>
      <c r="C258" t="s">
        <v>523</v>
      </c>
    </row>
    <row r="259" spans="1:3" x14ac:dyDescent="0.45">
      <c r="A259" t="s">
        <v>260</v>
      </c>
      <c r="B259" s="2">
        <v>0</v>
      </c>
      <c r="C259" t="s">
        <v>523</v>
      </c>
    </row>
    <row r="260" spans="1:3" x14ac:dyDescent="0.45">
      <c r="A260" t="s">
        <v>261</v>
      </c>
      <c r="B260" s="2">
        <v>0</v>
      </c>
      <c r="C260" t="s">
        <v>523</v>
      </c>
    </row>
    <row r="261" spans="1:3" x14ac:dyDescent="0.45">
      <c r="A261" t="s">
        <v>262</v>
      </c>
      <c r="B261" s="2">
        <v>0</v>
      </c>
      <c r="C261" t="s">
        <v>523</v>
      </c>
    </row>
    <row r="262" spans="1:3" x14ac:dyDescent="0.45">
      <c r="A262" t="s">
        <v>263</v>
      </c>
      <c r="B262" s="2">
        <v>0</v>
      </c>
      <c r="C262" t="s">
        <v>523</v>
      </c>
    </row>
    <row r="263" spans="1:3" x14ac:dyDescent="0.45">
      <c r="A263" t="s">
        <v>264</v>
      </c>
      <c r="B263" s="2">
        <v>0</v>
      </c>
      <c r="C263" t="s">
        <v>523</v>
      </c>
    </row>
    <row r="264" spans="1:3" x14ac:dyDescent="0.45">
      <c r="A264" t="s">
        <v>265</v>
      </c>
      <c r="B264" s="2">
        <v>0</v>
      </c>
      <c r="C264" t="s">
        <v>523</v>
      </c>
    </row>
    <row r="265" spans="1:3" x14ac:dyDescent="0.45">
      <c r="A265" t="s">
        <v>266</v>
      </c>
      <c r="B265" s="2">
        <v>0</v>
      </c>
      <c r="C265" t="s">
        <v>523</v>
      </c>
    </row>
    <row r="266" spans="1:3" x14ac:dyDescent="0.45">
      <c r="A266" t="s">
        <v>267</v>
      </c>
      <c r="B266" s="2">
        <v>0</v>
      </c>
      <c r="C266" t="s">
        <v>523</v>
      </c>
    </row>
    <row r="267" spans="1:3" x14ac:dyDescent="0.45">
      <c r="A267" t="s">
        <v>268</v>
      </c>
      <c r="B267" s="2">
        <v>0</v>
      </c>
      <c r="C267" t="s">
        <v>523</v>
      </c>
    </row>
    <row r="268" spans="1:3" x14ac:dyDescent="0.45">
      <c r="A268" t="s">
        <v>269</v>
      </c>
      <c r="B268" s="2">
        <v>0</v>
      </c>
      <c r="C268" t="s">
        <v>523</v>
      </c>
    </row>
    <row r="269" spans="1:3" x14ac:dyDescent="0.45">
      <c r="A269" t="s">
        <v>270</v>
      </c>
      <c r="B269" s="2">
        <v>0</v>
      </c>
      <c r="C269" t="s">
        <v>523</v>
      </c>
    </row>
    <row r="270" spans="1:3" x14ac:dyDescent="0.45">
      <c r="A270" t="s">
        <v>271</v>
      </c>
      <c r="B270" s="2">
        <v>0</v>
      </c>
      <c r="C270" t="s">
        <v>523</v>
      </c>
    </row>
    <row r="271" spans="1:3" x14ac:dyDescent="0.45">
      <c r="A271" t="s">
        <v>272</v>
      </c>
      <c r="B271" s="2">
        <v>0</v>
      </c>
      <c r="C271" t="s">
        <v>523</v>
      </c>
    </row>
    <row r="272" spans="1:3" x14ac:dyDescent="0.45">
      <c r="A272" t="s">
        <v>273</v>
      </c>
      <c r="B272" s="2">
        <v>0</v>
      </c>
      <c r="C272" t="s">
        <v>523</v>
      </c>
    </row>
    <row r="273" spans="1:3" x14ac:dyDescent="0.45">
      <c r="A273" t="s">
        <v>274</v>
      </c>
      <c r="B273" s="2">
        <v>0</v>
      </c>
      <c r="C273" t="s">
        <v>523</v>
      </c>
    </row>
    <row r="274" spans="1:3" x14ac:dyDescent="0.45">
      <c r="A274" t="s">
        <v>275</v>
      </c>
      <c r="B274" s="2">
        <v>0</v>
      </c>
      <c r="C274" t="s">
        <v>523</v>
      </c>
    </row>
    <row r="275" spans="1:3" x14ac:dyDescent="0.45">
      <c r="A275" t="s">
        <v>276</v>
      </c>
      <c r="B275" s="2">
        <v>0</v>
      </c>
      <c r="C275" t="s">
        <v>523</v>
      </c>
    </row>
    <row r="276" spans="1:3" x14ac:dyDescent="0.45">
      <c r="A276" t="s">
        <v>277</v>
      </c>
      <c r="B276" s="2">
        <v>0</v>
      </c>
      <c r="C276" t="s">
        <v>523</v>
      </c>
    </row>
    <row r="277" spans="1:3" x14ac:dyDescent="0.45">
      <c r="A277" t="s">
        <v>278</v>
      </c>
      <c r="B277" s="2">
        <v>0</v>
      </c>
      <c r="C277" t="s">
        <v>523</v>
      </c>
    </row>
    <row r="278" spans="1:3" x14ac:dyDescent="0.45">
      <c r="A278" t="s">
        <v>279</v>
      </c>
      <c r="B278" s="2">
        <v>0</v>
      </c>
      <c r="C278" t="s">
        <v>523</v>
      </c>
    </row>
    <row r="279" spans="1:3" x14ac:dyDescent="0.45">
      <c r="A279" t="s">
        <v>280</v>
      </c>
      <c r="B279" s="2">
        <v>0</v>
      </c>
      <c r="C279" t="s">
        <v>523</v>
      </c>
    </row>
    <row r="280" spans="1:3" x14ac:dyDescent="0.45">
      <c r="A280" t="s">
        <v>281</v>
      </c>
      <c r="B280" s="2">
        <v>0</v>
      </c>
      <c r="C280" t="s">
        <v>523</v>
      </c>
    </row>
    <row r="281" spans="1:3" x14ac:dyDescent="0.45">
      <c r="A281" t="s">
        <v>282</v>
      </c>
      <c r="B281" s="2">
        <v>0</v>
      </c>
      <c r="C281" t="s">
        <v>523</v>
      </c>
    </row>
    <row r="282" spans="1:3" x14ac:dyDescent="0.45">
      <c r="A282" t="s">
        <v>283</v>
      </c>
      <c r="B282" s="2">
        <v>0</v>
      </c>
      <c r="C282" t="s">
        <v>523</v>
      </c>
    </row>
    <row r="283" spans="1:3" x14ac:dyDescent="0.45">
      <c r="A283" t="s">
        <v>284</v>
      </c>
      <c r="B283" s="2">
        <v>0</v>
      </c>
      <c r="C283" t="s">
        <v>523</v>
      </c>
    </row>
    <row r="284" spans="1:3" x14ac:dyDescent="0.45">
      <c r="A284" t="s">
        <v>285</v>
      </c>
      <c r="B284" s="2">
        <v>0</v>
      </c>
      <c r="C284" t="s">
        <v>523</v>
      </c>
    </row>
    <row r="285" spans="1:3" x14ac:dyDescent="0.45">
      <c r="A285" t="s">
        <v>286</v>
      </c>
      <c r="B285" s="2">
        <v>0</v>
      </c>
      <c r="C285" t="s">
        <v>523</v>
      </c>
    </row>
    <row r="286" spans="1:3" x14ac:dyDescent="0.45">
      <c r="A286" t="s">
        <v>287</v>
      </c>
      <c r="B286" s="2">
        <v>0</v>
      </c>
      <c r="C286" t="s">
        <v>523</v>
      </c>
    </row>
    <row r="287" spans="1:3" x14ac:dyDescent="0.45">
      <c r="A287" t="s">
        <v>288</v>
      </c>
      <c r="B287" s="2">
        <v>0</v>
      </c>
      <c r="C287" t="s">
        <v>523</v>
      </c>
    </row>
    <row r="288" spans="1:3" x14ac:dyDescent="0.45">
      <c r="A288" t="s">
        <v>289</v>
      </c>
      <c r="B288" s="2">
        <v>0</v>
      </c>
      <c r="C288" t="s">
        <v>523</v>
      </c>
    </row>
    <row r="289" spans="1:3" x14ac:dyDescent="0.45">
      <c r="A289" t="s">
        <v>290</v>
      </c>
      <c r="B289" s="2">
        <v>0</v>
      </c>
      <c r="C289" t="s">
        <v>523</v>
      </c>
    </row>
    <row r="290" spans="1:3" x14ac:dyDescent="0.45">
      <c r="A290" t="s">
        <v>291</v>
      </c>
      <c r="B290" s="2">
        <v>0</v>
      </c>
      <c r="C290" t="s">
        <v>523</v>
      </c>
    </row>
    <row r="291" spans="1:3" x14ac:dyDescent="0.45">
      <c r="A291" t="s">
        <v>292</v>
      </c>
      <c r="B291" s="2">
        <v>0</v>
      </c>
      <c r="C291" t="s">
        <v>523</v>
      </c>
    </row>
    <row r="292" spans="1:3" x14ac:dyDescent="0.45">
      <c r="A292" t="s">
        <v>293</v>
      </c>
      <c r="B292" s="2">
        <v>0</v>
      </c>
      <c r="C292" t="s">
        <v>523</v>
      </c>
    </row>
    <row r="293" spans="1:3" x14ac:dyDescent="0.45">
      <c r="A293" t="s">
        <v>294</v>
      </c>
      <c r="B293" s="2">
        <v>0</v>
      </c>
      <c r="C293" t="s">
        <v>523</v>
      </c>
    </row>
    <row r="294" spans="1:3" x14ac:dyDescent="0.45">
      <c r="A294" t="s">
        <v>295</v>
      </c>
      <c r="B294" s="2">
        <v>0</v>
      </c>
      <c r="C294" t="s">
        <v>523</v>
      </c>
    </row>
    <row r="295" spans="1:3" x14ac:dyDescent="0.45">
      <c r="A295" t="s">
        <v>296</v>
      </c>
      <c r="B295" s="2">
        <v>0</v>
      </c>
      <c r="C295" t="s">
        <v>523</v>
      </c>
    </row>
    <row r="296" spans="1:3" x14ac:dyDescent="0.45">
      <c r="A296" t="s">
        <v>297</v>
      </c>
      <c r="B296" s="2">
        <v>0</v>
      </c>
      <c r="C296" t="s">
        <v>523</v>
      </c>
    </row>
    <row r="297" spans="1:3" x14ac:dyDescent="0.45">
      <c r="A297" t="s">
        <v>298</v>
      </c>
      <c r="B297" s="2">
        <v>0</v>
      </c>
      <c r="C297" t="s">
        <v>523</v>
      </c>
    </row>
    <row r="298" spans="1:3" x14ac:dyDescent="0.45">
      <c r="A298" t="s">
        <v>299</v>
      </c>
      <c r="B298" s="2">
        <v>0</v>
      </c>
      <c r="C298" t="s">
        <v>523</v>
      </c>
    </row>
    <row r="299" spans="1:3" x14ac:dyDescent="0.45">
      <c r="A299" t="s">
        <v>300</v>
      </c>
      <c r="B299" s="2">
        <v>0</v>
      </c>
      <c r="C299" t="s">
        <v>523</v>
      </c>
    </row>
    <row r="300" spans="1:3" x14ac:dyDescent="0.45">
      <c r="A300" t="s">
        <v>301</v>
      </c>
      <c r="B300" s="2">
        <v>0</v>
      </c>
      <c r="C300" t="s">
        <v>523</v>
      </c>
    </row>
    <row r="301" spans="1:3" x14ac:dyDescent="0.45">
      <c r="A301" t="s">
        <v>302</v>
      </c>
      <c r="B301" s="2">
        <v>0</v>
      </c>
      <c r="C301" t="s">
        <v>523</v>
      </c>
    </row>
    <row r="302" spans="1:3" x14ac:dyDescent="0.45">
      <c r="A302" t="s">
        <v>303</v>
      </c>
      <c r="B302" s="2">
        <v>0</v>
      </c>
      <c r="C302" t="s">
        <v>523</v>
      </c>
    </row>
    <row r="303" spans="1:3" x14ac:dyDescent="0.45">
      <c r="A303" t="s">
        <v>304</v>
      </c>
      <c r="B303" s="2">
        <v>0</v>
      </c>
      <c r="C303" t="s">
        <v>523</v>
      </c>
    </row>
    <row r="304" spans="1:3" x14ac:dyDescent="0.45">
      <c r="A304" t="s">
        <v>305</v>
      </c>
      <c r="B304" s="2">
        <v>0</v>
      </c>
      <c r="C304" t="s">
        <v>523</v>
      </c>
    </row>
    <row r="305" spans="1:3" x14ac:dyDescent="0.45">
      <c r="A305" t="s">
        <v>306</v>
      </c>
      <c r="B305" s="2">
        <v>0</v>
      </c>
      <c r="C305" t="s">
        <v>523</v>
      </c>
    </row>
    <row r="306" spans="1:3" x14ac:dyDescent="0.45">
      <c r="A306" t="s">
        <v>307</v>
      </c>
      <c r="B306" s="2">
        <v>0</v>
      </c>
      <c r="C306" t="s">
        <v>523</v>
      </c>
    </row>
    <row r="307" spans="1:3" x14ac:dyDescent="0.45">
      <c r="A307" t="s">
        <v>308</v>
      </c>
      <c r="B307" s="2">
        <v>0</v>
      </c>
      <c r="C307" t="s">
        <v>523</v>
      </c>
    </row>
    <row r="308" spans="1:3" x14ac:dyDescent="0.45">
      <c r="A308" t="s">
        <v>309</v>
      </c>
      <c r="B308" s="2">
        <v>0</v>
      </c>
      <c r="C308" t="s">
        <v>523</v>
      </c>
    </row>
    <row r="309" spans="1:3" x14ac:dyDescent="0.45">
      <c r="A309" t="s">
        <v>310</v>
      </c>
      <c r="B309" s="2">
        <v>0</v>
      </c>
      <c r="C309" t="s">
        <v>523</v>
      </c>
    </row>
    <row r="310" spans="1:3" x14ac:dyDescent="0.45">
      <c r="A310" t="s">
        <v>311</v>
      </c>
      <c r="B310" s="2">
        <v>0</v>
      </c>
      <c r="C310" t="s">
        <v>523</v>
      </c>
    </row>
    <row r="311" spans="1:3" x14ac:dyDescent="0.45">
      <c r="A311" t="s">
        <v>312</v>
      </c>
      <c r="B311" s="2">
        <v>0</v>
      </c>
      <c r="C311" t="s">
        <v>523</v>
      </c>
    </row>
    <row r="312" spans="1:3" x14ac:dyDescent="0.45">
      <c r="A312" t="s">
        <v>313</v>
      </c>
      <c r="B312" s="2">
        <v>0</v>
      </c>
      <c r="C312" t="s">
        <v>523</v>
      </c>
    </row>
    <row r="313" spans="1:3" x14ac:dyDescent="0.45">
      <c r="A313" t="s">
        <v>314</v>
      </c>
      <c r="B313" s="2">
        <v>0</v>
      </c>
      <c r="C313" t="s">
        <v>523</v>
      </c>
    </row>
    <row r="314" spans="1:3" x14ac:dyDescent="0.45">
      <c r="A314" t="s">
        <v>315</v>
      </c>
      <c r="B314" s="2">
        <v>0</v>
      </c>
      <c r="C314" t="s">
        <v>523</v>
      </c>
    </row>
    <row r="315" spans="1:3" x14ac:dyDescent="0.45">
      <c r="A315" t="s">
        <v>316</v>
      </c>
      <c r="B315" s="2">
        <v>0</v>
      </c>
      <c r="C315" t="s">
        <v>523</v>
      </c>
    </row>
    <row r="316" spans="1:3" x14ac:dyDescent="0.45">
      <c r="A316" t="s">
        <v>317</v>
      </c>
      <c r="B316" s="2">
        <v>0</v>
      </c>
      <c r="C316" t="s">
        <v>523</v>
      </c>
    </row>
    <row r="317" spans="1:3" x14ac:dyDescent="0.45">
      <c r="A317" t="s">
        <v>318</v>
      </c>
      <c r="B317" s="2">
        <v>0</v>
      </c>
      <c r="C317" t="s">
        <v>523</v>
      </c>
    </row>
    <row r="318" spans="1:3" x14ac:dyDescent="0.45">
      <c r="A318" t="s">
        <v>319</v>
      </c>
      <c r="B318" s="2">
        <v>0</v>
      </c>
      <c r="C318" t="s">
        <v>523</v>
      </c>
    </row>
    <row r="319" spans="1:3" x14ac:dyDescent="0.45">
      <c r="A319" t="s">
        <v>320</v>
      </c>
      <c r="B319" s="2">
        <v>0</v>
      </c>
      <c r="C319" t="s">
        <v>523</v>
      </c>
    </row>
    <row r="320" spans="1:3" x14ac:dyDescent="0.45">
      <c r="A320" t="s">
        <v>321</v>
      </c>
      <c r="B320" s="2">
        <v>0</v>
      </c>
      <c r="C320" t="s">
        <v>523</v>
      </c>
    </row>
    <row r="321" spans="1:3" x14ac:dyDescent="0.45">
      <c r="A321" t="s">
        <v>322</v>
      </c>
      <c r="B321" s="2">
        <v>0</v>
      </c>
      <c r="C321" t="s">
        <v>523</v>
      </c>
    </row>
    <row r="322" spans="1:3" x14ac:dyDescent="0.45">
      <c r="A322" t="s">
        <v>323</v>
      </c>
      <c r="B322" s="2">
        <v>0</v>
      </c>
      <c r="C322" t="s">
        <v>523</v>
      </c>
    </row>
    <row r="323" spans="1:3" x14ac:dyDescent="0.45">
      <c r="A323" t="s">
        <v>324</v>
      </c>
      <c r="B323" s="2">
        <v>0</v>
      </c>
      <c r="C323" t="s">
        <v>523</v>
      </c>
    </row>
    <row r="324" spans="1:3" x14ac:dyDescent="0.45">
      <c r="A324" t="s">
        <v>325</v>
      </c>
      <c r="B324" s="2">
        <v>0</v>
      </c>
      <c r="C324" t="s">
        <v>523</v>
      </c>
    </row>
    <row r="325" spans="1:3" x14ac:dyDescent="0.45">
      <c r="A325" t="s">
        <v>326</v>
      </c>
      <c r="B325" s="2">
        <v>0</v>
      </c>
      <c r="C325" t="s">
        <v>523</v>
      </c>
    </row>
    <row r="326" spans="1:3" x14ac:dyDescent="0.45">
      <c r="A326" t="s">
        <v>327</v>
      </c>
      <c r="B326" s="2">
        <v>0</v>
      </c>
      <c r="C326" t="s">
        <v>523</v>
      </c>
    </row>
    <row r="327" spans="1:3" x14ac:dyDescent="0.45">
      <c r="A327" t="s">
        <v>328</v>
      </c>
      <c r="B327" s="2">
        <v>0</v>
      </c>
      <c r="C327" t="s">
        <v>523</v>
      </c>
    </row>
    <row r="328" spans="1:3" x14ac:dyDescent="0.45">
      <c r="A328" t="s">
        <v>329</v>
      </c>
      <c r="B328" s="2">
        <v>0</v>
      </c>
      <c r="C328" t="s">
        <v>523</v>
      </c>
    </row>
    <row r="329" spans="1:3" x14ac:dyDescent="0.45">
      <c r="A329" t="s">
        <v>330</v>
      </c>
      <c r="B329" s="2">
        <v>0</v>
      </c>
      <c r="C329" t="s">
        <v>523</v>
      </c>
    </row>
    <row r="330" spans="1:3" x14ac:dyDescent="0.45">
      <c r="A330" t="s">
        <v>331</v>
      </c>
      <c r="B330" s="2">
        <v>0</v>
      </c>
      <c r="C330" t="s">
        <v>523</v>
      </c>
    </row>
    <row r="331" spans="1:3" x14ac:dyDescent="0.45">
      <c r="A331" t="s">
        <v>332</v>
      </c>
      <c r="B331" s="2">
        <v>0</v>
      </c>
      <c r="C331" t="s">
        <v>523</v>
      </c>
    </row>
    <row r="332" spans="1:3" x14ac:dyDescent="0.45">
      <c r="A332" t="s">
        <v>333</v>
      </c>
      <c r="B332" s="2">
        <v>0</v>
      </c>
      <c r="C332" t="s">
        <v>523</v>
      </c>
    </row>
    <row r="333" spans="1:3" x14ac:dyDescent="0.45">
      <c r="A333" t="s">
        <v>334</v>
      </c>
      <c r="B333" s="2">
        <v>0</v>
      </c>
      <c r="C333" t="s">
        <v>523</v>
      </c>
    </row>
    <row r="334" spans="1:3" x14ac:dyDescent="0.45">
      <c r="A334" t="s">
        <v>335</v>
      </c>
      <c r="B334" s="2">
        <v>0</v>
      </c>
      <c r="C334" t="s">
        <v>523</v>
      </c>
    </row>
    <row r="335" spans="1:3" x14ac:dyDescent="0.45">
      <c r="A335" t="s">
        <v>336</v>
      </c>
      <c r="B335" s="2">
        <v>0</v>
      </c>
      <c r="C335" t="s">
        <v>523</v>
      </c>
    </row>
    <row r="336" spans="1:3" x14ac:dyDescent="0.45">
      <c r="A336" t="s">
        <v>337</v>
      </c>
      <c r="B336" s="2">
        <v>0</v>
      </c>
      <c r="C336" t="s">
        <v>523</v>
      </c>
    </row>
    <row r="337" spans="1:3" x14ac:dyDescent="0.45">
      <c r="A337" t="s">
        <v>338</v>
      </c>
      <c r="B337" s="2">
        <v>0</v>
      </c>
      <c r="C337" t="s">
        <v>523</v>
      </c>
    </row>
    <row r="338" spans="1:3" x14ac:dyDescent="0.45">
      <c r="A338" t="s">
        <v>339</v>
      </c>
      <c r="B338" s="2">
        <v>0</v>
      </c>
      <c r="C338" t="s">
        <v>523</v>
      </c>
    </row>
    <row r="339" spans="1:3" x14ac:dyDescent="0.45">
      <c r="A339" t="s">
        <v>340</v>
      </c>
      <c r="B339" s="2">
        <v>0</v>
      </c>
      <c r="C339" t="s">
        <v>523</v>
      </c>
    </row>
    <row r="340" spans="1:3" x14ac:dyDescent="0.45">
      <c r="A340" t="s">
        <v>341</v>
      </c>
      <c r="B340" s="2">
        <v>0</v>
      </c>
      <c r="C340" t="s">
        <v>523</v>
      </c>
    </row>
    <row r="341" spans="1:3" x14ac:dyDescent="0.45">
      <c r="A341" t="s">
        <v>342</v>
      </c>
      <c r="B341" s="2">
        <v>0</v>
      </c>
      <c r="C341" t="s">
        <v>523</v>
      </c>
    </row>
    <row r="342" spans="1:3" x14ac:dyDescent="0.45">
      <c r="A342" t="s">
        <v>343</v>
      </c>
      <c r="B342" s="2">
        <v>0</v>
      </c>
      <c r="C342" t="s">
        <v>523</v>
      </c>
    </row>
    <row r="343" spans="1:3" x14ac:dyDescent="0.45">
      <c r="A343" t="s">
        <v>344</v>
      </c>
      <c r="B343" s="2">
        <v>0</v>
      </c>
      <c r="C343" t="s">
        <v>523</v>
      </c>
    </row>
    <row r="344" spans="1:3" x14ac:dyDescent="0.45">
      <c r="A344" t="s">
        <v>345</v>
      </c>
      <c r="B344" s="2">
        <v>0</v>
      </c>
      <c r="C344" t="s">
        <v>523</v>
      </c>
    </row>
    <row r="345" spans="1:3" x14ac:dyDescent="0.45">
      <c r="A345" t="s">
        <v>346</v>
      </c>
      <c r="B345" s="2">
        <v>0</v>
      </c>
      <c r="C345" t="s">
        <v>523</v>
      </c>
    </row>
    <row r="346" spans="1:3" x14ac:dyDescent="0.45">
      <c r="A346" t="s">
        <v>347</v>
      </c>
      <c r="B346" s="2">
        <v>0</v>
      </c>
      <c r="C346" t="s">
        <v>523</v>
      </c>
    </row>
    <row r="347" spans="1:3" x14ac:dyDescent="0.45">
      <c r="A347" t="s">
        <v>348</v>
      </c>
      <c r="B347" s="2">
        <v>0</v>
      </c>
      <c r="C347" t="s">
        <v>523</v>
      </c>
    </row>
    <row r="348" spans="1:3" x14ac:dyDescent="0.45">
      <c r="A348" t="s">
        <v>349</v>
      </c>
      <c r="B348" s="2">
        <v>0</v>
      </c>
      <c r="C348" t="s">
        <v>523</v>
      </c>
    </row>
    <row r="349" spans="1:3" x14ac:dyDescent="0.45">
      <c r="A349" t="s">
        <v>350</v>
      </c>
      <c r="B349" s="2">
        <v>0</v>
      </c>
      <c r="C349" t="s">
        <v>523</v>
      </c>
    </row>
    <row r="350" spans="1:3" x14ac:dyDescent="0.45">
      <c r="A350" t="s">
        <v>351</v>
      </c>
      <c r="B350" s="2">
        <v>0</v>
      </c>
      <c r="C350" t="s">
        <v>523</v>
      </c>
    </row>
    <row r="351" spans="1:3" x14ac:dyDescent="0.45">
      <c r="A351" t="s">
        <v>352</v>
      </c>
      <c r="B351" s="2">
        <v>0</v>
      </c>
      <c r="C351" t="s">
        <v>523</v>
      </c>
    </row>
    <row r="352" spans="1:3" x14ac:dyDescent="0.45">
      <c r="A352" t="s">
        <v>353</v>
      </c>
      <c r="B352" s="2">
        <v>0</v>
      </c>
      <c r="C352" t="s">
        <v>523</v>
      </c>
    </row>
    <row r="353" spans="1:3" x14ac:dyDescent="0.45">
      <c r="A353" t="s">
        <v>354</v>
      </c>
      <c r="B353" s="2">
        <v>0</v>
      </c>
      <c r="C353" t="s">
        <v>523</v>
      </c>
    </row>
    <row r="354" spans="1:3" x14ac:dyDescent="0.45">
      <c r="A354" t="s">
        <v>355</v>
      </c>
      <c r="B354" s="2">
        <v>0</v>
      </c>
      <c r="C354" t="s">
        <v>523</v>
      </c>
    </row>
    <row r="355" spans="1:3" x14ac:dyDescent="0.45">
      <c r="A355" t="s">
        <v>356</v>
      </c>
      <c r="B355" s="2">
        <v>0</v>
      </c>
      <c r="C355" t="s">
        <v>523</v>
      </c>
    </row>
    <row r="356" spans="1:3" x14ac:dyDescent="0.45">
      <c r="A356" t="s">
        <v>357</v>
      </c>
      <c r="B356" s="2">
        <v>0</v>
      </c>
      <c r="C356" t="s">
        <v>523</v>
      </c>
    </row>
    <row r="357" spans="1:3" x14ac:dyDescent="0.45">
      <c r="A357" t="s">
        <v>358</v>
      </c>
      <c r="B357" s="2">
        <v>0</v>
      </c>
      <c r="C357" t="s">
        <v>523</v>
      </c>
    </row>
    <row r="358" spans="1:3" x14ac:dyDescent="0.45">
      <c r="A358" t="s">
        <v>359</v>
      </c>
      <c r="B358" s="2">
        <v>0</v>
      </c>
      <c r="C358" t="s">
        <v>523</v>
      </c>
    </row>
    <row r="359" spans="1:3" x14ac:dyDescent="0.45">
      <c r="A359" t="s">
        <v>360</v>
      </c>
      <c r="B359" s="2">
        <v>0</v>
      </c>
      <c r="C359" t="s">
        <v>523</v>
      </c>
    </row>
    <row r="360" spans="1:3" x14ac:dyDescent="0.45">
      <c r="A360" t="s">
        <v>361</v>
      </c>
      <c r="B360" s="2">
        <v>0</v>
      </c>
      <c r="C360" t="s">
        <v>523</v>
      </c>
    </row>
    <row r="361" spans="1:3" x14ac:dyDescent="0.45">
      <c r="A361" t="s">
        <v>362</v>
      </c>
      <c r="B361" s="2">
        <v>0</v>
      </c>
      <c r="C361" t="s">
        <v>523</v>
      </c>
    </row>
    <row r="362" spans="1:3" x14ac:dyDescent="0.45">
      <c r="A362" t="s">
        <v>363</v>
      </c>
      <c r="B362" s="2">
        <v>0</v>
      </c>
      <c r="C362" t="s">
        <v>523</v>
      </c>
    </row>
    <row r="363" spans="1:3" x14ac:dyDescent="0.45">
      <c r="A363" t="s">
        <v>364</v>
      </c>
      <c r="B363" s="2">
        <v>0</v>
      </c>
      <c r="C363" t="s">
        <v>523</v>
      </c>
    </row>
    <row r="364" spans="1:3" x14ac:dyDescent="0.45">
      <c r="A364" t="s">
        <v>365</v>
      </c>
      <c r="B364" s="2">
        <v>0</v>
      </c>
      <c r="C364" t="s">
        <v>523</v>
      </c>
    </row>
    <row r="365" spans="1:3" x14ac:dyDescent="0.45">
      <c r="A365" t="s">
        <v>366</v>
      </c>
      <c r="B365" s="2">
        <v>0</v>
      </c>
      <c r="C365" t="s">
        <v>523</v>
      </c>
    </row>
    <row r="366" spans="1:3" x14ac:dyDescent="0.45">
      <c r="A366" t="s">
        <v>367</v>
      </c>
      <c r="B366" s="2">
        <v>0</v>
      </c>
      <c r="C366" t="s">
        <v>523</v>
      </c>
    </row>
    <row r="367" spans="1:3" x14ac:dyDescent="0.45">
      <c r="A367" t="s">
        <v>368</v>
      </c>
      <c r="B367" s="2">
        <v>0</v>
      </c>
      <c r="C367" t="s">
        <v>523</v>
      </c>
    </row>
    <row r="368" spans="1:3" x14ac:dyDescent="0.45">
      <c r="A368" t="s">
        <v>369</v>
      </c>
      <c r="B368" s="2">
        <v>0</v>
      </c>
      <c r="C368" t="s">
        <v>523</v>
      </c>
    </row>
    <row r="369" spans="1:3" x14ac:dyDescent="0.45">
      <c r="A369" t="s">
        <v>370</v>
      </c>
      <c r="B369" s="2">
        <v>0</v>
      </c>
      <c r="C369" t="s">
        <v>523</v>
      </c>
    </row>
    <row r="370" spans="1:3" x14ac:dyDescent="0.45">
      <c r="A370" t="s">
        <v>371</v>
      </c>
      <c r="B370" s="2">
        <v>0</v>
      </c>
      <c r="C370" t="s">
        <v>523</v>
      </c>
    </row>
    <row r="371" spans="1:3" x14ac:dyDescent="0.45">
      <c r="A371" t="s">
        <v>372</v>
      </c>
      <c r="B371" s="2">
        <v>0</v>
      </c>
      <c r="C371" t="s">
        <v>523</v>
      </c>
    </row>
    <row r="372" spans="1:3" x14ac:dyDescent="0.45">
      <c r="A372" t="s">
        <v>373</v>
      </c>
      <c r="B372" s="2">
        <v>0</v>
      </c>
      <c r="C372" t="s">
        <v>523</v>
      </c>
    </row>
    <row r="373" spans="1:3" x14ac:dyDescent="0.45">
      <c r="A373" t="s">
        <v>374</v>
      </c>
      <c r="B373" s="2">
        <v>0</v>
      </c>
      <c r="C373" t="s">
        <v>523</v>
      </c>
    </row>
    <row r="374" spans="1:3" x14ac:dyDescent="0.45">
      <c r="A374" t="s">
        <v>375</v>
      </c>
      <c r="B374" s="2">
        <v>0</v>
      </c>
      <c r="C374" t="s">
        <v>523</v>
      </c>
    </row>
    <row r="375" spans="1:3" x14ac:dyDescent="0.45">
      <c r="A375" t="s">
        <v>376</v>
      </c>
      <c r="B375" s="2">
        <v>0</v>
      </c>
      <c r="C375" t="s">
        <v>523</v>
      </c>
    </row>
    <row r="376" spans="1:3" x14ac:dyDescent="0.45">
      <c r="A376" t="s">
        <v>377</v>
      </c>
      <c r="B376" s="2">
        <v>0</v>
      </c>
      <c r="C376" t="s">
        <v>523</v>
      </c>
    </row>
    <row r="377" spans="1:3" x14ac:dyDescent="0.45">
      <c r="A377" t="s">
        <v>378</v>
      </c>
      <c r="B377" s="2">
        <v>0</v>
      </c>
      <c r="C377" t="s">
        <v>523</v>
      </c>
    </row>
    <row r="378" spans="1:3" x14ac:dyDescent="0.45">
      <c r="A378" t="s">
        <v>379</v>
      </c>
      <c r="B378" s="2">
        <v>0</v>
      </c>
      <c r="C378" t="s">
        <v>523</v>
      </c>
    </row>
    <row r="379" spans="1:3" x14ac:dyDescent="0.45">
      <c r="A379" t="s">
        <v>380</v>
      </c>
      <c r="B379" s="2">
        <v>0</v>
      </c>
      <c r="C379" t="s">
        <v>523</v>
      </c>
    </row>
    <row r="380" spans="1:3" x14ac:dyDescent="0.45">
      <c r="A380" t="s">
        <v>381</v>
      </c>
      <c r="B380" s="2">
        <v>0</v>
      </c>
      <c r="C380" t="s">
        <v>523</v>
      </c>
    </row>
    <row r="381" spans="1:3" x14ac:dyDescent="0.45">
      <c r="A381" t="s">
        <v>382</v>
      </c>
      <c r="B381" s="2">
        <v>0</v>
      </c>
      <c r="C381" t="s">
        <v>523</v>
      </c>
    </row>
    <row r="382" spans="1:3" x14ac:dyDescent="0.45">
      <c r="A382" t="s">
        <v>383</v>
      </c>
      <c r="B382" s="2">
        <v>0</v>
      </c>
      <c r="C382" t="s">
        <v>523</v>
      </c>
    </row>
    <row r="383" spans="1:3" x14ac:dyDescent="0.45">
      <c r="A383" t="s">
        <v>384</v>
      </c>
      <c r="B383" s="2">
        <v>0</v>
      </c>
      <c r="C383" t="s">
        <v>523</v>
      </c>
    </row>
    <row r="384" spans="1:3" x14ac:dyDescent="0.45">
      <c r="A384" t="s">
        <v>385</v>
      </c>
      <c r="B384" s="2">
        <v>0</v>
      </c>
      <c r="C384" t="s">
        <v>523</v>
      </c>
    </row>
    <row r="385" spans="1:3" x14ac:dyDescent="0.45">
      <c r="A385" t="s">
        <v>386</v>
      </c>
      <c r="B385" s="2">
        <v>0</v>
      </c>
      <c r="C385" t="s">
        <v>523</v>
      </c>
    </row>
    <row r="386" spans="1:3" x14ac:dyDescent="0.45">
      <c r="A386" t="s">
        <v>387</v>
      </c>
      <c r="B386" s="2">
        <v>0</v>
      </c>
      <c r="C386" t="s">
        <v>523</v>
      </c>
    </row>
    <row r="387" spans="1:3" x14ac:dyDescent="0.45">
      <c r="A387" t="s">
        <v>388</v>
      </c>
      <c r="B387" s="2">
        <v>0</v>
      </c>
      <c r="C387" t="s">
        <v>523</v>
      </c>
    </row>
    <row r="388" spans="1:3" x14ac:dyDescent="0.45">
      <c r="A388" t="s">
        <v>389</v>
      </c>
      <c r="B388" s="2">
        <v>0</v>
      </c>
      <c r="C388" t="s">
        <v>523</v>
      </c>
    </row>
    <row r="389" spans="1:3" x14ac:dyDescent="0.45">
      <c r="A389" t="s">
        <v>390</v>
      </c>
      <c r="B389" s="2">
        <v>0</v>
      </c>
      <c r="C389" t="s">
        <v>523</v>
      </c>
    </row>
    <row r="390" spans="1:3" x14ac:dyDescent="0.45">
      <c r="A390" t="s">
        <v>391</v>
      </c>
      <c r="B390" s="2">
        <v>0</v>
      </c>
      <c r="C390" t="s">
        <v>523</v>
      </c>
    </row>
    <row r="391" spans="1:3" x14ac:dyDescent="0.45">
      <c r="A391" t="s">
        <v>392</v>
      </c>
      <c r="B391" s="2">
        <v>0</v>
      </c>
      <c r="C391" t="s">
        <v>523</v>
      </c>
    </row>
    <row r="392" spans="1:3" x14ac:dyDescent="0.45">
      <c r="A392" t="s">
        <v>393</v>
      </c>
      <c r="B392" s="2">
        <v>0</v>
      </c>
      <c r="C392" t="s">
        <v>523</v>
      </c>
    </row>
    <row r="393" spans="1:3" x14ac:dyDescent="0.45">
      <c r="A393" t="s">
        <v>394</v>
      </c>
      <c r="B393" s="2">
        <v>0</v>
      </c>
      <c r="C393" t="s">
        <v>523</v>
      </c>
    </row>
    <row r="394" spans="1:3" x14ac:dyDescent="0.45">
      <c r="A394" t="s">
        <v>395</v>
      </c>
      <c r="B394" s="2">
        <v>0</v>
      </c>
      <c r="C394" t="s">
        <v>523</v>
      </c>
    </row>
    <row r="395" spans="1:3" x14ac:dyDescent="0.45">
      <c r="A395" t="s">
        <v>396</v>
      </c>
      <c r="B395" s="2">
        <v>0</v>
      </c>
      <c r="C395" t="s">
        <v>523</v>
      </c>
    </row>
    <row r="396" spans="1:3" x14ac:dyDescent="0.45">
      <c r="A396" t="s">
        <v>397</v>
      </c>
      <c r="B396" s="2">
        <v>0</v>
      </c>
      <c r="C396" t="s">
        <v>523</v>
      </c>
    </row>
    <row r="397" spans="1:3" x14ac:dyDescent="0.45">
      <c r="A397" t="s">
        <v>398</v>
      </c>
      <c r="B397" s="2">
        <v>0</v>
      </c>
      <c r="C397" t="s">
        <v>523</v>
      </c>
    </row>
    <row r="398" spans="1:3" x14ac:dyDescent="0.45">
      <c r="A398" t="s">
        <v>399</v>
      </c>
      <c r="B398" s="2">
        <v>0</v>
      </c>
      <c r="C398" t="s">
        <v>523</v>
      </c>
    </row>
    <row r="399" spans="1:3" x14ac:dyDescent="0.45">
      <c r="A399" t="s">
        <v>400</v>
      </c>
      <c r="B399" s="2">
        <v>0</v>
      </c>
      <c r="C399" t="s">
        <v>523</v>
      </c>
    </row>
    <row r="400" spans="1:3" x14ac:dyDescent="0.45">
      <c r="A400" t="s">
        <v>401</v>
      </c>
      <c r="B400" s="2">
        <v>0</v>
      </c>
      <c r="C400" t="s">
        <v>523</v>
      </c>
    </row>
    <row r="401" spans="1:3" x14ac:dyDescent="0.45">
      <c r="A401" t="s">
        <v>402</v>
      </c>
      <c r="B401" s="2">
        <v>0</v>
      </c>
      <c r="C401" t="s">
        <v>523</v>
      </c>
    </row>
    <row r="402" spans="1:3" x14ac:dyDescent="0.45">
      <c r="A402" t="s">
        <v>403</v>
      </c>
      <c r="B402" s="2">
        <v>0</v>
      </c>
      <c r="C402" t="s">
        <v>523</v>
      </c>
    </row>
    <row r="403" spans="1:3" x14ac:dyDescent="0.45">
      <c r="A403" t="s">
        <v>404</v>
      </c>
      <c r="B403" s="2">
        <v>0</v>
      </c>
      <c r="C403" t="s">
        <v>523</v>
      </c>
    </row>
    <row r="404" spans="1:3" x14ac:dyDescent="0.45">
      <c r="A404" t="s">
        <v>405</v>
      </c>
      <c r="B404" s="2">
        <v>0</v>
      </c>
      <c r="C404" t="s">
        <v>523</v>
      </c>
    </row>
    <row r="405" spans="1:3" x14ac:dyDescent="0.45">
      <c r="A405" t="s">
        <v>406</v>
      </c>
      <c r="B405" s="2">
        <v>0</v>
      </c>
      <c r="C405" t="s">
        <v>523</v>
      </c>
    </row>
    <row r="406" spans="1:3" x14ac:dyDescent="0.45">
      <c r="A406" t="s">
        <v>407</v>
      </c>
      <c r="B406" s="2">
        <v>0</v>
      </c>
      <c r="C406" t="s">
        <v>523</v>
      </c>
    </row>
    <row r="407" spans="1:3" x14ac:dyDescent="0.45">
      <c r="A407" t="s">
        <v>408</v>
      </c>
      <c r="B407" s="2">
        <v>0</v>
      </c>
      <c r="C407" t="s">
        <v>523</v>
      </c>
    </row>
    <row r="408" spans="1:3" x14ac:dyDescent="0.45">
      <c r="A408" t="s">
        <v>409</v>
      </c>
      <c r="B408" s="2">
        <v>0</v>
      </c>
      <c r="C408" t="s">
        <v>523</v>
      </c>
    </row>
    <row r="409" spans="1:3" x14ac:dyDescent="0.45">
      <c r="A409" t="s">
        <v>410</v>
      </c>
      <c r="B409" s="2">
        <v>0</v>
      </c>
      <c r="C409" t="s">
        <v>523</v>
      </c>
    </row>
    <row r="410" spans="1:3" x14ac:dyDescent="0.45">
      <c r="A410" t="s">
        <v>411</v>
      </c>
      <c r="B410" s="2">
        <v>0</v>
      </c>
      <c r="C410" t="s">
        <v>523</v>
      </c>
    </row>
    <row r="411" spans="1:3" x14ac:dyDescent="0.45">
      <c r="A411" t="s">
        <v>412</v>
      </c>
      <c r="B411" s="2">
        <v>0</v>
      </c>
      <c r="C411" t="s">
        <v>523</v>
      </c>
    </row>
    <row r="412" spans="1:3" x14ac:dyDescent="0.45">
      <c r="A412" t="s">
        <v>413</v>
      </c>
      <c r="B412" s="2">
        <v>0</v>
      </c>
      <c r="C412" t="s">
        <v>523</v>
      </c>
    </row>
    <row r="413" spans="1:3" x14ac:dyDescent="0.45">
      <c r="B413" s="2">
        <v>0</v>
      </c>
      <c r="C413" t="s">
        <v>523</v>
      </c>
    </row>
    <row r="414" spans="1:3" x14ac:dyDescent="0.45">
      <c r="A414" t="s">
        <v>414</v>
      </c>
      <c r="B414" s="2">
        <v>0</v>
      </c>
      <c r="C414" t="s">
        <v>523</v>
      </c>
    </row>
    <row r="415" spans="1:3" x14ac:dyDescent="0.45">
      <c r="A415" t="s">
        <v>415</v>
      </c>
      <c r="B415" s="2">
        <v>0</v>
      </c>
      <c r="C415" t="s">
        <v>523</v>
      </c>
    </row>
    <row r="416" spans="1:3" x14ac:dyDescent="0.45">
      <c r="A416" t="s">
        <v>416</v>
      </c>
      <c r="B416" s="2">
        <v>0</v>
      </c>
      <c r="C416" t="s">
        <v>523</v>
      </c>
    </row>
    <row r="417" spans="1:3" x14ac:dyDescent="0.45">
      <c r="A417" t="s">
        <v>417</v>
      </c>
      <c r="B417" s="2">
        <v>0</v>
      </c>
      <c r="C417" t="s">
        <v>523</v>
      </c>
    </row>
    <row r="418" spans="1:3" x14ac:dyDescent="0.45">
      <c r="A418" t="s">
        <v>418</v>
      </c>
      <c r="B418" s="2">
        <v>0</v>
      </c>
      <c r="C418" t="s">
        <v>523</v>
      </c>
    </row>
    <row r="419" spans="1:3" x14ac:dyDescent="0.45">
      <c r="A419" t="s">
        <v>419</v>
      </c>
      <c r="B419" s="2">
        <v>0</v>
      </c>
      <c r="C419" t="s">
        <v>523</v>
      </c>
    </row>
    <row r="420" spans="1:3" x14ac:dyDescent="0.45">
      <c r="A420" t="s">
        <v>420</v>
      </c>
      <c r="B420" s="2">
        <v>0</v>
      </c>
      <c r="C420" t="s">
        <v>523</v>
      </c>
    </row>
    <row r="421" spans="1:3" x14ac:dyDescent="0.45">
      <c r="A421" t="s">
        <v>421</v>
      </c>
      <c r="B421" s="2">
        <v>0</v>
      </c>
      <c r="C421" t="s">
        <v>523</v>
      </c>
    </row>
    <row r="422" spans="1:3" x14ac:dyDescent="0.45">
      <c r="A422" t="s">
        <v>422</v>
      </c>
      <c r="B422" s="2">
        <v>0</v>
      </c>
      <c r="C422" t="s">
        <v>523</v>
      </c>
    </row>
    <row r="423" spans="1:3" x14ac:dyDescent="0.45">
      <c r="A423" t="s">
        <v>423</v>
      </c>
      <c r="B423" s="2">
        <v>0</v>
      </c>
      <c r="C423" t="s">
        <v>523</v>
      </c>
    </row>
    <row r="424" spans="1:3" x14ac:dyDescent="0.45">
      <c r="A424" t="s">
        <v>424</v>
      </c>
      <c r="B424" s="2">
        <v>0</v>
      </c>
      <c r="C424" t="s">
        <v>523</v>
      </c>
    </row>
    <row r="425" spans="1:3" x14ac:dyDescent="0.45">
      <c r="A425" t="s">
        <v>425</v>
      </c>
      <c r="B425" s="2">
        <v>0</v>
      </c>
      <c r="C425" t="s">
        <v>523</v>
      </c>
    </row>
    <row r="426" spans="1:3" x14ac:dyDescent="0.45">
      <c r="A426" t="s">
        <v>426</v>
      </c>
      <c r="B426" s="2">
        <v>0</v>
      </c>
      <c r="C426" t="s">
        <v>523</v>
      </c>
    </row>
    <row r="427" spans="1:3" x14ac:dyDescent="0.45">
      <c r="A427" t="s">
        <v>427</v>
      </c>
      <c r="B427" s="2">
        <v>0</v>
      </c>
      <c r="C427" t="s">
        <v>523</v>
      </c>
    </row>
    <row r="428" spans="1:3" x14ac:dyDescent="0.45">
      <c r="A428" t="s">
        <v>428</v>
      </c>
      <c r="B428" s="2">
        <v>0</v>
      </c>
      <c r="C428" t="s">
        <v>523</v>
      </c>
    </row>
    <row r="429" spans="1:3" x14ac:dyDescent="0.45">
      <c r="A429" t="s">
        <v>429</v>
      </c>
      <c r="B429" s="2">
        <v>0</v>
      </c>
      <c r="C429" t="s">
        <v>523</v>
      </c>
    </row>
    <row r="430" spans="1:3" x14ac:dyDescent="0.45">
      <c r="A430" t="s">
        <v>430</v>
      </c>
      <c r="B430" s="2">
        <v>0</v>
      </c>
      <c r="C430" t="s">
        <v>523</v>
      </c>
    </row>
    <row r="431" spans="1:3" x14ac:dyDescent="0.45">
      <c r="A431" t="s">
        <v>431</v>
      </c>
      <c r="B431" s="2">
        <v>0</v>
      </c>
      <c r="C431" t="s">
        <v>523</v>
      </c>
    </row>
    <row r="432" spans="1:3" x14ac:dyDescent="0.45">
      <c r="A432" t="s">
        <v>432</v>
      </c>
      <c r="B432" s="2">
        <v>0</v>
      </c>
      <c r="C432" t="s">
        <v>523</v>
      </c>
    </row>
    <row r="433" spans="1:3" x14ac:dyDescent="0.45">
      <c r="A433" t="s">
        <v>4</v>
      </c>
      <c r="B433" s="2">
        <v>0.38590000000000002</v>
      </c>
      <c r="C433" t="s">
        <v>524</v>
      </c>
    </row>
    <row r="434" spans="1:3" x14ac:dyDescent="0.45">
      <c r="A434" t="s">
        <v>5</v>
      </c>
      <c r="B434" s="2">
        <v>0.18509999999999999</v>
      </c>
      <c r="C434" t="s">
        <v>524</v>
      </c>
    </row>
    <row r="435" spans="1:3" x14ac:dyDescent="0.45">
      <c r="A435" t="s">
        <v>6</v>
      </c>
      <c r="B435" s="2">
        <v>0.1173</v>
      </c>
      <c r="C435" t="s">
        <v>524</v>
      </c>
    </row>
    <row r="436" spans="1:3" x14ac:dyDescent="0.45">
      <c r="A436" t="s">
        <v>7</v>
      </c>
      <c r="B436" s="2">
        <v>3.9E-2</v>
      </c>
      <c r="C436" t="s">
        <v>524</v>
      </c>
    </row>
    <row r="437" spans="1:3" x14ac:dyDescent="0.45">
      <c r="A437" t="s">
        <v>8</v>
      </c>
      <c r="B437" s="2">
        <v>2.2599999999999999E-2</v>
      </c>
      <c r="C437" t="s">
        <v>524</v>
      </c>
    </row>
    <row r="438" spans="1:3" x14ac:dyDescent="0.45">
      <c r="A438" t="s">
        <v>14</v>
      </c>
      <c r="B438" s="2">
        <v>2.24E-2</v>
      </c>
      <c r="C438" t="s">
        <v>524</v>
      </c>
    </row>
    <row r="439" spans="1:3" x14ac:dyDescent="0.45">
      <c r="A439" t="s">
        <v>10</v>
      </c>
      <c r="B439" s="2">
        <v>9.1999999999999998E-3</v>
      </c>
      <c r="C439" t="s">
        <v>524</v>
      </c>
    </row>
    <row r="440" spans="1:3" x14ac:dyDescent="0.45">
      <c r="A440" t="s">
        <v>15</v>
      </c>
      <c r="B440" s="2">
        <v>1.2999999999999999E-2</v>
      </c>
      <c r="C440" t="s">
        <v>524</v>
      </c>
    </row>
    <row r="441" spans="1:3" x14ac:dyDescent="0.45">
      <c r="A441" t="s">
        <v>9</v>
      </c>
      <c r="B441" s="2">
        <v>1.23E-2</v>
      </c>
      <c r="C441" t="s">
        <v>524</v>
      </c>
    </row>
    <row r="442" spans="1:3" x14ac:dyDescent="0.45">
      <c r="A442" t="s">
        <v>17</v>
      </c>
      <c r="B442" s="2">
        <v>7.6E-3</v>
      </c>
      <c r="C442" t="s">
        <v>524</v>
      </c>
    </row>
    <row r="443" spans="1:3" x14ac:dyDescent="0.45">
      <c r="A443" t="s">
        <v>267</v>
      </c>
      <c r="B443" s="2">
        <v>6.1000000000000004E-3</v>
      </c>
      <c r="C443" t="s">
        <v>524</v>
      </c>
    </row>
    <row r="444" spans="1:3" x14ac:dyDescent="0.45">
      <c r="A444" t="s">
        <v>11</v>
      </c>
      <c r="B444" s="2">
        <v>5.7999999999999996E-3</v>
      </c>
      <c r="C444" t="s">
        <v>524</v>
      </c>
    </row>
    <row r="445" spans="1:3" x14ac:dyDescent="0.45">
      <c r="A445" t="s">
        <v>41</v>
      </c>
      <c r="B445" s="2">
        <v>3.0999999999999999E-3</v>
      </c>
      <c r="C445" t="s">
        <v>524</v>
      </c>
    </row>
    <row r="446" spans="1:3" x14ac:dyDescent="0.45">
      <c r="A446" t="s">
        <v>24</v>
      </c>
      <c r="B446" s="2">
        <v>4.1999999999999997E-3</v>
      </c>
      <c r="C446" t="s">
        <v>524</v>
      </c>
    </row>
    <row r="447" spans="1:3" x14ac:dyDescent="0.45">
      <c r="A447" t="s">
        <v>22</v>
      </c>
      <c r="B447" s="2">
        <v>5.3E-3</v>
      </c>
      <c r="C447" t="s">
        <v>524</v>
      </c>
    </row>
    <row r="448" spans="1:3" x14ac:dyDescent="0.45">
      <c r="A448" t="s">
        <v>20</v>
      </c>
      <c r="B448" s="2">
        <v>1.8E-3</v>
      </c>
      <c r="C448" t="s">
        <v>524</v>
      </c>
    </row>
    <row r="449" spans="1:3" x14ac:dyDescent="0.45">
      <c r="A449" t="s">
        <v>34</v>
      </c>
      <c r="B449" s="2">
        <v>1.4E-3</v>
      </c>
      <c r="C449" t="s">
        <v>524</v>
      </c>
    </row>
    <row r="450" spans="1:3" x14ac:dyDescent="0.45">
      <c r="A450" t="s">
        <v>13</v>
      </c>
      <c r="B450" s="2">
        <v>3.3E-3</v>
      </c>
      <c r="C450" t="s">
        <v>524</v>
      </c>
    </row>
    <row r="451" spans="1:3" x14ac:dyDescent="0.45">
      <c r="A451" t="s">
        <v>59</v>
      </c>
      <c r="B451" s="2">
        <v>1.6999999999999999E-3</v>
      </c>
      <c r="C451" t="s">
        <v>524</v>
      </c>
    </row>
    <row r="452" spans="1:3" x14ac:dyDescent="0.45">
      <c r="A452" t="s">
        <v>19</v>
      </c>
      <c r="B452" s="2">
        <v>1.1000000000000001E-3</v>
      </c>
      <c r="C452" t="s">
        <v>524</v>
      </c>
    </row>
    <row r="453" spans="1:3" x14ac:dyDescent="0.45">
      <c r="A453" t="s">
        <v>287</v>
      </c>
      <c r="B453" s="2">
        <v>1.4E-3</v>
      </c>
      <c r="C453" t="s">
        <v>524</v>
      </c>
    </row>
    <row r="454" spans="1:3" x14ac:dyDescent="0.45">
      <c r="A454" t="s">
        <v>33</v>
      </c>
      <c r="B454" s="2">
        <v>5.0000000000000001E-4</v>
      </c>
      <c r="C454" t="s">
        <v>524</v>
      </c>
    </row>
    <row r="455" spans="1:3" x14ac:dyDescent="0.45">
      <c r="A455" t="s">
        <v>355</v>
      </c>
      <c r="B455" s="2">
        <v>2.0999999999999999E-3</v>
      </c>
      <c r="C455" t="s">
        <v>524</v>
      </c>
    </row>
    <row r="456" spans="1:3" x14ac:dyDescent="0.45">
      <c r="A456" t="s">
        <v>47</v>
      </c>
      <c r="B456" s="2">
        <v>1.5E-3</v>
      </c>
      <c r="C456" t="s">
        <v>524</v>
      </c>
    </row>
    <row r="457" spans="1:3" x14ac:dyDescent="0.45">
      <c r="A457" t="s">
        <v>280</v>
      </c>
      <c r="B457" s="2">
        <v>5.9999999999999995E-4</v>
      </c>
      <c r="C457" t="s">
        <v>524</v>
      </c>
    </row>
    <row r="458" spans="1:3" x14ac:dyDescent="0.45">
      <c r="A458" t="s">
        <v>31</v>
      </c>
      <c r="B458" s="2">
        <v>5.0000000000000001E-4</v>
      </c>
      <c r="C458" t="s">
        <v>524</v>
      </c>
    </row>
    <row r="459" spans="1:3" x14ac:dyDescent="0.45">
      <c r="A459" t="s">
        <v>42</v>
      </c>
      <c r="B459" s="2">
        <v>1.8E-3</v>
      </c>
      <c r="C459" t="s">
        <v>524</v>
      </c>
    </row>
    <row r="460" spans="1:3" x14ac:dyDescent="0.45">
      <c r="A460" t="s">
        <v>397</v>
      </c>
      <c r="B460" s="2">
        <v>1.6000000000000001E-3</v>
      </c>
      <c r="C460" t="s">
        <v>524</v>
      </c>
    </row>
    <row r="461" spans="1:3" x14ac:dyDescent="0.45">
      <c r="A461" t="s">
        <v>295</v>
      </c>
      <c r="B461" s="2">
        <v>5.0000000000000001E-4</v>
      </c>
      <c r="C461" t="s">
        <v>524</v>
      </c>
    </row>
    <row r="462" spans="1:3" x14ac:dyDescent="0.45">
      <c r="A462" t="s">
        <v>28</v>
      </c>
      <c r="B462" s="2">
        <v>2.9999999999999997E-4</v>
      </c>
      <c r="C462" t="s">
        <v>524</v>
      </c>
    </row>
    <row r="463" spans="1:3" x14ac:dyDescent="0.45">
      <c r="A463" t="s">
        <v>18</v>
      </c>
      <c r="B463" s="2">
        <v>4.0000000000000002E-4</v>
      </c>
      <c r="C463" t="s">
        <v>524</v>
      </c>
    </row>
    <row r="464" spans="1:3" x14ac:dyDescent="0.45">
      <c r="A464" t="s">
        <v>12</v>
      </c>
      <c r="B464" s="2">
        <v>1.2999999999999999E-3</v>
      </c>
      <c r="C464" t="s">
        <v>524</v>
      </c>
    </row>
    <row r="465" spans="1:3" x14ac:dyDescent="0.45">
      <c r="A465" t="s">
        <v>218</v>
      </c>
      <c r="B465" s="2">
        <v>5.0000000000000001E-4</v>
      </c>
      <c r="C465" t="s">
        <v>524</v>
      </c>
    </row>
    <row r="466" spans="1:3" x14ac:dyDescent="0.45">
      <c r="A466" t="s">
        <v>268</v>
      </c>
      <c r="B466" s="2">
        <v>2.9999999999999997E-4</v>
      </c>
      <c r="C466" t="s">
        <v>524</v>
      </c>
    </row>
    <row r="467" spans="1:3" x14ac:dyDescent="0.45">
      <c r="A467" t="s">
        <v>130</v>
      </c>
      <c r="B467" s="2">
        <v>5.0000000000000001E-4</v>
      </c>
      <c r="C467" t="s">
        <v>524</v>
      </c>
    </row>
    <row r="468" spans="1:3" x14ac:dyDescent="0.45">
      <c r="A468" t="s">
        <v>49</v>
      </c>
      <c r="B468" s="2">
        <v>2.9999999999999997E-4</v>
      </c>
      <c r="C468" t="s">
        <v>524</v>
      </c>
    </row>
    <row r="469" spans="1:3" x14ac:dyDescent="0.45">
      <c r="A469" t="s">
        <v>29</v>
      </c>
      <c r="B469" s="2">
        <v>2.0000000000000001E-4</v>
      </c>
      <c r="C469" t="s">
        <v>524</v>
      </c>
    </row>
    <row r="470" spans="1:3" x14ac:dyDescent="0.45">
      <c r="A470" t="s">
        <v>263</v>
      </c>
      <c r="B470" s="2">
        <v>5.9999999999999995E-4</v>
      </c>
      <c r="C470" t="s">
        <v>524</v>
      </c>
    </row>
    <row r="471" spans="1:3" x14ac:dyDescent="0.45">
      <c r="A471" t="s">
        <v>38</v>
      </c>
      <c r="B471" s="2">
        <v>5.9999999999999995E-4</v>
      </c>
      <c r="C471" t="s">
        <v>524</v>
      </c>
    </row>
    <row r="472" spans="1:3" x14ac:dyDescent="0.45">
      <c r="A472" t="s">
        <v>409</v>
      </c>
      <c r="B472" s="2">
        <v>2.9999999999999997E-4</v>
      </c>
      <c r="C472" t="s">
        <v>524</v>
      </c>
    </row>
    <row r="473" spans="1:3" x14ac:dyDescent="0.45">
      <c r="A473" t="s">
        <v>301</v>
      </c>
      <c r="B473" s="2">
        <v>5.0000000000000001E-4</v>
      </c>
      <c r="C473" t="s">
        <v>524</v>
      </c>
    </row>
    <row r="474" spans="1:3" x14ac:dyDescent="0.45">
      <c r="A474" t="s">
        <v>386</v>
      </c>
      <c r="B474" s="2">
        <v>2.0000000000000001E-4</v>
      </c>
      <c r="C474" t="s">
        <v>524</v>
      </c>
    </row>
    <row r="475" spans="1:3" x14ac:dyDescent="0.45">
      <c r="A475" t="s">
        <v>37</v>
      </c>
      <c r="B475" s="2">
        <v>6.9999999999999999E-4</v>
      </c>
      <c r="C475" t="s">
        <v>524</v>
      </c>
    </row>
    <row r="476" spans="1:3" x14ac:dyDescent="0.45">
      <c r="A476" t="s">
        <v>27</v>
      </c>
      <c r="B476" s="2">
        <v>2.9999999999999997E-4</v>
      </c>
      <c r="C476" t="s">
        <v>524</v>
      </c>
    </row>
    <row r="477" spans="1:3" x14ac:dyDescent="0.45">
      <c r="A477" t="s">
        <v>324</v>
      </c>
      <c r="B477" s="2">
        <v>2.9999999999999997E-4</v>
      </c>
      <c r="C477" t="s">
        <v>524</v>
      </c>
    </row>
    <row r="478" spans="1:3" x14ac:dyDescent="0.45">
      <c r="A478" t="s">
        <v>58</v>
      </c>
      <c r="B478" s="2">
        <v>2.9999999999999997E-4</v>
      </c>
      <c r="C478" t="s">
        <v>524</v>
      </c>
    </row>
    <row r="479" spans="1:3" x14ac:dyDescent="0.45">
      <c r="A479" t="s">
        <v>279</v>
      </c>
      <c r="B479" s="2">
        <v>5.0000000000000001E-4</v>
      </c>
      <c r="C479" t="s">
        <v>524</v>
      </c>
    </row>
    <row r="480" spans="1:3" x14ac:dyDescent="0.45">
      <c r="A480" t="s">
        <v>188</v>
      </c>
      <c r="B480" s="2">
        <v>2.0000000000000001E-4</v>
      </c>
      <c r="C480" t="s">
        <v>524</v>
      </c>
    </row>
    <row r="481" spans="1:3" x14ac:dyDescent="0.45">
      <c r="A481" t="s">
        <v>88</v>
      </c>
      <c r="B481" s="2">
        <v>0</v>
      </c>
      <c r="C481" t="s">
        <v>524</v>
      </c>
    </row>
    <row r="482" spans="1:3" x14ac:dyDescent="0.45">
      <c r="A482" t="s">
        <v>79</v>
      </c>
      <c r="B482" s="2">
        <v>0</v>
      </c>
      <c r="C482" t="s">
        <v>524</v>
      </c>
    </row>
    <row r="483" spans="1:3" x14ac:dyDescent="0.45">
      <c r="A483" t="s">
        <v>73</v>
      </c>
      <c r="B483" s="2">
        <v>0</v>
      </c>
      <c r="C483" t="s">
        <v>524</v>
      </c>
    </row>
    <row r="484" spans="1:3" x14ac:dyDescent="0.45">
      <c r="A484" t="s">
        <v>80</v>
      </c>
      <c r="B484" s="2">
        <v>0</v>
      </c>
      <c r="C484" t="s">
        <v>524</v>
      </c>
    </row>
    <row r="485" spans="1:3" x14ac:dyDescent="0.45">
      <c r="A485" t="s">
        <v>81</v>
      </c>
      <c r="B485" s="2">
        <v>0</v>
      </c>
      <c r="C485" t="s">
        <v>524</v>
      </c>
    </row>
    <row r="486" spans="1:3" x14ac:dyDescent="0.45">
      <c r="A486" t="s">
        <v>82</v>
      </c>
      <c r="B486" s="2">
        <v>0</v>
      </c>
      <c r="C486" t="s">
        <v>524</v>
      </c>
    </row>
    <row r="487" spans="1:3" x14ac:dyDescent="0.45">
      <c r="A487" t="s">
        <v>83</v>
      </c>
      <c r="B487" s="2">
        <v>0</v>
      </c>
      <c r="C487" t="s">
        <v>524</v>
      </c>
    </row>
    <row r="488" spans="1:3" x14ac:dyDescent="0.45">
      <c r="A488" t="s">
        <v>84</v>
      </c>
      <c r="B488" s="2">
        <v>0</v>
      </c>
      <c r="C488" t="s">
        <v>524</v>
      </c>
    </row>
    <row r="489" spans="1:3" x14ac:dyDescent="0.45">
      <c r="A489" t="s">
        <v>75</v>
      </c>
      <c r="B489" s="2">
        <v>0</v>
      </c>
      <c r="C489" t="s">
        <v>524</v>
      </c>
    </row>
    <row r="490" spans="1:3" x14ac:dyDescent="0.45">
      <c r="A490" t="s">
        <v>85</v>
      </c>
      <c r="B490" s="2">
        <v>0</v>
      </c>
      <c r="C490" t="s">
        <v>524</v>
      </c>
    </row>
    <row r="491" spans="1:3" x14ac:dyDescent="0.45">
      <c r="A491" t="s">
        <v>87</v>
      </c>
      <c r="B491" s="2">
        <v>0</v>
      </c>
      <c r="C491" t="s">
        <v>524</v>
      </c>
    </row>
    <row r="492" spans="1:3" x14ac:dyDescent="0.45">
      <c r="A492" t="s">
        <v>89</v>
      </c>
      <c r="B492" s="2">
        <v>0</v>
      </c>
      <c r="C492" t="s">
        <v>524</v>
      </c>
    </row>
    <row r="493" spans="1:3" x14ac:dyDescent="0.45">
      <c r="A493" t="s">
        <v>90</v>
      </c>
      <c r="B493" s="2">
        <v>0</v>
      </c>
      <c r="C493" t="s">
        <v>524</v>
      </c>
    </row>
    <row r="494" spans="1:3" x14ac:dyDescent="0.45">
      <c r="A494" t="s">
        <v>91</v>
      </c>
      <c r="B494" s="2">
        <v>0</v>
      </c>
      <c r="C494" t="s">
        <v>524</v>
      </c>
    </row>
    <row r="495" spans="1:3" x14ac:dyDescent="0.45">
      <c r="A495" t="s">
        <v>92</v>
      </c>
      <c r="B495" s="2">
        <v>0</v>
      </c>
      <c r="C495" t="s">
        <v>524</v>
      </c>
    </row>
    <row r="496" spans="1:3" x14ac:dyDescent="0.45">
      <c r="A496" t="s">
        <v>23</v>
      </c>
      <c r="B496" s="2">
        <v>0</v>
      </c>
      <c r="C496" t="s">
        <v>524</v>
      </c>
    </row>
    <row r="497" spans="1:3" x14ac:dyDescent="0.45">
      <c r="A497" t="s">
        <v>39</v>
      </c>
      <c r="B497" s="2">
        <v>0</v>
      </c>
      <c r="C497" t="s">
        <v>524</v>
      </c>
    </row>
    <row r="498" spans="1:3" x14ac:dyDescent="0.45">
      <c r="A498" t="s">
        <v>93</v>
      </c>
      <c r="B498" s="2">
        <v>0</v>
      </c>
      <c r="C498" t="s">
        <v>524</v>
      </c>
    </row>
    <row r="499" spans="1:3" x14ac:dyDescent="0.45">
      <c r="A499" t="s">
        <v>94</v>
      </c>
      <c r="B499" s="2">
        <v>0</v>
      </c>
      <c r="C499" t="s">
        <v>524</v>
      </c>
    </row>
    <row r="500" spans="1:3" x14ac:dyDescent="0.45">
      <c r="A500" t="s">
        <v>95</v>
      </c>
      <c r="B500" s="2">
        <v>0</v>
      </c>
      <c r="C500" t="s">
        <v>524</v>
      </c>
    </row>
    <row r="501" spans="1:3" x14ac:dyDescent="0.45">
      <c r="A501" t="s">
        <v>86</v>
      </c>
      <c r="B501" s="2">
        <v>0</v>
      </c>
      <c r="C501" t="s">
        <v>524</v>
      </c>
    </row>
    <row r="502" spans="1:3" x14ac:dyDescent="0.45">
      <c r="A502" t="s">
        <v>74</v>
      </c>
      <c r="B502" s="2">
        <v>0</v>
      </c>
      <c r="C502" t="s">
        <v>524</v>
      </c>
    </row>
    <row r="503" spans="1:3" x14ac:dyDescent="0.45">
      <c r="A503" t="s">
        <v>71</v>
      </c>
      <c r="B503" s="2">
        <v>0</v>
      </c>
      <c r="C503" t="s">
        <v>524</v>
      </c>
    </row>
    <row r="504" spans="1:3" x14ac:dyDescent="0.45">
      <c r="A504" t="s">
        <v>78</v>
      </c>
      <c r="B504" s="2">
        <v>0</v>
      </c>
      <c r="C504" t="s">
        <v>524</v>
      </c>
    </row>
    <row r="505" spans="1:3" x14ac:dyDescent="0.45">
      <c r="A505" t="s">
        <v>200</v>
      </c>
      <c r="B505" s="2">
        <v>0</v>
      </c>
      <c r="C505" t="s">
        <v>524</v>
      </c>
    </row>
    <row r="506" spans="1:3" x14ac:dyDescent="0.45">
      <c r="A506" t="s">
        <v>76</v>
      </c>
      <c r="B506" s="2">
        <v>0</v>
      </c>
      <c r="C506" t="s">
        <v>524</v>
      </c>
    </row>
    <row r="507" spans="1:3" x14ac:dyDescent="0.45">
      <c r="A507" t="s">
        <v>207</v>
      </c>
      <c r="B507" s="2">
        <v>0</v>
      </c>
      <c r="C507" t="s">
        <v>524</v>
      </c>
    </row>
    <row r="508" spans="1:3" x14ac:dyDescent="0.45">
      <c r="A508" t="s">
        <v>145</v>
      </c>
      <c r="B508" s="2">
        <v>0</v>
      </c>
      <c r="C508" t="s">
        <v>524</v>
      </c>
    </row>
    <row r="509" spans="1:3" x14ac:dyDescent="0.45">
      <c r="A509" t="s">
        <v>198</v>
      </c>
      <c r="B509" s="2">
        <v>0</v>
      </c>
      <c r="C509" t="s">
        <v>524</v>
      </c>
    </row>
    <row r="510" spans="1:3" x14ac:dyDescent="0.45">
      <c r="A510" t="s">
        <v>199</v>
      </c>
      <c r="B510" s="2">
        <v>0</v>
      </c>
      <c r="C510" t="s">
        <v>524</v>
      </c>
    </row>
    <row r="511" spans="1:3" x14ac:dyDescent="0.45">
      <c r="A511" t="s">
        <v>52</v>
      </c>
      <c r="B511" s="2">
        <v>0</v>
      </c>
      <c r="C511" t="s">
        <v>524</v>
      </c>
    </row>
    <row r="512" spans="1:3" x14ac:dyDescent="0.45">
      <c r="A512" t="s">
        <v>201</v>
      </c>
      <c r="B512" s="2">
        <v>0</v>
      </c>
      <c r="C512" t="s">
        <v>524</v>
      </c>
    </row>
    <row r="513" spans="1:3" x14ac:dyDescent="0.45">
      <c r="A513" t="s">
        <v>202</v>
      </c>
      <c r="B513" s="2">
        <v>0</v>
      </c>
      <c r="C513" t="s">
        <v>524</v>
      </c>
    </row>
    <row r="514" spans="1:3" x14ac:dyDescent="0.45">
      <c r="A514" t="s">
        <v>203</v>
      </c>
      <c r="B514" s="2">
        <v>0</v>
      </c>
      <c r="C514" t="s">
        <v>524</v>
      </c>
    </row>
    <row r="515" spans="1:3" x14ac:dyDescent="0.45">
      <c r="A515" t="s">
        <v>204</v>
      </c>
      <c r="B515" s="2">
        <v>0</v>
      </c>
      <c r="C515" t="s">
        <v>524</v>
      </c>
    </row>
    <row r="516" spans="1:3" x14ac:dyDescent="0.45">
      <c r="A516" t="s">
        <v>195</v>
      </c>
      <c r="B516" s="2">
        <v>0</v>
      </c>
      <c r="C516" t="s">
        <v>524</v>
      </c>
    </row>
    <row r="517" spans="1:3" x14ac:dyDescent="0.45">
      <c r="A517" t="s">
        <v>205</v>
      </c>
      <c r="B517" s="2">
        <v>0</v>
      </c>
      <c r="C517" t="s">
        <v>524</v>
      </c>
    </row>
    <row r="518" spans="1:3" x14ac:dyDescent="0.45">
      <c r="A518" t="s">
        <v>208</v>
      </c>
      <c r="B518" s="2">
        <v>0</v>
      </c>
      <c r="C518" t="s">
        <v>524</v>
      </c>
    </row>
    <row r="519" spans="1:3" x14ac:dyDescent="0.45">
      <c r="A519" t="s">
        <v>144</v>
      </c>
      <c r="B519" s="2">
        <v>0</v>
      </c>
      <c r="C519" t="s">
        <v>524</v>
      </c>
    </row>
    <row r="520" spans="1:3" x14ac:dyDescent="0.45">
      <c r="A520" t="s">
        <v>209</v>
      </c>
      <c r="B520" s="2">
        <v>0</v>
      </c>
      <c r="C520" t="s">
        <v>524</v>
      </c>
    </row>
    <row r="521" spans="1:3" x14ac:dyDescent="0.45">
      <c r="A521" t="s">
        <v>210</v>
      </c>
      <c r="B521" s="2">
        <v>0</v>
      </c>
      <c r="C521" t="s">
        <v>524</v>
      </c>
    </row>
    <row r="522" spans="1:3" x14ac:dyDescent="0.45">
      <c r="A522" t="s">
        <v>211</v>
      </c>
      <c r="B522" s="2">
        <v>0</v>
      </c>
      <c r="C522" t="s">
        <v>524</v>
      </c>
    </row>
    <row r="523" spans="1:3" x14ac:dyDescent="0.45">
      <c r="A523" t="s">
        <v>212</v>
      </c>
      <c r="B523" s="2">
        <v>0</v>
      </c>
      <c r="C523" t="s">
        <v>524</v>
      </c>
    </row>
    <row r="524" spans="1:3" x14ac:dyDescent="0.45">
      <c r="A524" t="s">
        <v>213</v>
      </c>
      <c r="B524" s="2">
        <v>0</v>
      </c>
      <c r="C524" t="s">
        <v>524</v>
      </c>
    </row>
    <row r="525" spans="1:3" x14ac:dyDescent="0.45">
      <c r="A525" t="s">
        <v>214</v>
      </c>
      <c r="B525" s="2">
        <v>0</v>
      </c>
      <c r="C525" t="s">
        <v>524</v>
      </c>
    </row>
    <row r="526" spans="1:3" x14ac:dyDescent="0.45">
      <c r="A526" t="s">
        <v>215</v>
      </c>
      <c r="B526" s="2">
        <v>0</v>
      </c>
      <c r="C526" t="s">
        <v>524</v>
      </c>
    </row>
    <row r="527" spans="1:3" x14ac:dyDescent="0.45">
      <c r="A527" t="s">
        <v>147</v>
      </c>
      <c r="B527" s="2">
        <v>0</v>
      </c>
      <c r="C527" t="s">
        <v>524</v>
      </c>
    </row>
    <row r="528" spans="1:3" x14ac:dyDescent="0.45">
      <c r="A528" t="s">
        <v>146</v>
      </c>
      <c r="B528" s="2">
        <v>0</v>
      </c>
      <c r="C528" t="s">
        <v>524</v>
      </c>
    </row>
    <row r="529" spans="1:3" x14ac:dyDescent="0.45">
      <c r="A529" t="s">
        <v>134</v>
      </c>
      <c r="B529" s="2">
        <v>0</v>
      </c>
      <c r="C529" t="s">
        <v>524</v>
      </c>
    </row>
    <row r="530" spans="1:3" x14ac:dyDescent="0.45">
      <c r="A530" t="s">
        <v>72</v>
      </c>
      <c r="B530" s="2">
        <v>0</v>
      </c>
      <c r="C530" t="s">
        <v>524</v>
      </c>
    </row>
    <row r="531" spans="1:3" x14ac:dyDescent="0.45">
      <c r="A531" t="s">
        <v>125</v>
      </c>
      <c r="B531" s="2">
        <v>0</v>
      </c>
      <c r="C531" t="s">
        <v>524</v>
      </c>
    </row>
    <row r="532" spans="1:3" x14ac:dyDescent="0.45">
      <c r="A532" t="s">
        <v>53</v>
      </c>
      <c r="B532" s="2">
        <v>0</v>
      </c>
      <c r="C532" t="s">
        <v>524</v>
      </c>
    </row>
    <row r="533" spans="1:3" x14ac:dyDescent="0.45">
      <c r="A533" t="s">
        <v>141</v>
      </c>
      <c r="B533" s="2">
        <v>0</v>
      </c>
      <c r="C533" t="s">
        <v>524</v>
      </c>
    </row>
    <row r="534" spans="1:3" x14ac:dyDescent="0.45">
      <c r="A534" t="s">
        <v>131</v>
      </c>
      <c r="B534" s="2">
        <v>0</v>
      </c>
      <c r="C534" t="s">
        <v>524</v>
      </c>
    </row>
    <row r="535" spans="1:3" x14ac:dyDescent="0.45">
      <c r="A535" t="s">
        <v>132</v>
      </c>
      <c r="B535" s="2">
        <v>0</v>
      </c>
      <c r="C535" t="s">
        <v>524</v>
      </c>
    </row>
    <row r="536" spans="1:3" x14ac:dyDescent="0.45">
      <c r="A536" t="s">
        <v>123</v>
      </c>
      <c r="B536" s="2">
        <v>0</v>
      </c>
      <c r="C536" t="s">
        <v>524</v>
      </c>
    </row>
    <row r="537" spans="1:3" x14ac:dyDescent="0.45">
      <c r="A537" t="s">
        <v>133</v>
      </c>
      <c r="B537" s="2">
        <v>0</v>
      </c>
      <c r="C537" t="s">
        <v>524</v>
      </c>
    </row>
    <row r="538" spans="1:3" x14ac:dyDescent="0.45">
      <c r="A538" t="s">
        <v>135</v>
      </c>
      <c r="B538" s="2">
        <v>0</v>
      </c>
      <c r="C538" t="s">
        <v>524</v>
      </c>
    </row>
    <row r="539" spans="1:3" x14ac:dyDescent="0.45">
      <c r="A539" t="s">
        <v>136</v>
      </c>
      <c r="B539" s="2">
        <v>0</v>
      </c>
      <c r="C539" t="s">
        <v>524</v>
      </c>
    </row>
    <row r="540" spans="1:3" x14ac:dyDescent="0.45">
      <c r="A540" t="s">
        <v>137</v>
      </c>
      <c r="B540" s="2">
        <v>0</v>
      </c>
      <c r="C540" t="s">
        <v>524</v>
      </c>
    </row>
    <row r="541" spans="1:3" x14ac:dyDescent="0.45">
      <c r="A541" t="s">
        <v>138</v>
      </c>
      <c r="B541" s="2">
        <v>0</v>
      </c>
      <c r="C541" t="s">
        <v>524</v>
      </c>
    </row>
    <row r="542" spans="1:3" x14ac:dyDescent="0.45">
      <c r="A542" t="s">
        <v>139</v>
      </c>
      <c r="B542" s="2">
        <v>0</v>
      </c>
      <c r="C542" t="s">
        <v>524</v>
      </c>
    </row>
    <row r="543" spans="1:3" x14ac:dyDescent="0.45">
      <c r="A543" t="s">
        <v>140</v>
      </c>
      <c r="B543" s="2">
        <v>0</v>
      </c>
      <c r="C543" t="s">
        <v>524</v>
      </c>
    </row>
    <row r="544" spans="1:3" x14ac:dyDescent="0.45">
      <c r="A544" t="s">
        <v>142</v>
      </c>
      <c r="B544" s="2">
        <v>0</v>
      </c>
      <c r="C544" t="s">
        <v>524</v>
      </c>
    </row>
    <row r="545" spans="1:3" x14ac:dyDescent="0.45">
      <c r="A545" t="s">
        <v>54</v>
      </c>
      <c r="B545" s="2">
        <v>0</v>
      </c>
      <c r="C545" t="s">
        <v>524</v>
      </c>
    </row>
    <row r="546" spans="1:3" x14ac:dyDescent="0.45">
      <c r="A546" t="s">
        <v>143</v>
      </c>
      <c r="B546" s="2">
        <v>0</v>
      </c>
      <c r="C546" t="s">
        <v>524</v>
      </c>
    </row>
    <row r="547" spans="1:3" x14ac:dyDescent="0.45">
      <c r="A547" t="s">
        <v>97</v>
      </c>
      <c r="B547" s="2">
        <v>0</v>
      </c>
      <c r="C547" t="s">
        <v>524</v>
      </c>
    </row>
    <row r="548" spans="1:3" x14ac:dyDescent="0.45">
      <c r="A548" t="s">
        <v>121</v>
      </c>
      <c r="B548" s="2">
        <v>0</v>
      </c>
      <c r="C548" t="s">
        <v>524</v>
      </c>
    </row>
    <row r="549" spans="1:3" x14ac:dyDescent="0.45">
      <c r="A549" t="s">
        <v>110</v>
      </c>
      <c r="B549" s="2">
        <v>0</v>
      </c>
      <c r="C549" t="s">
        <v>524</v>
      </c>
    </row>
    <row r="550" spans="1:3" x14ac:dyDescent="0.45">
      <c r="A550" t="s">
        <v>120</v>
      </c>
      <c r="B550" s="2">
        <v>0</v>
      </c>
      <c r="C550" t="s">
        <v>524</v>
      </c>
    </row>
    <row r="551" spans="1:3" x14ac:dyDescent="0.45">
      <c r="A551" t="s">
        <v>100</v>
      </c>
      <c r="B551" s="2">
        <v>0</v>
      </c>
      <c r="C551" t="s">
        <v>524</v>
      </c>
    </row>
    <row r="552" spans="1:3" x14ac:dyDescent="0.45">
      <c r="A552" t="s">
        <v>101</v>
      </c>
      <c r="B552" s="2">
        <v>0</v>
      </c>
      <c r="C552" t="s">
        <v>524</v>
      </c>
    </row>
    <row r="553" spans="1:3" x14ac:dyDescent="0.45">
      <c r="A553" t="s">
        <v>102</v>
      </c>
      <c r="B553" s="2">
        <v>0</v>
      </c>
      <c r="C553" t="s">
        <v>524</v>
      </c>
    </row>
    <row r="554" spans="1:3" x14ac:dyDescent="0.45">
      <c r="A554" t="s">
        <v>103</v>
      </c>
      <c r="B554" s="2">
        <v>0</v>
      </c>
      <c r="C554" t="s">
        <v>524</v>
      </c>
    </row>
    <row r="555" spans="1:3" x14ac:dyDescent="0.45">
      <c r="A555" t="s">
        <v>104</v>
      </c>
      <c r="B555" s="2">
        <v>0</v>
      </c>
      <c r="C555" t="s">
        <v>524</v>
      </c>
    </row>
    <row r="556" spans="1:3" x14ac:dyDescent="0.45">
      <c r="A556" t="s">
        <v>129</v>
      </c>
      <c r="B556" s="2">
        <v>0</v>
      </c>
      <c r="C556" t="s">
        <v>524</v>
      </c>
    </row>
    <row r="557" spans="1:3" x14ac:dyDescent="0.45">
      <c r="A557" t="s">
        <v>128</v>
      </c>
      <c r="B557" s="2">
        <v>0</v>
      </c>
      <c r="C557" t="s">
        <v>524</v>
      </c>
    </row>
    <row r="558" spans="1:3" x14ac:dyDescent="0.45">
      <c r="A558" t="s">
        <v>127</v>
      </c>
      <c r="B558" s="2">
        <v>0</v>
      </c>
      <c r="C558" t="s">
        <v>524</v>
      </c>
    </row>
    <row r="559" spans="1:3" x14ac:dyDescent="0.45">
      <c r="A559" t="s">
        <v>126</v>
      </c>
      <c r="B559" s="2">
        <v>0</v>
      </c>
      <c r="C559" t="s">
        <v>524</v>
      </c>
    </row>
    <row r="560" spans="1:3" x14ac:dyDescent="0.45">
      <c r="A560" t="s">
        <v>55</v>
      </c>
      <c r="B560" s="2">
        <v>0</v>
      </c>
      <c r="C560" t="s">
        <v>524</v>
      </c>
    </row>
    <row r="561" spans="1:3" x14ac:dyDescent="0.45">
      <c r="A561" t="s">
        <v>56</v>
      </c>
      <c r="B561" s="2">
        <v>0</v>
      </c>
      <c r="C561" t="s">
        <v>524</v>
      </c>
    </row>
    <row r="562" spans="1:3" x14ac:dyDescent="0.45">
      <c r="A562" t="s">
        <v>57</v>
      </c>
      <c r="B562" s="2">
        <v>0</v>
      </c>
      <c r="C562" t="s">
        <v>524</v>
      </c>
    </row>
    <row r="563" spans="1:3" x14ac:dyDescent="0.45">
      <c r="A563" t="s">
        <v>51</v>
      </c>
      <c r="B563" s="2">
        <v>0</v>
      </c>
      <c r="C563" t="s">
        <v>524</v>
      </c>
    </row>
    <row r="564" spans="1:3" x14ac:dyDescent="0.45">
      <c r="A564" t="s">
        <v>61</v>
      </c>
      <c r="B564" s="2">
        <v>0</v>
      </c>
      <c r="C564" t="s">
        <v>524</v>
      </c>
    </row>
    <row r="565" spans="1:3" x14ac:dyDescent="0.45">
      <c r="A565" t="s">
        <v>62</v>
      </c>
      <c r="B565" s="2">
        <v>0</v>
      </c>
      <c r="C565" t="s">
        <v>524</v>
      </c>
    </row>
    <row r="566" spans="1:3" x14ac:dyDescent="0.45">
      <c r="A566" t="s">
        <v>63</v>
      </c>
      <c r="B566" s="2">
        <v>0</v>
      </c>
      <c r="C566" t="s">
        <v>524</v>
      </c>
    </row>
    <row r="567" spans="1:3" x14ac:dyDescent="0.45">
      <c r="A567" t="s">
        <v>64</v>
      </c>
      <c r="B567" s="2">
        <v>0</v>
      </c>
      <c r="C567" t="s">
        <v>524</v>
      </c>
    </row>
    <row r="568" spans="1:3" x14ac:dyDescent="0.45">
      <c r="A568" t="s">
        <v>65</v>
      </c>
      <c r="B568" s="2">
        <v>0</v>
      </c>
      <c r="C568" t="s">
        <v>524</v>
      </c>
    </row>
    <row r="569" spans="1:3" x14ac:dyDescent="0.45">
      <c r="A569" t="s">
        <v>66</v>
      </c>
      <c r="B569" s="2">
        <v>0</v>
      </c>
      <c r="C569" t="s">
        <v>524</v>
      </c>
    </row>
    <row r="570" spans="1:3" x14ac:dyDescent="0.45">
      <c r="A570" t="s">
        <v>67</v>
      </c>
      <c r="B570" s="2">
        <v>0</v>
      </c>
      <c r="C570" t="s">
        <v>524</v>
      </c>
    </row>
    <row r="571" spans="1:3" x14ac:dyDescent="0.45">
      <c r="A571" t="s">
        <v>60</v>
      </c>
      <c r="B571" s="2">
        <v>0</v>
      </c>
      <c r="C571" t="s">
        <v>524</v>
      </c>
    </row>
    <row r="572" spans="1:3" x14ac:dyDescent="0.45">
      <c r="A572" t="s">
        <v>68</v>
      </c>
      <c r="B572" s="2">
        <v>0</v>
      </c>
      <c r="C572" t="s">
        <v>524</v>
      </c>
    </row>
    <row r="573" spans="1:3" x14ac:dyDescent="0.45">
      <c r="A573" t="s">
        <v>69</v>
      </c>
      <c r="B573" s="2">
        <v>0</v>
      </c>
      <c r="C573" t="s">
        <v>524</v>
      </c>
    </row>
    <row r="574" spans="1:3" x14ac:dyDescent="0.45">
      <c r="A574" t="s">
        <v>70</v>
      </c>
      <c r="B574" s="2">
        <v>0</v>
      </c>
      <c r="C574" t="s">
        <v>524</v>
      </c>
    </row>
    <row r="575" spans="1:3" x14ac:dyDescent="0.45">
      <c r="A575" t="s">
        <v>96</v>
      </c>
      <c r="B575" s="2">
        <v>0</v>
      </c>
      <c r="C575" t="s">
        <v>524</v>
      </c>
    </row>
    <row r="576" spans="1:3" x14ac:dyDescent="0.45">
      <c r="A576" t="s">
        <v>77</v>
      </c>
      <c r="B576" s="2">
        <v>0</v>
      </c>
      <c r="C576" t="s">
        <v>524</v>
      </c>
    </row>
    <row r="577" spans="1:3" x14ac:dyDescent="0.45">
      <c r="A577" t="s">
        <v>98</v>
      </c>
      <c r="B577" s="2">
        <v>0</v>
      </c>
      <c r="C577" t="s">
        <v>524</v>
      </c>
    </row>
    <row r="578" spans="1:3" x14ac:dyDescent="0.45">
      <c r="A578" t="s">
        <v>122</v>
      </c>
      <c r="B578" s="2">
        <v>0</v>
      </c>
      <c r="C578" t="s">
        <v>524</v>
      </c>
    </row>
    <row r="579" spans="1:3" x14ac:dyDescent="0.45">
      <c r="A579" t="s">
        <v>124</v>
      </c>
      <c r="B579" s="2">
        <v>0</v>
      </c>
      <c r="C579" t="s">
        <v>524</v>
      </c>
    </row>
    <row r="580" spans="1:3" x14ac:dyDescent="0.45">
      <c r="A580" t="s">
        <v>216</v>
      </c>
      <c r="B580" s="2">
        <v>0</v>
      </c>
      <c r="C580" t="s">
        <v>524</v>
      </c>
    </row>
    <row r="581" spans="1:3" x14ac:dyDescent="0.45">
      <c r="A581" t="s">
        <v>196</v>
      </c>
      <c r="B581" s="2">
        <v>0</v>
      </c>
      <c r="C581" t="s">
        <v>524</v>
      </c>
    </row>
    <row r="582" spans="1:3" x14ac:dyDescent="0.45">
      <c r="A582" t="s">
        <v>221</v>
      </c>
      <c r="B582" s="2">
        <v>0</v>
      </c>
      <c r="C582" t="s">
        <v>524</v>
      </c>
    </row>
    <row r="583" spans="1:3" x14ac:dyDescent="0.45">
      <c r="A583" t="s">
        <v>206</v>
      </c>
      <c r="B583" s="2">
        <v>0</v>
      </c>
      <c r="C583" t="s">
        <v>524</v>
      </c>
    </row>
    <row r="584" spans="1:3" x14ac:dyDescent="0.45">
      <c r="A584" t="s">
        <v>179</v>
      </c>
      <c r="B584" s="2">
        <v>0</v>
      </c>
      <c r="C584" t="s">
        <v>524</v>
      </c>
    </row>
    <row r="585" spans="1:3" x14ac:dyDescent="0.45">
      <c r="A585" t="s">
        <v>433</v>
      </c>
      <c r="B585" s="2">
        <v>0</v>
      </c>
      <c r="C585" t="s">
        <v>524</v>
      </c>
    </row>
    <row r="586" spans="1:3" x14ac:dyDescent="0.45">
      <c r="A586" t="s">
        <v>434</v>
      </c>
      <c r="B586" s="2">
        <v>0</v>
      </c>
      <c r="C586" t="s">
        <v>524</v>
      </c>
    </row>
    <row r="587" spans="1:3" x14ac:dyDescent="0.45">
      <c r="A587" t="s">
        <v>435</v>
      </c>
      <c r="B587" s="2">
        <v>0</v>
      </c>
      <c r="C587" t="s">
        <v>524</v>
      </c>
    </row>
    <row r="588" spans="1:3" x14ac:dyDescent="0.45">
      <c r="A588" t="s">
        <v>173</v>
      </c>
      <c r="B588" s="2">
        <v>0</v>
      </c>
      <c r="C588" t="s">
        <v>524</v>
      </c>
    </row>
    <row r="589" spans="1:3" x14ac:dyDescent="0.45">
      <c r="A589" t="s">
        <v>174</v>
      </c>
      <c r="B589" s="2">
        <v>0</v>
      </c>
      <c r="C589" t="s">
        <v>524</v>
      </c>
    </row>
    <row r="590" spans="1:3" x14ac:dyDescent="0.45">
      <c r="A590" t="s">
        <v>175</v>
      </c>
      <c r="B590" s="2">
        <v>0</v>
      </c>
      <c r="C590" t="s">
        <v>524</v>
      </c>
    </row>
    <row r="591" spans="1:3" x14ac:dyDescent="0.45">
      <c r="A591" t="s">
        <v>16</v>
      </c>
      <c r="B591" s="2">
        <v>0</v>
      </c>
      <c r="C591" t="s">
        <v>524</v>
      </c>
    </row>
    <row r="592" spans="1:3" x14ac:dyDescent="0.45">
      <c r="A592" t="s">
        <v>176</v>
      </c>
      <c r="B592" s="2">
        <v>0</v>
      </c>
      <c r="C592" t="s">
        <v>524</v>
      </c>
    </row>
    <row r="593" spans="1:3" x14ac:dyDescent="0.45">
      <c r="A593" t="s">
        <v>177</v>
      </c>
      <c r="B593" s="2">
        <v>0</v>
      </c>
      <c r="C593" t="s">
        <v>524</v>
      </c>
    </row>
    <row r="594" spans="1:3" x14ac:dyDescent="0.45">
      <c r="A594" t="s">
        <v>178</v>
      </c>
      <c r="B594" s="2">
        <v>0</v>
      </c>
      <c r="C594" t="s">
        <v>524</v>
      </c>
    </row>
    <row r="595" spans="1:3" x14ac:dyDescent="0.45">
      <c r="A595" t="s">
        <v>32</v>
      </c>
      <c r="B595" s="2">
        <v>0</v>
      </c>
      <c r="C595" t="s">
        <v>524</v>
      </c>
    </row>
    <row r="596" spans="1:3" x14ac:dyDescent="0.45">
      <c r="A596" t="s">
        <v>436</v>
      </c>
      <c r="B596" s="2">
        <v>0</v>
      </c>
      <c r="C596" t="s">
        <v>524</v>
      </c>
    </row>
    <row r="597" spans="1:3" x14ac:dyDescent="0.45">
      <c r="A597" t="s">
        <v>180</v>
      </c>
      <c r="B597" s="2">
        <v>0</v>
      </c>
      <c r="C597" t="s">
        <v>524</v>
      </c>
    </row>
    <row r="598" spans="1:3" x14ac:dyDescent="0.45">
      <c r="A598" t="s">
        <v>35</v>
      </c>
      <c r="B598" s="2">
        <v>0</v>
      </c>
      <c r="C598" t="s">
        <v>524</v>
      </c>
    </row>
    <row r="599" spans="1:3" x14ac:dyDescent="0.45">
      <c r="A599" t="s">
        <v>172</v>
      </c>
      <c r="B599" s="2">
        <v>0</v>
      </c>
      <c r="C599" t="s">
        <v>524</v>
      </c>
    </row>
    <row r="600" spans="1:3" x14ac:dyDescent="0.45">
      <c r="A600" t="s">
        <v>181</v>
      </c>
      <c r="B600" s="2">
        <v>0</v>
      </c>
      <c r="C600" t="s">
        <v>524</v>
      </c>
    </row>
    <row r="601" spans="1:3" x14ac:dyDescent="0.45">
      <c r="A601" t="s">
        <v>183</v>
      </c>
      <c r="B601" s="2">
        <v>0</v>
      </c>
      <c r="C601" t="s">
        <v>524</v>
      </c>
    </row>
    <row r="602" spans="1:3" x14ac:dyDescent="0.45">
      <c r="A602" t="s">
        <v>184</v>
      </c>
      <c r="B602" s="2">
        <v>0</v>
      </c>
      <c r="C602" t="s">
        <v>524</v>
      </c>
    </row>
    <row r="603" spans="1:3" x14ac:dyDescent="0.45">
      <c r="A603" t="s">
        <v>185</v>
      </c>
      <c r="B603" s="2">
        <v>0</v>
      </c>
      <c r="C603" t="s">
        <v>524</v>
      </c>
    </row>
    <row r="604" spans="1:3" x14ac:dyDescent="0.45">
      <c r="A604" t="s">
        <v>186</v>
      </c>
      <c r="B604" s="2">
        <v>0</v>
      </c>
      <c r="C604" t="s">
        <v>524</v>
      </c>
    </row>
    <row r="605" spans="1:3" x14ac:dyDescent="0.45">
      <c r="A605" t="s">
        <v>187</v>
      </c>
      <c r="B605" s="2">
        <v>0</v>
      </c>
      <c r="C605" t="s">
        <v>524</v>
      </c>
    </row>
    <row r="606" spans="1:3" x14ac:dyDescent="0.45">
      <c r="A606" t="s">
        <v>189</v>
      </c>
      <c r="B606" s="2">
        <v>0</v>
      </c>
      <c r="C606" t="s">
        <v>524</v>
      </c>
    </row>
    <row r="607" spans="1:3" x14ac:dyDescent="0.45">
      <c r="A607" t="s">
        <v>437</v>
      </c>
      <c r="B607" s="2">
        <v>0</v>
      </c>
      <c r="C607" t="s">
        <v>524</v>
      </c>
    </row>
    <row r="608" spans="1:3" x14ac:dyDescent="0.45">
      <c r="A608" t="s">
        <v>438</v>
      </c>
      <c r="B608" s="2">
        <v>0</v>
      </c>
      <c r="C608" t="s">
        <v>524</v>
      </c>
    </row>
    <row r="609" spans="1:3" x14ac:dyDescent="0.45">
      <c r="A609" t="s">
        <v>191</v>
      </c>
      <c r="B609" s="2">
        <v>0</v>
      </c>
      <c r="C609" t="s">
        <v>524</v>
      </c>
    </row>
    <row r="610" spans="1:3" x14ac:dyDescent="0.45">
      <c r="A610" t="s">
        <v>439</v>
      </c>
      <c r="B610" s="2">
        <v>0</v>
      </c>
      <c r="C610" t="s">
        <v>524</v>
      </c>
    </row>
    <row r="611" spans="1:3" x14ac:dyDescent="0.45">
      <c r="B611" s="2">
        <v>0</v>
      </c>
      <c r="C611" t="s">
        <v>524</v>
      </c>
    </row>
    <row r="612" spans="1:3" x14ac:dyDescent="0.45">
      <c r="A612" t="s">
        <v>440</v>
      </c>
      <c r="B612" s="2">
        <v>0</v>
      </c>
      <c r="C612" t="s">
        <v>524</v>
      </c>
    </row>
    <row r="613" spans="1:3" x14ac:dyDescent="0.45">
      <c r="A613" t="s">
        <v>441</v>
      </c>
      <c r="B613" s="2">
        <v>0</v>
      </c>
      <c r="C613" t="s">
        <v>524</v>
      </c>
    </row>
    <row r="614" spans="1:3" x14ac:dyDescent="0.45">
      <c r="A614" t="s">
        <v>442</v>
      </c>
      <c r="B614" s="2">
        <v>0</v>
      </c>
      <c r="C614" t="s">
        <v>524</v>
      </c>
    </row>
    <row r="615" spans="1:3" x14ac:dyDescent="0.45">
      <c r="A615" t="s">
        <v>443</v>
      </c>
      <c r="B615" s="2">
        <v>0</v>
      </c>
      <c r="C615" t="s">
        <v>524</v>
      </c>
    </row>
    <row r="616" spans="1:3" x14ac:dyDescent="0.45">
      <c r="A616" t="s">
        <v>444</v>
      </c>
      <c r="B616" s="2">
        <v>0</v>
      </c>
      <c r="C616" t="s">
        <v>524</v>
      </c>
    </row>
    <row r="617" spans="1:3" x14ac:dyDescent="0.45">
      <c r="A617" t="s">
        <v>445</v>
      </c>
      <c r="B617" s="2">
        <v>0</v>
      </c>
      <c r="C617" t="s">
        <v>524</v>
      </c>
    </row>
    <row r="618" spans="1:3" x14ac:dyDescent="0.45">
      <c r="A618" t="s">
        <v>446</v>
      </c>
      <c r="B618" s="2">
        <v>0</v>
      </c>
      <c r="C618" t="s">
        <v>524</v>
      </c>
    </row>
    <row r="619" spans="1:3" x14ac:dyDescent="0.45">
      <c r="A619" t="s">
        <v>447</v>
      </c>
      <c r="B619" s="2">
        <v>0</v>
      </c>
      <c r="C619" t="s">
        <v>524</v>
      </c>
    </row>
    <row r="620" spans="1:3" x14ac:dyDescent="0.45">
      <c r="A620" t="s">
        <v>448</v>
      </c>
      <c r="B620" s="2">
        <v>0</v>
      </c>
      <c r="C620" t="s">
        <v>524</v>
      </c>
    </row>
    <row r="621" spans="1:3" x14ac:dyDescent="0.45">
      <c r="A621" t="s">
        <v>449</v>
      </c>
      <c r="B621" s="2">
        <v>0</v>
      </c>
      <c r="C621" t="s">
        <v>524</v>
      </c>
    </row>
    <row r="622" spans="1:3" x14ac:dyDescent="0.45">
      <c r="A622" t="s">
        <v>450</v>
      </c>
      <c r="B622" s="2">
        <v>0</v>
      </c>
      <c r="C622" t="s">
        <v>524</v>
      </c>
    </row>
    <row r="623" spans="1:3" x14ac:dyDescent="0.45">
      <c r="A623" t="s">
        <v>451</v>
      </c>
      <c r="B623" s="2">
        <v>0</v>
      </c>
      <c r="C623" t="s">
        <v>524</v>
      </c>
    </row>
    <row r="624" spans="1:3" x14ac:dyDescent="0.45">
      <c r="A624" t="s">
        <v>452</v>
      </c>
      <c r="B624" s="2">
        <v>0</v>
      </c>
      <c r="C624" t="s">
        <v>524</v>
      </c>
    </row>
    <row r="625" spans="1:3" x14ac:dyDescent="0.45">
      <c r="A625" t="s">
        <v>453</v>
      </c>
      <c r="B625" s="2">
        <v>0</v>
      </c>
      <c r="C625" t="s">
        <v>524</v>
      </c>
    </row>
    <row r="626" spans="1:3" x14ac:dyDescent="0.45">
      <c r="A626" t="s">
        <v>454</v>
      </c>
      <c r="B626" s="2">
        <v>0</v>
      </c>
      <c r="C626" t="s">
        <v>524</v>
      </c>
    </row>
    <row r="627" spans="1:3" x14ac:dyDescent="0.45">
      <c r="A627" t="s">
        <v>455</v>
      </c>
      <c r="B627" s="2">
        <v>0</v>
      </c>
      <c r="C627" t="s">
        <v>524</v>
      </c>
    </row>
    <row r="628" spans="1:3" x14ac:dyDescent="0.45">
      <c r="A628" t="s">
        <v>456</v>
      </c>
      <c r="B628" s="2">
        <v>0</v>
      </c>
      <c r="C628" t="s">
        <v>524</v>
      </c>
    </row>
    <row r="629" spans="1:3" x14ac:dyDescent="0.45">
      <c r="A629" t="s">
        <v>457</v>
      </c>
      <c r="B629" s="2">
        <v>0</v>
      </c>
      <c r="C629" t="s">
        <v>524</v>
      </c>
    </row>
    <row r="630" spans="1:3" x14ac:dyDescent="0.45">
      <c r="A630" t="s">
        <v>458</v>
      </c>
      <c r="B630" s="2">
        <v>0</v>
      </c>
      <c r="C630" t="s">
        <v>524</v>
      </c>
    </row>
    <row r="631" spans="1:3" x14ac:dyDescent="0.45">
      <c r="A631" t="s">
        <v>459</v>
      </c>
      <c r="B631" s="2">
        <v>0</v>
      </c>
      <c r="C631" t="s">
        <v>524</v>
      </c>
    </row>
    <row r="632" spans="1:3" x14ac:dyDescent="0.45">
      <c r="A632" t="s">
        <v>460</v>
      </c>
      <c r="B632" s="2">
        <v>0</v>
      </c>
      <c r="C632" t="s">
        <v>524</v>
      </c>
    </row>
    <row r="633" spans="1:3" x14ac:dyDescent="0.45">
      <c r="A633" t="s">
        <v>190</v>
      </c>
      <c r="B633" s="2">
        <v>0</v>
      </c>
      <c r="C633" t="s">
        <v>524</v>
      </c>
    </row>
    <row r="634" spans="1:3" x14ac:dyDescent="0.45">
      <c r="A634" t="s">
        <v>182</v>
      </c>
      <c r="B634" s="2">
        <v>0</v>
      </c>
      <c r="C634" t="s">
        <v>524</v>
      </c>
    </row>
    <row r="635" spans="1:3" x14ac:dyDescent="0.45">
      <c r="A635" t="s">
        <v>217</v>
      </c>
      <c r="B635" s="2">
        <v>0</v>
      </c>
      <c r="C635" t="s">
        <v>524</v>
      </c>
    </row>
    <row r="636" spans="1:3" x14ac:dyDescent="0.45">
      <c r="A636" t="s">
        <v>219</v>
      </c>
      <c r="B636" s="2">
        <v>0</v>
      </c>
      <c r="C636" t="s">
        <v>524</v>
      </c>
    </row>
    <row r="637" spans="1:3" x14ac:dyDescent="0.45">
      <c r="A637" t="s">
        <v>194</v>
      </c>
      <c r="B637" s="2">
        <v>0</v>
      </c>
      <c r="C637" t="s">
        <v>524</v>
      </c>
    </row>
    <row r="638" spans="1:3" x14ac:dyDescent="0.45">
      <c r="A638" t="s">
        <v>220</v>
      </c>
      <c r="B638" s="2">
        <v>0</v>
      </c>
      <c r="C638" t="s">
        <v>524</v>
      </c>
    </row>
    <row r="639" spans="1:3" x14ac:dyDescent="0.45">
      <c r="A639" t="s">
        <v>106</v>
      </c>
      <c r="B639" s="2">
        <v>0</v>
      </c>
      <c r="C639" t="s">
        <v>524</v>
      </c>
    </row>
    <row r="640" spans="1:3" x14ac:dyDescent="0.45">
      <c r="A640" t="s">
        <v>222</v>
      </c>
      <c r="B640" s="2">
        <v>0</v>
      </c>
      <c r="C640" t="s">
        <v>524</v>
      </c>
    </row>
    <row r="641" spans="1:3" x14ac:dyDescent="0.45">
      <c r="A641" t="s">
        <v>223</v>
      </c>
      <c r="B641" s="2">
        <v>0</v>
      </c>
      <c r="C641" t="s">
        <v>524</v>
      </c>
    </row>
    <row r="642" spans="1:3" x14ac:dyDescent="0.45">
      <c r="A642" t="s">
        <v>224</v>
      </c>
      <c r="B642" s="2">
        <v>0</v>
      </c>
      <c r="C642" t="s">
        <v>524</v>
      </c>
    </row>
    <row r="643" spans="1:3" x14ac:dyDescent="0.45">
      <c r="A643" t="s">
        <v>225</v>
      </c>
      <c r="B643" s="2">
        <v>0</v>
      </c>
      <c r="C643" t="s">
        <v>524</v>
      </c>
    </row>
    <row r="644" spans="1:3" x14ac:dyDescent="0.45">
      <c r="A644" t="s">
        <v>226</v>
      </c>
      <c r="B644" s="2">
        <v>0</v>
      </c>
      <c r="C644" t="s">
        <v>524</v>
      </c>
    </row>
    <row r="645" spans="1:3" x14ac:dyDescent="0.45">
      <c r="A645" t="s">
        <v>227</v>
      </c>
      <c r="B645" s="2">
        <v>0</v>
      </c>
      <c r="C645" t="s">
        <v>524</v>
      </c>
    </row>
    <row r="646" spans="1:3" x14ac:dyDescent="0.45">
      <c r="A646" t="s">
        <v>228</v>
      </c>
      <c r="B646" s="2">
        <v>0</v>
      </c>
      <c r="C646" t="s">
        <v>524</v>
      </c>
    </row>
    <row r="647" spans="1:3" x14ac:dyDescent="0.45">
      <c r="A647" t="s">
        <v>229</v>
      </c>
      <c r="B647" s="2">
        <v>0</v>
      </c>
      <c r="C647" t="s">
        <v>524</v>
      </c>
    </row>
    <row r="648" spans="1:3" x14ac:dyDescent="0.45">
      <c r="A648" t="s">
        <v>192</v>
      </c>
      <c r="B648" s="2">
        <v>0</v>
      </c>
      <c r="C648" t="s">
        <v>524</v>
      </c>
    </row>
    <row r="649" spans="1:3" x14ac:dyDescent="0.45">
      <c r="A649" t="s">
        <v>231</v>
      </c>
      <c r="B649" s="2">
        <v>0</v>
      </c>
      <c r="C649" t="s">
        <v>524</v>
      </c>
    </row>
    <row r="650" spans="1:3" x14ac:dyDescent="0.45">
      <c r="A650" t="s">
        <v>232</v>
      </c>
      <c r="B650" s="2">
        <v>0</v>
      </c>
      <c r="C650" t="s">
        <v>524</v>
      </c>
    </row>
    <row r="651" spans="1:3" x14ac:dyDescent="0.45">
      <c r="A651" t="s">
        <v>233</v>
      </c>
      <c r="B651" s="2">
        <v>0</v>
      </c>
      <c r="C651" t="s">
        <v>524</v>
      </c>
    </row>
    <row r="652" spans="1:3" x14ac:dyDescent="0.45">
      <c r="A652" t="s">
        <v>234</v>
      </c>
      <c r="B652" s="2">
        <v>0</v>
      </c>
      <c r="C652" t="s">
        <v>524</v>
      </c>
    </row>
    <row r="653" spans="1:3" x14ac:dyDescent="0.45">
      <c r="A653" t="s">
        <v>235</v>
      </c>
      <c r="B653" s="2">
        <v>0</v>
      </c>
      <c r="C653" t="s">
        <v>524</v>
      </c>
    </row>
    <row r="654" spans="1:3" x14ac:dyDescent="0.45">
      <c r="A654" t="s">
        <v>236</v>
      </c>
      <c r="B654" s="2">
        <v>0</v>
      </c>
      <c r="C654" t="s">
        <v>524</v>
      </c>
    </row>
    <row r="655" spans="1:3" x14ac:dyDescent="0.45">
      <c r="A655" t="s">
        <v>237</v>
      </c>
      <c r="B655" s="2">
        <v>0</v>
      </c>
      <c r="C655" t="s">
        <v>524</v>
      </c>
    </row>
    <row r="656" spans="1:3" x14ac:dyDescent="0.45">
      <c r="A656" t="s">
        <v>238</v>
      </c>
      <c r="B656" s="2">
        <v>0</v>
      </c>
      <c r="C656" t="s">
        <v>524</v>
      </c>
    </row>
    <row r="657" spans="1:3" x14ac:dyDescent="0.45">
      <c r="A657" t="s">
        <v>239</v>
      </c>
      <c r="B657" s="2">
        <v>0</v>
      </c>
      <c r="C657" t="s">
        <v>524</v>
      </c>
    </row>
    <row r="658" spans="1:3" x14ac:dyDescent="0.45">
      <c r="A658" t="s">
        <v>230</v>
      </c>
      <c r="B658" s="2">
        <v>0</v>
      </c>
      <c r="C658" t="s">
        <v>524</v>
      </c>
    </row>
    <row r="659" spans="1:3" x14ac:dyDescent="0.45">
      <c r="A659" t="s">
        <v>193</v>
      </c>
      <c r="B659" s="2">
        <v>0</v>
      </c>
      <c r="C659" t="s">
        <v>524</v>
      </c>
    </row>
    <row r="660" spans="1:3" x14ac:dyDescent="0.45">
      <c r="A660" t="s">
        <v>168</v>
      </c>
      <c r="B660" s="2">
        <v>0</v>
      </c>
      <c r="C660" t="s">
        <v>524</v>
      </c>
    </row>
    <row r="661" spans="1:3" x14ac:dyDescent="0.45">
      <c r="A661" t="s">
        <v>171</v>
      </c>
      <c r="B661" s="2">
        <v>0</v>
      </c>
      <c r="C661" t="s">
        <v>524</v>
      </c>
    </row>
    <row r="662" spans="1:3" x14ac:dyDescent="0.45">
      <c r="A662" t="s">
        <v>155</v>
      </c>
      <c r="B662" s="2">
        <v>0</v>
      </c>
      <c r="C662" t="s">
        <v>524</v>
      </c>
    </row>
    <row r="663" spans="1:3" x14ac:dyDescent="0.45">
      <c r="A663" t="s">
        <v>170</v>
      </c>
      <c r="B663" s="2">
        <v>0</v>
      </c>
      <c r="C663" t="s">
        <v>524</v>
      </c>
    </row>
    <row r="664" spans="1:3" x14ac:dyDescent="0.45">
      <c r="A664" t="s">
        <v>169</v>
      </c>
      <c r="B664" s="2">
        <v>0</v>
      </c>
      <c r="C664" t="s">
        <v>524</v>
      </c>
    </row>
    <row r="665" spans="1:3" x14ac:dyDescent="0.45">
      <c r="A665" t="s">
        <v>148</v>
      </c>
      <c r="B665" s="2">
        <v>0</v>
      </c>
      <c r="C665" t="s">
        <v>524</v>
      </c>
    </row>
    <row r="666" spans="1:3" x14ac:dyDescent="0.45">
      <c r="A666" t="s">
        <v>149</v>
      </c>
      <c r="B666" s="2">
        <v>0</v>
      </c>
      <c r="C666" t="s">
        <v>524</v>
      </c>
    </row>
    <row r="667" spans="1:3" x14ac:dyDescent="0.45">
      <c r="A667" t="s">
        <v>150</v>
      </c>
      <c r="B667" s="2">
        <v>0</v>
      </c>
      <c r="C667" t="s">
        <v>524</v>
      </c>
    </row>
    <row r="668" spans="1:3" x14ac:dyDescent="0.45">
      <c r="A668" t="s">
        <v>151</v>
      </c>
      <c r="B668" s="2">
        <v>0</v>
      </c>
      <c r="C668" t="s">
        <v>524</v>
      </c>
    </row>
    <row r="669" spans="1:3" x14ac:dyDescent="0.45">
      <c r="A669" t="s">
        <v>40</v>
      </c>
      <c r="B669" s="2">
        <v>0</v>
      </c>
      <c r="C669" t="s">
        <v>524</v>
      </c>
    </row>
    <row r="670" spans="1:3" x14ac:dyDescent="0.45">
      <c r="A670" t="s">
        <v>152</v>
      </c>
      <c r="B670" s="2">
        <v>0</v>
      </c>
      <c r="C670" t="s">
        <v>524</v>
      </c>
    </row>
    <row r="671" spans="1:3" x14ac:dyDescent="0.45">
      <c r="A671" t="s">
        <v>153</v>
      </c>
      <c r="B671" s="2">
        <v>0</v>
      </c>
      <c r="C671" t="s">
        <v>524</v>
      </c>
    </row>
    <row r="672" spans="1:3" x14ac:dyDescent="0.45">
      <c r="A672" t="s">
        <v>154</v>
      </c>
      <c r="B672" s="2">
        <v>0</v>
      </c>
      <c r="C672" t="s">
        <v>524</v>
      </c>
    </row>
    <row r="673" spans="1:3" x14ac:dyDescent="0.45">
      <c r="A673" t="s">
        <v>156</v>
      </c>
      <c r="B673" s="2">
        <v>0</v>
      </c>
      <c r="C673" t="s">
        <v>524</v>
      </c>
    </row>
    <row r="674" spans="1:3" x14ac:dyDescent="0.45">
      <c r="A674" t="s">
        <v>167</v>
      </c>
      <c r="B674" s="2">
        <v>0</v>
      </c>
      <c r="C674" t="s">
        <v>524</v>
      </c>
    </row>
    <row r="675" spans="1:3" x14ac:dyDescent="0.45">
      <c r="A675" t="s">
        <v>157</v>
      </c>
      <c r="B675" s="2">
        <v>0</v>
      </c>
      <c r="C675" t="s">
        <v>524</v>
      </c>
    </row>
    <row r="676" spans="1:3" x14ac:dyDescent="0.45">
      <c r="A676" t="s">
        <v>158</v>
      </c>
      <c r="B676" s="2">
        <v>0</v>
      </c>
      <c r="C676" t="s">
        <v>524</v>
      </c>
    </row>
    <row r="677" spans="1:3" x14ac:dyDescent="0.45">
      <c r="A677" t="s">
        <v>159</v>
      </c>
      <c r="B677" s="2">
        <v>0</v>
      </c>
      <c r="C677" t="s">
        <v>524</v>
      </c>
    </row>
    <row r="678" spans="1:3" x14ac:dyDescent="0.45">
      <c r="A678" t="s">
        <v>160</v>
      </c>
      <c r="B678" s="2">
        <v>0</v>
      </c>
      <c r="C678" t="s">
        <v>524</v>
      </c>
    </row>
    <row r="679" spans="1:3" x14ac:dyDescent="0.45">
      <c r="A679" t="s">
        <v>161</v>
      </c>
      <c r="B679" s="2">
        <v>0</v>
      </c>
      <c r="C679" t="s">
        <v>524</v>
      </c>
    </row>
    <row r="680" spans="1:3" x14ac:dyDescent="0.45">
      <c r="A680" t="s">
        <v>162</v>
      </c>
      <c r="B680" s="2">
        <v>0</v>
      </c>
      <c r="C680" t="s">
        <v>524</v>
      </c>
    </row>
    <row r="681" spans="1:3" x14ac:dyDescent="0.45">
      <c r="A681" t="s">
        <v>163</v>
      </c>
      <c r="B681" s="2">
        <v>0</v>
      </c>
      <c r="C681" t="s">
        <v>524</v>
      </c>
    </row>
    <row r="682" spans="1:3" x14ac:dyDescent="0.45">
      <c r="A682" t="s">
        <v>164</v>
      </c>
      <c r="B682" s="2">
        <v>0</v>
      </c>
      <c r="C682" t="s">
        <v>524</v>
      </c>
    </row>
    <row r="683" spans="1:3" x14ac:dyDescent="0.45">
      <c r="A683" t="s">
        <v>165</v>
      </c>
      <c r="B683" s="2">
        <v>0</v>
      </c>
      <c r="C683" t="s">
        <v>524</v>
      </c>
    </row>
    <row r="684" spans="1:3" x14ac:dyDescent="0.45">
      <c r="A684" t="s">
        <v>166</v>
      </c>
      <c r="B684" s="2">
        <v>0</v>
      </c>
      <c r="C684" t="s">
        <v>524</v>
      </c>
    </row>
    <row r="685" spans="1:3" x14ac:dyDescent="0.45">
      <c r="A685" t="s">
        <v>105</v>
      </c>
      <c r="B685" s="2">
        <v>0</v>
      </c>
      <c r="C685" t="s">
        <v>524</v>
      </c>
    </row>
    <row r="686" spans="1:3" x14ac:dyDescent="0.45">
      <c r="A686" t="s">
        <v>370</v>
      </c>
      <c r="B686" s="2">
        <v>0</v>
      </c>
      <c r="C686" t="s">
        <v>524</v>
      </c>
    </row>
    <row r="687" spans="1:3" x14ac:dyDescent="0.45">
      <c r="A687" t="s">
        <v>107</v>
      </c>
      <c r="B687" s="2">
        <v>0</v>
      </c>
      <c r="C687" t="s">
        <v>524</v>
      </c>
    </row>
    <row r="688" spans="1:3" x14ac:dyDescent="0.45">
      <c r="A688" t="s">
        <v>250</v>
      </c>
      <c r="B688" s="2">
        <v>0</v>
      </c>
      <c r="C688" t="s">
        <v>524</v>
      </c>
    </row>
    <row r="689" spans="1:3" x14ac:dyDescent="0.45">
      <c r="A689" t="s">
        <v>266</v>
      </c>
      <c r="B689" s="2">
        <v>0</v>
      </c>
      <c r="C689" t="s">
        <v>524</v>
      </c>
    </row>
    <row r="690" spans="1:3" x14ac:dyDescent="0.45">
      <c r="A690" t="s">
        <v>265</v>
      </c>
      <c r="B690" s="2">
        <v>0</v>
      </c>
      <c r="C690" t="s">
        <v>524</v>
      </c>
    </row>
    <row r="691" spans="1:3" x14ac:dyDescent="0.45">
      <c r="A691" t="s">
        <v>25</v>
      </c>
      <c r="B691" s="2">
        <v>0</v>
      </c>
      <c r="C691" t="s">
        <v>524</v>
      </c>
    </row>
    <row r="692" spans="1:3" x14ac:dyDescent="0.45">
      <c r="A692" t="s">
        <v>244</v>
      </c>
      <c r="B692" s="2">
        <v>0</v>
      </c>
      <c r="C692" t="s">
        <v>524</v>
      </c>
    </row>
    <row r="693" spans="1:3" x14ac:dyDescent="0.45">
      <c r="A693" t="s">
        <v>245</v>
      </c>
      <c r="B693" s="2">
        <v>0</v>
      </c>
      <c r="C693" t="s">
        <v>524</v>
      </c>
    </row>
    <row r="694" spans="1:3" x14ac:dyDescent="0.45">
      <c r="A694" t="s">
        <v>246</v>
      </c>
      <c r="B694" s="2">
        <v>0</v>
      </c>
      <c r="C694" t="s">
        <v>524</v>
      </c>
    </row>
    <row r="695" spans="1:3" x14ac:dyDescent="0.45">
      <c r="A695" t="s">
        <v>247</v>
      </c>
      <c r="B695" s="2">
        <v>0</v>
      </c>
      <c r="C695" t="s">
        <v>524</v>
      </c>
    </row>
    <row r="696" spans="1:3" x14ac:dyDescent="0.45">
      <c r="A696" t="s">
        <v>30</v>
      </c>
      <c r="B696" s="2">
        <v>0</v>
      </c>
      <c r="C696" t="s">
        <v>524</v>
      </c>
    </row>
    <row r="697" spans="1:3" x14ac:dyDescent="0.45">
      <c r="A697" t="s">
        <v>248</v>
      </c>
      <c r="B697" s="2">
        <v>0</v>
      </c>
      <c r="C697" t="s">
        <v>524</v>
      </c>
    </row>
    <row r="698" spans="1:3" x14ac:dyDescent="0.45">
      <c r="A698" t="s">
        <v>249</v>
      </c>
      <c r="B698" s="2">
        <v>0</v>
      </c>
      <c r="C698" t="s">
        <v>524</v>
      </c>
    </row>
    <row r="699" spans="1:3" x14ac:dyDescent="0.45">
      <c r="A699" t="s">
        <v>251</v>
      </c>
      <c r="B699" s="2">
        <v>0</v>
      </c>
      <c r="C699" t="s">
        <v>524</v>
      </c>
    </row>
    <row r="700" spans="1:3" x14ac:dyDescent="0.45">
      <c r="A700" t="s">
        <v>44</v>
      </c>
      <c r="B700" s="2">
        <v>0</v>
      </c>
      <c r="C700" t="s">
        <v>524</v>
      </c>
    </row>
    <row r="701" spans="1:3" x14ac:dyDescent="0.45">
      <c r="A701" t="s">
        <v>252</v>
      </c>
      <c r="B701" s="2">
        <v>0</v>
      </c>
      <c r="C701" t="s">
        <v>524</v>
      </c>
    </row>
    <row r="702" spans="1:3" x14ac:dyDescent="0.45">
      <c r="A702" t="s">
        <v>253</v>
      </c>
      <c r="B702" s="2">
        <v>0</v>
      </c>
      <c r="C702" t="s">
        <v>524</v>
      </c>
    </row>
    <row r="703" spans="1:3" x14ac:dyDescent="0.45">
      <c r="A703" t="s">
        <v>26</v>
      </c>
      <c r="B703" s="2">
        <v>0</v>
      </c>
      <c r="C703" t="s">
        <v>524</v>
      </c>
    </row>
    <row r="704" spans="1:3" x14ac:dyDescent="0.45">
      <c r="A704" t="s">
        <v>254</v>
      </c>
      <c r="B704" s="2">
        <v>0</v>
      </c>
      <c r="C704" t="s">
        <v>524</v>
      </c>
    </row>
    <row r="705" spans="1:3" x14ac:dyDescent="0.45">
      <c r="A705" t="s">
        <v>255</v>
      </c>
      <c r="B705" s="2">
        <v>0</v>
      </c>
      <c r="C705" t="s">
        <v>524</v>
      </c>
    </row>
    <row r="706" spans="1:3" x14ac:dyDescent="0.45">
      <c r="A706" t="s">
        <v>48</v>
      </c>
      <c r="B706" s="2">
        <v>0</v>
      </c>
      <c r="C706" t="s">
        <v>524</v>
      </c>
    </row>
    <row r="707" spans="1:3" x14ac:dyDescent="0.45">
      <c r="A707" t="s">
        <v>256</v>
      </c>
      <c r="B707" s="2">
        <v>0</v>
      </c>
      <c r="C707" t="s">
        <v>524</v>
      </c>
    </row>
    <row r="708" spans="1:3" x14ac:dyDescent="0.45">
      <c r="A708" t="s">
        <v>257</v>
      </c>
      <c r="B708" s="2">
        <v>0</v>
      </c>
      <c r="C708" t="s">
        <v>524</v>
      </c>
    </row>
    <row r="709" spans="1:3" x14ac:dyDescent="0.45">
      <c r="A709" t="s">
        <v>258</v>
      </c>
      <c r="B709" s="2">
        <v>0</v>
      </c>
      <c r="C709" t="s">
        <v>524</v>
      </c>
    </row>
    <row r="710" spans="1:3" x14ac:dyDescent="0.45">
      <c r="A710" t="s">
        <v>259</v>
      </c>
      <c r="B710" s="2">
        <v>0</v>
      </c>
      <c r="C710" t="s">
        <v>524</v>
      </c>
    </row>
    <row r="711" spans="1:3" x14ac:dyDescent="0.45">
      <c r="A711" t="s">
        <v>288</v>
      </c>
      <c r="B711" s="2">
        <v>0</v>
      </c>
      <c r="C711" t="s">
        <v>524</v>
      </c>
    </row>
    <row r="712" spans="1:3" x14ac:dyDescent="0.45">
      <c r="A712" t="s">
        <v>286</v>
      </c>
      <c r="B712" s="2">
        <v>0</v>
      </c>
      <c r="C712" t="s">
        <v>524</v>
      </c>
    </row>
    <row r="713" spans="1:3" x14ac:dyDescent="0.45">
      <c r="A713" t="s">
        <v>404</v>
      </c>
      <c r="B713" s="2">
        <v>0</v>
      </c>
      <c r="C713" t="s">
        <v>524</v>
      </c>
    </row>
    <row r="714" spans="1:3" x14ac:dyDescent="0.45">
      <c r="A714" t="s">
        <v>271</v>
      </c>
      <c r="B714" s="2">
        <v>0</v>
      </c>
      <c r="C714" t="s">
        <v>524</v>
      </c>
    </row>
    <row r="715" spans="1:3" x14ac:dyDescent="0.45">
      <c r="A715" t="s">
        <v>406</v>
      </c>
      <c r="B715" s="2">
        <v>0</v>
      </c>
      <c r="C715" t="s">
        <v>524</v>
      </c>
    </row>
    <row r="716" spans="1:3" x14ac:dyDescent="0.45">
      <c r="A716" t="s">
        <v>21</v>
      </c>
      <c r="B716" s="2">
        <v>0</v>
      </c>
      <c r="C716" t="s">
        <v>524</v>
      </c>
    </row>
    <row r="717" spans="1:3" x14ac:dyDescent="0.45">
      <c r="A717" t="s">
        <v>407</v>
      </c>
      <c r="B717" s="2">
        <v>0</v>
      </c>
      <c r="C717" t="s">
        <v>524</v>
      </c>
    </row>
    <row r="718" spans="1:3" x14ac:dyDescent="0.45">
      <c r="A718" t="s">
        <v>408</v>
      </c>
      <c r="B718" s="2">
        <v>0</v>
      </c>
      <c r="C718" t="s">
        <v>524</v>
      </c>
    </row>
    <row r="719" spans="1:3" x14ac:dyDescent="0.45">
      <c r="A719" t="s">
        <v>387</v>
      </c>
      <c r="B719" s="2">
        <v>0</v>
      </c>
      <c r="C719" t="s">
        <v>524</v>
      </c>
    </row>
    <row r="720" spans="1:3" x14ac:dyDescent="0.45">
      <c r="A720" t="s">
        <v>339</v>
      </c>
      <c r="B720" s="2">
        <v>0</v>
      </c>
      <c r="C720" t="s">
        <v>524</v>
      </c>
    </row>
    <row r="721" spans="1:3" x14ac:dyDescent="0.45">
      <c r="A721" t="s">
        <v>338</v>
      </c>
      <c r="B721" s="2">
        <v>0</v>
      </c>
      <c r="C721" t="s">
        <v>524</v>
      </c>
    </row>
    <row r="722" spans="1:3" x14ac:dyDescent="0.45">
      <c r="A722" t="s">
        <v>337</v>
      </c>
      <c r="B722" s="2">
        <v>0</v>
      </c>
      <c r="C722" t="s">
        <v>524</v>
      </c>
    </row>
    <row r="723" spans="1:3" x14ac:dyDescent="0.45">
      <c r="A723" t="s">
        <v>269</v>
      </c>
      <c r="B723" s="2">
        <v>0</v>
      </c>
      <c r="C723" t="s">
        <v>524</v>
      </c>
    </row>
    <row r="724" spans="1:3" x14ac:dyDescent="0.45">
      <c r="A724" t="s">
        <v>270</v>
      </c>
      <c r="B724" s="2">
        <v>0</v>
      </c>
      <c r="C724" t="s">
        <v>524</v>
      </c>
    </row>
    <row r="725" spans="1:3" x14ac:dyDescent="0.45">
      <c r="A725" t="s">
        <v>272</v>
      </c>
      <c r="B725" s="2">
        <v>0</v>
      </c>
      <c r="C725" t="s">
        <v>524</v>
      </c>
    </row>
    <row r="726" spans="1:3" x14ac:dyDescent="0.45">
      <c r="A726" t="s">
        <v>285</v>
      </c>
      <c r="B726" s="2">
        <v>0</v>
      </c>
      <c r="C726" t="s">
        <v>524</v>
      </c>
    </row>
    <row r="727" spans="1:3" x14ac:dyDescent="0.45">
      <c r="A727" t="s">
        <v>273</v>
      </c>
      <c r="B727" s="2">
        <v>0</v>
      </c>
      <c r="C727" t="s">
        <v>524</v>
      </c>
    </row>
    <row r="728" spans="1:3" x14ac:dyDescent="0.45">
      <c r="A728" t="s">
        <v>274</v>
      </c>
      <c r="B728" s="2">
        <v>0</v>
      </c>
      <c r="C728" t="s">
        <v>524</v>
      </c>
    </row>
    <row r="729" spans="1:3" x14ac:dyDescent="0.45">
      <c r="A729" t="s">
        <v>275</v>
      </c>
      <c r="B729" s="2">
        <v>0</v>
      </c>
      <c r="C729" t="s">
        <v>524</v>
      </c>
    </row>
    <row r="730" spans="1:3" x14ac:dyDescent="0.45">
      <c r="A730" t="s">
        <v>276</v>
      </c>
      <c r="B730" s="2">
        <v>0</v>
      </c>
      <c r="C730" t="s">
        <v>524</v>
      </c>
    </row>
    <row r="731" spans="1:3" x14ac:dyDescent="0.45">
      <c r="A731" t="s">
        <v>277</v>
      </c>
      <c r="B731" s="2">
        <v>0</v>
      </c>
      <c r="C731" t="s">
        <v>524</v>
      </c>
    </row>
    <row r="732" spans="1:3" x14ac:dyDescent="0.45">
      <c r="A732" t="s">
        <v>278</v>
      </c>
      <c r="B732" s="2">
        <v>0</v>
      </c>
      <c r="C732" t="s">
        <v>524</v>
      </c>
    </row>
    <row r="733" spans="1:3" x14ac:dyDescent="0.45">
      <c r="A733" t="s">
        <v>281</v>
      </c>
      <c r="B733" s="2">
        <v>0</v>
      </c>
      <c r="C733" t="s">
        <v>524</v>
      </c>
    </row>
    <row r="734" spans="1:3" x14ac:dyDescent="0.45">
      <c r="A734" t="s">
        <v>282</v>
      </c>
      <c r="B734" s="2">
        <v>0</v>
      </c>
      <c r="C734" t="s">
        <v>524</v>
      </c>
    </row>
    <row r="735" spans="1:3" x14ac:dyDescent="0.45">
      <c r="A735" t="s">
        <v>283</v>
      </c>
      <c r="B735" s="2">
        <v>0</v>
      </c>
      <c r="C735" t="s">
        <v>524</v>
      </c>
    </row>
    <row r="736" spans="1:3" x14ac:dyDescent="0.45">
      <c r="A736" t="s">
        <v>284</v>
      </c>
      <c r="B736" s="2">
        <v>0</v>
      </c>
      <c r="C736" t="s">
        <v>524</v>
      </c>
    </row>
    <row r="737" spans="1:3" x14ac:dyDescent="0.45">
      <c r="A737" t="s">
        <v>260</v>
      </c>
      <c r="B737" s="2">
        <v>0</v>
      </c>
      <c r="C737" t="s">
        <v>524</v>
      </c>
    </row>
    <row r="738" spans="1:3" x14ac:dyDescent="0.45">
      <c r="A738" t="s">
        <v>261</v>
      </c>
      <c r="B738" s="2">
        <v>0</v>
      </c>
      <c r="C738" t="s">
        <v>524</v>
      </c>
    </row>
    <row r="739" spans="1:3" x14ac:dyDescent="0.45">
      <c r="A739" t="s">
        <v>262</v>
      </c>
      <c r="B739" s="2">
        <v>0</v>
      </c>
      <c r="C739" t="s">
        <v>524</v>
      </c>
    </row>
    <row r="740" spans="1:3" x14ac:dyDescent="0.45">
      <c r="A740" t="s">
        <v>300</v>
      </c>
      <c r="B740" s="2">
        <v>0</v>
      </c>
      <c r="C740" t="s">
        <v>524</v>
      </c>
    </row>
    <row r="741" spans="1:3" x14ac:dyDescent="0.45">
      <c r="A741" t="s">
        <v>314</v>
      </c>
      <c r="B741" s="2">
        <v>0</v>
      </c>
      <c r="C741" t="s">
        <v>524</v>
      </c>
    </row>
    <row r="742" spans="1:3" x14ac:dyDescent="0.45">
      <c r="A742" t="s">
        <v>43</v>
      </c>
      <c r="B742" s="2">
        <v>0</v>
      </c>
      <c r="C742" t="s">
        <v>524</v>
      </c>
    </row>
    <row r="743" spans="1:3" x14ac:dyDescent="0.45">
      <c r="A743" t="s">
        <v>303</v>
      </c>
      <c r="B743" s="2">
        <v>0</v>
      </c>
      <c r="C743" t="s">
        <v>524</v>
      </c>
    </row>
    <row r="744" spans="1:3" x14ac:dyDescent="0.45">
      <c r="A744" t="s">
        <v>313</v>
      </c>
      <c r="B744" s="2">
        <v>0</v>
      </c>
      <c r="C744" t="s">
        <v>524</v>
      </c>
    </row>
    <row r="745" spans="1:3" x14ac:dyDescent="0.45">
      <c r="A745" t="s">
        <v>293</v>
      </c>
      <c r="B745" s="2">
        <v>0</v>
      </c>
      <c r="C745" t="s">
        <v>524</v>
      </c>
    </row>
    <row r="746" spans="1:3" x14ac:dyDescent="0.45">
      <c r="A746" t="s">
        <v>294</v>
      </c>
      <c r="B746" s="2">
        <v>0</v>
      </c>
      <c r="C746" t="s">
        <v>524</v>
      </c>
    </row>
    <row r="747" spans="1:3" x14ac:dyDescent="0.45">
      <c r="A747" t="s">
        <v>296</v>
      </c>
      <c r="B747" s="2">
        <v>0</v>
      </c>
      <c r="C747" t="s">
        <v>524</v>
      </c>
    </row>
    <row r="748" spans="1:3" x14ac:dyDescent="0.45">
      <c r="A748" t="s">
        <v>297</v>
      </c>
      <c r="B748" s="2">
        <v>0</v>
      </c>
      <c r="C748" t="s">
        <v>524</v>
      </c>
    </row>
    <row r="749" spans="1:3" x14ac:dyDescent="0.45">
      <c r="A749" t="s">
        <v>298</v>
      </c>
      <c r="B749" s="2">
        <v>0</v>
      </c>
      <c r="C749" t="s">
        <v>524</v>
      </c>
    </row>
    <row r="750" spans="1:3" x14ac:dyDescent="0.45">
      <c r="A750" t="s">
        <v>299</v>
      </c>
      <c r="B750" s="2">
        <v>0</v>
      </c>
      <c r="C750" t="s">
        <v>524</v>
      </c>
    </row>
    <row r="751" spans="1:3" x14ac:dyDescent="0.45">
      <c r="A751" t="s">
        <v>292</v>
      </c>
      <c r="B751" s="2">
        <v>0</v>
      </c>
      <c r="C751" t="s">
        <v>524</v>
      </c>
    </row>
    <row r="752" spans="1:3" x14ac:dyDescent="0.45">
      <c r="A752" t="s">
        <v>264</v>
      </c>
      <c r="B752" s="2">
        <v>0</v>
      </c>
      <c r="C752" t="s">
        <v>524</v>
      </c>
    </row>
    <row r="753" spans="1:3" x14ac:dyDescent="0.45">
      <c r="A753" t="s">
        <v>302</v>
      </c>
      <c r="B753" s="2">
        <v>0</v>
      </c>
      <c r="C753" t="s">
        <v>524</v>
      </c>
    </row>
    <row r="754" spans="1:3" x14ac:dyDescent="0.45">
      <c r="A754" t="s">
        <v>304</v>
      </c>
      <c r="B754" s="2">
        <v>0</v>
      </c>
      <c r="C754" t="s">
        <v>524</v>
      </c>
    </row>
    <row r="755" spans="1:3" x14ac:dyDescent="0.45">
      <c r="A755" t="s">
        <v>305</v>
      </c>
      <c r="B755" s="2">
        <v>0</v>
      </c>
      <c r="C755" t="s">
        <v>524</v>
      </c>
    </row>
    <row r="756" spans="1:3" x14ac:dyDescent="0.45">
      <c r="A756" t="s">
        <v>306</v>
      </c>
      <c r="B756" s="2">
        <v>0</v>
      </c>
      <c r="C756" t="s">
        <v>524</v>
      </c>
    </row>
    <row r="757" spans="1:3" x14ac:dyDescent="0.45">
      <c r="A757" t="s">
        <v>307</v>
      </c>
      <c r="B757" s="2">
        <v>0</v>
      </c>
      <c r="C757" t="s">
        <v>524</v>
      </c>
    </row>
    <row r="758" spans="1:3" x14ac:dyDescent="0.45">
      <c r="A758" t="s">
        <v>308</v>
      </c>
      <c r="B758" s="2">
        <v>0</v>
      </c>
      <c r="C758" t="s">
        <v>524</v>
      </c>
    </row>
    <row r="759" spans="1:3" x14ac:dyDescent="0.45">
      <c r="A759" t="s">
        <v>309</v>
      </c>
      <c r="B759" s="2">
        <v>0</v>
      </c>
      <c r="C759" t="s">
        <v>524</v>
      </c>
    </row>
    <row r="760" spans="1:3" x14ac:dyDescent="0.45">
      <c r="A760" t="s">
        <v>310</v>
      </c>
      <c r="B760" s="2">
        <v>0</v>
      </c>
      <c r="C760" t="s">
        <v>524</v>
      </c>
    </row>
    <row r="761" spans="1:3" x14ac:dyDescent="0.45">
      <c r="A761" t="s">
        <v>311</v>
      </c>
      <c r="B761" s="2">
        <v>0</v>
      </c>
      <c r="C761" t="s">
        <v>524</v>
      </c>
    </row>
    <row r="762" spans="1:3" x14ac:dyDescent="0.45">
      <c r="A762" t="s">
        <v>312</v>
      </c>
      <c r="B762" s="2">
        <v>0</v>
      </c>
      <c r="C762" t="s">
        <v>524</v>
      </c>
    </row>
    <row r="763" spans="1:3" x14ac:dyDescent="0.45">
      <c r="A763" t="s">
        <v>327</v>
      </c>
      <c r="B763" s="2">
        <v>0</v>
      </c>
      <c r="C763" t="s">
        <v>524</v>
      </c>
    </row>
    <row r="764" spans="1:3" x14ac:dyDescent="0.45">
      <c r="A764" t="s">
        <v>336</v>
      </c>
      <c r="B764" s="2">
        <v>0</v>
      </c>
      <c r="C764" t="s">
        <v>524</v>
      </c>
    </row>
    <row r="765" spans="1:3" x14ac:dyDescent="0.45">
      <c r="A765" t="s">
        <v>335</v>
      </c>
      <c r="B765" s="2">
        <v>0</v>
      </c>
      <c r="C765" t="s">
        <v>524</v>
      </c>
    </row>
    <row r="766" spans="1:3" x14ac:dyDescent="0.45">
      <c r="A766" t="s">
        <v>334</v>
      </c>
      <c r="B766" s="2">
        <v>0</v>
      </c>
      <c r="C766" t="s">
        <v>524</v>
      </c>
    </row>
    <row r="767" spans="1:3" x14ac:dyDescent="0.45">
      <c r="A767" t="s">
        <v>289</v>
      </c>
      <c r="B767" s="2">
        <v>0</v>
      </c>
      <c r="C767" t="s">
        <v>524</v>
      </c>
    </row>
    <row r="768" spans="1:3" x14ac:dyDescent="0.45">
      <c r="A768" t="s">
        <v>290</v>
      </c>
      <c r="B768" s="2">
        <v>0</v>
      </c>
      <c r="C768" t="s">
        <v>524</v>
      </c>
    </row>
    <row r="769" spans="1:3" x14ac:dyDescent="0.45">
      <c r="A769" t="s">
        <v>291</v>
      </c>
      <c r="B769" s="2">
        <v>0</v>
      </c>
      <c r="C769" t="s">
        <v>524</v>
      </c>
    </row>
    <row r="770" spans="1:3" x14ac:dyDescent="0.45">
      <c r="A770" t="s">
        <v>315</v>
      </c>
      <c r="B770" s="2">
        <v>0</v>
      </c>
      <c r="C770" t="s">
        <v>524</v>
      </c>
    </row>
    <row r="771" spans="1:3" x14ac:dyDescent="0.45">
      <c r="A771" t="s">
        <v>317</v>
      </c>
      <c r="B771" s="2">
        <v>0</v>
      </c>
      <c r="C771" t="s">
        <v>524</v>
      </c>
    </row>
    <row r="772" spans="1:3" x14ac:dyDescent="0.45">
      <c r="A772" t="s">
        <v>318</v>
      </c>
      <c r="B772" s="2">
        <v>0</v>
      </c>
      <c r="C772" t="s">
        <v>524</v>
      </c>
    </row>
    <row r="773" spans="1:3" x14ac:dyDescent="0.45">
      <c r="A773" t="s">
        <v>319</v>
      </c>
      <c r="B773" s="2">
        <v>0</v>
      </c>
      <c r="C773" t="s">
        <v>524</v>
      </c>
    </row>
    <row r="774" spans="1:3" x14ac:dyDescent="0.45">
      <c r="A774" t="s">
        <v>320</v>
      </c>
      <c r="B774" s="2">
        <v>0</v>
      </c>
      <c r="C774" t="s">
        <v>524</v>
      </c>
    </row>
    <row r="775" spans="1:3" x14ac:dyDescent="0.45">
      <c r="A775" t="s">
        <v>321</v>
      </c>
      <c r="B775" s="2">
        <v>0</v>
      </c>
      <c r="C775" t="s">
        <v>524</v>
      </c>
    </row>
    <row r="776" spans="1:3" x14ac:dyDescent="0.45">
      <c r="A776" t="s">
        <v>322</v>
      </c>
      <c r="B776" s="2">
        <v>0</v>
      </c>
      <c r="C776" t="s">
        <v>524</v>
      </c>
    </row>
    <row r="777" spans="1:3" x14ac:dyDescent="0.45">
      <c r="A777" t="s">
        <v>46</v>
      </c>
      <c r="B777" s="2">
        <v>0</v>
      </c>
      <c r="C777" t="s">
        <v>524</v>
      </c>
    </row>
    <row r="778" spans="1:3" x14ac:dyDescent="0.45">
      <c r="A778" t="s">
        <v>323</v>
      </c>
      <c r="B778" s="2">
        <v>0</v>
      </c>
      <c r="C778" t="s">
        <v>524</v>
      </c>
    </row>
    <row r="779" spans="1:3" x14ac:dyDescent="0.45">
      <c r="A779" t="s">
        <v>325</v>
      </c>
      <c r="B779" s="2">
        <v>0</v>
      </c>
      <c r="C779" t="s">
        <v>524</v>
      </c>
    </row>
    <row r="780" spans="1:3" x14ac:dyDescent="0.45">
      <c r="A780" t="s">
        <v>316</v>
      </c>
      <c r="B780" s="2">
        <v>0</v>
      </c>
      <c r="C780" t="s">
        <v>524</v>
      </c>
    </row>
    <row r="781" spans="1:3" x14ac:dyDescent="0.45">
      <c r="A781" t="s">
        <v>326</v>
      </c>
      <c r="B781" s="2">
        <v>0</v>
      </c>
      <c r="C781" t="s">
        <v>524</v>
      </c>
    </row>
    <row r="782" spans="1:3" x14ac:dyDescent="0.45">
      <c r="A782" t="s">
        <v>328</v>
      </c>
      <c r="B782" s="2">
        <v>0</v>
      </c>
      <c r="C782" t="s">
        <v>524</v>
      </c>
    </row>
    <row r="783" spans="1:3" x14ac:dyDescent="0.45">
      <c r="A783" t="s">
        <v>329</v>
      </c>
      <c r="B783" s="2">
        <v>0</v>
      </c>
      <c r="C783" t="s">
        <v>524</v>
      </c>
    </row>
    <row r="784" spans="1:3" x14ac:dyDescent="0.45">
      <c r="A784" t="s">
        <v>330</v>
      </c>
      <c r="B784" s="2">
        <v>0</v>
      </c>
      <c r="C784" t="s">
        <v>524</v>
      </c>
    </row>
    <row r="785" spans="1:3" x14ac:dyDescent="0.45">
      <c r="A785" t="s">
        <v>331</v>
      </c>
      <c r="B785" s="2">
        <v>0</v>
      </c>
      <c r="C785" t="s">
        <v>524</v>
      </c>
    </row>
    <row r="786" spans="1:3" x14ac:dyDescent="0.45">
      <c r="A786" t="s">
        <v>332</v>
      </c>
      <c r="B786" s="2">
        <v>0</v>
      </c>
      <c r="C786" t="s">
        <v>524</v>
      </c>
    </row>
    <row r="787" spans="1:3" x14ac:dyDescent="0.45">
      <c r="A787" t="s">
        <v>333</v>
      </c>
      <c r="B787" s="2">
        <v>0</v>
      </c>
      <c r="C787" t="s">
        <v>524</v>
      </c>
    </row>
    <row r="788" spans="1:3" x14ac:dyDescent="0.45">
      <c r="A788" t="s">
        <v>405</v>
      </c>
      <c r="B788" s="2">
        <v>0</v>
      </c>
      <c r="C788" t="s">
        <v>524</v>
      </c>
    </row>
    <row r="789" spans="1:3" x14ac:dyDescent="0.45">
      <c r="A789" t="s">
        <v>403</v>
      </c>
      <c r="B789" s="2">
        <v>0</v>
      </c>
      <c r="C789" t="s">
        <v>524</v>
      </c>
    </row>
    <row r="790" spans="1:3" x14ac:dyDescent="0.45">
      <c r="A790" t="s">
        <v>108</v>
      </c>
      <c r="B790" s="2">
        <v>0</v>
      </c>
      <c r="C790" t="s">
        <v>524</v>
      </c>
    </row>
    <row r="791" spans="1:3" x14ac:dyDescent="0.45">
      <c r="A791" t="s">
        <v>375</v>
      </c>
      <c r="B791" s="2">
        <v>0</v>
      </c>
      <c r="C791" t="s">
        <v>524</v>
      </c>
    </row>
    <row r="792" spans="1:3" x14ac:dyDescent="0.45">
      <c r="A792" t="s">
        <v>377</v>
      </c>
      <c r="B792" s="2">
        <v>0</v>
      </c>
      <c r="C792" t="s">
        <v>524</v>
      </c>
    </row>
    <row r="793" spans="1:3" x14ac:dyDescent="0.45">
      <c r="A793" t="s">
        <v>378</v>
      </c>
      <c r="B793" s="2">
        <v>0</v>
      </c>
      <c r="C793" t="s">
        <v>524</v>
      </c>
    </row>
    <row r="794" spans="1:3" x14ac:dyDescent="0.45">
      <c r="A794" t="s">
        <v>379</v>
      </c>
      <c r="B794" s="2">
        <v>0</v>
      </c>
      <c r="C794" t="s">
        <v>524</v>
      </c>
    </row>
    <row r="795" spans="1:3" x14ac:dyDescent="0.45">
      <c r="A795" t="s">
        <v>380</v>
      </c>
      <c r="B795" s="2">
        <v>0</v>
      </c>
      <c r="C795" t="s">
        <v>524</v>
      </c>
    </row>
    <row r="796" spans="1:3" x14ac:dyDescent="0.45">
      <c r="A796" t="s">
        <v>381</v>
      </c>
      <c r="B796" s="2">
        <v>0</v>
      </c>
      <c r="C796" t="s">
        <v>524</v>
      </c>
    </row>
    <row r="797" spans="1:3" x14ac:dyDescent="0.45">
      <c r="A797" t="s">
        <v>382</v>
      </c>
      <c r="B797" s="2">
        <v>0</v>
      </c>
      <c r="C797" t="s">
        <v>524</v>
      </c>
    </row>
    <row r="798" spans="1:3" x14ac:dyDescent="0.45">
      <c r="A798" t="s">
        <v>383</v>
      </c>
      <c r="B798" s="2">
        <v>0</v>
      </c>
      <c r="C798" t="s">
        <v>524</v>
      </c>
    </row>
    <row r="799" spans="1:3" x14ac:dyDescent="0.45">
      <c r="A799" t="s">
        <v>384</v>
      </c>
      <c r="B799" s="2">
        <v>0</v>
      </c>
      <c r="C799" t="s">
        <v>524</v>
      </c>
    </row>
    <row r="800" spans="1:3" x14ac:dyDescent="0.45">
      <c r="A800" t="s">
        <v>241</v>
      </c>
      <c r="B800" s="2">
        <v>0</v>
      </c>
      <c r="C800" t="s">
        <v>524</v>
      </c>
    </row>
    <row r="801" spans="1:3" x14ac:dyDescent="0.45">
      <c r="A801" t="s">
        <v>432</v>
      </c>
      <c r="B801" s="2">
        <v>0</v>
      </c>
      <c r="C801" t="s">
        <v>524</v>
      </c>
    </row>
    <row r="802" spans="1:3" x14ac:dyDescent="0.45">
      <c r="A802" t="s">
        <v>362</v>
      </c>
      <c r="B802" s="2">
        <v>0</v>
      </c>
      <c r="C802" t="s">
        <v>524</v>
      </c>
    </row>
    <row r="803" spans="1:3" x14ac:dyDescent="0.45">
      <c r="A803" t="s">
        <v>374</v>
      </c>
      <c r="B803" s="2">
        <v>0</v>
      </c>
      <c r="C803" t="s">
        <v>524</v>
      </c>
    </row>
    <row r="804" spans="1:3" x14ac:dyDescent="0.45">
      <c r="A804" t="s">
        <v>351</v>
      </c>
      <c r="B804" s="2">
        <v>0</v>
      </c>
      <c r="C804" t="s">
        <v>524</v>
      </c>
    </row>
    <row r="805" spans="1:3" x14ac:dyDescent="0.45">
      <c r="A805" t="s">
        <v>36</v>
      </c>
      <c r="B805" s="2">
        <v>0</v>
      </c>
      <c r="C805" t="s">
        <v>524</v>
      </c>
    </row>
    <row r="806" spans="1:3" x14ac:dyDescent="0.45">
      <c r="A806" t="s">
        <v>361</v>
      </c>
      <c r="B806" s="2">
        <v>0</v>
      </c>
      <c r="C806" t="s">
        <v>524</v>
      </c>
    </row>
    <row r="807" spans="1:3" x14ac:dyDescent="0.45">
      <c r="A807" t="s">
        <v>341</v>
      </c>
      <c r="B807" s="2">
        <v>0</v>
      </c>
      <c r="C807" t="s">
        <v>524</v>
      </c>
    </row>
    <row r="808" spans="1:3" x14ac:dyDescent="0.45">
      <c r="A808" t="s">
        <v>342</v>
      </c>
      <c r="B808" s="2">
        <v>0</v>
      </c>
      <c r="C808" t="s">
        <v>524</v>
      </c>
    </row>
    <row r="809" spans="1:3" x14ac:dyDescent="0.45">
      <c r="A809" t="s">
        <v>343</v>
      </c>
      <c r="B809" s="2">
        <v>0</v>
      </c>
      <c r="C809" t="s">
        <v>524</v>
      </c>
    </row>
    <row r="810" spans="1:3" x14ac:dyDescent="0.45">
      <c r="A810" t="s">
        <v>344</v>
      </c>
      <c r="B810" s="2">
        <v>0</v>
      </c>
      <c r="C810" t="s">
        <v>524</v>
      </c>
    </row>
    <row r="811" spans="1:3" x14ac:dyDescent="0.45">
      <c r="A811" t="s">
        <v>345</v>
      </c>
      <c r="B811" s="2">
        <v>0</v>
      </c>
      <c r="C811" t="s">
        <v>524</v>
      </c>
    </row>
    <row r="812" spans="1:3" x14ac:dyDescent="0.45">
      <c r="A812" t="s">
        <v>346</v>
      </c>
      <c r="B812" s="2">
        <v>0</v>
      </c>
      <c r="C812" t="s">
        <v>524</v>
      </c>
    </row>
    <row r="813" spans="1:3" x14ac:dyDescent="0.45">
      <c r="A813" t="s">
        <v>347</v>
      </c>
      <c r="B813" s="2">
        <v>0</v>
      </c>
      <c r="C813" t="s">
        <v>524</v>
      </c>
    </row>
    <row r="814" spans="1:3" x14ac:dyDescent="0.45">
      <c r="A814" t="s">
        <v>376</v>
      </c>
      <c r="B814" s="2">
        <v>0</v>
      </c>
      <c r="C814" t="s">
        <v>524</v>
      </c>
    </row>
    <row r="815" spans="1:3" x14ac:dyDescent="0.45">
      <c r="A815" t="s">
        <v>364</v>
      </c>
      <c r="B815" s="2">
        <v>0</v>
      </c>
      <c r="C815" t="s">
        <v>524</v>
      </c>
    </row>
    <row r="816" spans="1:3" x14ac:dyDescent="0.45">
      <c r="A816" t="s">
        <v>402</v>
      </c>
      <c r="B816" s="2">
        <v>0</v>
      </c>
      <c r="C816" t="s">
        <v>524</v>
      </c>
    </row>
    <row r="817" spans="1:3" x14ac:dyDescent="0.45">
      <c r="A817" t="s">
        <v>119</v>
      </c>
      <c r="B817" s="2">
        <v>0</v>
      </c>
      <c r="C817" t="s">
        <v>524</v>
      </c>
    </row>
    <row r="818" spans="1:3" x14ac:dyDescent="0.45">
      <c r="A818" t="s">
        <v>99</v>
      </c>
      <c r="B818" s="2">
        <v>0</v>
      </c>
      <c r="C818" t="s">
        <v>524</v>
      </c>
    </row>
    <row r="819" spans="1:3" x14ac:dyDescent="0.45">
      <c r="A819" t="s">
        <v>109</v>
      </c>
      <c r="B819" s="2">
        <v>0</v>
      </c>
      <c r="C819" t="s">
        <v>524</v>
      </c>
    </row>
    <row r="820" spans="1:3" x14ac:dyDescent="0.45">
      <c r="A820" t="s">
        <v>111</v>
      </c>
      <c r="B820" s="2">
        <v>0</v>
      </c>
      <c r="C820" t="s">
        <v>524</v>
      </c>
    </row>
    <row r="821" spans="1:3" x14ac:dyDescent="0.45">
      <c r="A821" t="s">
        <v>112</v>
      </c>
      <c r="B821" s="2">
        <v>0</v>
      </c>
      <c r="C821" t="s">
        <v>524</v>
      </c>
    </row>
    <row r="822" spans="1:3" x14ac:dyDescent="0.45">
      <c r="A822" t="s">
        <v>113</v>
      </c>
      <c r="B822" s="2">
        <v>0</v>
      </c>
      <c r="C822" t="s">
        <v>524</v>
      </c>
    </row>
    <row r="823" spans="1:3" x14ac:dyDescent="0.45">
      <c r="A823" t="s">
        <v>114</v>
      </c>
      <c r="B823" s="2">
        <v>0</v>
      </c>
      <c r="C823" t="s">
        <v>524</v>
      </c>
    </row>
    <row r="824" spans="1:3" x14ac:dyDescent="0.45">
      <c r="A824" t="s">
        <v>115</v>
      </c>
      <c r="B824" s="2">
        <v>0</v>
      </c>
      <c r="C824" t="s">
        <v>524</v>
      </c>
    </row>
    <row r="825" spans="1:3" x14ac:dyDescent="0.45">
      <c r="A825" t="s">
        <v>116</v>
      </c>
      <c r="B825" s="2">
        <v>0</v>
      </c>
      <c r="C825" t="s">
        <v>524</v>
      </c>
    </row>
    <row r="826" spans="1:3" x14ac:dyDescent="0.45">
      <c r="A826" t="s">
        <v>117</v>
      </c>
      <c r="B826" s="2">
        <v>0</v>
      </c>
      <c r="C826" t="s">
        <v>524</v>
      </c>
    </row>
    <row r="827" spans="1:3" x14ac:dyDescent="0.45">
      <c r="A827" t="s">
        <v>118</v>
      </c>
      <c r="B827" s="2">
        <v>0</v>
      </c>
      <c r="C827" t="s">
        <v>524</v>
      </c>
    </row>
    <row r="828" spans="1:3" x14ac:dyDescent="0.45">
      <c r="A828" t="s">
        <v>240</v>
      </c>
      <c r="B828" s="2">
        <v>0</v>
      </c>
      <c r="C828" t="s">
        <v>524</v>
      </c>
    </row>
    <row r="829" spans="1:3" x14ac:dyDescent="0.45">
      <c r="A829" t="s">
        <v>373</v>
      </c>
      <c r="B829" s="2">
        <v>0</v>
      </c>
      <c r="C829" t="s">
        <v>524</v>
      </c>
    </row>
    <row r="830" spans="1:3" x14ac:dyDescent="0.45">
      <c r="A830" t="s">
        <v>197</v>
      </c>
      <c r="B830" s="2">
        <v>0</v>
      </c>
      <c r="C830" t="s">
        <v>524</v>
      </c>
    </row>
    <row r="831" spans="1:3" x14ac:dyDescent="0.45">
      <c r="A831" t="s">
        <v>242</v>
      </c>
      <c r="B831" s="2">
        <v>0</v>
      </c>
      <c r="C831" t="s">
        <v>524</v>
      </c>
    </row>
    <row r="832" spans="1:3" x14ac:dyDescent="0.45">
      <c r="A832" t="s">
        <v>243</v>
      </c>
      <c r="B832" s="2">
        <v>0</v>
      </c>
      <c r="C832" t="s">
        <v>524</v>
      </c>
    </row>
    <row r="833" spans="1:3" x14ac:dyDescent="0.45">
      <c r="A833" t="s">
        <v>365</v>
      </c>
      <c r="B833" s="2">
        <v>0</v>
      </c>
      <c r="C833" t="s">
        <v>524</v>
      </c>
    </row>
    <row r="834" spans="1:3" x14ac:dyDescent="0.45">
      <c r="A834" t="s">
        <v>366</v>
      </c>
      <c r="B834" s="2">
        <v>0</v>
      </c>
      <c r="C834" t="s">
        <v>524</v>
      </c>
    </row>
    <row r="835" spans="1:3" x14ac:dyDescent="0.45">
      <c r="A835" t="s">
        <v>367</v>
      </c>
      <c r="B835" s="2">
        <v>0</v>
      </c>
      <c r="C835" t="s">
        <v>524</v>
      </c>
    </row>
    <row r="836" spans="1:3" x14ac:dyDescent="0.45">
      <c r="A836" t="s">
        <v>368</v>
      </c>
      <c r="B836" s="2">
        <v>0</v>
      </c>
      <c r="C836" t="s">
        <v>524</v>
      </c>
    </row>
    <row r="837" spans="1:3" x14ac:dyDescent="0.45">
      <c r="A837" t="s">
        <v>369</v>
      </c>
      <c r="B837" s="2">
        <v>0</v>
      </c>
      <c r="C837" t="s">
        <v>524</v>
      </c>
    </row>
    <row r="838" spans="1:3" x14ac:dyDescent="0.45">
      <c r="A838" t="s">
        <v>50</v>
      </c>
      <c r="B838" s="2">
        <v>0</v>
      </c>
      <c r="C838" t="s">
        <v>524</v>
      </c>
    </row>
    <row r="839" spans="1:3" x14ac:dyDescent="0.45">
      <c r="A839" t="s">
        <v>372</v>
      </c>
      <c r="B839" s="2">
        <v>0</v>
      </c>
      <c r="C839" t="s">
        <v>524</v>
      </c>
    </row>
    <row r="840" spans="1:3" x14ac:dyDescent="0.45">
      <c r="A840" t="s">
        <v>348</v>
      </c>
      <c r="B840" s="2">
        <v>0</v>
      </c>
      <c r="C840" t="s">
        <v>524</v>
      </c>
    </row>
    <row r="841" spans="1:3" x14ac:dyDescent="0.45">
      <c r="A841" t="s">
        <v>349</v>
      </c>
      <c r="B841" s="2">
        <v>0</v>
      </c>
      <c r="C841" t="s">
        <v>524</v>
      </c>
    </row>
    <row r="842" spans="1:3" x14ac:dyDescent="0.45">
      <c r="A842" t="s">
        <v>340</v>
      </c>
      <c r="B842" s="2">
        <v>0</v>
      </c>
      <c r="C842" t="s">
        <v>524</v>
      </c>
    </row>
    <row r="843" spans="1:3" x14ac:dyDescent="0.45">
      <c r="A843" t="s">
        <v>389</v>
      </c>
      <c r="B843" s="2">
        <v>0</v>
      </c>
      <c r="C843" t="s">
        <v>524</v>
      </c>
    </row>
    <row r="844" spans="1:3" x14ac:dyDescent="0.45">
      <c r="A844" t="s">
        <v>426</v>
      </c>
      <c r="B844" s="2">
        <v>0</v>
      </c>
      <c r="C844" t="s">
        <v>524</v>
      </c>
    </row>
    <row r="845" spans="1:3" x14ac:dyDescent="0.45">
      <c r="A845" t="s">
        <v>427</v>
      </c>
      <c r="B845" s="2">
        <v>0</v>
      </c>
      <c r="C845" t="s">
        <v>524</v>
      </c>
    </row>
    <row r="846" spans="1:3" x14ac:dyDescent="0.45">
      <c r="A846" t="s">
        <v>428</v>
      </c>
      <c r="B846" s="2">
        <v>0</v>
      </c>
      <c r="C846" t="s">
        <v>524</v>
      </c>
    </row>
    <row r="847" spans="1:3" x14ac:dyDescent="0.45">
      <c r="A847" t="s">
        <v>429</v>
      </c>
      <c r="B847" s="2">
        <v>0</v>
      </c>
      <c r="C847" t="s">
        <v>524</v>
      </c>
    </row>
    <row r="848" spans="1:3" x14ac:dyDescent="0.45">
      <c r="A848" t="s">
        <v>430</v>
      </c>
      <c r="B848" s="2">
        <v>0</v>
      </c>
      <c r="C848" t="s">
        <v>524</v>
      </c>
    </row>
    <row r="849" spans="1:3" x14ac:dyDescent="0.45">
      <c r="A849" t="s">
        <v>431</v>
      </c>
      <c r="B849" s="2">
        <v>0</v>
      </c>
      <c r="C849" t="s">
        <v>524</v>
      </c>
    </row>
    <row r="850" spans="1:3" x14ac:dyDescent="0.45">
      <c r="A850" t="s">
        <v>422</v>
      </c>
      <c r="B850" s="2">
        <v>0</v>
      </c>
      <c r="C850" t="s">
        <v>524</v>
      </c>
    </row>
    <row r="851" spans="1:3" x14ac:dyDescent="0.45">
      <c r="A851" t="s">
        <v>410</v>
      </c>
      <c r="B851" s="2">
        <v>0</v>
      </c>
      <c r="C851" t="s">
        <v>524</v>
      </c>
    </row>
    <row r="852" spans="1:3" x14ac:dyDescent="0.45">
      <c r="A852" t="s">
        <v>399</v>
      </c>
      <c r="B852" s="2">
        <v>0</v>
      </c>
      <c r="C852" t="s">
        <v>524</v>
      </c>
    </row>
    <row r="853" spans="1:3" x14ac:dyDescent="0.45">
      <c r="A853" t="s">
        <v>45</v>
      </c>
      <c r="B853" s="2">
        <v>0</v>
      </c>
      <c r="C853" t="s">
        <v>524</v>
      </c>
    </row>
    <row r="854" spans="1:3" x14ac:dyDescent="0.45">
      <c r="A854" t="s">
        <v>390</v>
      </c>
      <c r="B854" s="2">
        <v>0</v>
      </c>
      <c r="C854" t="s">
        <v>524</v>
      </c>
    </row>
    <row r="855" spans="1:3" x14ac:dyDescent="0.45">
      <c r="A855" t="s">
        <v>350</v>
      </c>
      <c r="B855" s="2">
        <v>0</v>
      </c>
      <c r="C855" t="s">
        <v>524</v>
      </c>
    </row>
    <row r="856" spans="1:3" x14ac:dyDescent="0.45">
      <c r="A856" t="s">
        <v>391</v>
      </c>
      <c r="B856" s="2">
        <v>0</v>
      </c>
      <c r="C856" t="s">
        <v>524</v>
      </c>
    </row>
    <row r="857" spans="1:3" x14ac:dyDescent="0.45">
      <c r="A857" t="s">
        <v>392</v>
      </c>
      <c r="B857" s="2">
        <v>0</v>
      </c>
      <c r="C857" t="s">
        <v>524</v>
      </c>
    </row>
    <row r="858" spans="1:3" x14ac:dyDescent="0.45">
      <c r="A858" t="s">
        <v>393</v>
      </c>
      <c r="B858" s="2">
        <v>0</v>
      </c>
      <c r="C858" t="s">
        <v>524</v>
      </c>
    </row>
    <row r="859" spans="1:3" x14ac:dyDescent="0.45">
      <c r="A859" t="s">
        <v>394</v>
      </c>
      <c r="B859" s="2">
        <v>0</v>
      </c>
      <c r="C859" t="s">
        <v>524</v>
      </c>
    </row>
    <row r="860" spans="1:3" x14ac:dyDescent="0.45">
      <c r="A860" t="s">
        <v>395</v>
      </c>
      <c r="B860" s="2">
        <v>0</v>
      </c>
      <c r="C860" t="s">
        <v>524</v>
      </c>
    </row>
    <row r="861" spans="1:3" x14ac:dyDescent="0.45">
      <c r="A861" t="s">
        <v>396</v>
      </c>
      <c r="B861" s="2">
        <v>0</v>
      </c>
      <c r="C861" t="s">
        <v>524</v>
      </c>
    </row>
    <row r="862" spans="1:3" x14ac:dyDescent="0.45">
      <c r="A862" t="s">
        <v>388</v>
      </c>
      <c r="B862" s="2">
        <v>0</v>
      </c>
      <c r="C862" t="s">
        <v>524</v>
      </c>
    </row>
    <row r="863" spans="1:3" x14ac:dyDescent="0.45">
      <c r="A863" t="s">
        <v>398</v>
      </c>
      <c r="B863" s="2">
        <v>0</v>
      </c>
      <c r="C863" t="s">
        <v>524</v>
      </c>
    </row>
    <row r="864" spans="1:3" x14ac:dyDescent="0.45">
      <c r="A864" t="s">
        <v>400</v>
      </c>
      <c r="B864" s="2">
        <v>0</v>
      </c>
      <c r="C864" t="s">
        <v>524</v>
      </c>
    </row>
    <row r="865" spans="1:3" x14ac:dyDescent="0.45">
      <c r="A865" t="s">
        <v>401</v>
      </c>
      <c r="B865" s="2">
        <v>0</v>
      </c>
      <c r="C865" t="s">
        <v>524</v>
      </c>
    </row>
    <row r="866" spans="1:3" x14ac:dyDescent="0.45">
      <c r="A866" t="s">
        <v>425</v>
      </c>
      <c r="B866" s="2">
        <v>0</v>
      </c>
      <c r="C866" t="s">
        <v>524</v>
      </c>
    </row>
    <row r="867" spans="1:3" x14ac:dyDescent="0.45">
      <c r="A867" t="s">
        <v>424</v>
      </c>
      <c r="B867" s="2">
        <v>0</v>
      </c>
      <c r="C867" t="s">
        <v>524</v>
      </c>
    </row>
    <row r="868" spans="1:3" x14ac:dyDescent="0.45">
      <c r="A868" t="s">
        <v>423</v>
      </c>
      <c r="B868" s="2">
        <v>0</v>
      </c>
      <c r="C868" t="s">
        <v>524</v>
      </c>
    </row>
    <row r="869" spans="1:3" x14ac:dyDescent="0.45">
      <c r="A869" t="s">
        <v>421</v>
      </c>
      <c r="B869" s="2">
        <v>0</v>
      </c>
      <c r="C869" t="s">
        <v>524</v>
      </c>
    </row>
    <row r="870" spans="1:3" x14ac:dyDescent="0.45">
      <c r="A870" t="s">
        <v>352</v>
      </c>
      <c r="B870" s="2">
        <v>0</v>
      </c>
      <c r="C870" t="s">
        <v>524</v>
      </c>
    </row>
    <row r="871" spans="1:3" x14ac:dyDescent="0.45">
      <c r="A871" t="s">
        <v>353</v>
      </c>
      <c r="B871" s="2">
        <v>0</v>
      </c>
      <c r="C871" t="s">
        <v>524</v>
      </c>
    </row>
    <row r="872" spans="1:3" x14ac:dyDescent="0.45">
      <c r="A872" t="s">
        <v>354</v>
      </c>
      <c r="B872" s="2">
        <v>0</v>
      </c>
      <c r="C872" t="s">
        <v>524</v>
      </c>
    </row>
    <row r="873" spans="1:3" x14ac:dyDescent="0.45">
      <c r="A873" t="s">
        <v>356</v>
      </c>
      <c r="B873" s="2">
        <v>0</v>
      </c>
      <c r="C873" t="s">
        <v>524</v>
      </c>
    </row>
    <row r="874" spans="1:3" x14ac:dyDescent="0.45">
      <c r="A874" t="s">
        <v>357</v>
      </c>
      <c r="B874" s="2">
        <v>0</v>
      </c>
      <c r="C874" t="s">
        <v>524</v>
      </c>
    </row>
    <row r="875" spans="1:3" x14ac:dyDescent="0.45">
      <c r="A875" t="s">
        <v>358</v>
      </c>
      <c r="B875" s="2">
        <v>0</v>
      </c>
      <c r="C875" t="s">
        <v>524</v>
      </c>
    </row>
    <row r="876" spans="1:3" x14ac:dyDescent="0.45">
      <c r="A876" t="s">
        <v>359</v>
      </c>
      <c r="B876" s="2">
        <v>0</v>
      </c>
      <c r="C876" t="s">
        <v>524</v>
      </c>
    </row>
    <row r="877" spans="1:3" x14ac:dyDescent="0.45">
      <c r="A877" t="s">
        <v>360</v>
      </c>
      <c r="B877" s="2">
        <v>0</v>
      </c>
      <c r="C877" t="s">
        <v>524</v>
      </c>
    </row>
    <row r="878" spans="1:3" x14ac:dyDescent="0.45">
      <c r="A878" t="s">
        <v>385</v>
      </c>
      <c r="B878" s="2">
        <v>0</v>
      </c>
      <c r="C878" t="s">
        <v>524</v>
      </c>
    </row>
    <row r="879" spans="1:3" x14ac:dyDescent="0.45">
      <c r="A879" t="s">
        <v>363</v>
      </c>
      <c r="B879" s="2">
        <v>0</v>
      </c>
      <c r="C879" t="s">
        <v>524</v>
      </c>
    </row>
    <row r="880" spans="1:3" x14ac:dyDescent="0.45">
      <c r="A880" t="s">
        <v>411</v>
      </c>
      <c r="B880" s="2">
        <v>0</v>
      </c>
      <c r="C880" t="s">
        <v>524</v>
      </c>
    </row>
    <row r="881" spans="1:3" x14ac:dyDescent="0.45">
      <c r="A881" t="s">
        <v>413</v>
      </c>
      <c r="B881" s="2">
        <v>0</v>
      </c>
      <c r="C881" t="s">
        <v>524</v>
      </c>
    </row>
    <row r="882" spans="1:3" x14ac:dyDescent="0.45">
      <c r="B882" s="2">
        <v>0</v>
      </c>
      <c r="C882" t="s">
        <v>524</v>
      </c>
    </row>
    <row r="883" spans="1:3" x14ac:dyDescent="0.45">
      <c r="A883" t="s">
        <v>414</v>
      </c>
      <c r="B883" s="2">
        <v>0</v>
      </c>
      <c r="C883" t="s">
        <v>524</v>
      </c>
    </row>
    <row r="884" spans="1:3" x14ac:dyDescent="0.45">
      <c r="A884" t="s">
        <v>415</v>
      </c>
      <c r="B884" s="2">
        <v>0</v>
      </c>
      <c r="C884" t="s">
        <v>524</v>
      </c>
    </row>
    <row r="885" spans="1:3" x14ac:dyDescent="0.45">
      <c r="A885" t="s">
        <v>416</v>
      </c>
      <c r="B885" s="2">
        <v>0</v>
      </c>
      <c r="C885" t="s">
        <v>524</v>
      </c>
    </row>
    <row r="886" spans="1:3" x14ac:dyDescent="0.45">
      <c r="A886" t="s">
        <v>417</v>
      </c>
      <c r="B886" s="2">
        <v>0</v>
      </c>
      <c r="C886" t="s">
        <v>524</v>
      </c>
    </row>
    <row r="887" spans="1:3" x14ac:dyDescent="0.45">
      <c r="A887" t="s">
        <v>418</v>
      </c>
      <c r="B887" s="2">
        <v>0</v>
      </c>
      <c r="C887" t="s">
        <v>524</v>
      </c>
    </row>
    <row r="888" spans="1:3" x14ac:dyDescent="0.45">
      <c r="A888" t="s">
        <v>419</v>
      </c>
      <c r="B888" s="2">
        <v>0</v>
      </c>
      <c r="C888" t="s">
        <v>524</v>
      </c>
    </row>
    <row r="889" spans="1:3" x14ac:dyDescent="0.45">
      <c r="A889" t="s">
        <v>420</v>
      </c>
      <c r="B889" s="2">
        <v>0</v>
      </c>
      <c r="C889" t="s">
        <v>524</v>
      </c>
    </row>
    <row r="890" spans="1:3" x14ac:dyDescent="0.45">
      <c r="A890" t="s">
        <v>412</v>
      </c>
      <c r="B890" s="2">
        <v>0</v>
      </c>
      <c r="C890" t="s">
        <v>524</v>
      </c>
    </row>
    <row r="891" spans="1:3" x14ac:dyDescent="0.45">
      <c r="A891" t="s">
        <v>371</v>
      </c>
      <c r="B891" s="2">
        <v>0</v>
      </c>
      <c r="C891" t="s">
        <v>524</v>
      </c>
    </row>
    <row r="892" spans="1:3" x14ac:dyDescent="0.45">
      <c r="A892" t="s">
        <v>4</v>
      </c>
      <c r="B892" s="2">
        <v>0.38450000000000001</v>
      </c>
      <c r="C892" t="s">
        <v>525</v>
      </c>
    </row>
    <row r="893" spans="1:3" x14ac:dyDescent="0.45">
      <c r="A893" t="s">
        <v>5</v>
      </c>
      <c r="B893" s="2">
        <v>0.1946</v>
      </c>
      <c r="C893" t="s">
        <v>525</v>
      </c>
    </row>
    <row r="894" spans="1:3" x14ac:dyDescent="0.45">
      <c r="A894" t="s">
        <v>7</v>
      </c>
      <c r="B894" s="2">
        <v>3.8199999999999998E-2</v>
      </c>
      <c r="C894" t="s">
        <v>525</v>
      </c>
    </row>
    <row r="895" spans="1:3" x14ac:dyDescent="0.45">
      <c r="A895" t="s">
        <v>6</v>
      </c>
      <c r="B895" s="2">
        <v>5.0299999999999997E-2</v>
      </c>
      <c r="C895" t="s">
        <v>525</v>
      </c>
    </row>
    <row r="896" spans="1:3" x14ac:dyDescent="0.45">
      <c r="A896" t="s">
        <v>14</v>
      </c>
      <c r="B896" s="2">
        <v>3.2399999999999998E-2</v>
      </c>
      <c r="C896" t="s">
        <v>525</v>
      </c>
    </row>
    <row r="897" spans="1:3" x14ac:dyDescent="0.45">
      <c r="A897" t="s">
        <v>15</v>
      </c>
      <c r="B897" s="2">
        <v>1.9199999999999998E-2</v>
      </c>
      <c r="C897" t="s">
        <v>525</v>
      </c>
    </row>
    <row r="898" spans="1:3" x14ac:dyDescent="0.45">
      <c r="A898" t="s">
        <v>33</v>
      </c>
      <c r="B898" s="2">
        <v>9.1000000000000004E-3</v>
      </c>
      <c r="C898" t="s">
        <v>525</v>
      </c>
    </row>
    <row r="899" spans="1:3" x14ac:dyDescent="0.45">
      <c r="A899" t="s">
        <v>8</v>
      </c>
      <c r="B899" s="2">
        <v>2.7400000000000001E-2</v>
      </c>
      <c r="C899" t="s">
        <v>525</v>
      </c>
    </row>
    <row r="900" spans="1:3" x14ac:dyDescent="0.45">
      <c r="A900" t="s">
        <v>17</v>
      </c>
      <c r="B900" s="2">
        <v>1.3299999999999999E-2</v>
      </c>
      <c r="C900" t="s">
        <v>525</v>
      </c>
    </row>
    <row r="901" spans="1:3" x14ac:dyDescent="0.45">
      <c r="A901" t="s">
        <v>9</v>
      </c>
      <c r="B901" s="2">
        <v>1.83E-2</v>
      </c>
      <c r="C901" t="s">
        <v>525</v>
      </c>
    </row>
    <row r="902" spans="1:3" x14ac:dyDescent="0.45">
      <c r="A902" t="s">
        <v>10</v>
      </c>
      <c r="B902" s="2">
        <v>1.3299999999999999E-2</v>
      </c>
      <c r="C902" t="s">
        <v>525</v>
      </c>
    </row>
    <row r="903" spans="1:3" x14ac:dyDescent="0.45">
      <c r="A903" t="s">
        <v>18</v>
      </c>
      <c r="B903" s="2">
        <v>6.8999999999999999E-3</v>
      </c>
      <c r="C903" t="s">
        <v>525</v>
      </c>
    </row>
    <row r="904" spans="1:3" x14ac:dyDescent="0.45">
      <c r="A904" t="s">
        <v>11</v>
      </c>
      <c r="B904" s="2">
        <v>5.4999999999999997E-3</v>
      </c>
      <c r="C904" t="s">
        <v>525</v>
      </c>
    </row>
    <row r="905" spans="1:3" x14ac:dyDescent="0.45">
      <c r="A905" t="s">
        <v>31</v>
      </c>
      <c r="B905" s="2">
        <v>5.1000000000000004E-3</v>
      </c>
      <c r="C905" t="s">
        <v>525</v>
      </c>
    </row>
    <row r="906" spans="1:3" x14ac:dyDescent="0.45">
      <c r="A906" t="s">
        <v>28</v>
      </c>
      <c r="B906" s="2">
        <v>6.4000000000000003E-3</v>
      </c>
      <c r="C906" t="s">
        <v>525</v>
      </c>
    </row>
    <row r="907" spans="1:3" x14ac:dyDescent="0.45">
      <c r="A907" t="s">
        <v>19</v>
      </c>
      <c r="B907" s="2">
        <v>2.3999999999999998E-3</v>
      </c>
      <c r="C907" t="s">
        <v>525</v>
      </c>
    </row>
    <row r="908" spans="1:3" x14ac:dyDescent="0.45">
      <c r="A908" t="s">
        <v>397</v>
      </c>
      <c r="B908" s="2">
        <v>1.6000000000000001E-3</v>
      </c>
      <c r="C908" t="s">
        <v>525</v>
      </c>
    </row>
    <row r="909" spans="1:3" x14ac:dyDescent="0.45">
      <c r="A909" t="s">
        <v>47</v>
      </c>
      <c r="B909" s="2">
        <v>3.8999999999999998E-3</v>
      </c>
      <c r="C909" t="s">
        <v>525</v>
      </c>
    </row>
    <row r="910" spans="1:3" x14ac:dyDescent="0.45">
      <c r="A910" t="s">
        <v>22</v>
      </c>
      <c r="B910" s="2">
        <v>2.8E-3</v>
      </c>
      <c r="C910" t="s">
        <v>525</v>
      </c>
    </row>
    <row r="911" spans="1:3" x14ac:dyDescent="0.45">
      <c r="A911" t="s">
        <v>34</v>
      </c>
      <c r="B911" s="2">
        <v>3.3E-3</v>
      </c>
      <c r="C911" t="s">
        <v>525</v>
      </c>
    </row>
    <row r="912" spans="1:3" x14ac:dyDescent="0.45">
      <c r="A912" t="s">
        <v>59</v>
      </c>
      <c r="B912" s="2">
        <v>2.7000000000000001E-3</v>
      </c>
      <c r="C912" t="s">
        <v>525</v>
      </c>
    </row>
    <row r="913" spans="1:3" x14ac:dyDescent="0.45">
      <c r="A913" t="s">
        <v>29</v>
      </c>
      <c r="B913" s="2">
        <v>2.8E-3</v>
      </c>
      <c r="C913" t="s">
        <v>525</v>
      </c>
    </row>
    <row r="914" spans="1:3" x14ac:dyDescent="0.45">
      <c r="A914" t="s">
        <v>215</v>
      </c>
      <c r="B914" s="2">
        <v>2E-3</v>
      </c>
      <c r="C914" t="s">
        <v>525</v>
      </c>
    </row>
    <row r="915" spans="1:3" x14ac:dyDescent="0.45">
      <c r="A915" t="s">
        <v>309</v>
      </c>
      <c r="B915" s="2">
        <v>1.8E-3</v>
      </c>
      <c r="C915" t="s">
        <v>525</v>
      </c>
    </row>
    <row r="916" spans="1:3" x14ac:dyDescent="0.45">
      <c r="A916" t="s">
        <v>41</v>
      </c>
      <c r="B916" s="2">
        <v>1.6999999999999999E-3</v>
      </c>
      <c r="C916" t="s">
        <v>525</v>
      </c>
    </row>
    <row r="917" spans="1:3" x14ac:dyDescent="0.45">
      <c r="A917" t="s">
        <v>42</v>
      </c>
      <c r="B917" s="2">
        <v>4.1999999999999997E-3</v>
      </c>
      <c r="C917" t="s">
        <v>525</v>
      </c>
    </row>
    <row r="918" spans="1:3" x14ac:dyDescent="0.45">
      <c r="A918" t="s">
        <v>36</v>
      </c>
      <c r="B918" s="2">
        <v>1.8E-3</v>
      </c>
      <c r="C918" t="s">
        <v>525</v>
      </c>
    </row>
    <row r="919" spans="1:3" x14ac:dyDescent="0.45">
      <c r="A919" t="s">
        <v>12</v>
      </c>
      <c r="B919" s="2">
        <v>2.7000000000000001E-3</v>
      </c>
      <c r="C919" t="s">
        <v>525</v>
      </c>
    </row>
    <row r="920" spans="1:3" x14ac:dyDescent="0.45">
      <c r="A920" t="s">
        <v>272</v>
      </c>
      <c r="B920" s="2">
        <v>2.0999999999999999E-3</v>
      </c>
      <c r="C920" t="s">
        <v>525</v>
      </c>
    </row>
    <row r="921" spans="1:3" x14ac:dyDescent="0.45">
      <c r="A921" t="s">
        <v>30</v>
      </c>
      <c r="B921" s="2">
        <v>2.7000000000000001E-3</v>
      </c>
      <c r="C921" t="s">
        <v>525</v>
      </c>
    </row>
    <row r="922" spans="1:3" x14ac:dyDescent="0.45">
      <c r="A922" t="s">
        <v>429</v>
      </c>
      <c r="B922" s="2">
        <v>1.8E-3</v>
      </c>
      <c r="C922" t="s">
        <v>525</v>
      </c>
    </row>
    <row r="923" spans="1:3" x14ac:dyDescent="0.45">
      <c r="A923" t="s">
        <v>13</v>
      </c>
      <c r="B923" s="2">
        <v>3.2000000000000002E-3</v>
      </c>
      <c r="C923" t="s">
        <v>525</v>
      </c>
    </row>
    <row r="924" spans="1:3" x14ac:dyDescent="0.45">
      <c r="A924" t="s">
        <v>20</v>
      </c>
      <c r="B924" s="2">
        <v>2.2000000000000001E-3</v>
      </c>
      <c r="C924" t="s">
        <v>525</v>
      </c>
    </row>
    <row r="925" spans="1:3" x14ac:dyDescent="0.45">
      <c r="A925" t="s">
        <v>313</v>
      </c>
      <c r="B925" s="2">
        <v>2.3999999999999998E-3</v>
      </c>
      <c r="C925" t="s">
        <v>525</v>
      </c>
    </row>
    <row r="926" spans="1:3" x14ac:dyDescent="0.45">
      <c r="A926" t="s">
        <v>128</v>
      </c>
      <c r="B926" s="2">
        <v>5.9999999999999995E-4</v>
      </c>
      <c r="C926" t="s">
        <v>525</v>
      </c>
    </row>
    <row r="927" spans="1:3" x14ac:dyDescent="0.45">
      <c r="A927" t="s">
        <v>58</v>
      </c>
      <c r="B927" s="2">
        <v>1E-3</v>
      </c>
      <c r="C927" t="s">
        <v>525</v>
      </c>
    </row>
    <row r="928" spans="1:3" x14ac:dyDescent="0.45">
      <c r="A928" t="s">
        <v>287</v>
      </c>
      <c r="B928" s="2">
        <v>1.5E-3</v>
      </c>
      <c r="C928" t="s">
        <v>525</v>
      </c>
    </row>
    <row r="929" spans="1:3" x14ac:dyDescent="0.45">
      <c r="A929" t="s">
        <v>38</v>
      </c>
      <c r="B929" s="2">
        <v>6.9999999999999999E-4</v>
      </c>
      <c r="C929" t="s">
        <v>525</v>
      </c>
    </row>
    <row r="930" spans="1:3" x14ac:dyDescent="0.45">
      <c r="A930" t="s">
        <v>461</v>
      </c>
      <c r="B930" s="2">
        <v>5.9999999999999995E-4</v>
      </c>
      <c r="C930" t="s">
        <v>525</v>
      </c>
    </row>
    <row r="931" spans="1:3" x14ac:dyDescent="0.45">
      <c r="A931" t="s">
        <v>48</v>
      </c>
      <c r="B931" s="2">
        <v>4.0000000000000002E-4</v>
      </c>
      <c r="C931" t="s">
        <v>525</v>
      </c>
    </row>
    <row r="932" spans="1:3" x14ac:dyDescent="0.45">
      <c r="A932" t="s">
        <v>267</v>
      </c>
      <c r="B932" s="2">
        <v>5.0000000000000001E-4</v>
      </c>
      <c r="C932" t="s">
        <v>525</v>
      </c>
    </row>
    <row r="933" spans="1:3" x14ac:dyDescent="0.45">
      <c r="A933" t="s">
        <v>256</v>
      </c>
      <c r="B933" s="2">
        <v>8.9999999999999998E-4</v>
      </c>
      <c r="C933" t="s">
        <v>525</v>
      </c>
    </row>
    <row r="934" spans="1:3" x14ac:dyDescent="0.45">
      <c r="A934" t="s">
        <v>37</v>
      </c>
      <c r="B934" s="2">
        <v>1.6999999999999999E-3</v>
      </c>
      <c r="C934" t="s">
        <v>525</v>
      </c>
    </row>
    <row r="935" spans="1:3" x14ac:dyDescent="0.45">
      <c r="A935" t="s">
        <v>126</v>
      </c>
      <c r="B935" s="2">
        <v>8.9999999999999998E-4</v>
      </c>
      <c r="C935" t="s">
        <v>525</v>
      </c>
    </row>
    <row r="936" spans="1:3" x14ac:dyDescent="0.45">
      <c r="A936" t="s">
        <v>175</v>
      </c>
      <c r="B936" s="2">
        <v>2.9999999999999997E-4</v>
      </c>
      <c r="C936" t="s">
        <v>525</v>
      </c>
    </row>
    <row r="937" spans="1:3" x14ac:dyDescent="0.45">
      <c r="A937" t="s">
        <v>46</v>
      </c>
      <c r="B937" s="2">
        <v>2.9999999999999997E-4</v>
      </c>
      <c r="C937" t="s">
        <v>525</v>
      </c>
    </row>
    <row r="938" spans="1:3" x14ac:dyDescent="0.45">
      <c r="A938" t="s">
        <v>424</v>
      </c>
      <c r="B938" s="2">
        <v>5.9999999999999995E-4</v>
      </c>
      <c r="C938" t="s">
        <v>525</v>
      </c>
    </row>
    <row r="939" spans="1:3" x14ac:dyDescent="0.45">
      <c r="A939" t="s">
        <v>355</v>
      </c>
      <c r="B939" s="2">
        <v>1.2999999999999999E-3</v>
      </c>
      <c r="C939" t="s">
        <v>525</v>
      </c>
    </row>
    <row r="940" spans="1:3" x14ac:dyDescent="0.45">
      <c r="A940" t="s">
        <v>280</v>
      </c>
      <c r="B940" s="2">
        <v>1.2999999999999999E-3</v>
      </c>
      <c r="C940" t="s">
        <v>525</v>
      </c>
    </row>
    <row r="941" spans="1:3" x14ac:dyDescent="0.45">
      <c r="A941" t="s">
        <v>249</v>
      </c>
      <c r="B941" s="2">
        <v>4.0000000000000002E-4</v>
      </c>
      <c r="C941" t="s">
        <v>525</v>
      </c>
    </row>
    <row r="942" spans="1:3" x14ac:dyDescent="0.45">
      <c r="A942" t="s">
        <v>308</v>
      </c>
      <c r="B942" s="2">
        <v>4.0000000000000002E-4</v>
      </c>
      <c r="C942" t="s">
        <v>525</v>
      </c>
    </row>
    <row r="943" spans="1:3" x14ac:dyDescent="0.45">
      <c r="A943" t="s">
        <v>39</v>
      </c>
      <c r="B943" s="2">
        <v>8.0000000000000004E-4</v>
      </c>
      <c r="C943" t="s">
        <v>525</v>
      </c>
    </row>
    <row r="944" spans="1:3" x14ac:dyDescent="0.45">
      <c r="A944" t="s">
        <v>240</v>
      </c>
      <c r="B944" s="2">
        <v>8.0000000000000004E-4</v>
      </c>
      <c r="C944" t="s">
        <v>525</v>
      </c>
    </row>
    <row r="945" spans="1:3" x14ac:dyDescent="0.45">
      <c r="A945" t="s">
        <v>428</v>
      </c>
      <c r="B945" s="2">
        <v>5.9999999999999995E-4</v>
      </c>
      <c r="C945" t="s">
        <v>525</v>
      </c>
    </row>
    <row r="946" spans="1:3" x14ac:dyDescent="0.45">
      <c r="A946" t="s">
        <v>462</v>
      </c>
      <c r="B946" s="2">
        <v>2.0000000000000001E-4</v>
      </c>
      <c r="C946" t="s">
        <v>525</v>
      </c>
    </row>
    <row r="947" spans="1:3" x14ac:dyDescent="0.45">
      <c r="A947" t="s">
        <v>25</v>
      </c>
      <c r="B947" s="2">
        <v>2.0000000000000001E-4</v>
      </c>
      <c r="C947" t="s">
        <v>525</v>
      </c>
    </row>
    <row r="948" spans="1:3" x14ac:dyDescent="0.45">
      <c r="A948" t="s">
        <v>279</v>
      </c>
      <c r="B948" s="2">
        <v>5.0000000000000001E-4</v>
      </c>
      <c r="C948" t="s">
        <v>525</v>
      </c>
    </row>
    <row r="949" spans="1:3" x14ac:dyDescent="0.45">
      <c r="A949" t="s">
        <v>91</v>
      </c>
      <c r="B949" s="2">
        <v>8.0000000000000004E-4</v>
      </c>
      <c r="C949" t="s">
        <v>525</v>
      </c>
    </row>
    <row r="950" spans="1:3" x14ac:dyDescent="0.45">
      <c r="A950" t="s">
        <v>24</v>
      </c>
      <c r="B950" s="2">
        <v>2.0000000000000001E-4</v>
      </c>
      <c r="C950" t="s">
        <v>525</v>
      </c>
    </row>
    <row r="951" spans="1:3" x14ac:dyDescent="0.45">
      <c r="A951" t="s">
        <v>97</v>
      </c>
      <c r="B951" s="2">
        <v>2.9999999999999997E-4</v>
      </c>
      <c r="C951" t="s">
        <v>525</v>
      </c>
    </row>
    <row r="952" spans="1:3" x14ac:dyDescent="0.45">
      <c r="A952" t="s">
        <v>67</v>
      </c>
      <c r="B952" s="2">
        <v>1E-4</v>
      </c>
      <c r="C952" t="s">
        <v>525</v>
      </c>
    </row>
    <row r="953" spans="1:3" x14ac:dyDescent="0.45">
      <c r="A953" t="s">
        <v>324</v>
      </c>
      <c r="B953" s="2">
        <v>4.0000000000000002E-4</v>
      </c>
      <c r="C953" t="s">
        <v>525</v>
      </c>
    </row>
    <row r="954" spans="1:3" x14ac:dyDescent="0.45">
      <c r="A954" t="s">
        <v>250</v>
      </c>
      <c r="B954" s="2">
        <v>2.9999999999999997E-4</v>
      </c>
      <c r="C954" t="s">
        <v>525</v>
      </c>
    </row>
    <row r="955" spans="1:3" x14ac:dyDescent="0.45">
      <c r="A955" t="s">
        <v>463</v>
      </c>
      <c r="B955" s="2">
        <v>2.0000000000000001E-4</v>
      </c>
      <c r="C955" t="s">
        <v>525</v>
      </c>
    </row>
    <row r="956" spans="1:3" x14ac:dyDescent="0.45">
      <c r="A956" t="s">
        <v>199</v>
      </c>
      <c r="B956" s="2">
        <v>0</v>
      </c>
      <c r="C956" t="s">
        <v>525</v>
      </c>
    </row>
    <row r="957" spans="1:3" x14ac:dyDescent="0.45">
      <c r="A957" t="s">
        <v>208</v>
      </c>
      <c r="B957" s="2">
        <v>0</v>
      </c>
      <c r="C957" t="s">
        <v>525</v>
      </c>
    </row>
    <row r="958" spans="1:3" x14ac:dyDescent="0.45">
      <c r="A958" t="s">
        <v>200</v>
      </c>
      <c r="B958" s="2">
        <v>0</v>
      </c>
      <c r="C958" t="s">
        <v>525</v>
      </c>
    </row>
    <row r="959" spans="1:3" x14ac:dyDescent="0.45">
      <c r="A959" t="s">
        <v>201</v>
      </c>
      <c r="B959" s="2">
        <v>0</v>
      </c>
      <c r="C959" t="s">
        <v>525</v>
      </c>
    </row>
    <row r="960" spans="1:3" x14ac:dyDescent="0.45">
      <c r="A960" t="s">
        <v>202</v>
      </c>
      <c r="B960" s="2">
        <v>0</v>
      </c>
      <c r="C960" t="s">
        <v>525</v>
      </c>
    </row>
    <row r="961" spans="1:3" x14ac:dyDescent="0.45">
      <c r="A961" t="s">
        <v>203</v>
      </c>
      <c r="B961" s="2">
        <v>0</v>
      </c>
      <c r="C961" t="s">
        <v>525</v>
      </c>
    </row>
    <row r="962" spans="1:3" x14ac:dyDescent="0.45">
      <c r="A962" t="s">
        <v>204</v>
      </c>
      <c r="B962" s="2">
        <v>0</v>
      </c>
      <c r="C962" t="s">
        <v>525</v>
      </c>
    </row>
    <row r="963" spans="1:3" x14ac:dyDescent="0.45">
      <c r="A963" t="s">
        <v>195</v>
      </c>
      <c r="B963" s="2">
        <v>0</v>
      </c>
      <c r="C963" t="s">
        <v>525</v>
      </c>
    </row>
    <row r="964" spans="1:3" x14ac:dyDescent="0.45">
      <c r="A964" t="s">
        <v>205</v>
      </c>
      <c r="B964" s="2">
        <v>0</v>
      </c>
      <c r="C964" t="s">
        <v>525</v>
      </c>
    </row>
    <row r="965" spans="1:3" x14ac:dyDescent="0.45">
      <c r="A965" t="s">
        <v>207</v>
      </c>
      <c r="B965" s="2">
        <v>0</v>
      </c>
      <c r="C965" t="s">
        <v>525</v>
      </c>
    </row>
    <row r="966" spans="1:3" x14ac:dyDescent="0.45">
      <c r="A966" t="s">
        <v>210</v>
      </c>
      <c r="B966" s="2">
        <v>0</v>
      </c>
      <c r="C966" t="s">
        <v>525</v>
      </c>
    </row>
    <row r="967" spans="1:3" x14ac:dyDescent="0.45">
      <c r="A967" t="s">
        <v>209</v>
      </c>
      <c r="B967" s="2">
        <v>0</v>
      </c>
      <c r="C967" t="s">
        <v>525</v>
      </c>
    </row>
    <row r="968" spans="1:3" x14ac:dyDescent="0.45">
      <c r="A968" t="s">
        <v>145</v>
      </c>
      <c r="B968" s="2">
        <v>0</v>
      </c>
      <c r="C968" t="s">
        <v>525</v>
      </c>
    </row>
    <row r="969" spans="1:3" x14ac:dyDescent="0.45">
      <c r="A969" t="s">
        <v>211</v>
      </c>
      <c r="B969" s="2">
        <v>0</v>
      </c>
      <c r="C969" t="s">
        <v>525</v>
      </c>
    </row>
    <row r="970" spans="1:3" x14ac:dyDescent="0.45">
      <c r="A970" t="s">
        <v>212</v>
      </c>
      <c r="B970" s="2">
        <v>0</v>
      </c>
      <c r="C970" t="s">
        <v>525</v>
      </c>
    </row>
    <row r="971" spans="1:3" x14ac:dyDescent="0.45">
      <c r="A971" t="s">
        <v>213</v>
      </c>
      <c r="B971" s="2">
        <v>0</v>
      </c>
      <c r="C971" t="s">
        <v>525</v>
      </c>
    </row>
    <row r="972" spans="1:3" x14ac:dyDescent="0.45">
      <c r="A972" t="s">
        <v>214</v>
      </c>
      <c r="B972" s="2">
        <v>0</v>
      </c>
      <c r="C972" t="s">
        <v>525</v>
      </c>
    </row>
    <row r="973" spans="1:3" x14ac:dyDescent="0.45">
      <c r="A973" t="s">
        <v>147</v>
      </c>
      <c r="B973" s="2">
        <v>0</v>
      </c>
      <c r="C973" t="s">
        <v>525</v>
      </c>
    </row>
    <row r="974" spans="1:3" x14ac:dyDescent="0.45">
      <c r="A974" t="s">
        <v>146</v>
      </c>
      <c r="B974" s="2">
        <v>0</v>
      </c>
      <c r="C974" t="s">
        <v>525</v>
      </c>
    </row>
    <row r="975" spans="1:3" x14ac:dyDescent="0.45">
      <c r="A975" t="s">
        <v>134</v>
      </c>
      <c r="B975" s="2">
        <v>0</v>
      </c>
      <c r="C975" t="s">
        <v>525</v>
      </c>
    </row>
    <row r="976" spans="1:3" x14ac:dyDescent="0.45">
      <c r="A976" t="s">
        <v>144</v>
      </c>
      <c r="B976" s="2">
        <v>0</v>
      </c>
      <c r="C976" t="s">
        <v>525</v>
      </c>
    </row>
    <row r="977" spans="1:3" x14ac:dyDescent="0.45">
      <c r="A977" t="s">
        <v>76</v>
      </c>
      <c r="B977" s="2">
        <v>0</v>
      </c>
      <c r="C977" t="s">
        <v>525</v>
      </c>
    </row>
    <row r="978" spans="1:3" x14ac:dyDescent="0.45">
      <c r="A978" t="s">
        <v>73</v>
      </c>
      <c r="B978" s="2">
        <v>0</v>
      </c>
      <c r="C978" t="s">
        <v>525</v>
      </c>
    </row>
    <row r="979" spans="1:3" x14ac:dyDescent="0.45">
      <c r="A979" t="s">
        <v>198</v>
      </c>
      <c r="B979" s="2">
        <v>0</v>
      </c>
      <c r="C979" t="s">
        <v>525</v>
      </c>
    </row>
    <row r="980" spans="1:3" x14ac:dyDescent="0.45">
      <c r="A980" t="s">
        <v>206</v>
      </c>
      <c r="B980" s="2">
        <v>0</v>
      </c>
      <c r="C980" t="s">
        <v>525</v>
      </c>
    </row>
    <row r="981" spans="1:3" x14ac:dyDescent="0.45">
      <c r="A981" t="s">
        <v>196</v>
      </c>
      <c r="B981" s="2">
        <v>0</v>
      </c>
      <c r="C981" t="s">
        <v>525</v>
      </c>
    </row>
    <row r="982" spans="1:3" x14ac:dyDescent="0.45">
      <c r="A982" t="s">
        <v>216</v>
      </c>
      <c r="B982" s="2">
        <v>0</v>
      </c>
      <c r="C982" t="s">
        <v>525</v>
      </c>
    </row>
    <row r="983" spans="1:3" x14ac:dyDescent="0.45">
      <c r="A983" t="s">
        <v>79</v>
      </c>
      <c r="B983" s="2">
        <v>0</v>
      </c>
      <c r="C983" t="s">
        <v>525</v>
      </c>
    </row>
    <row r="984" spans="1:3" x14ac:dyDescent="0.45">
      <c r="A984" t="s">
        <v>220</v>
      </c>
      <c r="B984" s="2">
        <v>0</v>
      </c>
      <c r="C984" t="s">
        <v>525</v>
      </c>
    </row>
    <row r="985" spans="1:3" x14ac:dyDescent="0.45">
      <c r="A985" t="s">
        <v>221</v>
      </c>
      <c r="B985" s="2">
        <v>0</v>
      </c>
      <c r="C985" t="s">
        <v>525</v>
      </c>
    </row>
    <row r="986" spans="1:3" x14ac:dyDescent="0.45">
      <c r="A986" t="s">
        <v>222</v>
      </c>
      <c r="B986" s="2">
        <v>0</v>
      </c>
      <c r="C986" t="s">
        <v>525</v>
      </c>
    </row>
    <row r="987" spans="1:3" x14ac:dyDescent="0.45">
      <c r="A987" t="s">
        <v>223</v>
      </c>
      <c r="B987" s="2">
        <v>0</v>
      </c>
      <c r="C987" t="s">
        <v>525</v>
      </c>
    </row>
    <row r="988" spans="1:3" x14ac:dyDescent="0.45">
      <c r="A988" t="s">
        <v>224</v>
      </c>
      <c r="B988" s="2">
        <v>0</v>
      </c>
      <c r="C988" t="s">
        <v>525</v>
      </c>
    </row>
    <row r="989" spans="1:3" x14ac:dyDescent="0.45">
      <c r="A989" t="s">
        <v>225</v>
      </c>
      <c r="B989" s="2">
        <v>0</v>
      </c>
      <c r="C989" t="s">
        <v>525</v>
      </c>
    </row>
    <row r="990" spans="1:3" x14ac:dyDescent="0.45">
      <c r="A990" t="s">
        <v>226</v>
      </c>
      <c r="B990" s="2">
        <v>0</v>
      </c>
      <c r="C990" t="s">
        <v>525</v>
      </c>
    </row>
    <row r="991" spans="1:3" x14ac:dyDescent="0.45">
      <c r="A991" t="s">
        <v>227</v>
      </c>
      <c r="B991" s="2">
        <v>0</v>
      </c>
      <c r="C991" t="s">
        <v>525</v>
      </c>
    </row>
    <row r="992" spans="1:3" x14ac:dyDescent="0.45">
      <c r="A992" t="s">
        <v>228</v>
      </c>
      <c r="B992" s="2">
        <v>0</v>
      </c>
      <c r="C992" t="s">
        <v>525</v>
      </c>
    </row>
    <row r="993" spans="1:3" x14ac:dyDescent="0.45">
      <c r="A993" t="s">
        <v>219</v>
      </c>
      <c r="B993" s="2">
        <v>0</v>
      </c>
      <c r="C993" t="s">
        <v>525</v>
      </c>
    </row>
    <row r="994" spans="1:3" x14ac:dyDescent="0.45">
      <c r="A994" t="s">
        <v>229</v>
      </c>
      <c r="B994" s="2">
        <v>0</v>
      </c>
      <c r="C994" t="s">
        <v>525</v>
      </c>
    </row>
    <row r="995" spans="1:3" x14ac:dyDescent="0.45">
      <c r="A995" t="s">
        <v>231</v>
      </c>
      <c r="B995" s="2">
        <v>0</v>
      </c>
      <c r="C995" t="s">
        <v>525</v>
      </c>
    </row>
    <row r="996" spans="1:3" x14ac:dyDescent="0.45">
      <c r="A996" t="s">
        <v>232</v>
      </c>
      <c r="B996" s="2">
        <v>0</v>
      </c>
      <c r="C996" t="s">
        <v>525</v>
      </c>
    </row>
    <row r="997" spans="1:3" x14ac:dyDescent="0.45">
      <c r="A997" t="s">
        <v>233</v>
      </c>
      <c r="B997" s="2">
        <v>0</v>
      </c>
      <c r="C997" t="s">
        <v>525</v>
      </c>
    </row>
    <row r="998" spans="1:3" x14ac:dyDescent="0.45">
      <c r="A998" t="s">
        <v>234</v>
      </c>
      <c r="B998" s="2">
        <v>0</v>
      </c>
      <c r="C998" t="s">
        <v>525</v>
      </c>
    </row>
    <row r="999" spans="1:3" x14ac:dyDescent="0.45">
      <c r="A999" t="s">
        <v>235</v>
      </c>
      <c r="B999" s="2">
        <v>0</v>
      </c>
      <c r="C999" t="s">
        <v>525</v>
      </c>
    </row>
    <row r="1000" spans="1:3" x14ac:dyDescent="0.45">
      <c r="A1000" t="s">
        <v>236</v>
      </c>
      <c r="B1000" s="2">
        <v>0</v>
      </c>
      <c r="C1000" t="s">
        <v>525</v>
      </c>
    </row>
    <row r="1001" spans="1:3" x14ac:dyDescent="0.45">
      <c r="A1001" t="s">
        <v>237</v>
      </c>
      <c r="B1001" s="2">
        <v>0</v>
      </c>
      <c r="C1001" t="s">
        <v>525</v>
      </c>
    </row>
    <row r="1002" spans="1:3" x14ac:dyDescent="0.45">
      <c r="A1002" t="s">
        <v>238</v>
      </c>
      <c r="B1002" s="2">
        <v>0</v>
      </c>
      <c r="C1002" t="s">
        <v>525</v>
      </c>
    </row>
    <row r="1003" spans="1:3" x14ac:dyDescent="0.45">
      <c r="A1003" t="s">
        <v>239</v>
      </c>
      <c r="B1003" s="2">
        <v>0</v>
      </c>
      <c r="C1003" t="s">
        <v>525</v>
      </c>
    </row>
    <row r="1004" spans="1:3" x14ac:dyDescent="0.45">
      <c r="A1004" t="s">
        <v>230</v>
      </c>
      <c r="B1004" s="2">
        <v>0</v>
      </c>
      <c r="C1004" t="s">
        <v>525</v>
      </c>
    </row>
    <row r="1005" spans="1:3" x14ac:dyDescent="0.45">
      <c r="A1005" t="s">
        <v>217</v>
      </c>
      <c r="B1005" s="2">
        <v>0</v>
      </c>
      <c r="C1005" t="s">
        <v>525</v>
      </c>
    </row>
    <row r="1006" spans="1:3" x14ac:dyDescent="0.45">
      <c r="A1006" t="s">
        <v>78</v>
      </c>
      <c r="B1006" s="2">
        <v>0</v>
      </c>
      <c r="C1006" t="s">
        <v>525</v>
      </c>
    </row>
    <row r="1007" spans="1:3" x14ac:dyDescent="0.45">
      <c r="A1007" t="s">
        <v>62</v>
      </c>
      <c r="B1007" s="2">
        <v>0</v>
      </c>
      <c r="C1007" t="s">
        <v>525</v>
      </c>
    </row>
    <row r="1008" spans="1:3" x14ac:dyDescent="0.45">
      <c r="A1008" t="s">
        <v>80</v>
      </c>
      <c r="B1008" s="2">
        <v>0</v>
      </c>
      <c r="C1008" t="s">
        <v>525</v>
      </c>
    </row>
    <row r="1009" spans="1:3" x14ac:dyDescent="0.45">
      <c r="A1009" t="s">
        <v>81</v>
      </c>
      <c r="B1009" s="2">
        <v>0</v>
      </c>
      <c r="C1009" t="s">
        <v>525</v>
      </c>
    </row>
    <row r="1010" spans="1:3" x14ac:dyDescent="0.45">
      <c r="A1010" t="s">
        <v>194</v>
      </c>
      <c r="B1010" s="2">
        <v>0</v>
      </c>
      <c r="C1010" t="s">
        <v>525</v>
      </c>
    </row>
    <row r="1011" spans="1:3" x14ac:dyDescent="0.45">
      <c r="A1011" t="s">
        <v>63</v>
      </c>
      <c r="B1011" s="2">
        <v>0</v>
      </c>
      <c r="C1011" t="s">
        <v>525</v>
      </c>
    </row>
    <row r="1012" spans="1:3" x14ac:dyDescent="0.45">
      <c r="A1012" t="s">
        <v>64</v>
      </c>
      <c r="B1012" s="2">
        <v>0</v>
      </c>
      <c r="C1012" t="s">
        <v>525</v>
      </c>
    </row>
    <row r="1013" spans="1:3" x14ac:dyDescent="0.45">
      <c r="A1013" t="s">
        <v>65</v>
      </c>
      <c r="B1013" s="2">
        <v>0</v>
      </c>
      <c r="C1013" t="s">
        <v>525</v>
      </c>
    </row>
    <row r="1014" spans="1:3" x14ac:dyDescent="0.45">
      <c r="A1014" t="s">
        <v>66</v>
      </c>
      <c r="B1014" s="2">
        <v>0</v>
      </c>
      <c r="C1014" t="s">
        <v>525</v>
      </c>
    </row>
    <row r="1015" spans="1:3" x14ac:dyDescent="0.45">
      <c r="A1015" t="s">
        <v>60</v>
      </c>
      <c r="B1015" s="2">
        <v>0</v>
      </c>
      <c r="C1015" t="s">
        <v>525</v>
      </c>
    </row>
    <row r="1016" spans="1:3" x14ac:dyDescent="0.45">
      <c r="A1016" t="s">
        <v>68</v>
      </c>
      <c r="B1016" s="2">
        <v>0</v>
      </c>
      <c r="C1016" t="s">
        <v>525</v>
      </c>
    </row>
    <row r="1017" spans="1:3" x14ac:dyDescent="0.45">
      <c r="A1017" t="s">
        <v>69</v>
      </c>
      <c r="B1017" s="2">
        <v>0</v>
      </c>
      <c r="C1017" t="s">
        <v>525</v>
      </c>
    </row>
    <row r="1018" spans="1:3" x14ac:dyDescent="0.45">
      <c r="A1018" t="s">
        <v>70</v>
      </c>
      <c r="B1018" s="2">
        <v>0</v>
      </c>
      <c r="C1018" t="s">
        <v>525</v>
      </c>
    </row>
    <row r="1019" spans="1:3" x14ac:dyDescent="0.45">
      <c r="A1019" t="s">
        <v>96</v>
      </c>
      <c r="B1019" s="2">
        <v>0</v>
      </c>
      <c r="C1019" t="s">
        <v>525</v>
      </c>
    </row>
    <row r="1020" spans="1:3" x14ac:dyDescent="0.45">
      <c r="A1020" t="s">
        <v>77</v>
      </c>
      <c r="B1020" s="2">
        <v>0</v>
      </c>
      <c r="C1020" t="s">
        <v>525</v>
      </c>
    </row>
    <row r="1021" spans="1:3" x14ac:dyDescent="0.45">
      <c r="A1021" t="s">
        <v>98</v>
      </c>
      <c r="B1021" s="2">
        <v>0</v>
      </c>
      <c r="C1021" t="s">
        <v>525</v>
      </c>
    </row>
    <row r="1022" spans="1:3" x14ac:dyDescent="0.45">
      <c r="A1022" t="s">
        <v>122</v>
      </c>
      <c r="B1022" s="2">
        <v>0</v>
      </c>
      <c r="C1022" t="s">
        <v>525</v>
      </c>
    </row>
    <row r="1023" spans="1:3" x14ac:dyDescent="0.45">
      <c r="A1023" t="s">
        <v>124</v>
      </c>
      <c r="B1023" s="2">
        <v>0</v>
      </c>
      <c r="C1023" t="s">
        <v>525</v>
      </c>
    </row>
    <row r="1024" spans="1:3" x14ac:dyDescent="0.45">
      <c r="A1024" t="s">
        <v>125</v>
      </c>
      <c r="B1024" s="2">
        <v>0</v>
      </c>
      <c r="C1024" t="s">
        <v>525</v>
      </c>
    </row>
    <row r="1025" spans="1:3" x14ac:dyDescent="0.45">
      <c r="A1025" t="s">
        <v>127</v>
      </c>
      <c r="B1025" s="2">
        <v>0</v>
      </c>
      <c r="C1025" t="s">
        <v>525</v>
      </c>
    </row>
    <row r="1026" spans="1:3" x14ac:dyDescent="0.45">
      <c r="A1026" t="s">
        <v>129</v>
      </c>
      <c r="B1026" s="2">
        <v>0</v>
      </c>
      <c r="C1026" t="s">
        <v>525</v>
      </c>
    </row>
    <row r="1027" spans="1:3" x14ac:dyDescent="0.45">
      <c r="A1027" t="s">
        <v>130</v>
      </c>
      <c r="B1027" s="2">
        <v>0</v>
      </c>
      <c r="C1027" t="s">
        <v>525</v>
      </c>
    </row>
    <row r="1028" spans="1:3" x14ac:dyDescent="0.45">
      <c r="A1028" t="s">
        <v>131</v>
      </c>
      <c r="B1028" s="2">
        <v>0</v>
      </c>
      <c r="C1028" t="s">
        <v>525</v>
      </c>
    </row>
    <row r="1029" spans="1:3" x14ac:dyDescent="0.45">
      <c r="A1029" t="s">
        <v>132</v>
      </c>
      <c r="B1029" s="2">
        <v>0</v>
      </c>
      <c r="C1029" t="s">
        <v>525</v>
      </c>
    </row>
    <row r="1030" spans="1:3" x14ac:dyDescent="0.45">
      <c r="A1030" t="s">
        <v>123</v>
      </c>
      <c r="B1030" s="2">
        <v>0</v>
      </c>
      <c r="C1030" t="s">
        <v>525</v>
      </c>
    </row>
    <row r="1031" spans="1:3" x14ac:dyDescent="0.45">
      <c r="A1031" t="s">
        <v>133</v>
      </c>
      <c r="B1031" s="2">
        <v>0</v>
      </c>
      <c r="C1031" t="s">
        <v>525</v>
      </c>
    </row>
    <row r="1032" spans="1:3" x14ac:dyDescent="0.45">
      <c r="A1032" t="s">
        <v>135</v>
      </c>
      <c r="B1032" s="2">
        <v>0</v>
      </c>
      <c r="C1032" t="s">
        <v>525</v>
      </c>
    </row>
    <row r="1033" spans="1:3" x14ac:dyDescent="0.45">
      <c r="A1033" t="s">
        <v>61</v>
      </c>
      <c r="B1033" s="2">
        <v>0</v>
      </c>
      <c r="C1033" t="s">
        <v>525</v>
      </c>
    </row>
    <row r="1034" spans="1:3" x14ac:dyDescent="0.45">
      <c r="A1034" t="s">
        <v>51</v>
      </c>
      <c r="B1034" s="2">
        <v>0</v>
      </c>
      <c r="C1034" t="s">
        <v>525</v>
      </c>
    </row>
    <row r="1035" spans="1:3" x14ac:dyDescent="0.45">
      <c r="A1035" t="s">
        <v>57</v>
      </c>
      <c r="B1035" s="2">
        <v>0</v>
      </c>
      <c r="C1035" t="s">
        <v>525</v>
      </c>
    </row>
    <row r="1036" spans="1:3" x14ac:dyDescent="0.45">
      <c r="A1036" t="s">
        <v>23</v>
      </c>
      <c r="B1036" s="2">
        <v>0</v>
      </c>
      <c r="C1036" t="s">
        <v>525</v>
      </c>
    </row>
    <row r="1037" spans="1:3" x14ac:dyDescent="0.45">
      <c r="A1037" t="s">
        <v>82</v>
      </c>
      <c r="B1037" s="2">
        <v>0</v>
      </c>
      <c r="C1037" t="s">
        <v>525</v>
      </c>
    </row>
    <row r="1038" spans="1:3" x14ac:dyDescent="0.45">
      <c r="A1038" t="s">
        <v>83</v>
      </c>
      <c r="B1038" s="2">
        <v>0</v>
      </c>
      <c r="C1038" t="s">
        <v>525</v>
      </c>
    </row>
    <row r="1039" spans="1:3" x14ac:dyDescent="0.45">
      <c r="A1039" t="s">
        <v>84</v>
      </c>
      <c r="B1039" s="2">
        <v>0</v>
      </c>
      <c r="C1039" t="s">
        <v>525</v>
      </c>
    </row>
    <row r="1040" spans="1:3" x14ac:dyDescent="0.45">
      <c r="A1040" t="s">
        <v>75</v>
      </c>
      <c r="B1040" s="2">
        <v>0</v>
      </c>
      <c r="C1040" t="s">
        <v>525</v>
      </c>
    </row>
    <row r="1041" spans="1:3" x14ac:dyDescent="0.45">
      <c r="A1041" t="s">
        <v>85</v>
      </c>
      <c r="B1041" s="2">
        <v>0</v>
      </c>
      <c r="C1041" t="s">
        <v>525</v>
      </c>
    </row>
    <row r="1042" spans="1:3" x14ac:dyDescent="0.45">
      <c r="A1042" t="s">
        <v>87</v>
      </c>
      <c r="B1042" s="2">
        <v>0</v>
      </c>
      <c r="C1042" t="s">
        <v>525</v>
      </c>
    </row>
    <row r="1043" spans="1:3" x14ac:dyDescent="0.45">
      <c r="A1043" t="s">
        <v>88</v>
      </c>
      <c r="B1043" s="2">
        <v>0</v>
      </c>
      <c r="C1043" t="s">
        <v>525</v>
      </c>
    </row>
    <row r="1044" spans="1:3" x14ac:dyDescent="0.45">
      <c r="A1044" t="s">
        <v>89</v>
      </c>
      <c r="B1044" s="2">
        <v>0</v>
      </c>
      <c r="C1044" t="s">
        <v>525</v>
      </c>
    </row>
    <row r="1045" spans="1:3" x14ac:dyDescent="0.45">
      <c r="A1045" t="s">
        <v>90</v>
      </c>
      <c r="B1045" s="2">
        <v>0</v>
      </c>
      <c r="C1045" t="s">
        <v>525</v>
      </c>
    </row>
    <row r="1046" spans="1:3" x14ac:dyDescent="0.45">
      <c r="A1046" t="s">
        <v>92</v>
      </c>
      <c r="B1046" s="2">
        <v>0</v>
      </c>
      <c r="C1046" t="s">
        <v>525</v>
      </c>
    </row>
    <row r="1047" spans="1:3" x14ac:dyDescent="0.45">
      <c r="A1047" t="s">
        <v>93</v>
      </c>
      <c r="B1047" s="2">
        <v>0</v>
      </c>
      <c r="C1047" t="s">
        <v>525</v>
      </c>
    </row>
    <row r="1048" spans="1:3" x14ac:dyDescent="0.45">
      <c r="A1048" t="s">
        <v>56</v>
      </c>
      <c r="B1048" s="2">
        <v>0</v>
      </c>
      <c r="C1048" t="s">
        <v>525</v>
      </c>
    </row>
    <row r="1049" spans="1:3" x14ac:dyDescent="0.45">
      <c r="A1049" t="s">
        <v>94</v>
      </c>
      <c r="B1049" s="2">
        <v>0</v>
      </c>
      <c r="C1049" t="s">
        <v>525</v>
      </c>
    </row>
    <row r="1050" spans="1:3" x14ac:dyDescent="0.45">
      <c r="A1050" t="s">
        <v>95</v>
      </c>
      <c r="B1050" s="2">
        <v>0</v>
      </c>
      <c r="C1050" t="s">
        <v>525</v>
      </c>
    </row>
    <row r="1051" spans="1:3" x14ac:dyDescent="0.45">
      <c r="A1051" t="s">
        <v>86</v>
      </c>
      <c r="B1051" s="2">
        <v>0</v>
      </c>
      <c r="C1051" t="s">
        <v>525</v>
      </c>
    </row>
    <row r="1052" spans="1:3" x14ac:dyDescent="0.45">
      <c r="A1052" t="s">
        <v>74</v>
      </c>
      <c r="B1052" s="2">
        <v>0</v>
      </c>
      <c r="C1052" t="s">
        <v>525</v>
      </c>
    </row>
    <row r="1053" spans="1:3" x14ac:dyDescent="0.45">
      <c r="A1053" t="s">
        <v>71</v>
      </c>
      <c r="B1053" s="2">
        <v>0</v>
      </c>
      <c r="C1053" t="s">
        <v>525</v>
      </c>
    </row>
    <row r="1054" spans="1:3" x14ac:dyDescent="0.45">
      <c r="A1054" t="s">
        <v>72</v>
      </c>
      <c r="B1054" s="2">
        <v>0</v>
      </c>
      <c r="C1054" t="s">
        <v>525</v>
      </c>
    </row>
    <row r="1055" spans="1:3" x14ac:dyDescent="0.45">
      <c r="A1055" t="s">
        <v>52</v>
      </c>
      <c r="B1055" s="2">
        <v>0</v>
      </c>
      <c r="C1055" t="s">
        <v>525</v>
      </c>
    </row>
    <row r="1056" spans="1:3" x14ac:dyDescent="0.45">
      <c r="A1056" t="s">
        <v>53</v>
      </c>
      <c r="B1056" s="2">
        <v>0</v>
      </c>
      <c r="C1056" t="s">
        <v>525</v>
      </c>
    </row>
    <row r="1057" spans="1:3" x14ac:dyDescent="0.45">
      <c r="A1057" t="s">
        <v>54</v>
      </c>
      <c r="B1057" s="2">
        <v>0</v>
      </c>
      <c r="C1057" t="s">
        <v>525</v>
      </c>
    </row>
    <row r="1058" spans="1:3" x14ac:dyDescent="0.45">
      <c r="A1058" t="s">
        <v>55</v>
      </c>
      <c r="B1058" s="2">
        <v>0</v>
      </c>
      <c r="C1058" t="s">
        <v>525</v>
      </c>
    </row>
    <row r="1059" spans="1:3" x14ac:dyDescent="0.45">
      <c r="A1059" t="s">
        <v>218</v>
      </c>
      <c r="B1059" s="2">
        <v>0</v>
      </c>
      <c r="C1059" t="s">
        <v>525</v>
      </c>
    </row>
    <row r="1060" spans="1:3" x14ac:dyDescent="0.45">
      <c r="A1060" t="s">
        <v>190</v>
      </c>
      <c r="B1060" s="2">
        <v>0</v>
      </c>
      <c r="C1060" t="s">
        <v>525</v>
      </c>
    </row>
    <row r="1061" spans="1:3" x14ac:dyDescent="0.45">
      <c r="A1061" t="s">
        <v>193</v>
      </c>
      <c r="B1061" s="2">
        <v>0</v>
      </c>
      <c r="C1061" t="s">
        <v>525</v>
      </c>
    </row>
    <row r="1062" spans="1:3" x14ac:dyDescent="0.45">
      <c r="A1062" t="s">
        <v>464</v>
      </c>
      <c r="B1062" s="2">
        <v>0</v>
      </c>
      <c r="C1062" t="s">
        <v>525</v>
      </c>
    </row>
    <row r="1063" spans="1:3" x14ac:dyDescent="0.45">
      <c r="A1063" t="s">
        <v>465</v>
      </c>
      <c r="B1063" s="2">
        <v>0</v>
      </c>
      <c r="C1063" t="s">
        <v>525</v>
      </c>
    </row>
    <row r="1064" spans="1:3" x14ac:dyDescent="0.45">
      <c r="A1064" t="s">
        <v>466</v>
      </c>
      <c r="B1064" s="2">
        <v>0</v>
      </c>
      <c r="C1064" t="s">
        <v>525</v>
      </c>
    </row>
    <row r="1065" spans="1:3" x14ac:dyDescent="0.45">
      <c r="A1065" t="s">
        <v>440</v>
      </c>
      <c r="B1065" s="2">
        <v>0</v>
      </c>
      <c r="C1065" t="s">
        <v>525</v>
      </c>
    </row>
    <row r="1066" spans="1:3" x14ac:dyDescent="0.45">
      <c r="A1066" t="s">
        <v>441</v>
      </c>
      <c r="B1066" s="2">
        <v>0</v>
      </c>
      <c r="C1066" t="s">
        <v>525</v>
      </c>
    </row>
    <row r="1067" spans="1:3" x14ac:dyDescent="0.45">
      <c r="A1067" t="s">
        <v>442</v>
      </c>
      <c r="B1067" s="2">
        <v>0</v>
      </c>
      <c r="C1067" t="s">
        <v>525</v>
      </c>
    </row>
    <row r="1068" spans="1:3" x14ac:dyDescent="0.45">
      <c r="A1068" t="s">
        <v>443</v>
      </c>
      <c r="B1068" s="2">
        <v>0</v>
      </c>
      <c r="C1068" t="s">
        <v>525</v>
      </c>
    </row>
    <row r="1069" spans="1:3" x14ac:dyDescent="0.45">
      <c r="A1069" t="s">
        <v>444</v>
      </c>
      <c r="B1069" s="2">
        <v>0</v>
      </c>
      <c r="C1069" t="s">
        <v>525</v>
      </c>
    </row>
    <row r="1070" spans="1:3" x14ac:dyDescent="0.45">
      <c r="A1070" t="s">
        <v>445</v>
      </c>
      <c r="B1070" s="2">
        <v>0</v>
      </c>
      <c r="C1070" t="s">
        <v>525</v>
      </c>
    </row>
    <row r="1071" spans="1:3" x14ac:dyDescent="0.45">
      <c r="A1071" t="s">
        <v>446</v>
      </c>
      <c r="B1071" s="2">
        <v>0</v>
      </c>
      <c r="C1071" t="s">
        <v>525</v>
      </c>
    </row>
    <row r="1072" spans="1:3" x14ac:dyDescent="0.45">
      <c r="A1072" t="s">
        <v>447</v>
      </c>
      <c r="B1072" s="2">
        <v>0</v>
      </c>
      <c r="C1072" t="s">
        <v>525</v>
      </c>
    </row>
    <row r="1073" spans="1:3" x14ac:dyDescent="0.45">
      <c r="A1073" t="s">
        <v>448</v>
      </c>
      <c r="B1073" s="2">
        <v>0</v>
      </c>
      <c r="C1073" t="s">
        <v>525</v>
      </c>
    </row>
    <row r="1074" spans="1:3" x14ac:dyDescent="0.45">
      <c r="A1074" t="s">
        <v>439</v>
      </c>
      <c r="B1074" s="2">
        <v>0</v>
      </c>
      <c r="C1074" t="s">
        <v>525</v>
      </c>
    </row>
    <row r="1075" spans="1:3" x14ac:dyDescent="0.45">
      <c r="A1075" t="s">
        <v>449</v>
      </c>
      <c r="B1075" s="2">
        <v>0</v>
      </c>
      <c r="C1075" t="s">
        <v>525</v>
      </c>
    </row>
    <row r="1076" spans="1:3" x14ac:dyDescent="0.45">
      <c r="A1076" t="s">
        <v>451</v>
      </c>
      <c r="B1076" s="2">
        <v>0</v>
      </c>
      <c r="C1076" t="s">
        <v>525</v>
      </c>
    </row>
    <row r="1077" spans="1:3" x14ac:dyDescent="0.45">
      <c r="A1077" t="s">
        <v>452</v>
      </c>
      <c r="B1077" s="2">
        <v>0</v>
      </c>
      <c r="C1077" t="s">
        <v>525</v>
      </c>
    </row>
    <row r="1078" spans="1:3" x14ac:dyDescent="0.45">
      <c r="A1078" t="s">
        <v>453</v>
      </c>
      <c r="B1078" s="2">
        <v>0</v>
      </c>
      <c r="C1078" t="s">
        <v>525</v>
      </c>
    </row>
    <row r="1079" spans="1:3" x14ac:dyDescent="0.45">
      <c r="A1079" t="s">
        <v>454</v>
      </c>
      <c r="B1079" s="2">
        <v>0</v>
      </c>
      <c r="C1079" t="s">
        <v>525</v>
      </c>
    </row>
    <row r="1080" spans="1:3" x14ac:dyDescent="0.45">
      <c r="A1080" t="s">
        <v>455</v>
      </c>
      <c r="B1080" s="2">
        <v>0</v>
      </c>
      <c r="C1080" t="s">
        <v>525</v>
      </c>
    </row>
    <row r="1081" spans="1:3" x14ac:dyDescent="0.45">
      <c r="A1081" t="s">
        <v>456</v>
      </c>
      <c r="B1081" s="2">
        <v>0</v>
      </c>
      <c r="C1081" t="s">
        <v>525</v>
      </c>
    </row>
    <row r="1082" spans="1:3" x14ac:dyDescent="0.45">
      <c r="A1082" t="s">
        <v>457</v>
      </c>
      <c r="B1082" s="2">
        <v>0</v>
      </c>
      <c r="C1082" t="s">
        <v>525</v>
      </c>
    </row>
    <row r="1083" spans="1:3" x14ac:dyDescent="0.45">
      <c r="A1083" t="s">
        <v>458</v>
      </c>
      <c r="B1083" s="2">
        <v>0</v>
      </c>
      <c r="C1083" t="s">
        <v>525</v>
      </c>
    </row>
    <row r="1084" spans="1:3" x14ac:dyDescent="0.45">
      <c r="A1084" t="s">
        <v>459</v>
      </c>
      <c r="B1084" s="2">
        <v>0</v>
      </c>
      <c r="C1084" t="s">
        <v>525</v>
      </c>
    </row>
    <row r="1085" spans="1:3" x14ac:dyDescent="0.45">
      <c r="A1085" t="s">
        <v>460</v>
      </c>
      <c r="B1085" s="2">
        <v>0</v>
      </c>
      <c r="C1085" t="s">
        <v>525</v>
      </c>
    </row>
    <row r="1086" spans="1:3" x14ac:dyDescent="0.45">
      <c r="A1086" t="s">
        <v>467</v>
      </c>
      <c r="B1086" s="2">
        <v>0</v>
      </c>
      <c r="C1086" t="s">
        <v>525</v>
      </c>
    </row>
    <row r="1087" spans="1:3" x14ac:dyDescent="0.45">
      <c r="A1087" t="s">
        <v>468</v>
      </c>
      <c r="B1087" s="2">
        <v>0</v>
      </c>
      <c r="C1087" t="s">
        <v>525</v>
      </c>
    </row>
    <row r="1088" spans="1:3" x14ac:dyDescent="0.45">
      <c r="A1088" t="s">
        <v>438</v>
      </c>
      <c r="B1088" s="2">
        <v>0</v>
      </c>
      <c r="C1088" t="s">
        <v>525</v>
      </c>
    </row>
    <row r="1089" spans="1:3" x14ac:dyDescent="0.45">
      <c r="A1089" t="s">
        <v>469</v>
      </c>
      <c r="B1089" s="2">
        <v>0</v>
      </c>
      <c r="C1089" t="s">
        <v>525</v>
      </c>
    </row>
    <row r="1090" spans="1:3" x14ac:dyDescent="0.45">
      <c r="B1090" s="2">
        <v>0</v>
      </c>
      <c r="C1090" t="s">
        <v>525</v>
      </c>
    </row>
    <row r="1091" spans="1:3" x14ac:dyDescent="0.45">
      <c r="A1091" t="s">
        <v>470</v>
      </c>
      <c r="B1091" s="2">
        <v>0</v>
      </c>
      <c r="C1091" t="s">
        <v>525</v>
      </c>
    </row>
    <row r="1092" spans="1:3" x14ac:dyDescent="0.45">
      <c r="A1092" t="s">
        <v>471</v>
      </c>
      <c r="B1092" s="2">
        <v>0</v>
      </c>
      <c r="C1092" t="s">
        <v>525</v>
      </c>
    </row>
    <row r="1093" spans="1:3" x14ac:dyDescent="0.45">
      <c r="A1093" t="s">
        <v>472</v>
      </c>
      <c r="B1093" s="2">
        <v>0</v>
      </c>
      <c r="C1093" t="s">
        <v>525</v>
      </c>
    </row>
    <row r="1094" spans="1:3" x14ac:dyDescent="0.45">
      <c r="A1094" t="s">
        <v>473</v>
      </c>
      <c r="B1094" s="2">
        <v>0</v>
      </c>
      <c r="C1094" t="s">
        <v>525</v>
      </c>
    </row>
    <row r="1095" spans="1:3" x14ac:dyDescent="0.45">
      <c r="A1095" t="s">
        <v>474</v>
      </c>
      <c r="B1095" s="2">
        <v>0</v>
      </c>
      <c r="C1095" t="s">
        <v>525</v>
      </c>
    </row>
    <row r="1096" spans="1:3" x14ac:dyDescent="0.45">
      <c r="A1096" t="s">
        <v>475</v>
      </c>
      <c r="B1096" s="2">
        <v>0</v>
      </c>
      <c r="C1096" t="s">
        <v>525</v>
      </c>
    </row>
    <row r="1097" spans="1:3" x14ac:dyDescent="0.45">
      <c r="A1097" t="s">
        <v>476</v>
      </c>
      <c r="B1097" s="2">
        <v>0</v>
      </c>
      <c r="C1097" t="s">
        <v>525</v>
      </c>
    </row>
    <row r="1098" spans="1:3" x14ac:dyDescent="0.45">
      <c r="A1098" t="s">
        <v>477</v>
      </c>
      <c r="B1098" s="2">
        <v>0</v>
      </c>
      <c r="C1098" t="s">
        <v>525</v>
      </c>
    </row>
    <row r="1099" spans="1:3" x14ac:dyDescent="0.45">
      <c r="A1099" t="s">
        <v>478</v>
      </c>
      <c r="B1099" s="2">
        <v>0</v>
      </c>
      <c r="C1099" t="s">
        <v>525</v>
      </c>
    </row>
    <row r="1100" spans="1:3" x14ac:dyDescent="0.45">
      <c r="A1100" t="s">
        <v>479</v>
      </c>
      <c r="B1100" s="2">
        <v>0</v>
      </c>
      <c r="C1100" t="s">
        <v>525</v>
      </c>
    </row>
    <row r="1101" spans="1:3" x14ac:dyDescent="0.45">
      <c r="A1101" t="s">
        <v>480</v>
      </c>
      <c r="B1101" s="2">
        <v>0</v>
      </c>
      <c r="C1101" t="s">
        <v>525</v>
      </c>
    </row>
    <row r="1102" spans="1:3" x14ac:dyDescent="0.45">
      <c r="A1102" t="s">
        <v>481</v>
      </c>
      <c r="B1102" s="2">
        <v>0</v>
      </c>
      <c r="C1102" t="s">
        <v>525</v>
      </c>
    </row>
    <row r="1103" spans="1:3" x14ac:dyDescent="0.45">
      <c r="A1103" t="s">
        <v>482</v>
      </c>
      <c r="B1103" s="2">
        <v>0</v>
      </c>
      <c r="C1103" t="s">
        <v>525</v>
      </c>
    </row>
    <row r="1104" spans="1:3" x14ac:dyDescent="0.45">
      <c r="A1104" t="s">
        <v>483</v>
      </c>
      <c r="B1104" s="2">
        <v>0</v>
      </c>
      <c r="C1104" t="s">
        <v>525</v>
      </c>
    </row>
    <row r="1105" spans="1:3" x14ac:dyDescent="0.45">
      <c r="A1105" t="s">
        <v>484</v>
      </c>
      <c r="B1105" s="2">
        <v>0</v>
      </c>
      <c r="C1105" t="s">
        <v>525</v>
      </c>
    </row>
    <row r="1106" spans="1:3" x14ac:dyDescent="0.45">
      <c r="A1106" t="s">
        <v>485</v>
      </c>
      <c r="B1106" s="2">
        <v>0</v>
      </c>
      <c r="C1106" t="s">
        <v>525</v>
      </c>
    </row>
    <row r="1107" spans="1:3" x14ac:dyDescent="0.45">
      <c r="A1107" t="s">
        <v>486</v>
      </c>
      <c r="B1107" s="2">
        <v>0</v>
      </c>
      <c r="C1107" t="s">
        <v>525</v>
      </c>
    </row>
    <row r="1108" spans="1:3" x14ac:dyDescent="0.45">
      <c r="A1108" t="s">
        <v>487</v>
      </c>
      <c r="B1108" s="2">
        <v>0</v>
      </c>
      <c r="C1108" t="s">
        <v>525</v>
      </c>
    </row>
    <row r="1109" spans="1:3" x14ac:dyDescent="0.45">
      <c r="A1109" t="s">
        <v>488</v>
      </c>
      <c r="B1109" s="2">
        <v>0</v>
      </c>
      <c r="C1109" t="s">
        <v>525</v>
      </c>
    </row>
    <row r="1110" spans="1:3" x14ac:dyDescent="0.45">
      <c r="A1110" t="s">
        <v>489</v>
      </c>
      <c r="B1110" s="2">
        <v>0</v>
      </c>
      <c r="C1110" t="s">
        <v>525</v>
      </c>
    </row>
    <row r="1111" spans="1:3" x14ac:dyDescent="0.45">
      <c r="A1111" t="s">
        <v>490</v>
      </c>
      <c r="B1111" s="2">
        <v>0</v>
      </c>
      <c r="C1111" t="s">
        <v>525</v>
      </c>
    </row>
    <row r="1112" spans="1:3" x14ac:dyDescent="0.45">
      <c r="A1112" t="s">
        <v>491</v>
      </c>
      <c r="B1112" s="2">
        <v>0</v>
      </c>
      <c r="C1112" t="s">
        <v>525</v>
      </c>
    </row>
    <row r="1113" spans="1:3" x14ac:dyDescent="0.45">
      <c r="A1113" t="s">
        <v>450</v>
      </c>
      <c r="B1113" s="2">
        <v>0</v>
      </c>
      <c r="C1113" t="s">
        <v>525</v>
      </c>
    </row>
    <row r="1114" spans="1:3" x14ac:dyDescent="0.45">
      <c r="A1114" t="s">
        <v>436</v>
      </c>
      <c r="B1114" s="2">
        <v>0</v>
      </c>
      <c r="C1114" t="s">
        <v>525</v>
      </c>
    </row>
    <row r="1115" spans="1:3" x14ac:dyDescent="0.45">
      <c r="A1115" t="s">
        <v>192</v>
      </c>
      <c r="B1115" s="2">
        <v>0</v>
      </c>
      <c r="C1115" t="s">
        <v>525</v>
      </c>
    </row>
    <row r="1116" spans="1:3" x14ac:dyDescent="0.45">
      <c r="A1116" t="s">
        <v>171</v>
      </c>
      <c r="B1116" s="2">
        <v>0</v>
      </c>
      <c r="C1116" t="s">
        <v>525</v>
      </c>
    </row>
    <row r="1117" spans="1:3" x14ac:dyDescent="0.45">
      <c r="A1117" t="s">
        <v>169</v>
      </c>
      <c r="B1117" s="2">
        <v>0</v>
      </c>
      <c r="C1117" t="s">
        <v>525</v>
      </c>
    </row>
    <row r="1118" spans="1:3" x14ac:dyDescent="0.45">
      <c r="A1118" t="s">
        <v>148</v>
      </c>
      <c r="B1118" s="2">
        <v>0</v>
      </c>
      <c r="C1118" t="s">
        <v>525</v>
      </c>
    </row>
    <row r="1119" spans="1:3" x14ac:dyDescent="0.45">
      <c r="A1119" t="s">
        <v>149</v>
      </c>
      <c r="B1119" s="2">
        <v>0</v>
      </c>
      <c r="C1119" t="s">
        <v>525</v>
      </c>
    </row>
    <row r="1120" spans="1:3" x14ac:dyDescent="0.45">
      <c r="A1120" t="s">
        <v>150</v>
      </c>
      <c r="B1120" s="2">
        <v>0</v>
      </c>
      <c r="C1120" t="s">
        <v>525</v>
      </c>
    </row>
    <row r="1121" spans="1:3" x14ac:dyDescent="0.45">
      <c r="A1121" t="s">
        <v>151</v>
      </c>
      <c r="B1121" s="2">
        <v>0</v>
      </c>
      <c r="C1121" t="s">
        <v>525</v>
      </c>
    </row>
    <row r="1122" spans="1:3" x14ac:dyDescent="0.45">
      <c r="A1122" t="s">
        <v>40</v>
      </c>
      <c r="B1122" s="2">
        <v>0</v>
      </c>
      <c r="C1122" t="s">
        <v>525</v>
      </c>
    </row>
    <row r="1123" spans="1:3" x14ac:dyDescent="0.45">
      <c r="A1123" t="s">
        <v>152</v>
      </c>
      <c r="B1123" s="2">
        <v>0</v>
      </c>
      <c r="C1123" t="s">
        <v>525</v>
      </c>
    </row>
    <row r="1124" spans="1:3" x14ac:dyDescent="0.45">
      <c r="A1124" t="s">
        <v>153</v>
      </c>
      <c r="B1124" s="2">
        <v>0</v>
      </c>
      <c r="C1124" t="s">
        <v>525</v>
      </c>
    </row>
    <row r="1125" spans="1:3" x14ac:dyDescent="0.45">
      <c r="A1125" t="s">
        <v>154</v>
      </c>
      <c r="B1125" s="2">
        <v>0</v>
      </c>
      <c r="C1125" t="s">
        <v>525</v>
      </c>
    </row>
    <row r="1126" spans="1:3" x14ac:dyDescent="0.45">
      <c r="A1126" t="s">
        <v>155</v>
      </c>
      <c r="B1126" s="2">
        <v>0</v>
      </c>
      <c r="C1126" t="s">
        <v>525</v>
      </c>
    </row>
    <row r="1127" spans="1:3" x14ac:dyDescent="0.45">
      <c r="A1127" t="s">
        <v>156</v>
      </c>
      <c r="B1127" s="2">
        <v>0</v>
      </c>
      <c r="C1127" t="s">
        <v>525</v>
      </c>
    </row>
    <row r="1128" spans="1:3" x14ac:dyDescent="0.45">
      <c r="A1128" t="s">
        <v>157</v>
      </c>
      <c r="B1128" s="2">
        <v>0</v>
      </c>
      <c r="C1128" t="s">
        <v>525</v>
      </c>
    </row>
    <row r="1129" spans="1:3" x14ac:dyDescent="0.45">
      <c r="A1129" t="s">
        <v>158</v>
      </c>
      <c r="B1129" s="2">
        <v>0</v>
      </c>
      <c r="C1129" t="s">
        <v>525</v>
      </c>
    </row>
    <row r="1130" spans="1:3" x14ac:dyDescent="0.45">
      <c r="A1130" t="s">
        <v>159</v>
      </c>
      <c r="B1130" s="2">
        <v>0</v>
      </c>
      <c r="C1130" t="s">
        <v>525</v>
      </c>
    </row>
    <row r="1131" spans="1:3" x14ac:dyDescent="0.45">
      <c r="A1131" t="s">
        <v>160</v>
      </c>
      <c r="B1131" s="2">
        <v>0</v>
      </c>
      <c r="C1131" t="s">
        <v>525</v>
      </c>
    </row>
    <row r="1132" spans="1:3" x14ac:dyDescent="0.45">
      <c r="A1132" t="s">
        <v>161</v>
      </c>
      <c r="B1132" s="2">
        <v>0</v>
      </c>
      <c r="C1132" t="s">
        <v>525</v>
      </c>
    </row>
    <row r="1133" spans="1:3" x14ac:dyDescent="0.45">
      <c r="A1133" t="s">
        <v>162</v>
      </c>
      <c r="B1133" s="2">
        <v>0</v>
      </c>
      <c r="C1133" t="s">
        <v>525</v>
      </c>
    </row>
    <row r="1134" spans="1:3" x14ac:dyDescent="0.45">
      <c r="A1134" t="s">
        <v>163</v>
      </c>
      <c r="B1134" s="2">
        <v>0</v>
      </c>
      <c r="C1134" t="s">
        <v>525</v>
      </c>
    </row>
    <row r="1135" spans="1:3" x14ac:dyDescent="0.45">
      <c r="A1135" t="s">
        <v>164</v>
      </c>
      <c r="B1135" s="2">
        <v>0</v>
      </c>
      <c r="C1135" t="s">
        <v>525</v>
      </c>
    </row>
    <row r="1136" spans="1:3" x14ac:dyDescent="0.45">
      <c r="A1136" t="s">
        <v>165</v>
      </c>
      <c r="B1136" s="2">
        <v>0</v>
      </c>
      <c r="C1136" t="s">
        <v>525</v>
      </c>
    </row>
    <row r="1137" spans="1:3" x14ac:dyDescent="0.45">
      <c r="A1137" t="s">
        <v>166</v>
      </c>
      <c r="B1137" s="2">
        <v>0</v>
      </c>
      <c r="C1137" t="s">
        <v>525</v>
      </c>
    </row>
    <row r="1138" spans="1:3" x14ac:dyDescent="0.45">
      <c r="A1138" t="s">
        <v>167</v>
      </c>
      <c r="B1138" s="2">
        <v>0</v>
      </c>
      <c r="C1138" t="s">
        <v>525</v>
      </c>
    </row>
    <row r="1139" spans="1:3" x14ac:dyDescent="0.45">
      <c r="A1139" t="s">
        <v>168</v>
      </c>
      <c r="B1139" s="2">
        <v>0</v>
      </c>
      <c r="C1139" t="s">
        <v>525</v>
      </c>
    </row>
    <row r="1140" spans="1:3" x14ac:dyDescent="0.45">
      <c r="A1140" t="s">
        <v>170</v>
      </c>
      <c r="B1140" s="2">
        <v>0</v>
      </c>
      <c r="C1140" t="s">
        <v>525</v>
      </c>
    </row>
    <row r="1141" spans="1:3" x14ac:dyDescent="0.45">
      <c r="A1141" t="s">
        <v>182</v>
      </c>
      <c r="B1141" s="2">
        <v>0</v>
      </c>
      <c r="C1141" t="s">
        <v>525</v>
      </c>
    </row>
    <row r="1142" spans="1:3" x14ac:dyDescent="0.45">
      <c r="A1142" t="s">
        <v>437</v>
      </c>
      <c r="B1142" s="2">
        <v>0</v>
      </c>
      <c r="C1142" t="s">
        <v>525</v>
      </c>
    </row>
    <row r="1143" spans="1:3" x14ac:dyDescent="0.45">
      <c r="A1143" t="s">
        <v>191</v>
      </c>
      <c r="B1143" s="2">
        <v>0</v>
      </c>
      <c r="C1143" t="s">
        <v>525</v>
      </c>
    </row>
    <row r="1144" spans="1:3" x14ac:dyDescent="0.45">
      <c r="A1144" t="s">
        <v>433</v>
      </c>
      <c r="B1144" s="2">
        <v>0</v>
      </c>
      <c r="C1144" t="s">
        <v>525</v>
      </c>
    </row>
    <row r="1145" spans="1:3" x14ac:dyDescent="0.45">
      <c r="A1145" t="s">
        <v>434</v>
      </c>
      <c r="B1145" s="2">
        <v>0</v>
      </c>
      <c r="C1145" t="s">
        <v>525</v>
      </c>
    </row>
    <row r="1146" spans="1:3" x14ac:dyDescent="0.45">
      <c r="A1146" t="s">
        <v>435</v>
      </c>
      <c r="B1146" s="2">
        <v>0</v>
      </c>
      <c r="C1146" t="s">
        <v>525</v>
      </c>
    </row>
    <row r="1147" spans="1:3" x14ac:dyDescent="0.45">
      <c r="A1147" t="s">
        <v>173</v>
      </c>
      <c r="B1147" s="2">
        <v>0</v>
      </c>
      <c r="C1147" t="s">
        <v>525</v>
      </c>
    </row>
    <row r="1148" spans="1:3" x14ac:dyDescent="0.45">
      <c r="A1148" t="s">
        <v>174</v>
      </c>
      <c r="B1148" s="2">
        <v>0</v>
      </c>
      <c r="C1148" t="s">
        <v>525</v>
      </c>
    </row>
    <row r="1149" spans="1:3" x14ac:dyDescent="0.45">
      <c r="A1149" t="s">
        <v>16</v>
      </c>
      <c r="B1149" s="2">
        <v>0</v>
      </c>
      <c r="C1149" t="s">
        <v>525</v>
      </c>
    </row>
    <row r="1150" spans="1:3" x14ac:dyDescent="0.45">
      <c r="A1150" t="s">
        <v>176</v>
      </c>
      <c r="B1150" s="2">
        <v>0</v>
      </c>
      <c r="C1150" t="s">
        <v>525</v>
      </c>
    </row>
    <row r="1151" spans="1:3" x14ac:dyDescent="0.45">
      <c r="A1151" t="s">
        <v>177</v>
      </c>
      <c r="B1151" s="2">
        <v>0</v>
      </c>
      <c r="C1151" t="s">
        <v>525</v>
      </c>
    </row>
    <row r="1152" spans="1:3" x14ac:dyDescent="0.45">
      <c r="A1152" t="s">
        <v>178</v>
      </c>
      <c r="B1152" s="2">
        <v>0</v>
      </c>
      <c r="C1152" t="s">
        <v>525</v>
      </c>
    </row>
    <row r="1153" spans="1:3" x14ac:dyDescent="0.45">
      <c r="A1153" t="s">
        <v>179</v>
      </c>
      <c r="B1153" s="2">
        <v>0</v>
      </c>
      <c r="C1153" t="s">
        <v>525</v>
      </c>
    </row>
    <row r="1154" spans="1:3" x14ac:dyDescent="0.45">
      <c r="A1154" t="s">
        <v>32</v>
      </c>
      <c r="B1154" s="2">
        <v>0</v>
      </c>
      <c r="C1154" t="s">
        <v>525</v>
      </c>
    </row>
    <row r="1155" spans="1:3" x14ac:dyDescent="0.45">
      <c r="A1155" t="s">
        <v>180</v>
      </c>
      <c r="B1155" s="2">
        <v>0</v>
      </c>
      <c r="C1155" t="s">
        <v>525</v>
      </c>
    </row>
    <row r="1156" spans="1:3" x14ac:dyDescent="0.45">
      <c r="A1156" t="s">
        <v>35</v>
      </c>
      <c r="B1156" s="2">
        <v>0</v>
      </c>
      <c r="C1156" t="s">
        <v>525</v>
      </c>
    </row>
    <row r="1157" spans="1:3" x14ac:dyDescent="0.45">
      <c r="A1157" t="s">
        <v>172</v>
      </c>
      <c r="B1157" s="2">
        <v>0</v>
      </c>
      <c r="C1157" t="s">
        <v>525</v>
      </c>
    </row>
    <row r="1158" spans="1:3" x14ac:dyDescent="0.45">
      <c r="A1158" t="s">
        <v>181</v>
      </c>
      <c r="B1158" s="2">
        <v>0</v>
      </c>
      <c r="C1158" t="s">
        <v>525</v>
      </c>
    </row>
    <row r="1159" spans="1:3" x14ac:dyDescent="0.45">
      <c r="A1159" t="s">
        <v>183</v>
      </c>
      <c r="B1159" s="2">
        <v>0</v>
      </c>
      <c r="C1159" t="s">
        <v>525</v>
      </c>
    </row>
    <row r="1160" spans="1:3" x14ac:dyDescent="0.45">
      <c r="A1160" t="s">
        <v>184</v>
      </c>
      <c r="B1160" s="2">
        <v>0</v>
      </c>
      <c r="C1160" t="s">
        <v>525</v>
      </c>
    </row>
    <row r="1161" spans="1:3" x14ac:dyDescent="0.45">
      <c r="A1161" t="s">
        <v>185</v>
      </c>
      <c r="B1161" s="2">
        <v>0</v>
      </c>
      <c r="C1161" t="s">
        <v>525</v>
      </c>
    </row>
    <row r="1162" spans="1:3" x14ac:dyDescent="0.45">
      <c r="A1162" t="s">
        <v>186</v>
      </c>
      <c r="B1162" s="2">
        <v>0</v>
      </c>
      <c r="C1162" t="s">
        <v>525</v>
      </c>
    </row>
    <row r="1163" spans="1:3" x14ac:dyDescent="0.45">
      <c r="A1163" t="s">
        <v>187</v>
      </c>
      <c r="B1163" s="2">
        <v>0</v>
      </c>
      <c r="C1163" t="s">
        <v>525</v>
      </c>
    </row>
    <row r="1164" spans="1:3" x14ac:dyDescent="0.45">
      <c r="A1164" t="s">
        <v>188</v>
      </c>
      <c r="B1164" s="2">
        <v>0</v>
      </c>
      <c r="C1164" t="s">
        <v>525</v>
      </c>
    </row>
    <row r="1165" spans="1:3" x14ac:dyDescent="0.45">
      <c r="A1165" t="s">
        <v>189</v>
      </c>
      <c r="B1165" s="2">
        <v>0</v>
      </c>
      <c r="C1165" t="s">
        <v>525</v>
      </c>
    </row>
    <row r="1166" spans="1:3" x14ac:dyDescent="0.45">
      <c r="A1166" t="s">
        <v>137</v>
      </c>
      <c r="B1166" s="2">
        <v>0</v>
      </c>
      <c r="C1166" t="s">
        <v>525</v>
      </c>
    </row>
    <row r="1167" spans="1:3" x14ac:dyDescent="0.45">
      <c r="A1167" t="s">
        <v>136</v>
      </c>
      <c r="B1167" s="2">
        <v>0</v>
      </c>
      <c r="C1167" t="s">
        <v>525</v>
      </c>
    </row>
    <row r="1168" spans="1:3" x14ac:dyDescent="0.45">
      <c r="A1168" t="s">
        <v>242</v>
      </c>
      <c r="B1168" s="2">
        <v>0</v>
      </c>
      <c r="C1168" t="s">
        <v>525</v>
      </c>
    </row>
    <row r="1169" spans="1:3" x14ac:dyDescent="0.45">
      <c r="A1169" t="s">
        <v>138</v>
      </c>
      <c r="B1169" s="2">
        <v>0</v>
      </c>
      <c r="C1169" t="s">
        <v>525</v>
      </c>
    </row>
    <row r="1170" spans="1:3" x14ac:dyDescent="0.45">
      <c r="A1170" t="s">
        <v>277</v>
      </c>
      <c r="B1170" s="2">
        <v>0</v>
      </c>
      <c r="C1170" t="s">
        <v>525</v>
      </c>
    </row>
    <row r="1171" spans="1:3" x14ac:dyDescent="0.45">
      <c r="A1171" t="s">
        <v>278</v>
      </c>
      <c r="B1171" s="2">
        <v>0</v>
      </c>
      <c r="C1171" t="s">
        <v>525</v>
      </c>
    </row>
    <row r="1172" spans="1:3" x14ac:dyDescent="0.45">
      <c r="A1172" t="s">
        <v>281</v>
      </c>
      <c r="B1172" s="2">
        <v>0</v>
      </c>
      <c r="C1172" t="s">
        <v>525</v>
      </c>
    </row>
    <row r="1173" spans="1:3" x14ac:dyDescent="0.45">
      <c r="A1173" t="s">
        <v>282</v>
      </c>
      <c r="B1173" s="2">
        <v>0</v>
      </c>
      <c r="C1173" t="s">
        <v>525</v>
      </c>
    </row>
    <row r="1174" spans="1:3" x14ac:dyDescent="0.45">
      <c r="A1174" t="s">
        <v>283</v>
      </c>
      <c r="B1174" s="2">
        <v>0</v>
      </c>
      <c r="C1174" t="s">
        <v>525</v>
      </c>
    </row>
    <row r="1175" spans="1:3" x14ac:dyDescent="0.45">
      <c r="A1175" t="s">
        <v>284</v>
      </c>
      <c r="B1175" s="2">
        <v>0</v>
      </c>
      <c r="C1175" t="s">
        <v>525</v>
      </c>
    </row>
    <row r="1176" spans="1:3" x14ac:dyDescent="0.45">
      <c r="A1176" t="s">
        <v>285</v>
      </c>
      <c r="B1176" s="2">
        <v>0</v>
      </c>
      <c r="C1176" t="s">
        <v>525</v>
      </c>
    </row>
    <row r="1177" spans="1:3" x14ac:dyDescent="0.45">
      <c r="A1177" t="s">
        <v>286</v>
      </c>
      <c r="B1177" s="2">
        <v>0</v>
      </c>
      <c r="C1177" t="s">
        <v>525</v>
      </c>
    </row>
    <row r="1178" spans="1:3" x14ac:dyDescent="0.45">
      <c r="A1178" t="s">
        <v>44</v>
      </c>
      <c r="B1178" s="2">
        <v>0</v>
      </c>
      <c r="C1178" t="s">
        <v>525</v>
      </c>
    </row>
    <row r="1179" spans="1:3" x14ac:dyDescent="0.45">
      <c r="A1179" t="s">
        <v>288</v>
      </c>
      <c r="B1179" s="2">
        <v>0</v>
      </c>
      <c r="C1179" t="s">
        <v>525</v>
      </c>
    </row>
    <row r="1180" spans="1:3" x14ac:dyDescent="0.45">
      <c r="A1180" t="s">
        <v>266</v>
      </c>
      <c r="B1180" s="2">
        <v>0</v>
      </c>
      <c r="C1180" t="s">
        <v>525</v>
      </c>
    </row>
    <row r="1181" spans="1:3" x14ac:dyDescent="0.45">
      <c r="A1181" t="s">
        <v>265</v>
      </c>
      <c r="B1181" s="2">
        <v>0</v>
      </c>
      <c r="C1181" t="s">
        <v>525</v>
      </c>
    </row>
    <row r="1182" spans="1:3" x14ac:dyDescent="0.45">
      <c r="A1182" t="s">
        <v>244</v>
      </c>
      <c r="B1182" s="2">
        <v>0</v>
      </c>
      <c r="C1182" t="s">
        <v>525</v>
      </c>
    </row>
    <row r="1183" spans="1:3" x14ac:dyDescent="0.45">
      <c r="A1183" t="s">
        <v>245</v>
      </c>
      <c r="B1183" s="2">
        <v>0</v>
      </c>
      <c r="C1183" t="s">
        <v>525</v>
      </c>
    </row>
    <row r="1184" spans="1:3" x14ac:dyDescent="0.45">
      <c r="A1184" t="s">
        <v>246</v>
      </c>
      <c r="B1184" s="2">
        <v>0</v>
      </c>
      <c r="C1184" t="s">
        <v>525</v>
      </c>
    </row>
    <row r="1185" spans="1:3" x14ac:dyDescent="0.45">
      <c r="A1185" t="s">
        <v>247</v>
      </c>
      <c r="B1185" s="2">
        <v>0</v>
      </c>
      <c r="C1185" t="s">
        <v>525</v>
      </c>
    </row>
    <row r="1186" spans="1:3" x14ac:dyDescent="0.45">
      <c r="A1186" t="s">
        <v>248</v>
      </c>
      <c r="B1186" s="2">
        <v>0</v>
      </c>
      <c r="C1186" t="s">
        <v>525</v>
      </c>
    </row>
    <row r="1187" spans="1:3" x14ac:dyDescent="0.45">
      <c r="A1187" t="s">
        <v>251</v>
      </c>
      <c r="B1187" s="2">
        <v>0</v>
      </c>
      <c r="C1187" t="s">
        <v>525</v>
      </c>
    </row>
    <row r="1188" spans="1:3" x14ac:dyDescent="0.45">
      <c r="A1188" t="s">
        <v>252</v>
      </c>
      <c r="B1188" s="2">
        <v>0</v>
      </c>
      <c r="C1188" t="s">
        <v>525</v>
      </c>
    </row>
    <row r="1189" spans="1:3" x14ac:dyDescent="0.45">
      <c r="A1189" t="s">
        <v>253</v>
      </c>
      <c r="B1189" s="2">
        <v>0</v>
      </c>
      <c r="C1189" t="s">
        <v>525</v>
      </c>
    </row>
    <row r="1190" spans="1:3" x14ac:dyDescent="0.45">
      <c r="A1190" t="s">
        <v>26</v>
      </c>
      <c r="B1190" s="2">
        <v>0</v>
      </c>
      <c r="C1190" t="s">
        <v>525</v>
      </c>
    </row>
    <row r="1191" spans="1:3" x14ac:dyDescent="0.45">
      <c r="A1191" t="s">
        <v>254</v>
      </c>
      <c r="B1191" s="2">
        <v>0</v>
      </c>
      <c r="C1191" t="s">
        <v>525</v>
      </c>
    </row>
    <row r="1192" spans="1:3" x14ac:dyDescent="0.45">
      <c r="A1192" t="s">
        <v>255</v>
      </c>
      <c r="B1192" s="2">
        <v>0</v>
      </c>
      <c r="C1192" t="s">
        <v>525</v>
      </c>
    </row>
    <row r="1193" spans="1:3" x14ac:dyDescent="0.45">
      <c r="A1193" t="s">
        <v>257</v>
      </c>
      <c r="B1193" s="2">
        <v>0</v>
      </c>
      <c r="C1193" t="s">
        <v>525</v>
      </c>
    </row>
    <row r="1194" spans="1:3" x14ac:dyDescent="0.45">
      <c r="A1194" t="s">
        <v>268</v>
      </c>
      <c r="B1194" s="2">
        <v>0</v>
      </c>
      <c r="C1194" t="s">
        <v>525</v>
      </c>
    </row>
    <row r="1195" spans="1:3" x14ac:dyDescent="0.45">
      <c r="A1195" t="s">
        <v>276</v>
      </c>
      <c r="B1195" s="2">
        <v>0</v>
      </c>
      <c r="C1195" t="s">
        <v>525</v>
      </c>
    </row>
    <row r="1196" spans="1:3" x14ac:dyDescent="0.45">
      <c r="A1196" t="s">
        <v>393</v>
      </c>
      <c r="B1196" s="2">
        <v>0</v>
      </c>
      <c r="C1196" t="s">
        <v>525</v>
      </c>
    </row>
    <row r="1197" spans="1:3" x14ac:dyDescent="0.45">
      <c r="A1197" t="s">
        <v>275</v>
      </c>
      <c r="B1197" s="2">
        <v>0</v>
      </c>
      <c r="C1197" t="s">
        <v>525</v>
      </c>
    </row>
    <row r="1198" spans="1:3" x14ac:dyDescent="0.45">
      <c r="A1198" t="s">
        <v>395</v>
      </c>
      <c r="B1198" s="2">
        <v>0</v>
      </c>
      <c r="C1198" t="s">
        <v>525</v>
      </c>
    </row>
    <row r="1199" spans="1:3" x14ac:dyDescent="0.45">
      <c r="A1199" t="s">
        <v>396</v>
      </c>
      <c r="B1199" s="2">
        <v>0</v>
      </c>
      <c r="C1199" t="s">
        <v>525</v>
      </c>
    </row>
    <row r="1200" spans="1:3" x14ac:dyDescent="0.45">
      <c r="A1200" t="s">
        <v>388</v>
      </c>
      <c r="B1200" s="2">
        <v>0</v>
      </c>
      <c r="C1200" t="s">
        <v>525</v>
      </c>
    </row>
    <row r="1201" spans="1:3" x14ac:dyDescent="0.45">
      <c r="A1201" t="s">
        <v>398</v>
      </c>
      <c r="B1201" s="2">
        <v>0</v>
      </c>
      <c r="C1201" t="s">
        <v>525</v>
      </c>
    </row>
    <row r="1202" spans="1:3" x14ac:dyDescent="0.45">
      <c r="A1202" t="s">
        <v>400</v>
      </c>
      <c r="B1202" s="2">
        <v>0</v>
      </c>
      <c r="C1202" t="s">
        <v>525</v>
      </c>
    </row>
    <row r="1203" spans="1:3" x14ac:dyDescent="0.45">
      <c r="A1203" t="s">
        <v>401</v>
      </c>
      <c r="B1203" s="2">
        <v>0</v>
      </c>
      <c r="C1203" t="s">
        <v>525</v>
      </c>
    </row>
    <row r="1204" spans="1:3" x14ac:dyDescent="0.45">
      <c r="A1204" t="s">
        <v>402</v>
      </c>
      <c r="B1204" s="2">
        <v>0</v>
      </c>
      <c r="C1204" t="s">
        <v>525</v>
      </c>
    </row>
    <row r="1205" spans="1:3" x14ac:dyDescent="0.45">
      <c r="A1205" t="s">
        <v>403</v>
      </c>
      <c r="B1205" s="2">
        <v>0</v>
      </c>
      <c r="C1205" t="s">
        <v>525</v>
      </c>
    </row>
    <row r="1206" spans="1:3" x14ac:dyDescent="0.45">
      <c r="A1206" t="s">
        <v>404</v>
      </c>
      <c r="B1206" s="2">
        <v>0</v>
      </c>
      <c r="C1206" t="s">
        <v>525</v>
      </c>
    </row>
    <row r="1207" spans="1:3" x14ac:dyDescent="0.45">
      <c r="A1207" t="s">
        <v>405</v>
      </c>
      <c r="B1207" s="2">
        <v>0</v>
      </c>
      <c r="C1207" t="s">
        <v>525</v>
      </c>
    </row>
    <row r="1208" spans="1:3" x14ac:dyDescent="0.45">
      <c r="A1208" t="s">
        <v>406</v>
      </c>
      <c r="B1208" s="2">
        <v>0</v>
      </c>
      <c r="C1208" t="s">
        <v>525</v>
      </c>
    </row>
    <row r="1209" spans="1:3" x14ac:dyDescent="0.45">
      <c r="A1209" t="s">
        <v>21</v>
      </c>
      <c r="B1209" s="2">
        <v>0</v>
      </c>
      <c r="C1209" t="s">
        <v>525</v>
      </c>
    </row>
    <row r="1210" spans="1:3" x14ac:dyDescent="0.45">
      <c r="A1210" t="s">
        <v>407</v>
      </c>
      <c r="B1210" s="2">
        <v>0</v>
      </c>
      <c r="C1210" t="s">
        <v>525</v>
      </c>
    </row>
    <row r="1211" spans="1:3" x14ac:dyDescent="0.45">
      <c r="A1211" t="s">
        <v>408</v>
      </c>
      <c r="B1211" s="2">
        <v>0</v>
      </c>
      <c r="C1211" t="s">
        <v>525</v>
      </c>
    </row>
    <row r="1212" spans="1:3" x14ac:dyDescent="0.45">
      <c r="A1212" t="s">
        <v>387</v>
      </c>
      <c r="B1212" s="2">
        <v>0</v>
      </c>
      <c r="C1212" t="s">
        <v>525</v>
      </c>
    </row>
    <row r="1213" spans="1:3" x14ac:dyDescent="0.45">
      <c r="A1213" t="s">
        <v>339</v>
      </c>
      <c r="B1213" s="2">
        <v>0</v>
      </c>
      <c r="C1213" t="s">
        <v>525</v>
      </c>
    </row>
    <row r="1214" spans="1:3" x14ac:dyDescent="0.45">
      <c r="A1214" t="s">
        <v>338</v>
      </c>
      <c r="B1214" s="2">
        <v>0</v>
      </c>
      <c r="C1214" t="s">
        <v>525</v>
      </c>
    </row>
    <row r="1215" spans="1:3" x14ac:dyDescent="0.45">
      <c r="A1215" t="s">
        <v>337</v>
      </c>
      <c r="B1215" s="2">
        <v>0</v>
      </c>
      <c r="C1215" t="s">
        <v>525</v>
      </c>
    </row>
    <row r="1216" spans="1:3" x14ac:dyDescent="0.45">
      <c r="A1216" t="s">
        <v>269</v>
      </c>
      <c r="B1216" s="2">
        <v>0</v>
      </c>
      <c r="C1216" t="s">
        <v>525</v>
      </c>
    </row>
    <row r="1217" spans="1:3" x14ac:dyDescent="0.45">
      <c r="A1217" t="s">
        <v>270</v>
      </c>
      <c r="B1217" s="2">
        <v>0</v>
      </c>
      <c r="C1217" t="s">
        <v>525</v>
      </c>
    </row>
    <row r="1218" spans="1:3" x14ac:dyDescent="0.45">
      <c r="A1218" t="s">
        <v>271</v>
      </c>
      <c r="B1218" s="2">
        <v>0</v>
      </c>
      <c r="C1218" t="s">
        <v>525</v>
      </c>
    </row>
    <row r="1219" spans="1:3" x14ac:dyDescent="0.45">
      <c r="A1219" t="s">
        <v>273</v>
      </c>
      <c r="B1219" s="2">
        <v>0</v>
      </c>
      <c r="C1219" t="s">
        <v>525</v>
      </c>
    </row>
    <row r="1220" spans="1:3" x14ac:dyDescent="0.45">
      <c r="A1220" t="s">
        <v>274</v>
      </c>
      <c r="B1220" s="2">
        <v>0</v>
      </c>
      <c r="C1220" t="s">
        <v>525</v>
      </c>
    </row>
    <row r="1221" spans="1:3" x14ac:dyDescent="0.45">
      <c r="A1221" t="s">
        <v>258</v>
      </c>
      <c r="B1221" s="2">
        <v>0</v>
      </c>
      <c r="C1221" t="s">
        <v>525</v>
      </c>
    </row>
    <row r="1222" spans="1:3" x14ac:dyDescent="0.45">
      <c r="A1222" t="s">
        <v>259</v>
      </c>
      <c r="B1222" s="2">
        <v>0</v>
      </c>
      <c r="C1222" t="s">
        <v>525</v>
      </c>
    </row>
    <row r="1223" spans="1:3" x14ac:dyDescent="0.45">
      <c r="A1223" t="s">
        <v>260</v>
      </c>
      <c r="B1223" s="2">
        <v>0</v>
      </c>
      <c r="C1223" t="s">
        <v>525</v>
      </c>
    </row>
    <row r="1224" spans="1:3" x14ac:dyDescent="0.45">
      <c r="A1224" t="s">
        <v>261</v>
      </c>
      <c r="B1224" s="2">
        <v>0</v>
      </c>
      <c r="C1224" t="s">
        <v>525</v>
      </c>
    </row>
    <row r="1225" spans="1:3" x14ac:dyDescent="0.45">
      <c r="A1225" t="s">
        <v>336</v>
      </c>
      <c r="B1225" s="2">
        <v>0</v>
      </c>
      <c r="C1225" t="s">
        <v>525</v>
      </c>
    </row>
    <row r="1226" spans="1:3" x14ac:dyDescent="0.45">
      <c r="A1226" t="s">
        <v>327</v>
      </c>
      <c r="B1226" s="2">
        <v>0</v>
      </c>
      <c r="C1226" t="s">
        <v>525</v>
      </c>
    </row>
    <row r="1227" spans="1:3" x14ac:dyDescent="0.45">
      <c r="A1227" t="s">
        <v>314</v>
      </c>
      <c r="B1227" s="2">
        <v>0</v>
      </c>
      <c r="C1227" t="s">
        <v>525</v>
      </c>
    </row>
    <row r="1228" spans="1:3" x14ac:dyDescent="0.45">
      <c r="A1228" t="s">
        <v>43</v>
      </c>
      <c r="B1228" s="2">
        <v>0</v>
      </c>
      <c r="C1228" t="s">
        <v>525</v>
      </c>
    </row>
    <row r="1229" spans="1:3" x14ac:dyDescent="0.45">
      <c r="A1229" t="s">
        <v>303</v>
      </c>
      <c r="B1229" s="2">
        <v>0</v>
      </c>
      <c r="C1229" t="s">
        <v>525</v>
      </c>
    </row>
    <row r="1230" spans="1:3" x14ac:dyDescent="0.45">
      <c r="A1230" t="s">
        <v>293</v>
      </c>
      <c r="B1230" s="2">
        <v>0</v>
      </c>
      <c r="C1230" t="s">
        <v>525</v>
      </c>
    </row>
    <row r="1231" spans="1:3" x14ac:dyDescent="0.45">
      <c r="A1231" t="s">
        <v>294</v>
      </c>
      <c r="B1231" s="2">
        <v>0</v>
      </c>
      <c r="C1231" t="s">
        <v>525</v>
      </c>
    </row>
    <row r="1232" spans="1:3" x14ac:dyDescent="0.45">
      <c r="A1232" t="s">
        <v>295</v>
      </c>
      <c r="B1232" s="2">
        <v>0</v>
      </c>
      <c r="C1232" t="s">
        <v>525</v>
      </c>
    </row>
    <row r="1233" spans="1:3" x14ac:dyDescent="0.45">
      <c r="A1233" t="s">
        <v>296</v>
      </c>
      <c r="B1233" s="2">
        <v>0</v>
      </c>
      <c r="C1233" t="s">
        <v>525</v>
      </c>
    </row>
    <row r="1234" spans="1:3" x14ac:dyDescent="0.45">
      <c r="A1234" t="s">
        <v>297</v>
      </c>
      <c r="B1234" s="2">
        <v>0</v>
      </c>
      <c r="C1234" t="s">
        <v>525</v>
      </c>
    </row>
    <row r="1235" spans="1:3" x14ac:dyDescent="0.45">
      <c r="A1235" t="s">
        <v>298</v>
      </c>
      <c r="B1235" s="2">
        <v>0</v>
      </c>
      <c r="C1235" t="s">
        <v>525</v>
      </c>
    </row>
    <row r="1236" spans="1:3" x14ac:dyDescent="0.45">
      <c r="A1236" t="s">
        <v>299</v>
      </c>
      <c r="B1236" s="2">
        <v>0</v>
      </c>
      <c r="C1236" t="s">
        <v>525</v>
      </c>
    </row>
    <row r="1237" spans="1:3" x14ac:dyDescent="0.45">
      <c r="A1237" t="s">
        <v>300</v>
      </c>
      <c r="B1237" s="2">
        <v>0</v>
      </c>
      <c r="C1237" t="s">
        <v>525</v>
      </c>
    </row>
    <row r="1238" spans="1:3" x14ac:dyDescent="0.45">
      <c r="A1238" t="s">
        <v>301</v>
      </c>
      <c r="B1238" s="2">
        <v>0</v>
      </c>
      <c r="C1238" t="s">
        <v>525</v>
      </c>
    </row>
    <row r="1239" spans="1:3" x14ac:dyDescent="0.45">
      <c r="A1239" t="s">
        <v>292</v>
      </c>
      <c r="B1239" s="2">
        <v>0</v>
      </c>
      <c r="C1239" t="s">
        <v>525</v>
      </c>
    </row>
    <row r="1240" spans="1:3" x14ac:dyDescent="0.45">
      <c r="A1240" t="s">
        <v>302</v>
      </c>
      <c r="B1240" s="2">
        <v>0</v>
      </c>
      <c r="C1240" t="s">
        <v>525</v>
      </c>
    </row>
    <row r="1241" spans="1:3" x14ac:dyDescent="0.45">
      <c r="A1241" t="s">
        <v>304</v>
      </c>
      <c r="B1241" s="2">
        <v>0</v>
      </c>
      <c r="C1241" t="s">
        <v>525</v>
      </c>
    </row>
    <row r="1242" spans="1:3" x14ac:dyDescent="0.45">
      <c r="A1242" t="s">
        <v>305</v>
      </c>
      <c r="B1242" s="2">
        <v>0</v>
      </c>
      <c r="C1242" t="s">
        <v>525</v>
      </c>
    </row>
    <row r="1243" spans="1:3" x14ac:dyDescent="0.45">
      <c r="A1243" t="s">
        <v>306</v>
      </c>
      <c r="B1243" s="2">
        <v>0</v>
      </c>
      <c r="C1243" t="s">
        <v>525</v>
      </c>
    </row>
    <row r="1244" spans="1:3" x14ac:dyDescent="0.45">
      <c r="A1244" t="s">
        <v>307</v>
      </c>
      <c r="B1244" s="2">
        <v>0</v>
      </c>
      <c r="C1244" t="s">
        <v>525</v>
      </c>
    </row>
    <row r="1245" spans="1:3" x14ac:dyDescent="0.45">
      <c r="A1245" t="s">
        <v>310</v>
      </c>
      <c r="B1245" s="2">
        <v>0</v>
      </c>
      <c r="C1245" t="s">
        <v>525</v>
      </c>
    </row>
    <row r="1246" spans="1:3" x14ac:dyDescent="0.45">
      <c r="A1246" t="s">
        <v>311</v>
      </c>
      <c r="B1246" s="2">
        <v>0</v>
      </c>
      <c r="C1246" t="s">
        <v>525</v>
      </c>
    </row>
    <row r="1247" spans="1:3" x14ac:dyDescent="0.45">
      <c r="A1247" t="s">
        <v>312</v>
      </c>
      <c r="B1247" s="2">
        <v>0</v>
      </c>
      <c r="C1247" t="s">
        <v>525</v>
      </c>
    </row>
    <row r="1248" spans="1:3" x14ac:dyDescent="0.45">
      <c r="A1248" t="s">
        <v>335</v>
      </c>
      <c r="B1248" s="2">
        <v>0</v>
      </c>
      <c r="C1248" t="s">
        <v>525</v>
      </c>
    </row>
    <row r="1249" spans="1:3" x14ac:dyDescent="0.45">
      <c r="A1249" t="s">
        <v>334</v>
      </c>
      <c r="B1249" s="2">
        <v>0</v>
      </c>
      <c r="C1249" t="s">
        <v>525</v>
      </c>
    </row>
    <row r="1250" spans="1:3" x14ac:dyDescent="0.45">
      <c r="A1250" t="s">
        <v>333</v>
      </c>
      <c r="B1250" s="2">
        <v>0</v>
      </c>
      <c r="C1250" t="s">
        <v>525</v>
      </c>
    </row>
    <row r="1251" spans="1:3" x14ac:dyDescent="0.45">
      <c r="A1251" t="s">
        <v>319</v>
      </c>
      <c r="B1251" s="2">
        <v>0</v>
      </c>
      <c r="C1251" t="s">
        <v>525</v>
      </c>
    </row>
    <row r="1252" spans="1:3" x14ac:dyDescent="0.45">
      <c r="A1252" t="s">
        <v>262</v>
      </c>
      <c r="B1252" s="2">
        <v>0</v>
      </c>
      <c r="C1252" t="s">
        <v>525</v>
      </c>
    </row>
    <row r="1253" spans="1:3" x14ac:dyDescent="0.45">
      <c r="A1253" t="s">
        <v>263</v>
      </c>
      <c r="B1253" s="2">
        <v>0</v>
      </c>
      <c r="C1253" t="s">
        <v>525</v>
      </c>
    </row>
    <row r="1254" spans="1:3" x14ac:dyDescent="0.45">
      <c r="A1254" t="s">
        <v>49</v>
      </c>
      <c r="B1254" s="2">
        <v>0</v>
      </c>
      <c r="C1254" t="s">
        <v>525</v>
      </c>
    </row>
    <row r="1255" spans="1:3" x14ac:dyDescent="0.45">
      <c r="A1255" t="s">
        <v>264</v>
      </c>
      <c r="B1255" s="2">
        <v>0</v>
      </c>
      <c r="C1255" t="s">
        <v>525</v>
      </c>
    </row>
    <row r="1256" spans="1:3" x14ac:dyDescent="0.45">
      <c r="A1256" t="s">
        <v>289</v>
      </c>
      <c r="B1256" s="2">
        <v>0</v>
      </c>
      <c r="C1256" t="s">
        <v>525</v>
      </c>
    </row>
    <row r="1257" spans="1:3" x14ac:dyDescent="0.45">
      <c r="A1257" t="s">
        <v>290</v>
      </c>
      <c r="B1257" s="2">
        <v>0</v>
      </c>
      <c r="C1257" t="s">
        <v>525</v>
      </c>
    </row>
    <row r="1258" spans="1:3" x14ac:dyDescent="0.45">
      <c r="A1258" t="s">
        <v>291</v>
      </c>
      <c r="B1258" s="2">
        <v>0</v>
      </c>
      <c r="C1258" t="s">
        <v>525</v>
      </c>
    </row>
    <row r="1259" spans="1:3" x14ac:dyDescent="0.45">
      <c r="A1259" t="s">
        <v>315</v>
      </c>
      <c r="B1259" s="2">
        <v>0</v>
      </c>
      <c r="C1259" t="s">
        <v>525</v>
      </c>
    </row>
    <row r="1260" spans="1:3" x14ac:dyDescent="0.45">
      <c r="A1260" t="s">
        <v>317</v>
      </c>
      <c r="B1260" s="2">
        <v>0</v>
      </c>
      <c r="C1260" t="s">
        <v>525</v>
      </c>
    </row>
    <row r="1261" spans="1:3" x14ac:dyDescent="0.45">
      <c r="A1261" t="s">
        <v>318</v>
      </c>
      <c r="B1261" s="2">
        <v>0</v>
      </c>
      <c r="C1261" t="s">
        <v>525</v>
      </c>
    </row>
    <row r="1262" spans="1:3" x14ac:dyDescent="0.45">
      <c r="A1262" t="s">
        <v>320</v>
      </c>
      <c r="B1262" s="2">
        <v>0</v>
      </c>
      <c r="C1262" t="s">
        <v>525</v>
      </c>
    </row>
    <row r="1263" spans="1:3" x14ac:dyDescent="0.45">
      <c r="A1263" t="s">
        <v>332</v>
      </c>
      <c r="B1263" s="2">
        <v>0</v>
      </c>
      <c r="C1263" t="s">
        <v>525</v>
      </c>
    </row>
    <row r="1264" spans="1:3" x14ac:dyDescent="0.45">
      <c r="A1264" t="s">
        <v>321</v>
      </c>
      <c r="B1264" s="2">
        <v>0</v>
      </c>
      <c r="C1264" t="s">
        <v>525</v>
      </c>
    </row>
    <row r="1265" spans="1:3" x14ac:dyDescent="0.45">
      <c r="A1265" t="s">
        <v>322</v>
      </c>
      <c r="B1265" s="2">
        <v>0</v>
      </c>
      <c r="C1265" t="s">
        <v>525</v>
      </c>
    </row>
    <row r="1266" spans="1:3" x14ac:dyDescent="0.45">
      <c r="A1266" t="s">
        <v>323</v>
      </c>
      <c r="B1266" s="2">
        <v>0</v>
      </c>
      <c r="C1266" t="s">
        <v>525</v>
      </c>
    </row>
    <row r="1267" spans="1:3" x14ac:dyDescent="0.45">
      <c r="A1267" t="s">
        <v>325</v>
      </c>
      <c r="B1267" s="2">
        <v>0</v>
      </c>
      <c r="C1267" t="s">
        <v>525</v>
      </c>
    </row>
    <row r="1268" spans="1:3" x14ac:dyDescent="0.45">
      <c r="A1268" t="s">
        <v>316</v>
      </c>
      <c r="B1268" s="2">
        <v>0</v>
      </c>
      <c r="C1268" t="s">
        <v>525</v>
      </c>
    </row>
    <row r="1269" spans="1:3" x14ac:dyDescent="0.45">
      <c r="A1269" t="s">
        <v>326</v>
      </c>
      <c r="B1269" s="2">
        <v>0</v>
      </c>
      <c r="C1269" t="s">
        <v>525</v>
      </c>
    </row>
    <row r="1270" spans="1:3" x14ac:dyDescent="0.45">
      <c r="A1270" t="s">
        <v>328</v>
      </c>
      <c r="B1270" s="2">
        <v>0</v>
      </c>
      <c r="C1270" t="s">
        <v>525</v>
      </c>
    </row>
    <row r="1271" spans="1:3" x14ac:dyDescent="0.45">
      <c r="A1271" t="s">
        <v>329</v>
      </c>
      <c r="B1271" s="2">
        <v>0</v>
      </c>
      <c r="C1271" t="s">
        <v>525</v>
      </c>
    </row>
    <row r="1272" spans="1:3" x14ac:dyDescent="0.45">
      <c r="A1272" t="s">
        <v>330</v>
      </c>
      <c r="B1272" s="2">
        <v>0</v>
      </c>
      <c r="C1272" t="s">
        <v>525</v>
      </c>
    </row>
    <row r="1273" spans="1:3" x14ac:dyDescent="0.45">
      <c r="A1273" t="s">
        <v>331</v>
      </c>
      <c r="B1273" s="2">
        <v>0</v>
      </c>
      <c r="C1273" t="s">
        <v>525</v>
      </c>
    </row>
    <row r="1274" spans="1:3" x14ac:dyDescent="0.45">
      <c r="A1274" t="s">
        <v>394</v>
      </c>
      <c r="B1274" s="2">
        <v>0</v>
      </c>
      <c r="C1274" t="s">
        <v>525</v>
      </c>
    </row>
    <row r="1275" spans="1:3" x14ac:dyDescent="0.45">
      <c r="A1275" t="s">
        <v>392</v>
      </c>
      <c r="B1275" s="2">
        <v>0</v>
      </c>
      <c r="C1275" t="s">
        <v>525</v>
      </c>
    </row>
    <row r="1276" spans="1:3" x14ac:dyDescent="0.45">
      <c r="A1276" t="s">
        <v>139</v>
      </c>
      <c r="B1276" s="2">
        <v>0</v>
      </c>
      <c r="C1276" t="s">
        <v>525</v>
      </c>
    </row>
    <row r="1277" spans="1:3" x14ac:dyDescent="0.45">
      <c r="A1277" t="s">
        <v>118</v>
      </c>
      <c r="B1277" s="2">
        <v>0</v>
      </c>
      <c r="C1277" t="s">
        <v>525</v>
      </c>
    </row>
    <row r="1278" spans="1:3" x14ac:dyDescent="0.45">
      <c r="A1278" t="s">
        <v>197</v>
      </c>
      <c r="B1278" s="2">
        <v>0</v>
      </c>
      <c r="C1278" t="s">
        <v>525</v>
      </c>
    </row>
    <row r="1279" spans="1:3" x14ac:dyDescent="0.45">
      <c r="A1279" t="s">
        <v>365</v>
      </c>
      <c r="B1279" s="2">
        <v>0</v>
      </c>
      <c r="C1279" t="s">
        <v>525</v>
      </c>
    </row>
    <row r="1280" spans="1:3" x14ac:dyDescent="0.45">
      <c r="A1280" t="s">
        <v>366</v>
      </c>
      <c r="B1280" s="2">
        <v>0</v>
      </c>
      <c r="C1280" t="s">
        <v>525</v>
      </c>
    </row>
    <row r="1281" spans="1:3" x14ac:dyDescent="0.45">
      <c r="A1281" t="s">
        <v>367</v>
      </c>
      <c r="B1281" s="2">
        <v>0</v>
      </c>
      <c r="C1281" t="s">
        <v>525</v>
      </c>
    </row>
    <row r="1282" spans="1:3" x14ac:dyDescent="0.45">
      <c r="A1282" t="s">
        <v>368</v>
      </c>
      <c r="B1282" s="2">
        <v>0</v>
      </c>
      <c r="C1282" t="s">
        <v>525</v>
      </c>
    </row>
    <row r="1283" spans="1:3" x14ac:dyDescent="0.45">
      <c r="A1283" t="s">
        <v>369</v>
      </c>
      <c r="B1283" s="2">
        <v>0</v>
      </c>
      <c r="C1283" t="s">
        <v>525</v>
      </c>
    </row>
    <row r="1284" spans="1:3" x14ac:dyDescent="0.45">
      <c r="A1284" t="s">
        <v>370</v>
      </c>
      <c r="B1284" s="2">
        <v>0</v>
      </c>
      <c r="C1284" t="s">
        <v>525</v>
      </c>
    </row>
    <row r="1285" spans="1:3" x14ac:dyDescent="0.45">
      <c r="A1285" t="s">
        <v>371</v>
      </c>
      <c r="B1285" s="2">
        <v>0</v>
      </c>
      <c r="C1285" t="s">
        <v>525</v>
      </c>
    </row>
    <row r="1286" spans="1:3" x14ac:dyDescent="0.45">
      <c r="A1286" t="s">
        <v>50</v>
      </c>
      <c r="B1286" s="2">
        <v>0</v>
      </c>
      <c r="C1286" t="s">
        <v>525</v>
      </c>
    </row>
    <row r="1287" spans="1:3" x14ac:dyDescent="0.45">
      <c r="A1287" t="s">
        <v>372</v>
      </c>
      <c r="B1287" s="2">
        <v>0</v>
      </c>
      <c r="C1287" t="s">
        <v>525</v>
      </c>
    </row>
    <row r="1288" spans="1:3" x14ac:dyDescent="0.45">
      <c r="A1288" t="s">
        <v>373</v>
      </c>
      <c r="B1288" s="2">
        <v>0</v>
      </c>
      <c r="C1288" t="s">
        <v>525</v>
      </c>
    </row>
    <row r="1289" spans="1:3" x14ac:dyDescent="0.45">
      <c r="A1289" t="s">
        <v>364</v>
      </c>
      <c r="B1289" s="2">
        <v>0</v>
      </c>
      <c r="C1289" t="s">
        <v>525</v>
      </c>
    </row>
    <row r="1290" spans="1:3" x14ac:dyDescent="0.45">
      <c r="A1290" t="s">
        <v>374</v>
      </c>
      <c r="B1290" s="2">
        <v>0</v>
      </c>
      <c r="C1290" t="s">
        <v>525</v>
      </c>
    </row>
    <row r="1291" spans="1:3" x14ac:dyDescent="0.45">
      <c r="A1291" t="s">
        <v>376</v>
      </c>
      <c r="B1291" s="2">
        <v>0</v>
      </c>
      <c r="C1291" t="s">
        <v>525</v>
      </c>
    </row>
    <row r="1292" spans="1:3" x14ac:dyDescent="0.45">
      <c r="A1292" t="s">
        <v>377</v>
      </c>
      <c r="B1292" s="2">
        <v>0</v>
      </c>
      <c r="C1292" t="s">
        <v>525</v>
      </c>
    </row>
    <row r="1293" spans="1:3" x14ac:dyDescent="0.45">
      <c r="A1293" t="s">
        <v>378</v>
      </c>
      <c r="B1293" s="2">
        <v>0</v>
      </c>
      <c r="C1293" t="s">
        <v>525</v>
      </c>
    </row>
    <row r="1294" spans="1:3" x14ac:dyDescent="0.45">
      <c r="A1294" t="s">
        <v>379</v>
      </c>
      <c r="B1294" s="2">
        <v>0</v>
      </c>
      <c r="C1294" t="s">
        <v>525</v>
      </c>
    </row>
    <row r="1295" spans="1:3" x14ac:dyDescent="0.45">
      <c r="A1295" t="s">
        <v>380</v>
      </c>
      <c r="B1295" s="2">
        <v>0</v>
      </c>
      <c r="C1295" t="s">
        <v>525</v>
      </c>
    </row>
    <row r="1296" spans="1:3" x14ac:dyDescent="0.45">
      <c r="A1296" t="s">
        <v>381</v>
      </c>
      <c r="B1296" s="2">
        <v>0</v>
      </c>
      <c r="C1296" t="s">
        <v>525</v>
      </c>
    </row>
    <row r="1297" spans="1:3" x14ac:dyDescent="0.45">
      <c r="A1297" t="s">
        <v>382</v>
      </c>
      <c r="B1297" s="2">
        <v>0</v>
      </c>
      <c r="C1297" t="s">
        <v>525</v>
      </c>
    </row>
    <row r="1298" spans="1:3" x14ac:dyDescent="0.45">
      <c r="A1298" t="s">
        <v>383</v>
      </c>
      <c r="B1298" s="2">
        <v>0</v>
      </c>
      <c r="C1298" t="s">
        <v>525</v>
      </c>
    </row>
    <row r="1299" spans="1:3" x14ac:dyDescent="0.45">
      <c r="A1299" t="s">
        <v>384</v>
      </c>
      <c r="B1299" s="2">
        <v>0</v>
      </c>
      <c r="C1299" t="s">
        <v>525</v>
      </c>
    </row>
    <row r="1300" spans="1:3" x14ac:dyDescent="0.45">
      <c r="A1300" t="s">
        <v>241</v>
      </c>
      <c r="B1300" s="2">
        <v>0</v>
      </c>
      <c r="C1300" t="s">
        <v>525</v>
      </c>
    </row>
    <row r="1301" spans="1:3" x14ac:dyDescent="0.45">
      <c r="A1301" t="s">
        <v>119</v>
      </c>
      <c r="B1301" s="2">
        <v>0</v>
      </c>
      <c r="C1301" t="s">
        <v>525</v>
      </c>
    </row>
    <row r="1302" spans="1:3" x14ac:dyDescent="0.45">
      <c r="A1302" t="s">
        <v>117</v>
      </c>
      <c r="B1302" s="2">
        <v>0</v>
      </c>
      <c r="C1302" t="s">
        <v>525</v>
      </c>
    </row>
    <row r="1303" spans="1:3" x14ac:dyDescent="0.45">
      <c r="A1303" t="s">
        <v>391</v>
      </c>
      <c r="B1303" s="2">
        <v>0</v>
      </c>
      <c r="C1303" t="s">
        <v>525</v>
      </c>
    </row>
    <row r="1304" spans="1:3" x14ac:dyDescent="0.45">
      <c r="A1304" t="s">
        <v>116</v>
      </c>
      <c r="B1304" s="2">
        <v>0</v>
      </c>
      <c r="C1304" t="s">
        <v>525</v>
      </c>
    </row>
    <row r="1305" spans="1:3" x14ac:dyDescent="0.45">
      <c r="A1305" t="s">
        <v>140</v>
      </c>
      <c r="B1305" s="2">
        <v>0</v>
      </c>
      <c r="C1305" t="s">
        <v>525</v>
      </c>
    </row>
    <row r="1306" spans="1:3" x14ac:dyDescent="0.45">
      <c r="A1306" t="s">
        <v>141</v>
      </c>
      <c r="B1306" s="2">
        <v>0</v>
      </c>
      <c r="C1306" t="s">
        <v>525</v>
      </c>
    </row>
    <row r="1307" spans="1:3" x14ac:dyDescent="0.45">
      <c r="A1307" t="s">
        <v>142</v>
      </c>
      <c r="B1307" s="2">
        <v>0</v>
      </c>
      <c r="C1307" t="s">
        <v>525</v>
      </c>
    </row>
    <row r="1308" spans="1:3" x14ac:dyDescent="0.45">
      <c r="A1308" t="s">
        <v>143</v>
      </c>
      <c r="B1308" s="2">
        <v>0</v>
      </c>
      <c r="C1308" t="s">
        <v>525</v>
      </c>
    </row>
    <row r="1309" spans="1:3" x14ac:dyDescent="0.45">
      <c r="A1309" t="s">
        <v>121</v>
      </c>
      <c r="B1309" s="2">
        <v>0</v>
      </c>
      <c r="C1309" t="s">
        <v>525</v>
      </c>
    </row>
    <row r="1310" spans="1:3" x14ac:dyDescent="0.45">
      <c r="A1310" t="s">
        <v>110</v>
      </c>
      <c r="B1310" s="2">
        <v>0</v>
      </c>
      <c r="C1310" t="s">
        <v>525</v>
      </c>
    </row>
    <row r="1311" spans="1:3" x14ac:dyDescent="0.45">
      <c r="A1311" t="s">
        <v>120</v>
      </c>
      <c r="B1311" s="2">
        <v>0</v>
      </c>
      <c r="C1311" t="s">
        <v>525</v>
      </c>
    </row>
    <row r="1312" spans="1:3" x14ac:dyDescent="0.45">
      <c r="A1312" t="s">
        <v>100</v>
      </c>
      <c r="B1312" s="2">
        <v>0</v>
      </c>
      <c r="C1312" t="s">
        <v>525</v>
      </c>
    </row>
    <row r="1313" spans="1:3" x14ac:dyDescent="0.45">
      <c r="A1313" t="s">
        <v>101</v>
      </c>
      <c r="B1313" s="2">
        <v>0</v>
      </c>
      <c r="C1313" t="s">
        <v>525</v>
      </c>
    </row>
    <row r="1314" spans="1:3" x14ac:dyDescent="0.45">
      <c r="A1314" t="s">
        <v>102</v>
      </c>
      <c r="B1314" s="2">
        <v>0</v>
      </c>
      <c r="C1314" t="s">
        <v>525</v>
      </c>
    </row>
    <row r="1315" spans="1:3" x14ac:dyDescent="0.45">
      <c r="A1315" t="s">
        <v>103</v>
      </c>
      <c r="B1315" s="2">
        <v>0</v>
      </c>
      <c r="C1315" t="s">
        <v>525</v>
      </c>
    </row>
    <row r="1316" spans="1:3" x14ac:dyDescent="0.45">
      <c r="A1316" t="s">
        <v>104</v>
      </c>
      <c r="B1316" s="2">
        <v>0</v>
      </c>
      <c r="C1316" t="s">
        <v>525</v>
      </c>
    </row>
    <row r="1317" spans="1:3" x14ac:dyDescent="0.45">
      <c r="A1317" t="s">
        <v>105</v>
      </c>
      <c r="B1317" s="2">
        <v>0</v>
      </c>
      <c r="C1317" t="s">
        <v>525</v>
      </c>
    </row>
    <row r="1318" spans="1:3" x14ac:dyDescent="0.45">
      <c r="A1318" t="s">
        <v>106</v>
      </c>
      <c r="B1318" s="2">
        <v>0</v>
      </c>
      <c r="C1318" t="s">
        <v>525</v>
      </c>
    </row>
    <row r="1319" spans="1:3" x14ac:dyDescent="0.45">
      <c r="A1319" t="s">
        <v>107</v>
      </c>
      <c r="B1319" s="2">
        <v>0</v>
      </c>
      <c r="C1319" t="s">
        <v>525</v>
      </c>
    </row>
    <row r="1320" spans="1:3" x14ac:dyDescent="0.45">
      <c r="A1320" t="s">
        <v>108</v>
      </c>
      <c r="B1320" s="2">
        <v>0</v>
      </c>
      <c r="C1320" t="s">
        <v>525</v>
      </c>
    </row>
    <row r="1321" spans="1:3" x14ac:dyDescent="0.45">
      <c r="A1321" t="s">
        <v>99</v>
      </c>
      <c r="B1321" s="2">
        <v>0</v>
      </c>
      <c r="C1321" t="s">
        <v>525</v>
      </c>
    </row>
    <row r="1322" spans="1:3" x14ac:dyDescent="0.45">
      <c r="A1322" t="s">
        <v>109</v>
      </c>
      <c r="B1322" s="2">
        <v>0</v>
      </c>
      <c r="C1322" t="s">
        <v>525</v>
      </c>
    </row>
    <row r="1323" spans="1:3" x14ac:dyDescent="0.45">
      <c r="A1323" t="s">
        <v>111</v>
      </c>
      <c r="B1323" s="2">
        <v>0</v>
      </c>
      <c r="C1323" t="s">
        <v>525</v>
      </c>
    </row>
    <row r="1324" spans="1:3" x14ac:dyDescent="0.45">
      <c r="A1324" t="s">
        <v>112</v>
      </c>
      <c r="B1324" s="2">
        <v>0</v>
      </c>
      <c r="C1324" t="s">
        <v>525</v>
      </c>
    </row>
    <row r="1325" spans="1:3" x14ac:dyDescent="0.45">
      <c r="A1325" t="s">
        <v>113</v>
      </c>
      <c r="B1325" s="2">
        <v>0</v>
      </c>
      <c r="C1325" t="s">
        <v>525</v>
      </c>
    </row>
    <row r="1326" spans="1:3" x14ac:dyDescent="0.45">
      <c r="A1326" t="s">
        <v>114</v>
      </c>
      <c r="B1326" s="2">
        <v>0</v>
      </c>
      <c r="C1326" t="s">
        <v>525</v>
      </c>
    </row>
    <row r="1327" spans="1:3" x14ac:dyDescent="0.45">
      <c r="A1327" t="s">
        <v>115</v>
      </c>
      <c r="B1327" s="2">
        <v>0</v>
      </c>
      <c r="C1327" t="s">
        <v>525</v>
      </c>
    </row>
    <row r="1328" spans="1:3" x14ac:dyDescent="0.45">
      <c r="A1328" t="s">
        <v>432</v>
      </c>
      <c r="B1328" s="2">
        <v>0</v>
      </c>
      <c r="C1328" t="s">
        <v>525</v>
      </c>
    </row>
    <row r="1329" spans="1:3" x14ac:dyDescent="0.45">
      <c r="A1329" t="s">
        <v>375</v>
      </c>
      <c r="B1329" s="2">
        <v>0</v>
      </c>
      <c r="C1329" t="s">
        <v>525</v>
      </c>
    </row>
    <row r="1330" spans="1:3" x14ac:dyDescent="0.45">
      <c r="A1330" t="s">
        <v>362</v>
      </c>
      <c r="B1330" s="2">
        <v>0</v>
      </c>
      <c r="C1330" t="s">
        <v>525</v>
      </c>
    </row>
    <row r="1331" spans="1:3" x14ac:dyDescent="0.45">
      <c r="A1331" t="s">
        <v>351</v>
      </c>
      <c r="B1331" s="2">
        <v>0</v>
      </c>
      <c r="C1331" t="s">
        <v>525</v>
      </c>
    </row>
    <row r="1332" spans="1:3" x14ac:dyDescent="0.45">
      <c r="B1332" s="2">
        <v>0</v>
      </c>
      <c r="C1332" t="s">
        <v>525</v>
      </c>
    </row>
    <row r="1333" spans="1:3" x14ac:dyDescent="0.45">
      <c r="A1333" t="s">
        <v>414</v>
      </c>
      <c r="B1333" s="2">
        <v>0</v>
      </c>
      <c r="C1333" t="s">
        <v>525</v>
      </c>
    </row>
    <row r="1334" spans="1:3" x14ac:dyDescent="0.45">
      <c r="A1334" t="s">
        <v>415</v>
      </c>
      <c r="B1334" s="2">
        <v>0</v>
      </c>
      <c r="C1334" t="s">
        <v>525</v>
      </c>
    </row>
    <row r="1335" spans="1:3" x14ac:dyDescent="0.45">
      <c r="A1335" t="s">
        <v>416</v>
      </c>
      <c r="B1335" s="2">
        <v>0</v>
      </c>
      <c r="C1335" t="s">
        <v>525</v>
      </c>
    </row>
    <row r="1336" spans="1:3" x14ac:dyDescent="0.45">
      <c r="A1336" t="s">
        <v>417</v>
      </c>
      <c r="B1336" s="2">
        <v>0</v>
      </c>
      <c r="C1336" t="s">
        <v>525</v>
      </c>
    </row>
    <row r="1337" spans="1:3" x14ac:dyDescent="0.45">
      <c r="A1337" t="s">
        <v>418</v>
      </c>
      <c r="B1337" s="2">
        <v>0</v>
      </c>
      <c r="C1337" t="s">
        <v>525</v>
      </c>
    </row>
    <row r="1338" spans="1:3" x14ac:dyDescent="0.45">
      <c r="A1338" t="s">
        <v>419</v>
      </c>
      <c r="B1338" s="2">
        <v>0</v>
      </c>
      <c r="C1338" t="s">
        <v>525</v>
      </c>
    </row>
    <row r="1339" spans="1:3" x14ac:dyDescent="0.45">
      <c r="A1339" t="s">
        <v>420</v>
      </c>
      <c r="B1339" s="2">
        <v>0</v>
      </c>
      <c r="C1339" t="s">
        <v>525</v>
      </c>
    </row>
    <row r="1340" spans="1:3" x14ac:dyDescent="0.45">
      <c r="A1340" t="s">
        <v>412</v>
      </c>
      <c r="B1340" s="2">
        <v>0</v>
      </c>
      <c r="C1340" t="s">
        <v>525</v>
      </c>
    </row>
    <row r="1341" spans="1:3" x14ac:dyDescent="0.45">
      <c r="A1341" t="s">
        <v>421</v>
      </c>
      <c r="B1341" s="2">
        <v>0</v>
      </c>
      <c r="C1341" t="s">
        <v>525</v>
      </c>
    </row>
    <row r="1342" spans="1:3" x14ac:dyDescent="0.45">
      <c r="A1342" t="s">
        <v>423</v>
      </c>
      <c r="B1342" s="2">
        <v>0</v>
      </c>
      <c r="C1342" t="s">
        <v>525</v>
      </c>
    </row>
    <row r="1343" spans="1:3" x14ac:dyDescent="0.45">
      <c r="A1343" t="s">
        <v>425</v>
      </c>
      <c r="B1343" s="2">
        <v>0</v>
      </c>
      <c r="C1343" t="s">
        <v>525</v>
      </c>
    </row>
    <row r="1344" spans="1:3" x14ac:dyDescent="0.45">
      <c r="A1344" t="s">
        <v>426</v>
      </c>
      <c r="B1344" s="2">
        <v>0</v>
      </c>
      <c r="C1344" t="s">
        <v>525</v>
      </c>
    </row>
    <row r="1345" spans="1:3" x14ac:dyDescent="0.45">
      <c r="A1345" t="s">
        <v>427</v>
      </c>
      <c r="B1345" s="2">
        <v>0</v>
      </c>
      <c r="C1345" t="s">
        <v>525</v>
      </c>
    </row>
    <row r="1346" spans="1:3" x14ac:dyDescent="0.45">
      <c r="A1346" t="s">
        <v>430</v>
      </c>
      <c r="B1346" s="2">
        <v>0</v>
      </c>
      <c r="C1346" t="s">
        <v>525</v>
      </c>
    </row>
    <row r="1347" spans="1:3" x14ac:dyDescent="0.45">
      <c r="A1347" t="s">
        <v>431</v>
      </c>
      <c r="B1347" s="2">
        <v>0</v>
      </c>
      <c r="C1347" t="s">
        <v>525</v>
      </c>
    </row>
    <row r="1348" spans="1:3" x14ac:dyDescent="0.45">
      <c r="A1348" t="s">
        <v>422</v>
      </c>
      <c r="B1348" s="2">
        <v>0</v>
      </c>
      <c r="C1348" t="s">
        <v>525</v>
      </c>
    </row>
    <row r="1349" spans="1:3" x14ac:dyDescent="0.45">
      <c r="A1349" t="s">
        <v>410</v>
      </c>
      <c r="B1349" s="2">
        <v>0</v>
      </c>
      <c r="C1349" t="s">
        <v>525</v>
      </c>
    </row>
    <row r="1350" spans="1:3" x14ac:dyDescent="0.45">
      <c r="A1350" t="s">
        <v>399</v>
      </c>
      <c r="B1350" s="2">
        <v>0</v>
      </c>
      <c r="C1350" t="s">
        <v>525</v>
      </c>
    </row>
    <row r="1351" spans="1:3" x14ac:dyDescent="0.45">
      <c r="A1351" t="s">
        <v>409</v>
      </c>
      <c r="B1351" s="2">
        <v>0</v>
      </c>
      <c r="C1351" t="s">
        <v>525</v>
      </c>
    </row>
    <row r="1352" spans="1:3" x14ac:dyDescent="0.45">
      <c r="A1352" t="s">
        <v>45</v>
      </c>
      <c r="B1352" s="2">
        <v>0</v>
      </c>
      <c r="C1352" t="s">
        <v>525</v>
      </c>
    </row>
    <row r="1353" spans="1:3" x14ac:dyDescent="0.45">
      <c r="A1353" t="s">
        <v>389</v>
      </c>
      <c r="B1353" s="2">
        <v>0</v>
      </c>
      <c r="C1353" t="s">
        <v>525</v>
      </c>
    </row>
    <row r="1354" spans="1:3" x14ac:dyDescent="0.45">
      <c r="A1354" t="s">
        <v>390</v>
      </c>
      <c r="B1354" s="2">
        <v>0</v>
      </c>
      <c r="C1354" t="s">
        <v>525</v>
      </c>
    </row>
    <row r="1355" spans="1:3" x14ac:dyDescent="0.45">
      <c r="A1355" t="s">
        <v>413</v>
      </c>
      <c r="B1355" s="2">
        <v>0</v>
      </c>
      <c r="C1355" t="s">
        <v>525</v>
      </c>
    </row>
    <row r="1356" spans="1:3" x14ac:dyDescent="0.45">
      <c r="A1356" t="s">
        <v>411</v>
      </c>
      <c r="B1356" s="2">
        <v>0</v>
      </c>
      <c r="C1356" t="s">
        <v>525</v>
      </c>
    </row>
    <row r="1357" spans="1:3" x14ac:dyDescent="0.45">
      <c r="A1357" t="s">
        <v>27</v>
      </c>
      <c r="B1357" s="2">
        <v>0</v>
      </c>
      <c r="C1357" t="s">
        <v>525</v>
      </c>
    </row>
    <row r="1358" spans="1:3" x14ac:dyDescent="0.45">
      <c r="A1358" t="s">
        <v>340</v>
      </c>
      <c r="B1358" s="2">
        <v>0</v>
      </c>
      <c r="C1358" t="s">
        <v>525</v>
      </c>
    </row>
    <row r="1359" spans="1:3" x14ac:dyDescent="0.45">
      <c r="A1359" t="s">
        <v>361</v>
      </c>
      <c r="B1359" s="2">
        <v>0</v>
      </c>
      <c r="C1359" t="s">
        <v>525</v>
      </c>
    </row>
    <row r="1360" spans="1:3" x14ac:dyDescent="0.45">
      <c r="A1360" t="s">
        <v>341</v>
      </c>
      <c r="B1360" s="2">
        <v>0</v>
      </c>
      <c r="C1360" t="s">
        <v>525</v>
      </c>
    </row>
    <row r="1361" spans="1:3" x14ac:dyDescent="0.45">
      <c r="A1361" t="s">
        <v>342</v>
      </c>
      <c r="B1361" s="2">
        <v>0</v>
      </c>
      <c r="C1361" t="s">
        <v>525</v>
      </c>
    </row>
    <row r="1362" spans="1:3" x14ac:dyDescent="0.45">
      <c r="A1362" t="s">
        <v>343</v>
      </c>
      <c r="B1362" s="2">
        <v>0</v>
      </c>
      <c r="C1362" t="s">
        <v>525</v>
      </c>
    </row>
    <row r="1363" spans="1:3" x14ac:dyDescent="0.45">
      <c r="A1363" t="s">
        <v>344</v>
      </c>
      <c r="B1363" s="2">
        <v>0</v>
      </c>
      <c r="C1363" t="s">
        <v>525</v>
      </c>
    </row>
    <row r="1364" spans="1:3" x14ac:dyDescent="0.45">
      <c r="A1364" t="s">
        <v>345</v>
      </c>
      <c r="B1364" s="2">
        <v>0</v>
      </c>
      <c r="C1364" t="s">
        <v>525</v>
      </c>
    </row>
    <row r="1365" spans="1:3" x14ac:dyDescent="0.45">
      <c r="A1365" t="s">
        <v>346</v>
      </c>
      <c r="B1365" s="2">
        <v>0</v>
      </c>
      <c r="C1365" t="s">
        <v>525</v>
      </c>
    </row>
    <row r="1366" spans="1:3" x14ac:dyDescent="0.45">
      <c r="A1366" t="s">
        <v>347</v>
      </c>
      <c r="B1366" s="2">
        <v>0</v>
      </c>
      <c r="C1366" t="s">
        <v>525</v>
      </c>
    </row>
    <row r="1367" spans="1:3" x14ac:dyDescent="0.45">
      <c r="A1367" t="s">
        <v>348</v>
      </c>
      <c r="B1367" s="2">
        <v>0</v>
      </c>
      <c r="C1367" t="s">
        <v>525</v>
      </c>
    </row>
    <row r="1368" spans="1:3" x14ac:dyDescent="0.45">
      <c r="A1368" t="s">
        <v>349</v>
      </c>
      <c r="B1368" s="2">
        <v>0</v>
      </c>
      <c r="C1368" t="s">
        <v>525</v>
      </c>
    </row>
    <row r="1369" spans="1:3" x14ac:dyDescent="0.45">
      <c r="A1369" t="s">
        <v>350</v>
      </c>
      <c r="B1369" s="2">
        <v>0</v>
      </c>
      <c r="C1369" t="s">
        <v>525</v>
      </c>
    </row>
    <row r="1370" spans="1:3" x14ac:dyDescent="0.45">
      <c r="A1370" t="s">
        <v>386</v>
      </c>
      <c r="B1370" s="2">
        <v>0</v>
      </c>
      <c r="C1370" t="s">
        <v>525</v>
      </c>
    </row>
    <row r="1371" spans="1:3" x14ac:dyDescent="0.45">
      <c r="A1371" t="s">
        <v>352</v>
      </c>
      <c r="B1371" s="2">
        <v>0</v>
      </c>
      <c r="C1371" t="s">
        <v>525</v>
      </c>
    </row>
    <row r="1372" spans="1:3" x14ac:dyDescent="0.45">
      <c r="A1372" t="s">
        <v>353</v>
      </c>
      <c r="B1372" s="2">
        <v>0</v>
      </c>
      <c r="C1372" t="s">
        <v>525</v>
      </c>
    </row>
    <row r="1373" spans="1:3" x14ac:dyDescent="0.45">
      <c r="A1373" t="s">
        <v>354</v>
      </c>
      <c r="B1373" s="2">
        <v>0</v>
      </c>
      <c r="C1373" t="s">
        <v>525</v>
      </c>
    </row>
    <row r="1374" spans="1:3" x14ac:dyDescent="0.45">
      <c r="A1374" t="s">
        <v>356</v>
      </c>
      <c r="B1374" s="2">
        <v>0</v>
      </c>
      <c r="C1374" t="s">
        <v>525</v>
      </c>
    </row>
    <row r="1375" spans="1:3" x14ac:dyDescent="0.45">
      <c r="A1375" t="s">
        <v>357</v>
      </c>
      <c r="B1375" s="2">
        <v>0</v>
      </c>
      <c r="C1375" t="s">
        <v>525</v>
      </c>
    </row>
    <row r="1376" spans="1:3" x14ac:dyDescent="0.45">
      <c r="A1376" t="s">
        <v>358</v>
      </c>
      <c r="B1376" s="2">
        <v>0</v>
      </c>
      <c r="C1376" t="s">
        <v>525</v>
      </c>
    </row>
    <row r="1377" spans="1:3" x14ac:dyDescent="0.45">
      <c r="A1377" t="s">
        <v>359</v>
      </c>
      <c r="B1377" s="2">
        <v>0</v>
      </c>
      <c r="C1377" t="s">
        <v>525</v>
      </c>
    </row>
    <row r="1378" spans="1:3" x14ac:dyDescent="0.45">
      <c r="A1378" t="s">
        <v>360</v>
      </c>
      <c r="B1378" s="2">
        <v>0</v>
      </c>
      <c r="C1378" t="s">
        <v>525</v>
      </c>
    </row>
    <row r="1379" spans="1:3" x14ac:dyDescent="0.45">
      <c r="A1379" t="s">
        <v>385</v>
      </c>
      <c r="B1379" s="2">
        <v>0</v>
      </c>
      <c r="C1379" t="s">
        <v>525</v>
      </c>
    </row>
    <row r="1380" spans="1:3" x14ac:dyDescent="0.45">
      <c r="A1380" t="s">
        <v>363</v>
      </c>
      <c r="B1380" s="2">
        <v>0</v>
      </c>
      <c r="C1380" t="s">
        <v>525</v>
      </c>
    </row>
    <row r="1381" spans="1:3" x14ac:dyDescent="0.45">
      <c r="A1381" t="s">
        <v>243</v>
      </c>
      <c r="B1381" s="2">
        <v>0</v>
      </c>
      <c r="C1381" t="s">
        <v>525</v>
      </c>
    </row>
    <row r="1382" spans="1:3" x14ac:dyDescent="0.45">
      <c r="A1382" t="s">
        <v>4</v>
      </c>
      <c r="B1382" s="2">
        <v>0.39789999999999998</v>
      </c>
      <c r="C1382" t="s">
        <v>526</v>
      </c>
    </row>
    <row r="1383" spans="1:3" x14ac:dyDescent="0.45">
      <c r="A1383" t="s">
        <v>5</v>
      </c>
      <c r="B1383" s="2">
        <v>0.1643</v>
      </c>
      <c r="C1383" t="s">
        <v>526</v>
      </c>
    </row>
    <row r="1384" spans="1:3" x14ac:dyDescent="0.45">
      <c r="A1384" t="s">
        <v>14</v>
      </c>
      <c r="B1384" s="2">
        <v>6.7699999999999996E-2</v>
      </c>
      <c r="C1384" t="s">
        <v>526</v>
      </c>
    </row>
    <row r="1385" spans="1:3" x14ac:dyDescent="0.45">
      <c r="A1385" t="s">
        <v>7</v>
      </c>
      <c r="B1385" s="2">
        <v>5.5E-2</v>
      </c>
      <c r="C1385" t="s">
        <v>526</v>
      </c>
    </row>
    <row r="1386" spans="1:3" x14ac:dyDescent="0.45">
      <c r="A1386" t="s">
        <v>6</v>
      </c>
      <c r="B1386" s="2">
        <v>5.1900000000000002E-2</v>
      </c>
      <c r="C1386" t="s">
        <v>526</v>
      </c>
    </row>
    <row r="1387" spans="1:3" x14ac:dyDescent="0.45">
      <c r="A1387" t="s">
        <v>8</v>
      </c>
      <c r="B1387" s="2">
        <v>2.81E-2</v>
      </c>
      <c r="C1387" t="s">
        <v>526</v>
      </c>
    </row>
    <row r="1388" spans="1:3" x14ac:dyDescent="0.45">
      <c r="A1388" t="s">
        <v>20</v>
      </c>
      <c r="B1388" s="2">
        <v>1.0200000000000001E-2</v>
      </c>
      <c r="C1388" t="s">
        <v>526</v>
      </c>
    </row>
    <row r="1389" spans="1:3" x14ac:dyDescent="0.45">
      <c r="A1389" t="s">
        <v>15</v>
      </c>
      <c r="B1389" s="2">
        <v>1.4999999999999999E-2</v>
      </c>
      <c r="C1389" t="s">
        <v>526</v>
      </c>
    </row>
    <row r="1390" spans="1:3" x14ac:dyDescent="0.45">
      <c r="A1390" t="s">
        <v>9</v>
      </c>
      <c r="B1390" s="2">
        <v>1.6299999999999999E-2</v>
      </c>
      <c r="C1390" t="s">
        <v>526</v>
      </c>
    </row>
    <row r="1391" spans="1:3" x14ac:dyDescent="0.45">
      <c r="A1391" t="s">
        <v>10</v>
      </c>
      <c r="B1391" s="2">
        <v>1.7100000000000001E-2</v>
      </c>
      <c r="C1391" t="s">
        <v>526</v>
      </c>
    </row>
    <row r="1392" spans="1:3" x14ac:dyDescent="0.45">
      <c r="A1392" t="s">
        <v>34</v>
      </c>
      <c r="B1392" s="2">
        <v>7.6E-3</v>
      </c>
      <c r="C1392" t="s">
        <v>526</v>
      </c>
    </row>
    <row r="1393" spans="1:3" x14ac:dyDescent="0.45">
      <c r="A1393" t="s">
        <v>12</v>
      </c>
      <c r="B1393" s="2">
        <v>5.0000000000000001E-3</v>
      </c>
      <c r="C1393" t="s">
        <v>526</v>
      </c>
    </row>
    <row r="1394" spans="1:3" x14ac:dyDescent="0.45">
      <c r="A1394" t="s">
        <v>308</v>
      </c>
      <c r="B1394" s="2">
        <v>6.7000000000000002E-3</v>
      </c>
      <c r="C1394" t="s">
        <v>526</v>
      </c>
    </row>
    <row r="1395" spans="1:3" x14ac:dyDescent="0.45">
      <c r="A1395" t="s">
        <v>272</v>
      </c>
      <c r="B1395" s="2">
        <v>3.5000000000000001E-3</v>
      </c>
      <c r="C1395" t="s">
        <v>526</v>
      </c>
    </row>
    <row r="1396" spans="1:3" x14ac:dyDescent="0.45">
      <c r="A1396" t="s">
        <v>47</v>
      </c>
      <c r="B1396" s="2">
        <v>4.3E-3</v>
      </c>
      <c r="C1396" t="s">
        <v>526</v>
      </c>
    </row>
    <row r="1397" spans="1:3" x14ac:dyDescent="0.45">
      <c r="A1397" t="s">
        <v>42</v>
      </c>
      <c r="B1397" s="2">
        <v>5.1000000000000004E-3</v>
      </c>
      <c r="C1397" t="s">
        <v>526</v>
      </c>
    </row>
    <row r="1398" spans="1:3" x14ac:dyDescent="0.45">
      <c r="A1398" t="s">
        <v>18</v>
      </c>
      <c r="B1398" s="2">
        <v>2.5000000000000001E-3</v>
      </c>
      <c r="C1398" t="s">
        <v>526</v>
      </c>
    </row>
    <row r="1399" spans="1:3" x14ac:dyDescent="0.45">
      <c r="A1399" t="s">
        <v>21</v>
      </c>
      <c r="B1399" s="2">
        <v>3.3999999999999998E-3</v>
      </c>
      <c r="C1399" t="s">
        <v>526</v>
      </c>
    </row>
    <row r="1400" spans="1:3" x14ac:dyDescent="0.45">
      <c r="A1400" t="s">
        <v>31</v>
      </c>
      <c r="B1400" s="2">
        <v>3.5999999999999999E-3</v>
      </c>
      <c r="C1400" t="s">
        <v>526</v>
      </c>
    </row>
    <row r="1401" spans="1:3" x14ac:dyDescent="0.45">
      <c r="A1401" t="s">
        <v>353</v>
      </c>
      <c r="B1401" s="2">
        <v>1.4E-3</v>
      </c>
      <c r="C1401" t="s">
        <v>526</v>
      </c>
    </row>
    <row r="1402" spans="1:3" x14ac:dyDescent="0.45">
      <c r="A1402" t="s">
        <v>413</v>
      </c>
      <c r="B1402" s="2">
        <v>5.1999999999999998E-3</v>
      </c>
      <c r="C1402" t="s">
        <v>526</v>
      </c>
    </row>
    <row r="1403" spans="1:3" x14ac:dyDescent="0.45">
      <c r="A1403" t="s">
        <v>17</v>
      </c>
      <c r="B1403" s="2">
        <v>7.7000000000000002E-3</v>
      </c>
      <c r="C1403" t="s">
        <v>526</v>
      </c>
    </row>
    <row r="1404" spans="1:3" x14ac:dyDescent="0.45">
      <c r="A1404" t="s">
        <v>33</v>
      </c>
      <c r="B1404" s="2">
        <v>1E-3</v>
      </c>
      <c r="C1404" t="s">
        <v>526</v>
      </c>
    </row>
    <row r="1405" spans="1:3" x14ac:dyDescent="0.45">
      <c r="A1405" t="s">
        <v>202</v>
      </c>
      <c r="B1405" s="2">
        <v>5.9999999999999995E-4</v>
      </c>
      <c r="C1405" t="s">
        <v>526</v>
      </c>
    </row>
    <row r="1406" spans="1:3" x14ac:dyDescent="0.45">
      <c r="A1406" t="s">
        <v>449</v>
      </c>
      <c r="B1406" s="2">
        <v>1.6999999999999999E-3</v>
      </c>
      <c r="C1406" t="s">
        <v>526</v>
      </c>
    </row>
    <row r="1407" spans="1:3" x14ac:dyDescent="0.45">
      <c r="A1407" t="s">
        <v>13</v>
      </c>
      <c r="B1407" s="2">
        <v>2.2000000000000001E-3</v>
      </c>
      <c r="C1407" t="s">
        <v>526</v>
      </c>
    </row>
    <row r="1408" spans="1:3" x14ac:dyDescent="0.45">
      <c r="A1408" t="s">
        <v>19</v>
      </c>
      <c r="B1408" s="2">
        <v>3.7000000000000002E-3</v>
      </c>
      <c r="C1408" t="s">
        <v>526</v>
      </c>
    </row>
    <row r="1409" spans="1:3" x14ac:dyDescent="0.45">
      <c r="A1409" t="s">
        <v>11</v>
      </c>
      <c r="B1409" s="2">
        <v>2.8999999999999998E-3</v>
      </c>
      <c r="C1409" t="s">
        <v>526</v>
      </c>
    </row>
    <row r="1410" spans="1:3" x14ac:dyDescent="0.45">
      <c r="A1410" t="s">
        <v>492</v>
      </c>
      <c r="B1410" s="2">
        <v>1.8E-3</v>
      </c>
      <c r="C1410" t="s">
        <v>526</v>
      </c>
    </row>
    <row r="1411" spans="1:3" x14ac:dyDescent="0.45">
      <c r="A1411" t="s">
        <v>67</v>
      </c>
      <c r="B1411" s="2">
        <v>2E-3</v>
      </c>
      <c r="C1411" t="s">
        <v>526</v>
      </c>
    </row>
    <row r="1412" spans="1:3" x14ac:dyDescent="0.45">
      <c r="A1412" t="s">
        <v>279</v>
      </c>
      <c r="B1412" s="2">
        <v>8.9999999999999998E-4</v>
      </c>
      <c r="C1412" t="s">
        <v>526</v>
      </c>
    </row>
    <row r="1413" spans="1:3" x14ac:dyDescent="0.45">
      <c r="A1413" t="s">
        <v>215</v>
      </c>
      <c r="B1413" s="2">
        <v>1.4E-3</v>
      </c>
      <c r="C1413" t="s">
        <v>526</v>
      </c>
    </row>
    <row r="1414" spans="1:3" x14ac:dyDescent="0.45">
      <c r="A1414" t="s">
        <v>367</v>
      </c>
      <c r="B1414" s="2">
        <v>5.0000000000000001E-4</v>
      </c>
      <c r="C1414" t="s">
        <v>526</v>
      </c>
    </row>
    <row r="1415" spans="1:3" x14ac:dyDescent="0.45">
      <c r="A1415" t="s">
        <v>43</v>
      </c>
      <c r="B1415" s="2">
        <v>5.0000000000000001E-4</v>
      </c>
      <c r="C1415" t="s">
        <v>526</v>
      </c>
    </row>
    <row r="1416" spans="1:3" x14ac:dyDescent="0.45">
      <c r="A1416" t="s">
        <v>28</v>
      </c>
      <c r="B1416" s="2">
        <v>1.1000000000000001E-3</v>
      </c>
      <c r="C1416" t="s">
        <v>526</v>
      </c>
    </row>
    <row r="1417" spans="1:3" x14ac:dyDescent="0.45">
      <c r="A1417" t="s">
        <v>375</v>
      </c>
      <c r="B1417" s="2">
        <v>1.1000000000000001E-3</v>
      </c>
      <c r="C1417" t="s">
        <v>526</v>
      </c>
    </row>
    <row r="1418" spans="1:3" x14ac:dyDescent="0.45">
      <c r="A1418" t="s">
        <v>32</v>
      </c>
      <c r="B1418" s="2">
        <v>1.5E-3</v>
      </c>
      <c r="C1418" t="s">
        <v>526</v>
      </c>
    </row>
    <row r="1419" spans="1:3" x14ac:dyDescent="0.45">
      <c r="A1419" t="s">
        <v>90</v>
      </c>
      <c r="B1419" s="2">
        <v>1.1999999999999999E-3</v>
      </c>
      <c r="C1419" t="s">
        <v>526</v>
      </c>
    </row>
    <row r="1420" spans="1:3" x14ac:dyDescent="0.45">
      <c r="A1420" t="s">
        <v>250</v>
      </c>
      <c r="B1420" s="2">
        <v>4.0000000000000002E-4</v>
      </c>
      <c r="C1420" t="s">
        <v>526</v>
      </c>
    </row>
    <row r="1421" spans="1:3" x14ac:dyDescent="0.45">
      <c r="A1421" t="s">
        <v>27</v>
      </c>
      <c r="B1421" s="2">
        <v>6.9999999999999999E-4</v>
      </c>
      <c r="C1421" t="s">
        <v>526</v>
      </c>
    </row>
    <row r="1422" spans="1:3" x14ac:dyDescent="0.45">
      <c r="A1422" t="s">
        <v>364</v>
      </c>
      <c r="B1422" s="2">
        <v>8.9999999999999998E-4</v>
      </c>
      <c r="C1422" t="s">
        <v>526</v>
      </c>
    </row>
    <row r="1423" spans="1:3" x14ac:dyDescent="0.45">
      <c r="A1423" t="s">
        <v>22</v>
      </c>
      <c r="B1423" s="2">
        <v>1.1999999999999999E-3</v>
      </c>
      <c r="C1423" t="s">
        <v>526</v>
      </c>
    </row>
    <row r="1424" spans="1:3" x14ac:dyDescent="0.45">
      <c r="A1424" t="s">
        <v>59</v>
      </c>
      <c r="B1424" s="2">
        <v>1.5E-3</v>
      </c>
      <c r="C1424" t="s">
        <v>526</v>
      </c>
    </row>
    <row r="1425" spans="1:3" x14ac:dyDescent="0.45">
      <c r="A1425" t="s">
        <v>324</v>
      </c>
      <c r="B1425" s="2">
        <v>6.9999999999999999E-4</v>
      </c>
      <c r="C1425" t="s">
        <v>526</v>
      </c>
    </row>
    <row r="1426" spans="1:3" x14ac:dyDescent="0.45">
      <c r="A1426" t="s">
        <v>30</v>
      </c>
      <c r="B1426" s="2">
        <v>2.9999999999999997E-4</v>
      </c>
      <c r="C1426" t="s">
        <v>526</v>
      </c>
    </row>
    <row r="1427" spans="1:3" x14ac:dyDescent="0.45">
      <c r="A1427" t="s">
        <v>426</v>
      </c>
      <c r="B1427" s="2">
        <v>5.9999999999999995E-4</v>
      </c>
      <c r="C1427" t="s">
        <v>526</v>
      </c>
    </row>
    <row r="1428" spans="1:3" x14ac:dyDescent="0.45">
      <c r="A1428" t="s">
        <v>39</v>
      </c>
      <c r="B1428" s="2">
        <v>6.9999999999999999E-4</v>
      </c>
      <c r="C1428" t="s">
        <v>526</v>
      </c>
    </row>
    <row r="1429" spans="1:3" x14ac:dyDescent="0.45">
      <c r="A1429" t="s">
        <v>397</v>
      </c>
      <c r="B1429" s="2">
        <v>8.0000000000000004E-4</v>
      </c>
      <c r="C1429" t="s">
        <v>526</v>
      </c>
    </row>
    <row r="1430" spans="1:3" x14ac:dyDescent="0.45">
      <c r="A1430" t="s">
        <v>46</v>
      </c>
      <c r="B1430" s="2">
        <v>4.0000000000000002E-4</v>
      </c>
      <c r="C1430" t="s">
        <v>526</v>
      </c>
    </row>
    <row r="1431" spans="1:3" x14ac:dyDescent="0.45">
      <c r="A1431" t="s">
        <v>493</v>
      </c>
      <c r="B1431" s="2">
        <v>1.1999999999999999E-3</v>
      </c>
      <c r="C1431" t="s">
        <v>526</v>
      </c>
    </row>
    <row r="1432" spans="1:3" x14ac:dyDescent="0.45">
      <c r="A1432" t="s">
        <v>201</v>
      </c>
      <c r="B1432" s="2">
        <v>2.9999999999999997E-4</v>
      </c>
      <c r="C1432" t="s">
        <v>526</v>
      </c>
    </row>
    <row r="1433" spans="1:3" x14ac:dyDescent="0.45">
      <c r="A1433" t="s">
        <v>344</v>
      </c>
      <c r="B1433" s="2">
        <v>6.9999999999999999E-4</v>
      </c>
      <c r="C1433" t="s">
        <v>526</v>
      </c>
    </row>
    <row r="1434" spans="1:3" x14ac:dyDescent="0.45">
      <c r="A1434" t="s">
        <v>103</v>
      </c>
      <c r="B1434" s="2">
        <v>5.9999999999999995E-4</v>
      </c>
      <c r="C1434" t="s">
        <v>526</v>
      </c>
    </row>
    <row r="1435" spans="1:3" x14ac:dyDescent="0.45">
      <c r="A1435" t="s">
        <v>317</v>
      </c>
      <c r="B1435" s="2">
        <v>1E-4</v>
      </c>
      <c r="C1435" t="s">
        <v>526</v>
      </c>
    </row>
    <row r="1436" spans="1:3" x14ac:dyDescent="0.45">
      <c r="B1436" s="2">
        <v>5.0000000000000001E-4</v>
      </c>
      <c r="C1436" t="s">
        <v>526</v>
      </c>
    </row>
    <row r="1437" spans="1:3" x14ac:dyDescent="0.45">
      <c r="A1437" t="s">
        <v>370</v>
      </c>
      <c r="B1437" s="2">
        <v>8.9999999999999998E-4</v>
      </c>
      <c r="C1437" t="s">
        <v>526</v>
      </c>
    </row>
    <row r="1438" spans="1:3" x14ac:dyDescent="0.45">
      <c r="A1438" t="s">
        <v>315</v>
      </c>
      <c r="B1438" s="2">
        <v>4.0000000000000002E-4</v>
      </c>
      <c r="C1438" t="s">
        <v>526</v>
      </c>
    </row>
    <row r="1439" spans="1:3" x14ac:dyDescent="0.45">
      <c r="A1439">
        <v>107.9</v>
      </c>
      <c r="B1439" s="2">
        <v>4.0000000000000002E-4</v>
      </c>
      <c r="C1439" t="s">
        <v>526</v>
      </c>
    </row>
    <row r="1440" spans="1:3" x14ac:dyDescent="0.45">
      <c r="A1440" t="s">
        <v>116</v>
      </c>
      <c r="B1440" s="2">
        <v>2.0000000000000001E-4</v>
      </c>
      <c r="C1440" t="s">
        <v>526</v>
      </c>
    </row>
    <row r="1441" spans="1:3" x14ac:dyDescent="0.45">
      <c r="A1441" t="s">
        <v>283</v>
      </c>
      <c r="B1441" s="2">
        <v>2.9999999999999997E-4</v>
      </c>
      <c r="C1441" t="s">
        <v>526</v>
      </c>
    </row>
    <row r="1442" spans="1:3" x14ac:dyDescent="0.45">
      <c r="A1442" t="s">
        <v>305</v>
      </c>
      <c r="B1442" s="2">
        <v>2.9999999999999997E-4</v>
      </c>
      <c r="C1442" t="s">
        <v>526</v>
      </c>
    </row>
    <row r="1443" spans="1:3" x14ac:dyDescent="0.45">
      <c r="A1443" t="s">
        <v>25</v>
      </c>
      <c r="B1443" s="2">
        <v>5.0000000000000001E-4</v>
      </c>
      <c r="C1443" t="s">
        <v>526</v>
      </c>
    </row>
    <row r="1444" spans="1:3" x14ac:dyDescent="0.45">
      <c r="A1444" t="s">
        <v>303</v>
      </c>
      <c r="B1444" s="2">
        <v>5.0000000000000001E-4</v>
      </c>
      <c r="C1444" t="s">
        <v>526</v>
      </c>
    </row>
    <row r="1445" spans="1:3" x14ac:dyDescent="0.45">
      <c r="A1445" t="s">
        <v>29</v>
      </c>
      <c r="B1445" s="2">
        <v>4.0000000000000002E-4</v>
      </c>
      <c r="C1445" t="s">
        <v>526</v>
      </c>
    </row>
    <row r="1446" spans="1:3" x14ac:dyDescent="0.45">
      <c r="A1446" t="s">
        <v>137</v>
      </c>
      <c r="B1446" s="2">
        <v>4.0000000000000002E-4</v>
      </c>
      <c r="C1446" t="s">
        <v>526</v>
      </c>
    </row>
    <row r="1447" spans="1:3" x14ac:dyDescent="0.45">
      <c r="A1447" t="s">
        <v>288</v>
      </c>
      <c r="B1447" s="2">
        <v>4.0000000000000002E-4</v>
      </c>
      <c r="C1447" t="s">
        <v>526</v>
      </c>
    </row>
    <row r="1448" spans="1:3" x14ac:dyDescent="0.45">
      <c r="A1448" t="s">
        <v>45</v>
      </c>
      <c r="B1448" s="2">
        <v>4.0000000000000002E-4</v>
      </c>
      <c r="C1448" t="s">
        <v>526</v>
      </c>
    </row>
    <row r="1449" spans="1:3" x14ac:dyDescent="0.45">
      <c r="A1449" t="s">
        <v>97</v>
      </c>
      <c r="B1449" s="2">
        <v>1E-4</v>
      </c>
      <c r="C1449" t="s">
        <v>526</v>
      </c>
    </row>
    <row r="1450" spans="1:3" x14ac:dyDescent="0.45">
      <c r="A1450" t="s">
        <v>115</v>
      </c>
      <c r="B1450" s="2">
        <v>2.9999999999999997E-4</v>
      </c>
      <c r="C1450" t="s">
        <v>526</v>
      </c>
    </row>
    <row r="1451" spans="1:3" x14ac:dyDescent="0.45">
      <c r="A1451" t="s">
        <v>369</v>
      </c>
      <c r="B1451" s="2">
        <v>1E-4</v>
      </c>
      <c r="C1451" t="s">
        <v>526</v>
      </c>
    </row>
    <row r="1452" spans="1:3" x14ac:dyDescent="0.45">
      <c r="A1452" t="s">
        <v>295</v>
      </c>
      <c r="B1452" s="2">
        <v>1E-4</v>
      </c>
      <c r="C1452" t="s">
        <v>526</v>
      </c>
    </row>
    <row r="1453" spans="1:3" x14ac:dyDescent="0.45">
      <c r="A1453" t="s">
        <v>264</v>
      </c>
      <c r="B1453" s="2">
        <v>2.0000000000000001E-4</v>
      </c>
      <c r="C1453" t="s">
        <v>526</v>
      </c>
    </row>
    <row r="1454" spans="1:3" x14ac:dyDescent="0.45">
      <c r="A1454" t="s">
        <v>380</v>
      </c>
      <c r="B1454" s="2">
        <v>2.0000000000000001E-4</v>
      </c>
      <c r="C1454" t="s">
        <v>526</v>
      </c>
    </row>
    <row r="1455" spans="1:3" x14ac:dyDescent="0.45">
      <c r="A1455" t="s">
        <v>395</v>
      </c>
      <c r="B1455" s="2">
        <v>2.0000000000000001E-4</v>
      </c>
      <c r="C1455" t="s">
        <v>526</v>
      </c>
    </row>
    <row r="1456" spans="1:3" x14ac:dyDescent="0.45">
      <c r="A1456" t="s">
        <v>149</v>
      </c>
      <c r="B1456" s="2">
        <v>0</v>
      </c>
      <c r="C1456" t="s">
        <v>526</v>
      </c>
    </row>
    <row r="1457" spans="1:3" x14ac:dyDescent="0.45">
      <c r="A1457" t="s">
        <v>224</v>
      </c>
      <c r="B1457" s="2">
        <v>0</v>
      </c>
      <c r="C1457" t="s">
        <v>526</v>
      </c>
    </row>
    <row r="1458" spans="1:3" x14ac:dyDescent="0.45">
      <c r="A1458" t="s">
        <v>225</v>
      </c>
      <c r="B1458" s="2">
        <v>0</v>
      </c>
      <c r="C1458" t="s">
        <v>526</v>
      </c>
    </row>
    <row r="1459" spans="1:3" x14ac:dyDescent="0.45">
      <c r="A1459" t="s">
        <v>226</v>
      </c>
      <c r="B1459" s="2">
        <v>0</v>
      </c>
      <c r="C1459" t="s">
        <v>526</v>
      </c>
    </row>
    <row r="1460" spans="1:3" x14ac:dyDescent="0.45">
      <c r="A1460" t="s">
        <v>227</v>
      </c>
      <c r="B1460" s="2">
        <v>0</v>
      </c>
      <c r="C1460" t="s">
        <v>526</v>
      </c>
    </row>
    <row r="1461" spans="1:3" x14ac:dyDescent="0.45">
      <c r="A1461" t="s">
        <v>228</v>
      </c>
      <c r="B1461" s="2">
        <v>0</v>
      </c>
      <c r="C1461" t="s">
        <v>526</v>
      </c>
    </row>
    <row r="1462" spans="1:3" x14ac:dyDescent="0.45">
      <c r="A1462" t="s">
        <v>200</v>
      </c>
      <c r="B1462" s="2">
        <v>0</v>
      </c>
      <c r="C1462" t="s">
        <v>526</v>
      </c>
    </row>
    <row r="1463" spans="1:3" x14ac:dyDescent="0.45">
      <c r="A1463" t="s">
        <v>219</v>
      </c>
      <c r="B1463" s="2">
        <v>0</v>
      </c>
      <c r="C1463" t="s">
        <v>526</v>
      </c>
    </row>
    <row r="1464" spans="1:3" x14ac:dyDescent="0.45">
      <c r="A1464" t="s">
        <v>229</v>
      </c>
      <c r="B1464" s="2">
        <v>0</v>
      </c>
      <c r="C1464" t="s">
        <v>526</v>
      </c>
    </row>
    <row r="1465" spans="1:3" x14ac:dyDescent="0.45">
      <c r="A1465" t="s">
        <v>231</v>
      </c>
      <c r="B1465" s="2">
        <v>0</v>
      </c>
      <c r="C1465" t="s">
        <v>526</v>
      </c>
    </row>
    <row r="1466" spans="1:3" x14ac:dyDescent="0.45">
      <c r="A1466" t="s">
        <v>232</v>
      </c>
      <c r="B1466" s="2">
        <v>0</v>
      </c>
      <c r="C1466" t="s">
        <v>526</v>
      </c>
    </row>
    <row r="1467" spans="1:3" x14ac:dyDescent="0.45">
      <c r="A1467" t="s">
        <v>233</v>
      </c>
      <c r="B1467" s="2">
        <v>0</v>
      </c>
      <c r="C1467" t="s">
        <v>526</v>
      </c>
    </row>
    <row r="1468" spans="1:3" x14ac:dyDescent="0.45">
      <c r="A1468" t="s">
        <v>234</v>
      </c>
      <c r="B1468" s="2">
        <v>0</v>
      </c>
      <c r="C1468" t="s">
        <v>526</v>
      </c>
    </row>
    <row r="1469" spans="1:3" x14ac:dyDescent="0.45">
      <c r="A1469" t="s">
        <v>235</v>
      </c>
      <c r="B1469" s="2">
        <v>0</v>
      </c>
      <c r="C1469" t="s">
        <v>526</v>
      </c>
    </row>
    <row r="1470" spans="1:3" x14ac:dyDescent="0.45">
      <c r="A1470" t="s">
        <v>236</v>
      </c>
      <c r="B1470" s="2">
        <v>0</v>
      </c>
      <c r="C1470" t="s">
        <v>526</v>
      </c>
    </row>
    <row r="1471" spans="1:3" x14ac:dyDescent="0.45">
      <c r="A1471" t="s">
        <v>237</v>
      </c>
      <c r="B1471" s="2">
        <v>0</v>
      </c>
      <c r="C1471" t="s">
        <v>526</v>
      </c>
    </row>
    <row r="1472" spans="1:3" x14ac:dyDescent="0.45">
      <c r="A1472" t="s">
        <v>238</v>
      </c>
      <c r="B1472" s="2">
        <v>0</v>
      </c>
      <c r="C1472" t="s">
        <v>526</v>
      </c>
    </row>
    <row r="1473" spans="1:3" x14ac:dyDescent="0.45">
      <c r="A1473" t="s">
        <v>239</v>
      </c>
      <c r="B1473" s="2">
        <v>0</v>
      </c>
      <c r="C1473" t="s">
        <v>526</v>
      </c>
    </row>
    <row r="1474" spans="1:3" x14ac:dyDescent="0.45">
      <c r="A1474" t="s">
        <v>230</v>
      </c>
      <c r="B1474" s="2">
        <v>0</v>
      </c>
      <c r="C1474" t="s">
        <v>526</v>
      </c>
    </row>
    <row r="1475" spans="1:3" x14ac:dyDescent="0.45">
      <c r="A1475" t="s">
        <v>217</v>
      </c>
      <c r="B1475" s="2">
        <v>0</v>
      </c>
      <c r="C1475" t="s">
        <v>526</v>
      </c>
    </row>
    <row r="1476" spans="1:3" x14ac:dyDescent="0.45">
      <c r="A1476" t="s">
        <v>206</v>
      </c>
      <c r="B1476" s="2">
        <v>0</v>
      </c>
      <c r="C1476" t="s">
        <v>526</v>
      </c>
    </row>
    <row r="1477" spans="1:3" x14ac:dyDescent="0.45">
      <c r="A1477" t="s">
        <v>216</v>
      </c>
      <c r="B1477" s="2">
        <v>0</v>
      </c>
      <c r="C1477" t="s">
        <v>526</v>
      </c>
    </row>
    <row r="1478" spans="1:3" x14ac:dyDescent="0.45">
      <c r="A1478" t="s">
        <v>196</v>
      </c>
      <c r="B1478" s="2">
        <v>0</v>
      </c>
      <c r="C1478" t="s">
        <v>526</v>
      </c>
    </row>
    <row r="1479" spans="1:3" x14ac:dyDescent="0.45">
      <c r="A1479" t="s">
        <v>145</v>
      </c>
      <c r="B1479" s="2">
        <v>0</v>
      </c>
      <c r="C1479" t="s">
        <v>526</v>
      </c>
    </row>
    <row r="1480" spans="1:3" x14ac:dyDescent="0.45">
      <c r="A1480" t="s">
        <v>198</v>
      </c>
      <c r="B1480" s="2">
        <v>0</v>
      </c>
      <c r="C1480" t="s">
        <v>526</v>
      </c>
    </row>
    <row r="1481" spans="1:3" x14ac:dyDescent="0.45">
      <c r="A1481" t="s">
        <v>223</v>
      </c>
      <c r="B1481" s="2">
        <v>0</v>
      </c>
      <c r="C1481" t="s">
        <v>526</v>
      </c>
    </row>
    <row r="1482" spans="1:3" x14ac:dyDescent="0.45">
      <c r="A1482" t="s">
        <v>222</v>
      </c>
      <c r="B1482" s="2">
        <v>0</v>
      </c>
      <c r="C1482" t="s">
        <v>526</v>
      </c>
    </row>
    <row r="1483" spans="1:3" x14ac:dyDescent="0.45">
      <c r="A1483" t="s">
        <v>221</v>
      </c>
      <c r="B1483" s="2">
        <v>0</v>
      </c>
      <c r="C1483" t="s">
        <v>526</v>
      </c>
    </row>
    <row r="1484" spans="1:3" x14ac:dyDescent="0.45">
      <c r="A1484" t="s">
        <v>160</v>
      </c>
      <c r="B1484" s="2">
        <v>0</v>
      </c>
      <c r="C1484" t="s">
        <v>526</v>
      </c>
    </row>
    <row r="1485" spans="1:3" x14ac:dyDescent="0.45">
      <c r="A1485" t="s">
        <v>150</v>
      </c>
      <c r="B1485" s="2">
        <v>0</v>
      </c>
      <c r="C1485" t="s">
        <v>526</v>
      </c>
    </row>
    <row r="1486" spans="1:3" x14ac:dyDescent="0.45">
      <c r="A1486" t="s">
        <v>151</v>
      </c>
      <c r="B1486" s="2">
        <v>0</v>
      </c>
      <c r="C1486" t="s">
        <v>526</v>
      </c>
    </row>
    <row r="1487" spans="1:3" x14ac:dyDescent="0.45">
      <c r="A1487" t="s">
        <v>40</v>
      </c>
      <c r="B1487" s="2">
        <v>0</v>
      </c>
      <c r="C1487" t="s">
        <v>526</v>
      </c>
    </row>
    <row r="1488" spans="1:3" x14ac:dyDescent="0.45">
      <c r="A1488" t="s">
        <v>152</v>
      </c>
      <c r="B1488" s="2">
        <v>0</v>
      </c>
      <c r="C1488" t="s">
        <v>526</v>
      </c>
    </row>
    <row r="1489" spans="1:3" x14ac:dyDescent="0.45">
      <c r="A1489" t="s">
        <v>153</v>
      </c>
      <c r="B1489" s="2">
        <v>0</v>
      </c>
      <c r="C1489" t="s">
        <v>526</v>
      </c>
    </row>
    <row r="1490" spans="1:3" x14ac:dyDescent="0.45">
      <c r="A1490" t="s">
        <v>154</v>
      </c>
      <c r="B1490" s="2">
        <v>0</v>
      </c>
      <c r="C1490" t="s">
        <v>526</v>
      </c>
    </row>
    <row r="1491" spans="1:3" x14ac:dyDescent="0.45">
      <c r="A1491" t="s">
        <v>155</v>
      </c>
      <c r="B1491" s="2">
        <v>0</v>
      </c>
      <c r="C1491" t="s">
        <v>526</v>
      </c>
    </row>
    <row r="1492" spans="1:3" x14ac:dyDescent="0.45">
      <c r="A1492" t="s">
        <v>156</v>
      </c>
      <c r="B1492" s="2">
        <v>0</v>
      </c>
      <c r="C1492" t="s">
        <v>526</v>
      </c>
    </row>
    <row r="1493" spans="1:3" x14ac:dyDescent="0.45">
      <c r="A1493" t="s">
        <v>157</v>
      </c>
      <c r="B1493" s="2">
        <v>0</v>
      </c>
      <c r="C1493" t="s">
        <v>526</v>
      </c>
    </row>
    <row r="1494" spans="1:3" x14ac:dyDescent="0.45">
      <c r="A1494" t="s">
        <v>158</v>
      </c>
      <c r="B1494" s="2">
        <v>0</v>
      </c>
      <c r="C1494" t="s">
        <v>526</v>
      </c>
    </row>
    <row r="1495" spans="1:3" x14ac:dyDescent="0.45">
      <c r="A1495" t="s">
        <v>159</v>
      </c>
      <c r="B1495" s="2">
        <v>0</v>
      </c>
      <c r="C1495" t="s">
        <v>526</v>
      </c>
    </row>
    <row r="1496" spans="1:3" x14ac:dyDescent="0.45">
      <c r="A1496" t="s">
        <v>161</v>
      </c>
      <c r="B1496" s="2">
        <v>0</v>
      </c>
      <c r="C1496" t="s">
        <v>526</v>
      </c>
    </row>
    <row r="1497" spans="1:3" x14ac:dyDescent="0.45">
      <c r="A1497" t="s">
        <v>220</v>
      </c>
      <c r="B1497" s="2">
        <v>0</v>
      </c>
      <c r="C1497" t="s">
        <v>526</v>
      </c>
    </row>
    <row r="1498" spans="1:3" x14ac:dyDescent="0.45">
      <c r="A1498" t="s">
        <v>162</v>
      </c>
      <c r="B1498" s="2">
        <v>0</v>
      </c>
      <c r="C1498" t="s">
        <v>526</v>
      </c>
    </row>
    <row r="1499" spans="1:3" x14ac:dyDescent="0.45">
      <c r="A1499" t="s">
        <v>163</v>
      </c>
      <c r="B1499" s="2">
        <v>0</v>
      </c>
      <c r="C1499" t="s">
        <v>526</v>
      </c>
    </row>
    <row r="1500" spans="1:3" x14ac:dyDescent="0.45">
      <c r="A1500" t="s">
        <v>164</v>
      </c>
      <c r="B1500" s="2">
        <v>0</v>
      </c>
      <c r="C1500" t="s">
        <v>526</v>
      </c>
    </row>
    <row r="1501" spans="1:3" x14ac:dyDescent="0.45">
      <c r="A1501" t="s">
        <v>165</v>
      </c>
      <c r="B1501" s="2">
        <v>0</v>
      </c>
      <c r="C1501" t="s">
        <v>526</v>
      </c>
    </row>
    <row r="1502" spans="1:3" x14ac:dyDescent="0.45">
      <c r="A1502" t="s">
        <v>166</v>
      </c>
      <c r="B1502" s="2">
        <v>0</v>
      </c>
      <c r="C1502" t="s">
        <v>526</v>
      </c>
    </row>
    <row r="1503" spans="1:3" x14ac:dyDescent="0.45">
      <c r="A1503" t="s">
        <v>167</v>
      </c>
      <c r="B1503" s="2">
        <v>0</v>
      </c>
      <c r="C1503" t="s">
        <v>526</v>
      </c>
    </row>
    <row r="1504" spans="1:3" x14ac:dyDescent="0.45">
      <c r="A1504" t="s">
        <v>168</v>
      </c>
      <c r="B1504" s="2">
        <v>0</v>
      </c>
      <c r="C1504" t="s">
        <v>526</v>
      </c>
    </row>
    <row r="1505" spans="1:3" x14ac:dyDescent="0.45">
      <c r="A1505" t="s">
        <v>192</v>
      </c>
      <c r="B1505" s="2">
        <v>0</v>
      </c>
      <c r="C1505" t="s">
        <v>526</v>
      </c>
    </row>
    <row r="1506" spans="1:3" x14ac:dyDescent="0.45">
      <c r="A1506" t="s">
        <v>193</v>
      </c>
      <c r="B1506" s="2">
        <v>0</v>
      </c>
      <c r="C1506" t="s">
        <v>526</v>
      </c>
    </row>
    <row r="1507" spans="1:3" x14ac:dyDescent="0.45">
      <c r="A1507" t="s">
        <v>194</v>
      </c>
      <c r="B1507" s="2">
        <v>0</v>
      </c>
      <c r="C1507" t="s">
        <v>526</v>
      </c>
    </row>
    <row r="1508" spans="1:3" x14ac:dyDescent="0.45">
      <c r="A1508" t="s">
        <v>218</v>
      </c>
      <c r="B1508" s="2">
        <v>0</v>
      </c>
      <c r="C1508" t="s">
        <v>526</v>
      </c>
    </row>
    <row r="1509" spans="1:3" x14ac:dyDescent="0.45">
      <c r="A1509" t="s">
        <v>199</v>
      </c>
      <c r="B1509" s="2">
        <v>0</v>
      </c>
      <c r="C1509" t="s">
        <v>526</v>
      </c>
    </row>
    <row r="1510" spans="1:3" x14ac:dyDescent="0.45">
      <c r="A1510" t="s">
        <v>93</v>
      </c>
      <c r="B1510" s="2">
        <v>0</v>
      </c>
      <c r="C1510" t="s">
        <v>526</v>
      </c>
    </row>
    <row r="1511" spans="1:3" x14ac:dyDescent="0.45">
      <c r="A1511" t="s">
        <v>203</v>
      </c>
      <c r="B1511" s="2">
        <v>0</v>
      </c>
      <c r="C1511" t="s">
        <v>526</v>
      </c>
    </row>
    <row r="1512" spans="1:3" x14ac:dyDescent="0.45">
      <c r="A1512" t="s">
        <v>53</v>
      </c>
      <c r="B1512" s="2">
        <v>0</v>
      </c>
      <c r="C1512" t="s">
        <v>526</v>
      </c>
    </row>
    <row r="1513" spans="1:3" x14ac:dyDescent="0.45">
      <c r="A1513" t="s">
        <v>91</v>
      </c>
      <c r="B1513" s="2">
        <v>0</v>
      </c>
      <c r="C1513" t="s">
        <v>526</v>
      </c>
    </row>
    <row r="1514" spans="1:3" x14ac:dyDescent="0.45">
      <c r="A1514" t="s">
        <v>92</v>
      </c>
      <c r="B1514" s="2">
        <v>0</v>
      </c>
      <c r="C1514" t="s">
        <v>526</v>
      </c>
    </row>
    <row r="1515" spans="1:3" x14ac:dyDescent="0.45">
      <c r="A1515" t="s">
        <v>23</v>
      </c>
      <c r="B1515" s="2">
        <v>0</v>
      </c>
      <c r="C1515" t="s">
        <v>526</v>
      </c>
    </row>
    <row r="1516" spans="1:3" x14ac:dyDescent="0.45">
      <c r="A1516" t="s">
        <v>169</v>
      </c>
      <c r="B1516" s="2">
        <v>0</v>
      </c>
      <c r="C1516" t="s">
        <v>526</v>
      </c>
    </row>
    <row r="1517" spans="1:3" x14ac:dyDescent="0.45">
      <c r="A1517" t="s">
        <v>94</v>
      </c>
      <c r="B1517" s="2">
        <v>0</v>
      </c>
      <c r="C1517" t="s">
        <v>526</v>
      </c>
    </row>
    <row r="1518" spans="1:3" x14ac:dyDescent="0.45">
      <c r="A1518" t="s">
        <v>95</v>
      </c>
      <c r="B1518" s="2">
        <v>0</v>
      </c>
      <c r="C1518" t="s">
        <v>526</v>
      </c>
    </row>
    <row r="1519" spans="1:3" x14ac:dyDescent="0.45">
      <c r="A1519" t="s">
        <v>86</v>
      </c>
      <c r="B1519" s="2">
        <v>0</v>
      </c>
      <c r="C1519" t="s">
        <v>526</v>
      </c>
    </row>
    <row r="1520" spans="1:3" x14ac:dyDescent="0.45">
      <c r="A1520" t="s">
        <v>74</v>
      </c>
      <c r="B1520" s="2">
        <v>0</v>
      </c>
      <c r="C1520" t="s">
        <v>526</v>
      </c>
    </row>
    <row r="1521" spans="1:3" x14ac:dyDescent="0.45">
      <c r="A1521" t="s">
        <v>71</v>
      </c>
      <c r="B1521" s="2">
        <v>0</v>
      </c>
      <c r="C1521" t="s">
        <v>526</v>
      </c>
    </row>
    <row r="1522" spans="1:3" x14ac:dyDescent="0.45">
      <c r="A1522" t="s">
        <v>72</v>
      </c>
      <c r="B1522" s="2">
        <v>0</v>
      </c>
      <c r="C1522" t="s">
        <v>526</v>
      </c>
    </row>
    <row r="1523" spans="1:3" x14ac:dyDescent="0.45">
      <c r="A1523" t="s">
        <v>52</v>
      </c>
      <c r="B1523" s="2">
        <v>0</v>
      </c>
      <c r="C1523" t="s">
        <v>526</v>
      </c>
    </row>
    <row r="1524" spans="1:3" x14ac:dyDescent="0.45">
      <c r="A1524" t="s">
        <v>54</v>
      </c>
      <c r="B1524" s="2">
        <v>0</v>
      </c>
      <c r="C1524" t="s">
        <v>526</v>
      </c>
    </row>
    <row r="1525" spans="1:3" x14ac:dyDescent="0.45">
      <c r="A1525" t="s">
        <v>88</v>
      </c>
      <c r="B1525" s="2">
        <v>0</v>
      </c>
      <c r="C1525" t="s">
        <v>526</v>
      </c>
    </row>
    <row r="1526" spans="1:3" x14ac:dyDescent="0.45">
      <c r="A1526" t="s">
        <v>55</v>
      </c>
      <c r="B1526" s="2">
        <v>0</v>
      </c>
      <c r="C1526" t="s">
        <v>526</v>
      </c>
    </row>
    <row r="1527" spans="1:3" x14ac:dyDescent="0.45">
      <c r="A1527" t="s">
        <v>56</v>
      </c>
      <c r="B1527" s="2">
        <v>0</v>
      </c>
      <c r="C1527" t="s">
        <v>526</v>
      </c>
    </row>
    <row r="1528" spans="1:3" x14ac:dyDescent="0.45">
      <c r="A1528" t="s">
        <v>57</v>
      </c>
      <c r="B1528" s="2">
        <v>0</v>
      </c>
      <c r="C1528" t="s">
        <v>526</v>
      </c>
    </row>
    <row r="1529" spans="1:3" x14ac:dyDescent="0.45">
      <c r="A1529" t="s">
        <v>58</v>
      </c>
      <c r="B1529" s="2">
        <v>0</v>
      </c>
      <c r="C1529" t="s">
        <v>526</v>
      </c>
    </row>
    <row r="1530" spans="1:3" x14ac:dyDescent="0.45">
      <c r="A1530" t="s">
        <v>51</v>
      </c>
      <c r="B1530" s="2">
        <v>0</v>
      </c>
      <c r="C1530" t="s">
        <v>526</v>
      </c>
    </row>
    <row r="1531" spans="1:3" x14ac:dyDescent="0.45">
      <c r="A1531" t="s">
        <v>61</v>
      </c>
      <c r="B1531" s="2">
        <v>0</v>
      </c>
      <c r="C1531" t="s">
        <v>526</v>
      </c>
    </row>
    <row r="1532" spans="1:3" x14ac:dyDescent="0.45">
      <c r="A1532" t="s">
        <v>62</v>
      </c>
      <c r="B1532" s="2">
        <v>0</v>
      </c>
      <c r="C1532" t="s">
        <v>526</v>
      </c>
    </row>
    <row r="1533" spans="1:3" x14ac:dyDescent="0.45">
      <c r="A1533" t="s">
        <v>63</v>
      </c>
      <c r="B1533" s="2">
        <v>0</v>
      </c>
      <c r="C1533" t="s">
        <v>526</v>
      </c>
    </row>
    <row r="1534" spans="1:3" x14ac:dyDescent="0.45">
      <c r="A1534" t="s">
        <v>64</v>
      </c>
      <c r="B1534" s="2">
        <v>0</v>
      </c>
      <c r="C1534" t="s">
        <v>526</v>
      </c>
    </row>
    <row r="1535" spans="1:3" x14ac:dyDescent="0.45">
      <c r="A1535" t="s">
        <v>65</v>
      </c>
      <c r="B1535" s="2">
        <v>0</v>
      </c>
      <c r="C1535" t="s">
        <v>526</v>
      </c>
    </row>
    <row r="1536" spans="1:3" x14ac:dyDescent="0.45">
      <c r="A1536" t="s">
        <v>66</v>
      </c>
      <c r="B1536" s="2">
        <v>0</v>
      </c>
      <c r="C1536" t="s">
        <v>526</v>
      </c>
    </row>
    <row r="1537" spans="1:3" x14ac:dyDescent="0.45">
      <c r="A1537" t="s">
        <v>89</v>
      </c>
      <c r="B1537" s="2">
        <v>0</v>
      </c>
      <c r="C1537" t="s">
        <v>526</v>
      </c>
    </row>
    <row r="1538" spans="1:3" x14ac:dyDescent="0.45">
      <c r="A1538" t="s">
        <v>87</v>
      </c>
      <c r="B1538" s="2">
        <v>0</v>
      </c>
      <c r="C1538" t="s">
        <v>526</v>
      </c>
    </row>
    <row r="1539" spans="1:3" x14ac:dyDescent="0.45">
      <c r="A1539" t="s">
        <v>204</v>
      </c>
      <c r="B1539" s="2">
        <v>0</v>
      </c>
      <c r="C1539" t="s">
        <v>526</v>
      </c>
    </row>
    <row r="1540" spans="1:3" x14ac:dyDescent="0.45">
      <c r="A1540" t="s">
        <v>146</v>
      </c>
      <c r="B1540" s="2">
        <v>0</v>
      </c>
      <c r="C1540" t="s">
        <v>526</v>
      </c>
    </row>
    <row r="1541" spans="1:3" x14ac:dyDescent="0.45">
      <c r="A1541" t="s">
        <v>195</v>
      </c>
      <c r="B1541" s="2">
        <v>0</v>
      </c>
      <c r="C1541" t="s">
        <v>526</v>
      </c>
    </row>
    <row r="1542" spans="1:3" x14ac:dyDescent="0.45">
      <c r="A1542" t="s">
        <v>205</v>
      </c>
      <c r="B1542" s="2">
        <v>0</v>
      </c>
      <c r="C1542" t="s">
        <v>526</v>
      </c>
    </row>
    <row r="1543" spans="1:3" x14ac:dyDescent="0.45">
      <c r="A1543" t="s">
        <v>207</v>
      </c>
      <c r="B1543" s="2">
        <v>0</v>
      </c>
      <c r="C1543" t="s">
        <v>526</v>
      </c>
    </row>
    <row r="1544" spans="1:3" x14ac:dyDescent="0.45">
      <c r="A1544" t="s">
        <v>208</v>
      </c>
      <c r="B1544" s="2">
        <v>0</v>
      </c>
      <c r="C1544" t="s">
        <v>526</v>
      </c>
    </row>
    <row r="1545" spans="1:3" x14ac:dyDescent="0.45">
      <c r="A1545" t="s">
        <v>209</v>
      </c>
      <c r="B1545" s="2">
        <v>0</v>
      </c>
      <c r="C1545" t="s">
        <v>526</v>
      </c>
    </row>
    <row r="1546" spans="1:3" x14ac:dyDescent="0.45">
      <c r="A1546" t="s">
        <v>210</v>
      </c>
      <c r="B1546" s="2">
        <v>0</v>
      </c>
      <c r="C1546" t="s">
        <v>526</v>
      </c>
    </row>
    <row r="1547" spans="1:3" x14ac:dyDescent="0.45">
      <c r="A1547" t="s">
        <v>211</v>
      </c>
      <c r="B1547" s="2">
        <v>0</v>
      </c>
      <c r="C1547" t="s">
        <v>526</v>
      </c>
    </row>
    <row r="1548" spans="1:3" x14ac:dyDescent="0.45">
      <c r="A1548" t="s">
        <v>212</v>
      </c>
      <c r="B1548" s="2">
        <v>0</v>
      </c>
      <c r="C1548" t="s">
        <v>526</v>
      </c>
    </row>
    <row r="1549" spans="1:3" x14ac:dyDescent="0.45">
      <c r="A1549" t="s">
        <v>213</v>
      </c>
      <c r="B1549" s="2">
        <v>0</v>
      </c>
      <c r="C1549" t="s">
        <v>526</v>
      </c>
    </row>
    <row r="1550" spans="1:3" x14ac:dyDescent="0.45">
      <c r="A1550" t="s">
        <v>214</v>
      </c>
      <c r="B1550" s="2">
        <v>0</v>
      </c>
      <c r="C1550" t="s">
        <v>526</v>
      </c>
    </row>
    <row r="1551" spans="1:3" x14ac:dyDescent="0.45">
      <c r="A1551" t="s">
        <v>147</v>
      </c>
      <c r="B1551" s="2">
        <v>0</v>
      </c>
      <c r="C1551" t="s">
        <v>526</v>
      </c>
    </row>
    <row r="1552" spans="1:3" x14ac:dyDescent="0.45">
      <c r="A1552" t="s">
        <v>134</v>
      </c>
      <c r="B1552" s="2">
        <v>0</v>
      </c>
      <c r="C1552" t="s">
        <v>526</v>
      </c>
    </row>
    <row r="1553" spans="1:3" x14ac:dyDescent="0.45">
      <c r="A1553" t="s">
        <v>85</v>
      </c>
      <c r="B1553" s="2">
        <v>0</v>
      </c>
      <c r="C1553" t="s">
        <v>526</v>
      </c>
    </row>
    <row r="1554" spans="1:3" x14ac:dyDescent="0.45">
      <c r="A1554" t="s">
        <v>144</v>
      </c>
      <c r="B1554" s="2">
        <v>0</v>
      </c>
      <c r="C1554" t="s">
        <v>526</v>
      </c>
    </row>
    <row r="1555" spans="1:3" x14ac:dyDescent="0.45">
      <c r="A1555" t="s">
        <v>76</v>
      </c>
      <c r="B1555" s="2">
        <v>0</v>
      </c>
      <c r="C1555" t="s">
        <v>526</v>
      </c>
    </row>
    <row r="1556" spans="1:3" x14ac:dyDescent="0.45">
      <c r="A1556" t="s">
        <v>73</v>
      </c>
      <c r="B1556" s="2">
        <v>0</v>
      </c>
      <c r="C1556" t="s">
        <v>526</v>
      </c>
    </row>
    <row r="1557" spans="1:3" x14ac:dyDescent="0.45">
      <c r="A1557" t="s">
        <v>78</v>
      </c>
      <c r="B1557" s="2">
        <v>0</v>
      </c>
      <c r="C1557" t="s">
        <v>526</v>
      </c>
    </row>
    <row r="1558" spans="1:3" x14ac:dyDescent="0.45">
      <c r="A1558" t="s">
        <v>79</v>
      </c>
      <c r="B1558" s="2">
        <v>0</v>
      </c>
      <c r="C1558" t="s">
        <v>526</v>
      </c>
    </row>
    <row r="1559" spans="1:3" x14ac:dyDescent="0.45">
      <c r="A1559" t="s">
        <v>80</v>
      </c>
      <c r="B1559" s="2">
        <v>0</v>
      </c>
      <c r="C1559" t="s">
        <v>526</v>
      </c>
    </row>
    <row r="1560" spans="1:3" x14ac:dyDescent="0.45">
      <c r="A1560" t="s">
        <v>81</v>
      </c>
      <c r="B1560" s="2">
        <v>0</v>
      </c>
      <c r="C1560" t="s">
        <v>526</v>
      </c>
    </row>
    <row r="1561" spans="1:3" x14ac:dyDescent="0.45">
      <c r="A1561" t="s">
        <v>82</v>
      </c>
      <c r="B1561" s="2">
        <v>0</v>
      </c>
      <c r="C1561" t="s">
        <v>526</v>
      </c>
    </row>
    <row r="1562" spans="1:3" x14ac:dyDescent="0.45">
      <c r="A1562" t="s">
        <v>83</v>
      </c>
      <c r="B1562" s="2">
        <v>0</v>
      </c>
      <c r="C1562" t="s">
        <v>526</v>
      </c>
    </row>
    <row r="1563" spans="1:3" x14ac:dyDescent="0.45">
      <c r="A1563" t="s">
        <v>84</v>
      </c>
      <c r="B1563" s="2">
        <v>0</v>
      </c>
      <c r="C1563" t="s">
        <v>526</v>
      </c>
    </row>
    <row r="1564" spans="1:3" x14ac:dyDescent="0.45">
      <c r="A1564" t="s">
        <v>75</v>
      </c>
      <c r="B1564" s="2">
        <v>0</v>
      </c>
      <c r="C1564" t="s">
        <v>526</v>
      </c>
    </row>
    <row r="1565" spans="1:3" x14ac:dyDescent="0.45">
      <c r="A1565" t="s">
        <v>148</v>
      </c>
      <c r="B1565" s="2">
        <v>0</v>
      </c>
      <c r="C1565" t="s">
        <v>526</v>
      </c>
    </row>
    <row r="1566" spans="1:3" x14ac:dyDescent="0.45">
      <c r="A1566" t="s">
        <v>457</v>
      </c>
      <c r="B1566" s="2">
        <v>0</v>
      </c>
      <c r="C1566" t="s">
        <v>526</v>
      </c>
    </row>
    <row r="1567" spans="1:3" x14ac:dyDescent="0.45">
      <c r="A1567" t="s">
        <v>170</v>
      </c>
      <c r="B1567" s="2">
        <v>0</v>
      </c>
      <c r="C1567" t="s">
        <v>526</v>
      </c>
    </row>
    <row r="1568" spans="1:3" x14ac:dyDescent="0.45">
      <c r="A1568" t="s">
        <v>469</v>
      </c>
      <c r="B1568" s="2">
        <v>0</v>
      </c>
      <c r="C1568" t="s">
        <v>526</v>
      </c>
    </row>
    <row r="1569" spans="1:3" x14ac:dyDescent="0.45">
      <c r="A1569" t="s">
        <v>494</v>
      </c>
      <c r="B1569" s="2">
        <v>0</v>
      </c>
      <c r="C1569" t="s">
        <v>526</v>
      </c>
    </row>
    <row r="1570" spans="1:3" x14ac:dyDescent="0.45">
      <c r="A1570" t="s">
        <v>495</v>
      </c>
      <c r="B1570" s="2">
        <v>0</v>
      </c>
      <c r="C1570" t="s">
        <v>526</v>
      </c>
    </row>
    <row r="1571" spans="1:3" x14ac:dyDescent="0.45">
      <c r="A1571" t="s">
        <v>462</v>
      </c>
      <c r="B1571" s="2">
        <v>0</v>
      </c>
      <c r="C1571" t="s">
        <v>526</v>
      </c>
    </row>
    <row r="1572" spans="1:3" x14ac:dyDescent="0.45">
      <c r="A1572" t="s">
        <v>463</v>
      </c>
      <c r="B1572" s="2">
        <v>0</v>
      </c>
      <c r="C1572" t="s">
        <v>526</v>
      </c>
    </row>
    <row r="1573" spans="1:3" x14ac:dyDescent="0.45">
      <c r="A1573" t="s">
        <v>470</v>
      </c>
      <c r="B1573" s="2">
        <v>0</v>
      </c>
      <c r="C1573" t="s">
        <v>526</v>
      </c>
    </row>
    <row r="1574" spans="1:3" x14ac:dyDescent="0.45">
      <c r="A1574" t="s">
        <v>471</v>
      </c>
      <c r="B1574" s="2">
        <v>0</v>
      </c>
      <c r="C1574" t="s">
        <v>526</v>
      </c>
    </row>
    <row r="1575" spans="1:3" x14ac:dyDescent="0.45">
      <c r="A1575" t="s">
        <v>472</v>
      </c>
      <c r="B1575" s="2">
        <v>0</v>
      </c>
      <c r="C1575" t="s">
        <v>526</v>
      </c>
    </row>
    <row r="1576" spans="1:3" x14ac:dyDescent="0.45">
      <c r="A1576" t="s">
        <v>473</v>
      </c>
      <c r="B1576" s="2">
        <v>0</v>
      </c>
      <c r="C1576" t="s">
        <v>526</v>
      </c>
    </row>
    <row r="1577" spans="1:3" x14ac:dyDescent="0.45">
      <c r="A1577" t="s">
        <v>474</v>
      </c>
      <c r="B1577" s="2">
        <v>0</v>
      </c>
      <c r="C1577" t="s">
        <v>526</v>
      </c>
    </row>
    <row r="1578" spans="1:3" x14ac:dyDescent="0.45">
      <c r="A1578" t="s">
        <v>475</v>
      </c>
      <c r="B1578" s="2">
        <v>0</v>
      </c>
      <c r="C1578" t="s">
        <v>526</v>
      </c>
    </row>
    <row r="1579" spans="1:3" x14ac:dyDescent="0.45">
      <c r="A1579" t="s">
        <v>476</v>
      </c>
      <c r="B1579" s="2">
        <v>0</v>
      </c>
      <c r="C1579" t="s">
        <v>526</v>
      </c>
    </row>
    <row r="1580" spans="1:3" x14ac:dyDescent="0.45">
      <c r="A1580" t="s">
        <v>477</v>
      </c>
      <c r="B1580" s="2">
        <v>0</v>
      </c>
      <c r="C1580" t="s">
        <v>526</v>
      </c>
    </row>
    <row r="1581" spans="1:3" x14ac:dyDescent="0.45">
      <c r="A1581" t="s">
        <v>478</v>
      </c>
      <c r="B1581" s="2">
        <v>0</v>
      </c>
      <c r="C1581" t="s">
        <v>526</v>
      </c>
    </row>
    <row r="1582" spans="1:3" x14ac:dyDescent="0.45">
      <c r="A1582" t="s">
        <v>479</v>
      </c>
      <c r="B1582" s="2">
        <v>0</v>
      </c>
      <c r="C1582" t="s">
        <v>526</v>
      </c>
    </row>
    <row r="1583" spans="1:3" x14ac:dyDescent="0.45">
      <c r="A1583" t="s">
        <v>480</v>
      </c>
      <c r="B1583" s="2">
        <v>0</v>
      </c>
      <c r="C1583" t="s">
        <v>526</v>
      </c>
    </row>
    <row r="1584" spans="1:3" x14ac:dyDescent="0.45">
      <c r="A1584" t="s">
        <v>481</v>
      </c>
      <c r="B1584" s="2">
        <v>0</v>
      </c>
      <c r="C1584" t="s">
        <v>526</v>
      </c>
    </row>
    <row r="1585" spans="1:3" x14ac:dyDescent="0.45">
      <c r="A1585" t="s">
        <v>482</v>
      </c>
      <c r="B1585" s="2">
        <v>0</v>
      </c>
      <c r="C1585" t="s">
        <v>526</v>
      </c>
    </row>
    <row r="1586" spans="1:3" x14ac:dyDescent="0.45">
      <c r="A1586" t="s">
        <v>483</v>
      </c>
      <c r="B1586" s="2">
        <v>0</v>
      </c>
      <c r="C1586" t="s">
        <v>526</v>
      </c>
    </row>
    <row r="1587" spans="1:3" x14ac:dyDescent="0.45">
      <c r="A1587" t="s">
        <v>484</v>
      </c>
      <c r="B1587" s="2">
        <v>0</v>
      </c>
      <c r="C1587" t="s">
        <v>526</v>
      </c>
    </row>
    <row r="1588" spans="1:3" x14ac:dyDescent="0.45">
      <c r="A1588" t="s">
        <v>485</v>
      </c>
      <c r="B1588" s="2">
        <v>0</v>
      </c>
      <c r="C1588" t="s">
        <v>526</v>
      </c>
    </row>
    <row r="1589" spans="1:3" x14ac:dyDescent="0.45">
      <c r="A1589" t="s">
        <v>486</v>
      </c>
      <c r="B1589" s="2">
        <v>0</v>
      </c>
      <c r="C1589" t="s">
        <v>526</v>
      </c>
    </row>
    <row r="1590" spans="1:3" x14ac:dyDescent="0.45">
      <c r="A1590" t="s">
        <v>487</v>
      </c>
      <c r="B1590" s="2">
        <v>0</v>
      </c>
      <c r="C1590" t="s">
        <v>526</v>
      </c>
    </row>
    <row r="1591" spans="1:3" x14ac:dyDescent="0.45">
      <c r="A1591" t="s">
        <v>488</v>
      </c>
      <c r="B1591" s="2">
        <v>0</v>
      </c>
      <c r="C1591" t="s">
        <v>526</v>
      </c>
    </row>
    <row r="1592" spans="1:3" x14ac:dyDescent="0.45">
      <c r="A1592" t="s">
        <v>489</v>
      </c>
      <c r="B1592" s="2">
        <v>0</v>
      </c>
      <c r="C1592" t="s">
        <v>526</v>
      </c>
    </row>
    <row r="1593" spans="1:3" x14ac:dyDescent="0.45">
      <c r="A1593" t="s">
        <v>490</v>
      </c>
      <c r="B1593" s="2">
        <v>0</v>
      </c>
      <c r="C1593" t="s">
        <v>526</v>
      </c>
    </row>
    <row r="1594" spans="1:3" x14ac:dyDescent="0.45">
      <c r="A1594" t="s">
        <v>496</v>
      </c>
      <c r="B1594" s="2">
        <v>0</v>
      </c>
      <c r="C1594" t="s">
        <v>526</v>
      </c>
    </row>
    <row r="1595" spans="1:3" x14ac:dyDescent="0.45">
      <c r="A1595" t="s">
        <v>497</v>
      </c>
      <c r="B1595" s="2">
        <v>0</v>
      </c>
      <c r="C1595" t="s">
        <v>526</v>
      </c>
    </row>
    <row r="1596" spans="1:3" x14ac:dyDescent="0.45">
      <c r="A1596" t="s">
        <v>498</v>
      </c>
      <c r="B1596" s="2">
        <v>0</v>
      </c>
      <c r="C1596" t="s">
        <v>526</v>
      </c>
    </row>
    <row r="1597" spans="1:3" x14ac:dyDescent="0.45">
      <c r="A1597" t="s">
        <v>499</v>
      </c>
      <c r="B1597" s="2">
        <v>0</v>
      </c>
      <c r="C1597" t="s">
        <v>526</v>
      </c>
    </row>
    <row r="1598" spans="1:3" x14ac:dyDescent="0.45">
      <c r="A1598" t="s">
        <v>500</v>
      </c>
      <c r="B1598" s="2">
        <v>0</v>
      </c>
      <c r="C1598" t="s">
        <v>526</v>
      </c>
    </row>
    <row r="1599" spans="1:3" x14ac:dyDescent="0.45">
      <c r="A1599" t="s">
        <v>501</v>
      </c>
      <c r="B1599" s="2">
        <v>0</v>
      </c>
      <c r="C1599" t="s">
        <v>526</v>
      </c>
    </row>
    <row r="1600" spans="1:3" x14ac:dyDescent="0.45">
      <c r="A1600" t="s">
        <v>502</v>
      </c>
      <c r="B1600" s="2">
        <v>0</v>
      </c>
      <c r="C1600" t="s">
        <v>526</v>
      </c>
    </row>
    <row r="1601" spans="1:3" x14ac:dyDescent="0.45">
      <c r="A1601" t="s">
        <v>503</v>
      </c>
      <c r="B1601" s="2">
        <v>0</v>
      </c>
      <c r="C1601" t="s">
        <v>526</v>
      </c>
    </row>
    <row r="1602" spans="1:3" x14ac:dyDescent="0.45">
      <c r="A1602" t="s">
        <v>504</v>
      </c>
      <c r="B1602" s="2">
        <v>0</v>
      </c>
      <c r="C1602" t="s">
        <v>526</v>
      </c>
    </row>
    <row r="1603" spans="1:3" x14ac:dyDescent="0.45">
      <c r="A1603" t="s">
        <v>505</v>
      </c>
      <c r="B1603" s="2">
        <v>0</v>
      </c>
      <c r="C1603" t="s">
        <v>526</v>
      </c>
    </row>
    <row r="1604" spans="1:3" x14ac:dyDescent="0.45">
      <c r="A1604" t="s">
        <v>506</v>
      </c>
      <c r="B1604" s="2">
        <v>0</v>
      </c>
      <c r="C1604" t="s">
        <v>526</v>
      </c>
    </row>
    <row r="1605" spans="1:3" x14ac:dyDescent="0.45">
      <c r="A1605" t="s">
        <v>507</v>
      </c>
      <c r="B1605" s="2">
        <v>0</v>
      </c>
      <c r="C1605" t="s">
        <v>526</v>
      </c>
    </row>
    <row r="1606" spans="1:3" x14ac:dyDescent="0.45">
      <c r="A1606" t="s">
        <v>508</v>
      </c>
      <c r="B1606" s="2">
        <v>0</v>
      </c>
      <c r="C1606" t="s">
        <v>526</v>
      </c>
    </row>
    <row r="1607" spans="1:3" x14ac:dyDescent="0.45">
      <c r="A1607" t="s">
        <v>509</v>
      </c>
      <c r="B1607" s="2">
        <v>0</v>
      </c>
      <c r="C1607" t="s">
        <v>526</v>
      </c>
    </row>
    <row r="1608" spans="1:3" x14ac:dyDescent="0.45">
      <c r="A1608" t="s">
        <v>510</v>
      </c>
      <c r="B1608" s="2">
        <v>0</v>
      </c>
      <c r="C1608" t="s">
        <v>526</v>
      </c>
    </row>
    <row r="1609" spans="1:3" x14ac:dyDescent="0.45">
      <c r="A1609">
        <v>97.5</v>
      </c>
      <c r="B1609" s="2">
        <v>0</v>
      </c>
      <c r="C1609" t="s">
        <v>526</v>
      </c>
    </row>
    <row r="1610" spans="1:3" x14ac:dyDescent="0.45">
      <c r="A1610" t="s">
        <v>511</v>
      </c>
      <c r="B1610" s="2">
        <v>0</v>
      </c>
      <c r="C1610" t="s">
        <v>526</v>
      </c>
    </row>
    <row r="1611" spans="1:3" x14ac:dyDescent="0.45">
      <c r="A1611" t="s">
        <v>512</v>
      </c>
      <c r="B1611" s="2">
        <v>0</v>
      </c>
      <c r="C1611" t="s">
        <v>526</v>
      </c>
    </row>
    <row r="1612" spans="1:3" x14ac:dyDescent="0.45">
      <c r="A1612" t="s">
        <v>513</v>
      </c>
      <c r="B1612" s="2">
        <v>0</v>
      </c>
      <c r="C1612" t="s">
        <v>526</v>
      </c>
    </row>
    <row r="1613" spans="1:3" x14ac:dyDescent="0.45">
      <c r="A1613" t="s">
        <v>514</v>
      </c>
      <c r="B1613" s="2">
        <v>0</v>
      </c>
      <c r="C1613" t="s">
        <v>526</v>
      </c>
    </row>
    <row r="1614" spans="1:3" x14ac:dyDescent="0.45">
      <c r="A1614" t="s">
        <v>515</v>
      </c>
      <c r="B1614" s="2">
        <v>0</v>
      </c>
      <c r="C1614" t="s">
        <v>526</v>
      </c>
    </row>
    <row r="1615" spans="1:3" x14ac:dyDescent="0.45">
      <c r="A1615" t="s">
        <v>516</v>
      </c>
      <c r="B1615" s="2">
        <v>0</v>
      </c>
      <c r="C1615" t="s">
        <v>526</v>
      </c>
    </row>
    <row r="1616" spans="1:3" x14ac:dyDescent="0.45">
      <c r="A1616" t="s">
        <v>517</v>
      </c>
      <c r="B1616" s="2">
        <v>0</v>
      </c>
      <c r="C1616" t="s">
        <v>526</v>
      </c>
    </row>
    <row r="1617" spans="1:3" x14ac:dyDescent="0.45">
      <c r="A1617" t="s">
        <v>518</v>
      </c>
      <c r="B1617" s="2">
        <v>0</v>
      </c>
      <c r="C1617" t="s">
        <v>526</v>
      </c>
    </row>
    <row r="1618" spans="1:3" x14ac:dyDescent="0.45">
      <c r="A1618" t="s">
        <v>519</v>
      </c>
      <c r="B1618" s="2">
        <v>0</v>
      </c>
      <c r="C1618" t="s">
        <v>526</v>
      </c>
    </row>
    <row r="1619" spans="1:3" x14ac:dyDescent="0.45">
      <c r="A1619" t="s">
        <v>520</v>
      </c>
      <c r="B1619" s="2">
        <v>0</v>
      </c>
      <c r="C1619" t="s">
        <v>526</v>
      </c>
    </row>
    <row r="1620" spans="1:3" x14ac:dyDescent="0.45">
      <c r="A1620" t="s">
        <v>521</v>
      </c>
      <c r="B1620" s="2">
        <v>0</v>
      </c>
      <c r="C1620" t="s">
        <v>526</v>
      </c>
    </row>
    <row r="1621" spans="1:3" x14ac:dyDescent="0.45">
      <c r="A1621" t="s">
        <v>522</v>
      </c>
      <c r="B1621" s="2">
        <v>0</v>
      </c>
      <c r="C1621" t="s">
        <v>526</v>
      </c>
    </row>
    <row r="1622" spans="1:3" x14ac:dyDescent="0.45">
      <c r="A1622" t="s">
        <v>491</v>
      </c>
      <c r="B1622" s="2">
        <v>0</v>
      </c>
      <c r="C1622" t="s">
        <v>526</v>
      </c>
    </row>
    <row r="1623" spans="1:3" x14ac:dyDescent="0.45">
      <c r="A1623" t="s">
        <v>468</v>
      </c>
      <c r="B1623" s="2">
        <v>0</v>
      </c>
      <c r="C1623" t="s">
        <v>526</v>
      </c>
    </row>
    <row r="1624" spans="1:3" x14ac:dyDescent="0.45">
      <c r="A1624" t="s">
        <v>171</v>
      </c>
      <c r="B1624" s="2">
        <v>0</v>
      </c>
      <c r="C1624" t="s">
        <v>526</v>
      </c>
    </row>
    <row r="1625" spans="1:3" x14ac:dyDescent="0.45">
      <c r="A1625" t="s">
        <v>464</v>
      </c>
      <c r="B1625" s="2">
        <v>0</v>
      </c>
      <c r="C1625" t="s">
        <v>526</v>
      </c>
    </row>
    <row r="1626" spans="1:3" x14ac:dyDescent="0.45">
      <c r="A1626" t="s">
        <v>433</v>
      </c>
      <c r="B1626" s="2">
        <v>0</v>
      </c>
      <c r="C1626" t="s">
        <v>526</v>
      </c>
    </row>
    <row r="1627" spans="1:3" x14ac:dyDescent="0.45">
      <c r="A1627" t="s">
        <v>434</v>
      </c>
      <c r="B1627" s="2">
        <v>0</v>
      </c>
      <c r="C1627" t="s">
        <v>526</v>
      </c>
    </row>
    <row r="1628" spans="1:3" x14ac:dyDescent="0.45">
      <c r="A1628" t="s">
        <v>435</v>
      </c>
      <c r="B1628" s="2">
        <v>0</v>
      </c>
      <c r="C1628" t="s">
        <v>526</v>
      </c>
    </row>
    <row r="1629" spans="1:3" x14ac:dyDescent="0.45">
      <c r="A1629" t="s">
        <v>173</v>
      </c>
      <c r="B1629" s="2">
        <v>0</v>
      </c>
      <c r="C1629" t="s">
        <v>526</v>
      </c>
    </row>
    <row r="1630" spans="1:3" x14ac:dyDescent="0.45">
      <c r="A1630" t="s">
        <v>174</v>
      </c>
      <c r="B1630" s="2">
        <v>0</v>
      </c>
      <c r="C1630" t="s">
        <v>526</v>
      </c>
    </row>
    <row r="1631" spans="1:3" x14ac:dyDescent="0.45">
      <c r="A1631" t="s">
        <v>175</v>
      </c>
      <c r="B1631" s="2">
        <v>0</v>
      </c>
      <c r="C1631" t="s">
        <v>526</v>
      </c>
    </row>
    <row r="1632" spans="1:3" x14ac:dyDescent="0.45">
      <c r="A1632" t="s">
        <v>16</v>
      </c>
      <c r="B1632" s="2">
        <v>0</v>
      </c>
      <c r="C1632" t="s">
        <v>526</v>
      </c>
    </row>
    <row r="1633" spans="1:3" x14ac:dyDescent="0.45">
      <c r="A1633" t="s">
        <v>176</v>
      </c>
      <c r="B1633" s="2">
        <v>0</v>
      </c>
      <c r="C1633" t="s">
        <v>526</v>
      </c>
    </row>
    <row r="1634" spans="1:3" x14ac:dyDescent="0.45">
      <c r="A1634" t="s">
        <v>177</v>
      </c>
      <c r="B1634" s="2">
        <v>0</v>
      </c>
      <c r="C1634" t="s">
        <v>526</v>
      </c>
    </row>
    <row r="1635" spans="1:3" x14ac:dyDescent="0.45">
      <c r="A1635" t="s">
        <v>178</v>
      </c>
      <c r="B1635" s="2">
        <v>0</v>
      </c>
      <c r="C1635" t="s">
        <v>526</v>
      </c>
    </row>
    <row r="1636" spans="1:3" x14ac:dyDescent="0.45">
      <c r="A1636" t="s">
        <v>179</v>
      </c>
      <c r="B1636" s="2">
        <v>0</v>
      </c>
      <c r="C1636" t="s">
        <v>526</v>
      </c>
    </row>
    <row r="1637" spans="1:3" x14ac:dyDescent="0.45">
      <c r="A1637" t="s">
        <v>180</v>
      </c>
      <c r="B1637" s="2">
        <v>0</v>
      </c>
      <c r="C1637" t="s">
        <v>526</v>
      </c>
    </row>
    <row r="1638" spans="1:3" x14ac:dyDescent="0.45">
      <c r="A1638" t="s">
        <v>35</v>
      </c>
      <c r="B1638" s="2">
        <v>0</v>
      </c>
      <c r="C1638" t="s">
        <v>526</v>
      </c>
    </row>
    <row r="1639" spans="1:3" x14ac:dyDescent="0.45">
      <c r="A1639" t="s">
        <v>172</v>
      </c>
      <c r="B1639" s="2">
        <v>0</v>
      </c>
      <c r="C1639" t="s">
        <v>526</v>
      </c>
    </row>
    <row r="1640" spans="1:3" x14ac:dyDescent="0.45">
      <c r="A1640" t="s">
        <v>181</v>
      </c>
      <c r="B1640" s="2">
        <v>0</v>
      </c>
      <c r="C1640" t="s">
        <v>526</v>
      </c>
    </row>
    <row r="1641" spans="1:3" x14ac:dyDescent="0.45">
      <c r="A1641" t="s">
        <v>183</v>
      </c>
      <c r="B1641" s="2">
        <v>0</v>
      </c>
      <c r="C1641" t="s">
        <v>526</v>
      </c>
    </row>
    <row r="1642" spans="1:3" x14ac:dyDescent="0.45">
      <c r="A1642" t="s">
        <v>184</v>
      </c>
      <c r="B1642" s="2">
        <v>0</v>
      </c>
      <c r="C1642" t="s">
        <v>526</v>
      </c>
    </row>
    <row r="1643" spans="1:3" x14ac:dyDescent="0.45">
      <c r="A1643" t="s">
        <v>185</v>
      </c>
      <c r="B1643" s="2">
        <v>0</v>
      </c>
      <c r="C1643" t="s">
        <v>526</v>
      </c>
    </row>
    <row r="1644" spans="1:3" x14ac:dyDescent="0.45">
      <c r="A1644" t="s">
        <v>186</v>
      </c>
      <c r="B1644" s="2">
        <v>0</v>
      </c>
      <c r="C1644" t="s">
        <v>526</v>
      </c>
    </row>
    <row r="1645" spans="1:3" x14ac:dyDescent="0.45">
      <c r="A1645" t="s">
        <v>187</v>
      </c>
      <c r="B1645" s="2">
        <v>0</v>
      </c>
      <c r="C1645" t="s">
        <v>526</v>
      </c>
    </row>
    <row r="1646" spans="1:3" x14ac:dyDescent="0.45">
      <c r="A1646" t="s">
        <v>188</v>
      </c>
      <c r="B1646" s="2">
        <v>0</v>
      </c>
      <c r="C1646" t="s">
        <v>526</v>
      </c>
    </row>
    <row r="1647" spans="1:3" x14ac:dyDescent="0.45">
      <c r="A1647" t="s">
        <v>189</v>
      </c>
      <c r="B1647" s="2">
        <v>0</v>
      </c>
      <c r="C1647" t="s">
        <v>526</v>
      </c>
    </row>
    <row r="1648" spans="1:3" x14ac:dyDescent="0.45">
      <c r="A1648" t="s">
        <v>190</v>
      </c>
      <c r="B1648" s="2">
        <v>0</v>
      </c>
      <c r="C1648" t="s">
        <v>526</v>
      </c>
    </row>
    <row r="1649" spans="1:3" x14ac:dyDescent="0.45">
      <c r="A1649" t="s">
        <v>191</v>
      </c>
      <c r="B1649" s="2">
        <v>0</v>
      </c>
      <c r="C1649" t="s">
        <v>526</v>
      </c>
    </row>
    <row r="1650" spans="1:3" x14ac:dyDescent="0.45">
      <c r="A1650" t="s">
        <v>182</v>
      </c>
      <c r="B1650" s="2">
        <v>0</v>
      </c>
      <c r="C1650" t="s">
        <v>526</v>
      </c>
    </row>
    <row r="1651" spans="1:3" x14ac:dyDescent="0.45">
      <c r="A1651" t="s">
        <v>437</v>
      </c>
      <c r="B1651" s="2">
        <v>0</v>
      </c>
      <c r="C1651" t="s">
        <v>526</v>
      </c>
    </row>
    <row r="1652" spans="1:3" x14ac:dyDescent="0.45">
      <c r="A1652" t="s">
        <v>436</v>
      </c>
      <c r="B1652" s="2">
        <v>0</v>
      </c>
      <c r="C1652" t="s">
        <v>526</v>
      </c>
    </row>
    <row r="1653" spans="1:3" x14ac:dyDescent="0.45">
      <c r="A1653" t="s">
        <v>438</v>
      </c>
      <c r="B1653" s="2">
        <v>0</v>
      </c>
      <c r="C1653" t="s">
        <v>526</v>
      </c>
    </row>
    <row r="1654" spans="1:3" x14ac:dyDescent="0.45">
      <c r="A1654" t="s">
        <v>447</v>
      </c>
      <c r="B1654" s="2">
        <v>0</v>
      </c>
      <c r="C1654" t="s">
        <v>526</v>
      </c>
    </row>
    <row r="1655" spans="1:3" x14ac:dyDescent="0.45">
      <c r="A1655" t="s">
        <v>461</v>
      </c>
      <c r="B1655" s="2">
        <v>0</v>
      </c>
      <c r="C1655" t="s">
        <v>526</v>
      </c>
    </row>
    <row r="1656" spans="1:3" x14ac:dyDescent="0.45">
      <c r="A1656" t="s">
        <v>467</v>
      </c>
      <c r="B1656" s="2">
        <v>0</v>
      </c>
      <c r="C1656" t="s">
        <v>526</v>
      </c>
    </row>
    <row r="1657" spans="1:3" x14ac:dyDescent="0.45">
      <c r="A1657" t="s">
        <v>465</v>
      </c>
      <c r="B1657" s="2">
        <v>0</v>
      </c>
      <c r="C1657" t="s">
        <v>526</v>
      </c>
    </row>
    <row r="1658" spans="1:3" x14ac:dyDescent="0.45">
      <c r="A1658" t="s">
        <v>466</v>
      </c>
      <c r="B1658" s="2">
        <v>0</v>
      </c>
      <c r="C1658" t="s">
        <v>526</v>
      </c>
    </row>
    <row r="1659" spans="1:3" x14ac:dyDescent="0.45">
      <c r="A1659" t="s">
        <v>440</v>
      </c>
      <c r="B1659" s="2">
        <v>0</v>
      </c>
      <c r="C1659" t="s">
        <v>526</v>
      </c>
    </row>
    <row r="1660" spans="1:3" x14ac:dyDescent="0.45">
      <c r="A1660" t="s">
        <v>441</v>
      </c>
      <c r="B1660" s="2">
        <v>0</v>
      </c>
      <c r="C1660" t="s">
        <v>526</v>
      </c>
    </row>
    <row r="1661" spans="1:3" x14ac:dyDescent="0.45">
      <c r="A1661" t="s">
        <v>442</v>
      </c>
      <c r="B1661" s="2">
        <v>0</v>
      </c>
      <c r="C1661" t="s">
        <v>526</v>
      </c>
    </row>
    <row r="1662" spans="1:3" x14ac:dyDescent="0.45">
      <c r="A1662" t="s">
        <v>443</v>
      </c>
      <c r="B1662" s="2">
        <v>0</v>
      </c>
      <c r="C1662" t="s">
        <v>526</v>
      </c>
    </row>
    <row r="1663" spans="1:3" x14ac:dyDescent="0.45">
      <c r="A1663" t="s">
        <v>444</v>
      </c>
      <c r="B1663" s="2">
        <v>0</v>
      </c>
      <c r="C1663" t="s">
        <v>526</v>
      </c>
    </row>
    <row r="1664" spans="1:3" x14ac:dyDescent="0.45">
      <c r="A1664" t="s">
        <v>445</v>
      </c>
      <c r="B1664" s="2">
        <v>0</v>
      </c>
      <c r="C1664" t="s">
        <v>526</v>
      </c>
    </row>
    <row r="1665" spans="1:3" x14ac:dyDescent="0.45">
      <c r="A1665" t="s">
        <v>446</v>
      </c>
      <c r="B1665" s="2">
        <v>0</v>
      </c>
      <c r="C1665" t="s">
        <v>526</v>
      </c>
    </row>
    <row r="1666" spans="1:3" x14ac:dyDescent="0.45">
      <c r="A1666" t="s">
        <v>448</v>
      </c>
      <c r="B1666" s="2">
        <v>0</v>
      </c>
      <c r="C1666" t="s">
        <v>526</v>
      </c>
    </row>
    <row r="1667" spans="1:3" x14ac:dyDescent="0.45">
      <c r="A1667" t="s">
        <v>450</v>
      </c>
      <c r="B1667" s="2">
        <v>0</v>
      </c>
      <c r="C1667" t="s">
        <v>526</v>
      </c>
    </row>
    <row r="1668" spans="1:3" x14ac:dyDescent="0.45">
      <c r="A1668" t="s">
        <v>439</v>
      </c>
      <c r="B1668" s="2">
        <v>0</v>
      </c>
      <c r="C1668" t="s">
        <v>526</v>
      </c>
    </row>
    <row r="1669" spans="1:3" x14ac:dyDescent="0.45">
      <c r="A1669" t="s">
        <v>451</v>
      </c>
      <c r="B1669" s="2">
        <v>0</v>
      </c>
      <c r="C1669" t="s">
        <v>526</v>
      </c>
    </row>
    <row r="1670" spans="1:3" x14ac:dyDescent="0.45">
      <c r="A1670" t="s">
        <v>452</v>
      </c>
      <c r="B1670" s="2">
        <v>0</v>
      </c>
      <c r="C1670" t="s">
        <v>526</v>
      </c>
    </row>
    <row r="1671" spans="1:3" x14ac:dyDescent="0.45">
      <c r="A1671" t="s">
        <v>453</v>
      </c>
      <c r="B1671" s="2">
        <v>0</v>
      </c>
      <c r="C1671" t="s">
        <v>526</v>
      </c>
    </row>
    <row r="1672" spans="1:3" x14ac:dyDescent="0.45">
      <c r="A1672" t="s">
        <v>454</v>
      </c>
      <c r="B1672" s="2">
        <v>0</v>
      </c>
      <c r="C1672" t="s">
        <v>526</v>
      </c>
    </row>
    <row r="1673" spans="1:3" x14ac:dyDescent="0.45">
      <c r="A1673" t="s">
        <v>455</v>
      </c>
      <c r="B1673" s="2">
        <v>0</v>
      </c>
      <c r="C1673" t="s">
        <v>526</v>
      </c>
    </row>
    <row r="1674" spans="1:3" x14ac:dyDescent="0.45">
      <c r="A1674" t="s">
        <v>456</v>
      </c>
      <c r="B1674" s="2">
        <v>0</v>
      </c>
      <c r="C1674" t="s">
        <v>526</v>
      </c>
    </row>
    <row r="1675" spans="1:3" x14ac:dyDescent="0.45">
      <c r="A1675" t="s">
        <v>68</v>
      </c>
      <c r="B1675" s="2">
        <v>0</v>
      </c>
      <c r="C1675" t="s">
        <v>526</v>
      </c>
    </row>
    <row r="1676" spans="1:3" x14ac:dyDescent="0.45">
      <c r="A1676" t="s">
        <v>458</v>
      </c>
      <c r="B1676" s="2">
        <v>0</v>
      </c>
      <c r="C1676" t="s">
        <v>526</v>
      </c>
    </row>
    <row r="1677" spans="1:3" x14ac:dyDescent="0.45">
      <c r="A1677" t="s">
        <v>459</v>
      </c>
      <c r="B1677" s="2">
        <v>0</v>
      </c>
      <c r="C1677" t="s">
        <v>526</v>
      </c>
    </row>
    <row r="1678" spans="1:3" x14ac:dyDescent="0.45">
      <c r="A1678" t="s">
        <v>460</v>
      </c>
      <c r="B1678" s="2">
        <v>0</v>
      </c>
      <c r="C1678" t="s">
        <v>526</v>
      </c>
    </row>
    <row r="1679" spans="1:3" x14ac:dyDescent="0.45">
      <c r="A1679" t="s">
        <v>60</v>
      </c>
      <c r="B1679" s="2">
        <v>0</v>
      </c>
      <c r="C1679" t="s">
        <v>526</v>
      </c>
    </row>
    <row r="1680" spans="1:3" x14ac:dyDescent="0.45">
      <c r="A1680" t="s">
        <v>108</v>
      </c>
      <c r="B1680" s="2">
        <v>0</v>
      </c>
      <c r="C1680" t="s">
        <v>526</v>
      </c>
    </row>
    <row r="1681" spans="1:3" x14ac:dyDescent="0.45">
      <c r="A1681" t="s">
        <v>69</v>
      </c>
      <c r="B1681" s="2">
        <v>0</v>
      </c>
      <c r="C1681" t="s">
        <v>526</v>
      </c>
    </row>
    <row r="1682" spans="1:3" x14ac:dyDescent="0.45">
      <c r="A1682" t="s">
        <v>70</v>
      </c>
      <c r="B1682" s="2">
        <v>0</v>
      </c>
      <c r="C1682" t="s">
        <v>526</v>
      </c>
    </row>
    <row r="1683" spans="1:3" x14ac:dyDescent="0.45">
      <c r="A1683" t="s">
        <v>276</v>
      </c>
      <c r="B1683" s="2">
        <v>0</v>
      </c>
      <c r="C1683" t="s">
        <v>526</v>
      </c>
    </row>
    <row r="1684" spans="1:3" x14ac:dyDescent="0.45">
      <c r="A1684" t="s">
        <v>277</v>
      </c>
      <c r="B1684" s="2">
        <v>0</v>
      </c>
      <c r="C1684" t="s">
        <v>526</v>
      </c>
    </row>
    <row r="1685" spans="1:3" x14ac:dyDescent="0.45">
      <c r="A1685" t="s">
        <v>268</v>
      </c>
      <c r="B1685" s="2">
        <v>0</v>
      </c>
      <c r="C1685" t="s">
        <v>526</v>
      </c>
    </row>
    <row r="1686" spans="1:3" x14ac:dyDescent="0.45">
      <c r="A1686" t="s">
        <v>278</v>
      </c>
      <c r="B1686" s="2">
        <v>0</v>
      </c>
      <c r="C1686" t="s">
        <v>526</v>
      </c>
    </row>
    <row r="1687" spans="1:3" x14ac:dyDescent="0.45">
      <c r="A1687" t="s">
        <v>280</v>
      </c>
      <c r="B1687" s="2">
        <v>0</v>
      </c>
      <c r="C1687" t="s">
        <v>526</v>
      </c>
    </row>
    <row r="1688" spans="1:3" x14ac:dyDescent="0.45">
      <c r="A1688" t="s">
        <v>281</v>
      </c>
      <c r="B1688" s="2">
        <v>0</v>
      </c>
      <c r="C1688" t="s">
        <v>526</v>
      </c>
    </row>
    <row r="1689" spans="1:3" x14ac:dyDescent="0.45">
      <c r="A1689" t="s">
        <v>282</v>
      </c>
      <c r="B1689" s="2">
        <v>0</v>
      </c>
      <c r="C1689" t="s">
        <v>526</v>
      </c>
    </row>
    <row r="1690" spans="1:3" x14ac:dyDescent="0.45">
      <c r="A1690" t="s">
        <v>284</v>
      </c>
      <c r="B1690" s="2">
        <v>0</v>
      </c>
      <c r="C1690" t="s">
        <v>526</v>
      </c>
    </row>
    <row r="1691" spans="1:3" x14ac:dyDescent="0.45">
      <c r="A1691" t="s">
        <v>285</v>
      </c>
      <c r="B1691" s="2">
        <v>0</v>
      </c>
      <c r="C1691" t="s">
        <v>526</v>
      </c>
    </row>
    <row r="1692" spans="1:3" x14ac:dyDescent="0.45">
      <c r="A1692" t="s">
        <v>286</v>
      </c>
      <c r="B1692" s="2">
        <v>0</v>
      </c>
      <c r="C1692" t="s">
        <v>526</v>
      </c>
    </row>
    <row r="1693" spans="1:3" x14ac:dyDescent="0.45">
      <c r="A1693" t="s">
        <v>287</v>
      </c>
      <c r="B1693" s="2">
        <v>0</v>
      </c>
      <c r="C1693" t="s">
        <v>526</v>
      </c>
    </row>
    <row r="1694" spans="1:3" x14ac:dyDescent="0.45">
      <c r="A1694" t="s">
        <v>44</v>
      </c>
      <c r="B1694" s="2">
        <v>0</v>
      </c>
      <c r="C1694" t="s">
        <v>526</v>
      </c>
    </row>
    <row r="1695" spans="1:3" x14ac:dyDescent="0.45">
      <c r="A1695" t="s">
        <v>267</v>
      </c>
      <c r="B1695" s="2">
        <v>0</v>
      </c>
      <c r="C1695" t="s">
        <v>526</v>
      </c>
    </row>
    <row r="1696" spans="1:3" x14ac:dyDescent="0.45">
      <c r="A1696" t="s">
        <v>266</v>
      </c>
      <c r="B1696" s="2">
        <v>0</v>
      </c>
      <c r="C1696" t="s">
        <v>526</v>
      </c>
    </row>
    <row r="1697" spans="1:3" x14ac:dyDescent="0.45">
      <c r="A1697" t="s">
        <v>265</v>
      </c>
      <c r="B1697" s="2">
        <v>0</v>
      </c>
      <c r="C1697" t="s">
        <v>526</v>
      </c>
    </row>
    <row r="1698" spans="1:3" x14ac:dyDescent="0.45">
      <c r="A1698" t="s">
        <v>244</v>
      </c>
      <c r="B1698" s="2">
        <v>0</v>
      </c>
      <c r="C1698" t="s">
        <v>526</v>
      </c>
    </row>
    <row r="1699" spans="1:3" x14ac:dyDescent="0.45">
      <c r="A1699" t="s">
        <v>245</v>
      </c>
      <c r="B1699" s="2">
        <v>0</v>
      </c>
      <c r="C1699" t="s">
        <v>526</v>
      </c>
    </row>
    <row r="1700" spans="1:3" x14ac:dyDescent="0.45">
      <c r="A1700" t="s">
        <v>246</v>
      </c>
      <c r="B1700" s="2">
        <v>0</v>
      </c>
      <c r="C1700" t="s">
        <v>526</v>
      </c>
    </row>
    <row r="1701" spans="1:3" x14ac:dyDescent="0.45">
      <c r="A1701" t="s">
        <v>247</v>
      </c>
      <c r="B1701" s="2">
        <v>0</v>
      </c>
      <c r="C1701" t="s">
        <v>526</v>
      </c>
    </row>
    <row r="1702" spans="1:3" x14ac:dyDescent="0.45">
      <c r="A1702" t="s">
        <v>248</v>
      </c>
      <c r="B1702" s="2">
        <v>0</v>
      </c>
      <c r="C1702" t="s">
        <v>526</v>
      </c>
    </row>
    <row r="1703" spans="1:3" x14ac:dyDescent="0.45">
      <c r="A1703" t="s">
        <v>249</v>
      </c>
      <c r="B1703" s="2">
        <v>0</v>
      </c>
      <c r="C1703" t="s">
        <v>526</v>
      </c>
    </row>
    <row r="1704" spans="1:3" x14ac:dyDescent="0.45">
      <c r="A1704" t="s">
        <v>251</v>
      </c>
      <c r="B1704" s="2">
        <v>0</v>
      </c>
      <c r="C1704" t="s">
        <v>526</v>
      </c>
    </row>
    <row r="1705" spans="1:3" x14ac:dyDescent="0.45">
      <c r="A1705" t="s">
        <v>252</v>
      </c>
      <c r="B1705" s="2">
        <v>0</v>
      </c>
      <c r="C1705" t="s">
        <v>526</v>
      </c>
    </row>
    <row r="1706" spans="1:3" x14ac:dyDescent="0.45">
      <c r="A1706" t="s">
        <v>253</v>
      </c>
      <c r="B1706" s="2">
        <v>0</v>
      </c>
      <c r="C1706" t="s">
        <v>526</v>
      </c>
    </row>
    <row r="1707" spans="1:3" x14ac:dyDescent="0.45">
      <c r="A1707" t="s">
        <v>26</v>
      </c>
      <c r="B1707" s="2">
        <v>0</v>
      </c>
      <c r="C1707" t="s">
        <v>526</v>
      </c>
    </row>
    <row r="1708" spans="1:3" x14ac:dyDescent="0.45">
      <c r="A1708" t="s">
        <v>275</v>
      </c>
      <c r="B1708" s="2">
        <v>0</v>
      </c>
      <c r="C1708" t="s">
        <v>526</v>
      </c>
    </row>
    <row r="1709" spans="1:3" x14ac:dyDescent="0.45">
      <c r="A1709" t="s">
        <v>274</v>
      </c>
      <c r="B1709" s="2">
        <v>0</v>
      </c>
      <c r="C1709" t="s">
        <v>526</v>
      </c>
    </row>
    <row r="1710" spans="1:3" x14ac:dyDescent="0.45">
      <c r="A1710" t="s">
        <v>273</v>
      </c>
      <c r="B1710" s="2">
        <v>0</v>
      </c>
      <c r="C1710" t="s">
        <v>526</v>
      </c>
    </row>
    <row r="1711" spans="1:3" x14ac:dyDescent="0.45">
      <c r="A1711" t="s">
        <v>402</v>
      </c>
      <c r="B1711" s="2">
        <v>0</v>
      </c>
      <c r="C1711" t="s">
        <v>526</v>
      </c>
    </row>
    <row r="1712" spans="1:3" x14ac:dyDescent="0.45">
      <c r="A1712" t="s">
        <v>389</v>
      </c>
      <c r="B1712" s="2">
        <v>0</v>
      </c>
      <c r="C1712" t="s">
        <v>526</v>
      </c>
    </row>
    <row r="1713" spans="1:3" x14ac:dyDescent="0.45">
      <c r="A1713" t="s">
        <v>390</v>
      </c>
      <c r="B1713" s="2">
        <v>0</v>
      </c>
      <c r="C1713" t="s">
        <v>526</v>
      </c>
    </row>
    <row r="1714" spans="1:3" x14ac:dyDescent="0.45">
      <c r="A1714" t="s">
        <v>391</v>
      </c>
      <c r="B1714" s="2">
        <v>0</v>
      </c>
      <c r="C1714" t="s">
        <v>526</v>
      </c>
    </row>
    <row r="1715" spans="1:3" x14ac:dyDescent="0.45">
      <c r="A1715" t="s">
        <v>392</v>
      </c>
      <c r="B1715" s="2">
        <v>0</v>
      </c>
      <c r="C1715" t="s">
        <v>526</v>
      </c>
    </row>
    <row r="1716" spans="1:3" x14ac:dyDescent="0.45">
      <c r="A1716" t="s">
        <v>393</v>
      </c>
      <c r="B1716" s="2">
        <v>0</v>
      </c>
      <c r="C1716" t="s">
        <v>526</v>
      </c>
    </row>
    <row r="1717" spans="1:3" x14ac:dyDescent="0.45">
      <c r="A1717" t="s">
        <v>394</v>
      </c>
      <c r="B1717" s="2">
        <v>0</v>
      </c>
      <c r="C1717" t="s">
        <v>526</v>
      </c>
    </row>
    <row r="1718" spans="1:3" x14ac:dyDescent="0.45">
      <c r="A1718" t="s">
        <v>396</v>
      </c>
      <c r="B1718" s="2">
        <v>0</v>
      </c>
      <c r="C1718" t="s">
        <v>526</v>
      </c>
    </row>
    <row r="1719" spans="1:3" x14ac:dyDescent="0.45">
      <c r="A1719" t="s">
        <v>388</v>
      </c>
      <c r="B1719" s="2">
        <v>0</v>
      </c>
      <c r="C1719" t="s">
        <v>526</v>
      </c>
    </row>
    <row r="1720" spans="1:3" x14ac:dyDescent="0.45">
      <c r="A1720" t="s">
        <v>398</v>
      </c>
      <c r="B1720" s="2">
        <v>0</v>
      </c>
      <c r="C1720" t="s">
        <v>526</v>
      </c>
    </row>
    <row r="1721" spans="1:3" x14ac:dyDescent="0.45">
      <c r="A1721" t="s">
        <v>400</v>
      </c>
      <c r="B1721" s="2">
        <v>0</v>
      </c>
      <c r="C1721" t="s">
        <v>526</v>
      </c>
    </row>
    <row r="1722" spans="1:3" x14ac:dyDescent="0.45">
      <c r="A1722" t="s">
        <v>401</v>
      </c>
      <c r="B1722" s="2">
        <v>0</v>
      </c>
      <c r="C1722" t="s">
        <v>526</v>
      </c>
    </row>
    <row r="1723" spans="1:3" x14ac:dyDescent="0.45">
      <c r="A1723" t="s">
        <v>403</v>
      </c>
      <c r="B1723" s="2">
        <v>0</v>
      </c>
      <c r="C1723" t="s">
        <v>526</v>
      </c>
    </row>
    <row r="1724" spans="1:3" x14ac:dyDescent="0.45">
      <c r="A1724" t="s">
        <v>271</v>
      </c>
      <c r="B1724" s="2">
        <v>0</v>
      </c>
      <c r="C1724" t="s">
        <v>526</v>
      </c>
    </row>
    <row r="1725" spans="1:3" x14ac:dyDescent="0.45">
      <c r="A1725" t="s">
        <v>404</v>
      </c>
      <c r="B1725" s="2">
        <v>0</v>
      </c>
      <c r="C1725" t="s">
        <v>526</v>
      </c>
    </row>
    <row r="1726" spans="1:3" x14ac:dyDescent="0.45">
      <c r="A1726" t="s">
        <v>405</v>
      </c>
      <c r="B1726" s="2">
        <v>0</v>
      </c>
      <c r="C1726" t="s">
        <v>526</v>
      </c>
    </row>
    <row r="1727" spans="1:3" x14ac:dyDescent="0.45">
      <c r="A1727" t="s">
        <v>406</v>
      </c>
      <c r="B1727" s="2">
        <v>0</v>
      </c>
      <c r="C1727" t="s">
        <v>526</v>
      </c>
    </row>
    <row r="1728" spans="1:3" x14ac:dyDescent="0.45">
      <c r="A1728" t="s">
        <v>407</v>
      </c>
      <c r="B1728" s="2">
        <v>0</v>
      </c>
      <c r="C1728" t="s">
        <v>526</v>
      </c>
    </row>
    <row r="1729" spans="1:3" x14ac:dyDescent="0.45">
      <c r="A1729" t="s">
        <v>408</v>
      </c>
      <c r="B1729" s="2">
        <v>0</v>
      </c>
      <c r="C1729" t="s">
        <v>526</v>
      </c>
    </row>
    <row r="1730" spans="1:3" x14ac:dyDescent="0.45">
      <c r="A1730" t="s">
        <v>387</v>
      </c>
      <c r="B1730" s="2">
        <v>0</v>
      </c>
      <c r="C1730" t="s">
        <v>526</v>
      </c>
    </row>
    <row r="1731" spans="1:3" x14ac:dyDescent="0.45">
      <c r="A1731" t="s">
        <v>339</v>
      </c>
      <c r="B1731" s="2">
        <v>0</v>
      </c>
      <c r="C1731" t="s">
        <v>526</v>
      </c>
    </row>
    <row r="1732" spans="1:3" x14ac:dyDescent="0.45">
      <c r="A1732" t="s">
        <v>338</v>
      </c>
      <c r="B1732" s="2">
        <v>0</v>
      </c>
      <c r="C1732" t="s">
        <v>526</v>
      </c>
    </row>
    <row r="1733" spans="1:3" x14ac:dyDescent="0.45">
      <c r="A1733" t="s">
        <v>337</v>
      </c>
      <c r="B1733" s="2">
        <v>0</v>
      </c>
      <c r="C1733" t="s">
        <v>526</v>
      </c>
    </row>
    <row r="1734" spans="1:3" x14ac:dyDescent="0.45">
      <c r="A1734" t="s">
        <v>269</v>
      </c>
      <c r="B1734" s="2">
        <v>0</v>
      </c>
      <c r="C1734" t="s">
        <v>526</v>
      </c>
    </row>
    <row r="1735" spans="1:3" x14ac:dyDescent="0.45">
      <c r="A1735" t="s">
        <v>270</v>
      </c>
      <c r="B1735" s="2">
        <v>0</v>
      </c>
      <c r="C1735" t="s">
        <v>526</v>
      </c>
    </row>
    <row r="1736" spans="1:3" x14ac:dyDescent="0.45">
      <c r="A1736" t="s">
        <v>254</v>
      </c>
      <c r="B1736" s="2">
        <v>0</v>
      </c>
      <c r="C1736" t="s">
        <v>526</v>
      </c>
    </row>
    <row r="1737" spans="1:3" x14ac:dyDescent="0.45">
      <c r="A1737" t="s">
        <v>255</v>
      </c>
      <c r="B1737" s="2">
        <v>0</v>
      </c>
      <c r="C1737" t="s">
        <v>526</v>
      </c>
    </row>
    <row r="1738" spans="1:3" x14ac:dyDescent="0.45">
      <c r="A1738" t="s">
        <v>48</v>
      </c>
      <c r="B1738" s="2">
        <v>0</v>
      </c>
      <c r="C1738" t="s">
        <v>526</v>
      </c>
    </row>
    <row r="1739" spans="1:3" x14ac:dyDescent="0.45">
      <c r="A1739" t="s">
        <v>298</v>
      </c>
      <c r="B1739" s="2">
        <v>0</v>
      </c>
      <c r="C1739" t="s">
        <v>526</v>
      </c>
    </row>
    <row r="1740" spans="1:3" x14ac:dyDescent="0.45">
      <c r="A1740" t="s">
        <v>335</v>
      </c>
      <c r="B1740" s="2">
        <v>0</v>
      </c>
      <c r="C1740" t="s">
        <v>526</v>
      </c>
    </row>
    <row r="1741" spans="1:3" x14ac:dyDescent="0.45">
      <c r="A1741" t="s">
        <v>336</v>
      </c>
      <c r="B1741" s="2">
        <v>0</v>
      </c>
      <c r="C1741" t="s">
        <v>526</v>
      </c>
    </row>
    <row r="1742" spans="1:3" x14ac:dyDescent="0.45">
      <c r="A1742" t="s">
        <v>327</v>
      </c>
      <c r="B1742" s="2">
        <v>0</v>
      </c>
      <c r="C1742" t="s">
        <v>526</v>
      </c>
    </row>
    <row r="1743" spans="1:3" x14ac:dyDescent="0.45">
      <c r="A1743" t="s">
        <v>314</v>
      </c>
      <c r="B1743" s="2">
        <v>0</v>
      </c>
      <c r="C1743" t="s">
        <v>526</v>
      </c>
    </row>
    <row r="1744" spans="1:3" x14ac:dyDescent="0.45">
      <c r="A1744" t="s">
        <v>38</v>
      </c>
      <c r="B1744" s="2">
        <v>0</v>
      </c>
      <c r="C1744" t="s">
        <v>526</v>
      </c>
    </row>
    <row r="1745" spans="1:3" x14ac:dyDescent="0.45">
      <c r="A1745" t="s">
        <v>313</v>
      </c>
      <c r="B1745" s="2">
        <v>0</v>
      </c>
      <c r="C1745" t="s">
        <v>526</v>
      </c>
    </row>
    <row r="1746" spans="1:3" x14ac:dyDescent="0.45">
      <c r="A1746" t="s">
        <v>41</v>
      </c>
      <c r="B1746" s="2">
        <v>0</v>
      </c>
      <c r="C1746" t="s">
        <v>526</v>
      </c>
    </row>
    <row r="1747" spans="1:3" x14ac:dyDescent="0.45">
      <c r="A1747" t="s">
        <v>293</v>
      </c>
      <c r="B1747" s="2">
        <v>0</v>
      </c>
      <c r="C1747" t="s">
        <v>526</v>
      </c>
    </row>
    <row r="1748" spans="1:3" x14ac:dyDescent="0.45">
      <c r="A1748" t="s">
        <v>294</v>
      </c>
      <c r="B1748" s="2">
        <v>0</v>
      </c>
      <c r="C1748" t="s">
        <v>526</v>
      </c>
    </row>
    <row r="1749" spans="1:3" x14ac:dyDescent="0.45">
      <c r="A1749" t="s">
        <v>296</v>
      </c>
      <c r="B1749" s="2">
        <v>0</v>
      </c>
      <c r="C1749" t="s">
        <v>526</v>
      </c>
    </row>
    <row r="1750" spans="1:3" x14ac:dyDescent="0.45">
      <c r="A1750" t="s">
        <v>297</v>
      </c>
      <c r="B1750" s="2">
        <v>0</v>
      </c>
      <c r="C1750" t="s">
        <v>526</v>
      </c>
    </row>
    <row r="1751" spans="1:3" x14ac:dyDescent="0.45">
      <c r="A1751" t="s">
        <v>299</v>
      </c>
      <c r="B1751" s="2">
        <v>0</v>
      </c>
      <c r="C1751" t="s">
        <v>526</v>
      </c>
    </row>
    <row r="1752" spans="1:3" x14ac:dyDescent="0.45">
      <c r="A1752" t="s">
        <v>333</v>
      </c>
      <c r="B1752" s="2">
        <v>0</v>
      </c>
      <c r="C1752" t="s">
        <v>526</v>
      </c>
    </row>
    <row r="1753" spans="1:3" x14ac:dyDescent="0.45">
      <c r="A1753" t="s">
        <v>300</v>
      </c>
      <c r="B1753" s="2">
        <v>0</v>
      </c>
      <c r="C1753" t="s">
        <v>526</v>
      </c>
    </row>
    <row r="1754" spans="1:3" x14ac:dyDescent="0.45">
      <c r="A1754" t="s">
        <v>301</v>
      </c>
      <c r="B1754" s="2">
        <v>0</v>
      </c>
      <c r="C1754" t="s">
        <v>526</v>
      </c>
    </row>
    <row r="1755" spans="1:3" x14ac:dyDescent="0.45">
      <c r="A1755" t="s">
        <v>292</v>
      </c>
      <c r="B1755" s="2">
        <v>0</v>
      </c>
      <c r="C1755" t="s">
        <v>526</v>
      </c>
    </row>
    <row r="1756" spans="1:3" x14ac:dyDescent="0.45">
      <c r="A1756" t="s">
        <v>302</v>
      </c>
      <c r="B1756" s="2">
        <v>0</v>
      </c>
      <c r="C1756" t="s">
        <v>526</v>
      </c>
    </row>
    <row r="1757" spans="1:3" x14ac:dyDescent="0.45">
      <c r="A1757" t="s">
        <v>304</v>
      </c>
      <c r="B1757" s="2">
        <v>0</v>
      </c>
      <c r="C1757" t="s">
        <v>526</v>
      </c>
    </row>
    <row r="1758" spans="1:3" x14ac:dyDescent="0.45">
      <c r="A1758" t="s">
        <v>306</v>
      </c>
      <c r="B1758" s="2">
        <v>0</v>
      </c>
      <c r="C1758" t="s">
        <v>526</v>
      </c>
    </row>
    <row r="1759" spans="1:3" x14ac:dyDescent="0.45">
      <c r="A1759" t="s">
        <v>307</v>
      </c>
      <c r="B1759" s="2">
        <v>0</v>
      </c>
      <c r="C1759" t="s">
        <v>526</v>
      </c>
    </row>
    <row r="1760" spans="1:3" x14ac:dyDescent="0.45">
      <c r="A1760" t="s">
        <v>309</v>
      </c>
      <c r="B1760" s="2">
        <v>0</v>
      </c>
      <c r="C1760" t="s">
        <v>526</v>
      </c>
    </row>
    <row r="1761" spans="1:3" x14ac:dyDescent="0.45">
      <c r="A1761" t="s">
        <v>310</v>
      </c>
      <c r="B1761" s="2">
        <v>0</v>
      </c>
      <c r="C1761" t="s">
        <v>526</v>
      </c>
    </row>
    <row r="1762" spans="1:3" x14ac:dyDescent="0.45">
      <c r="A1762" t="s">
        <v>311</v>
      </c>
      <c r="B1762" s="2">
        <v>0</v>
      </c>
      <c r="C1762" t="s">
        <v>526</v>
      </c>
    </row>
    <row r="1763" spans="1:3" x14ac:dyDescent="0.45">
      <c r="A1763" t="s">
        <v>312</v>
      </c>
      <c r="B1763" s="2">
        <v>0</v>
      </c>
      <c r="C1763" t="s">
        <v>526</v>
      </c>
    </row>
    <row r="1764" spans="1:3" x14ac:dyDescent="0.45">
      <c r="A1764" t="s">
        <v>334</v>
      </c>
      <c r="B1764" s="2">
        <v>0</v>
      </c>
      <c r="C1764" t="s">
        <v>526</v>
      </c>
    </row>
    <row r="1765" spans="1:3" x14ac:dyDescent="0.45">
      <c r="A1765" t="s">
        <v>332</v>
      </c>
      <c r="B1765" s="2">
        <v>0</v>
      </c>
      <c r="C1765" t="s">
        <v>526</v>
      </c>
    </row>
    <row r="1766" spans="1:3" x14ac:dyDescent="0.45">
      <c r="A1766" t="s">
        <v>256</v>
      </c>
      <c r="B1766" s="2">
        <v>0</v>
      </c>
      <c r="C1766" t="s">
        <v>526</v>
      </c>
    </row>
    <row r="1767" spans="1:3" x14ac:dyDescent="0.45">
      <c r="A1767" t="s">
        <v>318</v>
      </c>
      <c r="B1767" s="2">
        <v>0</v>
      </c>
      <c r="C1767" t="s">
        <v>526</v>
      </c>
    </row>
    <row r="1768" spans="1:3" x14ac:dyDescent="0.45">
      <c r="A1768" t="s">
        <v>257</v>
      </c>
      <c r="B1768" s="2">
        <v>0</v>
      </c>
      <c r="C1768" t="s">
        <v>526</v>
      </c>
    </row>
    <row r="1769" spans="1:3" x14ac:dyDescent="0.45">
      <c r="A1769" t="s">
        <v>258</v>
      </c>
      <c r="B1769" s="2">
        <v>0</v>
      </c>
      <c r="C1769" t="s">
        <v>526</v>
      </c>
    </row>
    <row r="1770" spans="1:3" x14ac:dyDescent="0.45">
      <c r="A1770" t="s">
        <v>259</v>
      </c>
      <c r="B1770" s="2">
        <v>0</v>
      </c>
      <c r="C1770" t="s">
        <v>526</v>
      </c>
    </row>
    <row r="1771" spans="1:3" x14ac:dyDescent="0.45">
      <c r="A1771" t="s">
        <v>260</v>
      </c>
      <c r="B1771" s="2">
        <v>0</v>
      </c>
      <c r="C1771" t="s">
        <v>526</v>
      </c>
    </row>
    <row r="1772" spans="1:3" x14ac:dyDescent="0.45">
      <c r="A1772" t="s">
        <v>261</v>
      </c>
      <c r="B1772" s="2">
        <v>0</v>
      </c>
      <c r="C1772" t="s">
        <v>526</v>
      </c>
    </row>
    <row r="1773" spans="1:3" x14ac:dyDescent="0.45">
      <c r="A1773" t="s">
        <v>262</v>
      </c>
      <c r="B1773" s="2">
        <v>0</v>
      </c>
      <c r="C1773" t="s">
        <v>526</v>
      </c>
    </row>
    <row r="1774" spans="1:3" x14ac:dyDescent="0.45">
      <c r="A1774" t="s">
        <v>263</v>
      </c>
      <c r="B1774" s="2">
        <v>0</v>
      </c>
      <c r="C1774" t="s">
        <v>526</v>
      </c>
    </row>
    <row r="1775" spans="1:3" x14ac:dyDescent="0.45">
      <c r="A1775" t="s">
        <v>49</v>
      </c>
      <c r="B1775" s="2">
        <v>0</v>
      </c>
      <c r="C1775" t="s">
        <v>526</v>
      </c>
    </row>
    <row r="1776" spans="1:3" x14ac:dyDescent="0.45">
      <c r="A1776" t="s">
        <v>289</v>
      </c>
      <c r="B1776" s="2">
        <v>0</v>
      </c>
      <c r="C1776" t="s">
        <v>526</v>
      </c>
    </row>
    <row r="1777" spans="1:3" x14ac:dyDescent="0.45">
      <c r="A1777" t="s">
        <v>290</v>
      </c>
      <c r="B1777" s="2">
        <v>0</v>
      </c>
      <c r="C1777" t="s">
        <v>526</v>
      </c>
    </row>
    <row r="1778" spans="1:3" x14ac:dyDescent="0.45">
      <c r="A1778" t="s">
        <v>291</v>
      </c>
      <c r="B1778" s="2">
        <v>0</v>
      </c>
      <c r="C1778" t="s">
        <v>526</v>
      </c>
    </row>
    <row r="1779" spans="1:3" x14ac:dyDescent="0.45">
      <c r="A1779" t="s">
        <v>319</v>
      </c>
      <c r="B1779" s="2">
        <v>0</v>
      </c>
      <c r="C1779" t="s">
        <v>526</v>
      </c>
    </row>
    <row r="1780" spans="1:3" x14ac:dyDescent="0.45">
      <c r="A1780" t="s">
        <v>331</v>
      </c>
      <c r="B1780" s="2">
        <v>0</v>
      </c>
      <c r="C1780" t="s">
        <v>526</v>
      </c>
    </row>
    <row r="1781" spans="1:3" x14ac:dyDescent="0.45">
      <c r="A1781" t="s">
        <v>320</v>
      </c>
      <c r="B1781" s="2">
        <v>0</v>
      </c>
      <c r="C1781" t="s">
        <v>526</v>
      </c>
    </row>
    <row r="1782" spans="1:3" x14ac:dyDescent="0.45">
      <c r="A1782" t="s">
        <v>321</v>
      </c>
      <c r="B1782" s="2">
        <v>0</v>
      </c>
      <c r="C1782" t="s">
        <v>526</v>
      </c>
    </row>
    <row r="1783" spans="1:3" x14ac:dyDescent="0.45">
      <c r="A1783" t="s">
        <v>322</v>
      </c>
      <c r="B1783" s="2">
        <v>0</v>
      </c>
      <c r="C1783" t="s">
        <v>526</v>
      </c>
    </row>
    <row r="1784" spans="1:3" x14ac:dyDescent="0.45">
      <c r="A1784" t="s">
        <v>37</v>
      </c>
      <c r="B1784" s="2">
        <v>0</v>
      </c>
      <c r="C1784" t="s">
        <v>526</v>
      </c>
    </row>
    <row r="1785" spans="1:3" x14ac:dyDescent="0.45">
      <c r="A1785" t="s">
        <v>323</v>
      </c>
      <c r="B1785" s="2">
        <v>0</v>
      </c>
      <c r="C1785" t="s">
        <v>526</v>
      </c>
    </row>
    <row r="1786" spans="1:3" x14ac:dyDescent="0.45">
      <c r="A1786" t="s">
        <v>325</v>
      </c>
      <c r="B1786" s="2">
        <v>0</v>
      </c>
      <c r="C1786" t="s">
        <v>526</v>
      </c>
    </row>
    <row r="1787" spans="1:3" x14ac:dyDescent="0.45">
      <c r="A1787" t="s">
        <v>316</v>
      </c>
      <c r="B1787" s="2">
        <v>0</v>
      </c>
      <c r="C1787" t="s">
        <v>526</v>
      </c>
    </row>
    <row r="1788" spans="1:3" x14ac:dyDescent="0.45">
      <c r="A1788" t="s">
        <v>326</v>
      </c>
      <c r="B1788" s="2">
        <v>0</v>
      </c>
      <c r="C1788" t="s">
        <v>526</v>
      </c>
    </row>
    <row r="1789" spans="1:3" x14ac:dyDescent="0.45">
      <c r="A1789" t="s">
        <v>328</v>
      </c>
      <c r="B1789" s="2">
        <v>0</v>
      </c>
      <c r="C1789" t="s">
        <v>526</v>
      </c>
    </row>
    <row r="1790" spans="1:3" x14ac:dyDescent="0.45">
      <c r="A1790" t="s">
        <v>329</v>
      </c>
      <c r="B1790" s="2">
        <v>0</v>
      </c>
      <c r="C1790" t="s">
        <v>526</v>
      </c>
    </row>
    <row r="1791" spans="1:3" x14ac:dyDescent="0.45">
      <c r="A1791" t="s">
        <v>330</v>
      </c>
      <c r="B1791" s="2">
        <v>0</v>
      </c>
      <c r="C1791" t="s">
        <v>526</v>
      </c>
    </row>
    <row r="1792" spans="1:3" x14ac:dyDescent="0.45">
      <c r="A1792" t="s">
        <v>409</v>
      </c>
      <c r="B1792" s="2">
        <v>0</v>
      </c>
      <c r="C1792" t="s">
        <v>526</v>
      </c>
    </row>
    <row r="1793" spans="1:3" x14ac:dyDescent="0.45">
      <c r="A1793" t="s">
        <v>399</v>
      </c>
      <c r="B1793" s="2">
        <v>0</v>
      </c>
      <c r="C1793" t="s">
        <v>526</v>
      </c>
    </row>
    <row r="1794" spans="1:3" x14ac:dyDescent="0.45">
      <c r="A1794" t="s">
        <v>410</v>
      </c>
      <c r="B1794" s="2">
        <v>0</v>
      </c>
      <c r="C1794" t="s">
        <v>526</v>
      </c>
    </row>
    <row r="1795" spans="1:3" x14ac:dyDescent="0.45">
      <c r="A1795" t="s">
        <v>118</v>
      </c>
      <c r="B1795" s="2">
        <v>0</v>
      </c>
      <c r="C1795" t="s">
        <v>526</v>
      </c>
    </row>
    <row r="1796" spans="1:3" x14ac:dyDescent="0.45">
      <c r="A1796" t="s">
        <v>102</v>
      </c>
      <c r="B1796" s="2">
        <v>0</v>
      </c>
      <c r="C1796" t="s">
        <v>526</v>
      </c>
    </row>
    <row r="1797" spans="1:3" x14ac:dyDescent="0.45">
      <c r="A1797" t="s">
        <v>104</v>
      </c>
      <c r="B1797" s="2">
        <v>0</v>
      </c>
      <c r="C1797" t="s">
        <v>526</v>
      </c>
    </row>
    <row r="1798" spans="1:3" x14ac:dyDescent="0.45">
      <c r="A1798" t="s">
        <v>105</v>
      </c>
      <c r="B1798" s="2">
        <v>0</v>
      </c>
      <c r="C1798" t="s">
        <v>526</v>
      </c>
    </row>
    <row r="1799" spans="1:3" x14ac:dyDescent="0.45">
      <c r="A1799" t="s">
        <v>106</v>
      </c>
      <c r="B1799" s="2">
        <v>0</v>
      </c>
      <c r="C1799" t="s">
        <v>526</v>
      </c>
    </row>
    <row r="1800" spans="1:3" x14ac:dyDescent="0.45">
      <c r="A1800" t="s">
        <v>107</v>
      </c>
      <c r="B1800" s="2">
        <v>0</v>
      </c>
      <c r="C1800" t="s">
        <v>526</v>
      </c>
    </row>
    <row r="1801" spans="1:3" x14ac:dyDescent="0.45">
      <c r="A1801" t="s">
        <v>109</v>
      </c>
      <c r="B1801" s="2">
        <v>0</v>
      </c>
      <c r="C1801" t="s">
        <v>526</v>
      </c>
    </row>
    <row r="1802" spans="1:3" x14ac:dyDescent="0.45">
      <c r="A1802" t="s">
        <v>111</v>
      </c>
      <c r="B1802" s="2">
        <v>0</v>
      </c>
      <c r="C1802" t="s">
        <v>526</v>
      </c>
    </row>
    <row r="1803" spans="1:3" x14ac:dyDescent="0.45">
      <c r="A1803" t="s">
        <v>112</v>
      </c>
      <c r="B1803" s="2">
        <v>0</v>
      </c>
      <c r="C1803" t="s">
        <v>526</v>
      </c>
    </row>
    <row r="1804" spans="1:3" x14ac:dyDescent="0.45">
      <c r="A1804" t="s">
        <v>113</v>
      </c>
      <c r="B1804" s="2">
        <v>0</v>
      </c>
      <c r="C1804" t="s">
        <v>526</v>
      </c>
    </row>
    <row r="1805" spans="1:3" x14ac:dyDescent="0.45">
      <c r="A1805" t="s">
        <v>114</v>
      </c>
      <c r="B1805" s="2">
        <v>0</v>
      </c>
      <c r="C1805" t="s">
        <v>526</v>
      </c>
    </row>
    <row r="1806" spans="1:3" x14ac:dyDescent="0.45">
      <c r="A1806" t="s">
        <v>117</v>
      </c>
      <c r="B1806" s="2">
        <v>0</v>
      </c>
      <c r="C1806" t="s">
        <v>526</v>
      </c>
    </row>
    <row r="1807" spans="1:3" x14ac:dyDescent="0.45">
      <c r="A1807" t="s">
        <v>119</v>
      </c>
      <c r="B1807" s="2">
        <v>0</v>
      </c>
      <c r="C1807" t="s">
        <v>526</v>
      </c>
    </row>
    <row r="1808" spans="1:3" x14ac:dyDescent="0.45">
      <c r="A1808" t="s">
        <v>100</v>
      </c>
      <c r="B1808" s="2">
        <v>0</v>
      </c>
      <c r="C1808" t="s">
        <v>526</v>
      </c>
    </row>
    <row r="1809" spans="1:3" x14ac:dyDescent="0.45">
      <c r="A1809" t="s">
        <v>240</v>
      </c>
      <c r="B1809" s="2">
        <v>0</v>
      </c>
      <c r="C1809" t="s">
        <v>526</v>
      </c>
    </row>
    <row r="1810" spans="1:3" x14ac:dyDescent="0.45">
      <c r="A1810" t="s">
        <v>197</v>
      </c>
      <c r="B1810" s="2">
        <v>0</v>
      </c>
      <c r="C1810" t="s">
        <v>526</v>
      </c>
    </row>
    <row r="1811" spans="1:3" x14ac:dyDescent="0.45">
      <c r="A1811" t="s">
        <v>242</v>
      </c>
      <c r="B1811" s="2">
        <v>0</v>
      </c>
      <c r="C1811" t="s">
        <v>526</v>
      </c>
    </row>
    <row r="1812" spans="1:3" x14ac:dyDescent="0.45">
      <c r="A1812" t="s">
        <v>243</v>
      </c>
      <c r="B1812" s="2">
        <v>0</v>
      </c>
      <c r="C1812" t="s">
        <v>526</v>
      </c>
    </row>
    <row r="1813" spans="1:3" x14ac:dyDescent="0.45">
      <c r="A1813" t="s">
        <v>365</v>
      </c>
      <c r="B1813" s="2">
        <v>0</v>
      </c>
      <c r="C1813" t="s">
        <v>526</v>
      </c>
    </row>
    <row r="1814" spans="1:3" x14ac:dyDescent="0.45">
      <c r="A1814" t="s">
        <v>366</v>
      </c>
      <c r="B1814" s="2">
        <v>0</v>
      </c>
      <c r="C1814" t="s">
        <v>526</v>
      </c>
    </row>
    <row r="1815" spans="1:3" x14ac:dyDescent="0.45">
      <c r="A1815" t="s">
        <v>368</v>
      </c>
      <c r="B1815" s="2">
        <v>0</v>
      </c>
      <c r="C1815" t="s">
        <v>526</v>
      </c>
    </row>
    <row r="1816" spans="1:3" x14ac:dyDescent="0.45">
      <c r="A1816" t="s">
        <v>371</v>
      </c>
      <c r="B1816" s="2">
        <v>0</v>
      </c>
      <c r="C1816" t="s">
        <v>526</v>
      </c>
    </row>
    <row r="1817" spans="1:3" x14ac:dyDescent="0.45">
      <c r="A1817" t="s">
        <v>50</v>
      </c>
      <c r="B1817" s="2">
        <v>0</v>
      </c>
      <c r="C1817" t="s">
        <v>526</v>
      </c>
    </row>
    <row r="1818" spans="1:3" x14ac:dyDescent="0.45">
      <c r="A1818" t="s">
        <v>372</v>
      </c>
      <c r="B1818" s="2">
        <v>0</v>
      </c>
      <c r="C1818" t="s">
        <v>526</v>
      </c>
    </row>
    <row r="1819" spans="1:3" x14ac:dyDescent="0.45">
      <c r="A1819" t="s">
        <v>373</v>
      </c>
      <c r="B1819" s="2">
        <v>0</v>
      </c>
      <c r="C1819" t="s">
        <v>526</v>
      </c>
    </row>
    <row r="1820" spans="1:3" x14ac:dyDescent="0.45">
      <c r="A1820" t="s">
        <v>101</v>
      </c>
      <c r="B1820" s="2">
        <v>0</v>
      </c>
      <c r="C1820" t="s">
        <v>526</v>
      </c>
    </row>
    <row r="1821" spans="1:3" x14ac:dyDescent="0.45">
      <c r="A1821" t="s">
        <v>120</v>
      </c>
      <c r="B1821" s="2">
        <v>0</v>
      </c>
      <c r="C1821" t="s">
        <v>526</v>
      </c>
    </row>
    <row r="1822" spans="1:3" x14ac:dyDescent="0.45">
      <c r="A1822" t="s">
        <v>376</v>
      </c>
      <c r="B1822" s="2">
        <v>0</v>
      </c>
      <c r="C1822" t="s">
        <v>526</v>
      </c>
    </row>
    <row r="1823" spans="1:3" x14ac:dyDescent="0.45">
      <c r="A1823" t="s">
        <v>131</v>
      </c>
      <c r="B1823" s="2">
        <v>0</v>
      </c>
      <c r="C1823" t="s">
        <v>526</v>
      </c>
    </row>
    <row r="1824" spans="1:3" x14ac:dyDescent="0.45">
      <c r="A1824" t="s">
        <v>96</v>
      </c>
      <c r="B1824" s="2">
        <v>0</v>
      </c>
      <c r="C1824" t="s">
        <v>526</v>
      </c>
    </row>
    <row r="1825" spans="1:3" x14ac:dyDescent="0.45">
      <c r="A1825" t="s">
        <v>77</v>
      </c>
      <c r="B1825" s="2">
        <v>0</v>
      </c>
      <c r="C1825" t="s">
        <v>526</v>
      </c>
    </row>
    <row r="1826" spans="1:3" x14ac:dyDescent="0.45">
      <c r="A1826" t="s">
        <v>98</v>
      </c>
      <c r="B1826" s="2">
        <v>0</v>
      </c>
      <c r="C1826" t="s">
        <v>526</v>
      </c>
    </row>
    <row r="1827" spans="1:3" x14ac:dyDescent="0.45">
      <c r="A1827" t="s">
        <v>122</v>
      </c>
      <c r="B1827" s="2">
        <v>0</v>
      </c>
      <c r="C1827" t="s">
        <v>526</v>
      </c>
    </row>
    <row r="1828" spans="1:3" x14ac:dyDescent="0.45">
      <c r="A1828" t="s">
        <v>124</v>
      </c>
      <c r="B1828" s="2">
        <v>0</v>
      </c>
      <c r="C1828" t="s">
        <v>526</v>
      </c>
    </row>
    <row r="1829" spans="1:3" x14ac:dyDescent="0.45">
      <c r="A1829" t="s">
        <v>125</v>
      </c>
      <c r="B1829" s="2">
        <v>0</v>
      </c>
      <c r="C1829" t="s">
        <v>526</v>
      </c>
    </row>
    <row r="1830" spans="1:3" x14ac:dyDescent="0.45">
      <c r="A1830" t="s">
        <v>126</v>
      </c>
      <c r="B1830" s="2">
        <v>0</v>
      </c>
      <c r="C1830" t="s">
        <v>526</v>
      </c>
    </row>
    <row r="1831" spans="1:3" x14ac:dyDescent="0.45">
      <c r="A1831" t="s">
        <v>127</v>
      </c>
      <c r="B1831" s="2">
        <v>0</v>
      </c>
      <c r="C1831" t="s">
        <v>526</v>
      </c>
    </row>
    <row r="1832" spans="1:3" x14ac:dyDescent="0.45">
      <c r="A1832" t="s">
        <v>128</v>
      </c>
      <c r="B1832" s="2">
        <v>0</v>
      </c>
      <c r="C1832" t="s">
        <v>526</v>
      </c>
    </row>
    <row r="1833" spans="1:3" x14ac:dyDescent="0.45">
      <c r="A1833" t="s">
        <v>129</v>
      </c>
      <c r="B1833" s="2">
        <v>0</v>
      </c>
      <c r="C1833" t="s">
        <v>526</v>
      </c>
    </row>
    <row r="1834" spans="1:3" x14ac:dyDescent="0.45">
      <c r="A1834" t="s">
        <v>130</v>
      </c>
      <c r="B1834" s="2">
        <v>0</v>
      </c>
      <c r="C1834" t="s">
        <v>526</v>
      </c>
    </row>
    <row r="1835" spans="1:3" x14ac:dyDescent="0.45">
      <c r="A1835" t="s">
        <v>132</v>
      </c>
      <c r="B1835" s="2">
        <v>0</v>
      </c>
      <c r="C1835" t="s">
        <v>526</v>
      </c>
    </row>
    <row r="1836" spans="1:3" x14ac:dyDescent="0.45">
      <c r="A1836" t="s">
        <v>110</v>
      </c>
      <c r="B1836" s="2">
        <v>0</v>
      </c>
      <c r="C1836" t="s">
        <v>526</v>
      </c>
    </row>
    <row r="1837" spans="1:3" x14ac:dyDescent="0.45">
      <c r="A1837" t="s">
        <v>123</v>
      </c>
      <c r="B1837" s="2">
        <v>0</v>
      </c>
      <c r="C1837" t="s">
        <v>526</v>
      </c>
    </row>
    <row r="1838" spans="1:3" x14ac:dyDescent="0.45">
      <c r="A1838" t="s">
        <v>133</v>
      </c>
      <c r="B1838" s="2">
        <v>0</v>
      </c>
      <c r="C1838" t="s">
        <v>526</v>
      </c>
    </row>
    <row r="1839" spans="1:3" x14ac:dyDescent="0.45">
      <c r="A1839" t="s">
        <v>135</v>
      </c>
      <c r="B1839" s="2">
        <v>0</v>
      </c>
      <c r="C1839" t="s">
        <v>526</v>
      </c>
    </row>
    <row r="1840" spans="1:3" x14ac:dyDescent="0.45">
      <c r="A1840" t="s">
        <v>136</v>
      </c>
      <c r="B1840" s="2">
        <v>0</v>
      </c>
      <c r="C1840" t="s">
        <v>526</v>
      </c>
    </row>
    <row r="1841" spans="1:3" x14ac:dyDescent="0.45">
      <c r="A1841" t="s">
        <v>138</v>
      </c>
      <c r="B1841" s="2">
        <v>0</v>
      </c>
      <c r="C1841" t="s">
        <v>526</v>
      </c>
    </row>
    <row r="1842" spans="1:3" x14ac:dyDescent="0.45">
      <c r="A1842" t="s">
        <v>139</v>
      </c>
      <c r="B1842" s="2">
        <v>0</v>
      </c>
      <c r="C1842" t="s">
        <v>526</v>
      </c>
    </row>
    <row r="1843" spans="1:3" x14ac:dyDescent="0.45">
      <c r="A1843" t="s">
        <v>140</v>
      </c>
      <c r="B1843" s="2">
        <v>0</v>
      </c>
      <c r="C1843" t="s">
        <v>526</v>
      </c>
    </row>
    <row r="1844" spans="1:3" x14ac:dyDescent="0.45">
      <c r="A1844" t="s">
        <v>141</v>
      </c>
      <c r="B1844" s="2">
        <v>0</v>
      </c>
      <c r="C1844" t="s">
        <v>526</v>
      </c>
    </row>
    <row r="1845" spans="1:3" x14ac:dyDescent="0.45">
      <c r="A1845" t="s">
        <v>142</v>
      </c>
      <c r="B1845" s="2">
        <v>0</v>
      </c>
      <c r="C1845" t="s">
        <v>526</v>
      </c>
    </row>
    <row r="1846" spans="1:3" x14ac:dyDescent="0.45">
      <c r="A1846" t="s">
        <v>143</v>
      </c>
      <c r="B1846" s="2">
        <v>0</v>
      </c>
      <c r="C1846" t="s">
        <v>526</v>
      </c>
    </row>
    <row r="1847" spans="1:3" x14ac:dyDescent="0.45">
      <c r="A1847" t="s">
        <v>121</v>
      </c>
      <c r="B1847" s="2">
        <v>0</v>
      </c>
      <c r="C1847" t="s">
        <v>526</v>
      </c>
    </row>
    <row r="1848" spans="1:3" x14ac:dyDescent="0.45">
      <c r="A1848" t="s">
        <v>374</v>
      </c>
      <c r="B1848" s="2">
        <v>0</v>
      </c>
      <c r="C1848" t="s">
        <v>526</v>
      </c>
    </row>
    <row r="1849" spans="1:3" x14ac:dyDescent="0.45">
      <c r="A1849" t="s">
        <v>377</v>
      </c>
      <c r="B1849" s="2">
        <v>0</v>
      </c>
      <c r="C1849" t="s">
        <v>526</v>
      </c>
    </row>
    <row r="1850" spans="1:3" x14ac:dyDescent="0.45">
      <c r="A1850" t="s">
        <v>422</v>
      </c>
      <c r="B1850" s="2">
        <v>0</v>
      </c>
      <c r="C1850" t="s">
        <v>526</v>
      </c>
    </row>
    <row r="1851" spans="1:3" x14ac:dyDescent="0.45">
      <c r="A1851" t="s">
        <v>24</v>
      </c>
      <c r="B1851" s="2">
        <v>0</v>
      </c>
      <c r="C1851" t="s">
        <v>526</v>
      </c>
    </row>
    <row r="1852" spans="1:3" x14ac:dyDescent="0.45">
      <c r="A1852" t="s">
        <v>360</v>
      </c>
      <c r="B1852" s="2">
        <v>0</v>
      </c>
      <c r="C1852" t="s">
        <v>526</v>
      </c>
    </row>
    <row r="1853" spans="1:3" x14ac:dyDescent="0.45">
      <c r="A1853" t="s">
        <v>385</v>
      </c>
      <c r="B1853" s="2">
        <v>0</v>
      </c>
      <c r="C1853" t="s">
        <v>526</v>
      </c>
    </row>
    <row r="1854" spans="1:3" x14ac:dyDescent="0.45">
      <c r="A1854" t="s">
        <v>363</v>
      </c>
      <c r="B1854" s="2">
        <v>0</v>
      </c>
      <c r="C1854" t="s">
        <v>526</v>
      </c>
    </row>
    <row r="1855" spans="1:3" x14ac:dyDescent="0.45">
      <c r="A1855" t="s">
        <v>386</v>
      </c>
      <c r="B1855" s="2">
        <v>0</v>
      </c>
      <c r="C1855" t="s">
        <v>526</v>
      </c>
    </row>
    <row r="1856" spans="1:3" x14ac:dyDescent="0.45">
      <c r="A1856" t="s">
        <v>411</v>
      </c>
      <c r="B1856" s="2">
        <v>0</v>
      </c>
      <c r="C1856" t="s">
        <v>526</v>
      </c>
    </row>
    <row r="1857" spans="1:3" x14ac:dyDescent="0.45">
      <c r="B1857" s="2">
        <v>0</v>
      </c>
      <c r="C1857" t="s">
        <v>526</v>
      </c>
    </row>
    <row r="1858" spans="1:3" x14ac:dyDescent="0.45">
      <c r="A1858" t="s">
        <v>414</v>
      </c>
      <c r="B1858" s="2">
        <v>0</v>
      </c>
      <c r="C1858" t="s">
        <v>526</v>
      </c>
    </row>
    <row r="1859" spans="1:3" x14ac:dyDescent="0.45">
      <c r="A1859" t="s">
        <v>415</v>
      </c>
      <c r="B1859" s="2">
        <v>0</v>
      </c>
      <c r="C1859" t="s">
        <v>526</v>
      </c>
    </row>
    <row r="1860" spans="1:3" x14ac:dyDescent="0.45">
      <c r="A1860" t="s">
        <v>416</v>
      </c>
      <c r="B1860" s="2">
        <v>0</v>
      </c>
      <c r="C1860" t="s">
        <v>526</v>
      </c>
    </row>
    <row r="1861" spans="1:3" x14ac:dyDescent="0.45">
      <c r="A1861" t="s">
        <v>417</v>
      </c>
      <c r="B1861" s="2">
        <v>0</v>
      </c>
      <c r="C1861" t="s">
        <v>526</v>
      </c>
    </row>
    <row r="1862" spans="1:3" x14ac:dyDescent="0.45">
      <c r="A1862" t="s">
        <v>418</v>
      </c>
      <c r="B1862" s="2">
        <v>0</v>
      </c>
      <c r="C1862" t="s">
        <v>526</v>
      </c>
    </row>
    <row r="1863" spans="1:3" x14ac:dyDescent="0.45">
      <c r="A1863" t="s">
        <v>419</v>
      </c>
      <c r="B1863" s="2">
        <v>0</v>
      </c>
      <c r="C1863" t="s">
        <v>526</v>
      </c>
    </row>
    <row r="1864" spans="1:3" x14ac:dyDescent="0.45">
      <c r="A1864" t="s">
        <v>358</v>
      </c>
      <c r="B1864" s="2">
        <v>0</v>
      </c>
      <c r="C1864" t="s">
        <v>526</v>
      </c>
    </row>
    <row r="1865" spans="1:3" x14ac:dyDescent="0.45">
      <c r="A1865" t="s">
        <v>420</v>
      </c>
      <c r="B1865" s="2">
        <v>0</v>
      </c>
      <c r="C1865" t="s">
        <v>526</v>
      </c>
    </row>
    <row r="1866" spans="1:3" x14ac:dyDescent="0.45">
      <c r="A1866" t="s">
        <v>412</v>
      </c>
      <c r="B1866" s="2">
        <v>0</v>
      </c>
      <c r="C1866" t="s">
        <v>526</v>
      </c>
    </row>
    <row r="1867" spans="1:3" x14ac:dyDescent="0.45">
      <c r="A1867" t="s">
        <v>421</v>
      </c>
      <c r="B1867" s="2">
        <v>0</v>
      </c>
      <c r="C1867" t="s">
        <v>526</v>
      </c>
    </row>
    <row r="1868" spans="1:3" x14ac:dyDescent="0.45">
      <c r="A1868" t="s">
        <v>423</v>
      </c>
      <c r="B1868" s="2">
        <v>0</v>
      </c>
      <c r="C1868" t="s">
        <v>526</v>
      </c>
    </row>
    <row r="1869" spans="1:3" x14ac:dyDescent="0.45">
      <c r="A1869" t="s">
        <v>424</v>
      </c>
      <c r="B1869" s="2">
        <v>0</v>
      </c>
      <c r="C1869" t="s">
        <v>526</v>
      </c>
    </row>
    <row r="1870" spans="1:3" x14ac:dyDescent="0.45">
      <c r="A1870" t="s">
        <v>425</v>
      </c>
      <c r="B1870" s="2">
        <v>0</v>
      </c>
      <c r="C1870" t="s">
        <v>526</v>
      </c>
    </row>
    <row r="1871" spans="1:3" x14ac:dyDescent="0.45">
      <c r="A1871" t="s">
        <v>427</v>
      </c>
      <c r="B1871" s="2">
        <v>0</v>
      </c>
      <c r="C1871" t="s">
        <v>526</v>
      </c>
    </row>
    <row r="1872" spans="1:3" x14ac:dyDescent="0.45">
      <c r="A1872" t="s">
        <v>428</v>
      </c>
      <c r="B1872" s="2">
        <v>0</v>
      </c>
      <c r="C1872" t="s">
        <v>526</v>
      </c>
    </row>
    <row r="1873" spans="1:3" x14ac:dyDescent="0.45">
      <c r="A1873" t="s">
        <v>429</v>
      </c>
      <c r="B1873" s="2">
        <v>0</v>
      </c>
      <c r="C1873" t="s">
        <v>526</v>
      </c>
    </row>
    <row r="1874" spans="1:3" x14ac:dyDescent="0.45">
      <c r="A1874" t="s">
        <v>430</v>
      </c>
      <c r="B1874" s="2">
        <v>0</v>
      </c>
      <c r="C1874" t="s">
        <v>526</v>
      </c>
    </row>
    <row r="1875" spans="1:3" x14ac:dyDescent="0.45">
      <c r="A1875" t="s">
        <v>431</v>
      </c>
      <c r="B1875" s="2">
        <v>0</v>
      </c>
      <c r="C1875" t="s">
        <v>526</v>
      </c>
    </row>
    <row r="1876" spans="1:3" x14ac:dyDescent="0.45">
      <c r="A1876" t="s">
        <v>359</v>
      </c>
      <c r="B1876" s="2">
        <v>0</v>
      </c>
      <c r="C1876" t="s">
        <v>526</v>
      </c>
    </row>
    <row r="1877" spans="1:3" x14ac:dyDescent="0.45">
      <c r="A1877" t="s">
        <v>357</v>
      </c>
      <c r="B1877" s="2">
        <v>0</v>
      </c>
      <c r="C1877" t="s">
        <v>526</v>
      </c>
    </row>
    <row r="1878" spans="1:3" x14ac:dyDescent="0.45">
      <c r="A1878" t="s">
        <v>378</v>
      </c>
      <c r="B1878" s="2">
        <v>0</v>
      </c>
      <c r="C1878" t="s">
        <v>526</v>
      </c>
    </row>
    <row r="1879" spans="1:3" x14ac:dyDescent="0.45">
      <c r="A1879" t="s">
        <v>341</v>
      </c>
      <c r="B1879" s="2">
        <v>0</v>
      </c>
      <c r="C1879" t="s">
        <v>526</v>
      </c>
    </row>
    <row r="1880" spans="1:3" x14ac:dyDescent="0.45">
      <c r="A1880" t="s">
        <v>379</v>
      </c>
      <c r="B1880" s="2">
        <v>0</v>
      </c>
      <c r="C1880" t="s">
        <v>526</v>
      </c>
    </row>
    <row r="1881" spans="1:3" x14ac:dyDescent="0.45">
      <c r="A1881" t="s">
        <v>381</v>
      </c>
      <c r="B1881" s="2">
        <v>0</v>
      </c>
      <c r="C1881" t="s">
        <v>526</v>
      </c>
    </row>
    <row r="1882" spans="1:3" x14ac:dyDescent="0.45">
      <c r="A1882" t="s">
        <v>382</v>
      </c>
      <c r="B1882" s="2">
        <v>0</v>
      </c>
      <c r="C1882" t="s">
        <v>526</v>
      </c>
    </row>
    <row r="1883" spans="1:3" x14ac:dyDescent="0.45">
      <c r="A1883" t="s">
        <v>383</v>
      </c>
      <c r="B1883" s="2">
        <v>0</v>
      </c>
      <c r="C1883" t="s">
        <v>526</v>
      </c>
    </row>
    <row r="1884" spans="1:3" x14ac:dyDescent="0.45">
      <c r="A1884" t="s">
        <v>384</v>
      </c>
      <c r="B1884" s="2">
        <v>0</v>
      </c>
      <c r="C1884" t="s">
        <v>526</v>
      </c>
    </row>
    <row r="1885" spans="1:3" x14ac:dyDescent="0.45">
      <c r="A1885" t="s">
        <v>241</v>
      </c>
      <c r="B1885" s="2">
        <v>0</v>
      </c>
      <c r="C1885" t="s">
        <v>526</v>
      </c>
    </row>
    <row r="1886" spans="1:3" x14ac:dyDescent="0.45">
      <c r="A1886" t="s">
        <v>432</v>
      </c>
      <c r="B1886" s="2">
        <v>0</v>
      </c>
      <c r="C1886" t="s">
        <v>526</v>
      </c>
    </row>
    <row r="1887" spans="1:3" x14ac:dyDescent="0.45">
      <c r="A1887" t="s">
        <v>362</v>
      </c>
      <c r="B1887" s="2">
        <v>0</v>
      </c>
      <c r="C1887" t="s">
        <v>526</v>
      </c>
    </row>
    <row r="1888" spans="1:3" x14ac:dyDescent="0.45">
      <c r="A1888" t="s">
        <v>351</v>
      </c>
      <c r="B1888" s="2">
        <v>0</v>
      </c>
      <c r="C1888" t="s">
        <v>526</v>
      </c>
    </row>
    <row r="1889" spans="1:3" x14ac:dyDescent="0.45">
      <c r="A1889" t="s">
        <v>36</v>
      </c>
      <c r="B1889" s="2">
        <v>0</v>
      </c>
      <c r="C1889" t="s">
        <v>526</v>
      </c>
    </row>
    <row r="1890" spans="1:3" x14ac:dyDescent="0.45">
      <c r="A1890" t="s">
        <v>361</v>
      </c>
      <c r="B1890" s="2">
        <v>0</v>
      </c>
      <c r="C1890" t="s">
        <v>526</v>
      </c>
    </row>
    <row r="1891" spans="1:3" x14ac:dyDescent="0.45">
      <c r="A1891" t="s">
        <v>342</v>
      </c>
      <c r="B1891" s="2">
        <v>0</v>
      </c>
      <c r="C1891" t="s">
        <v>526</v>
      </c>
    </row>
    <row r="1892" spans="1:3" x14ac:dyDescent="0.45">
      <c r="A1892" t="s">
        <v>356</v>
      </c>
      <c r="B1892" s="2">
        <v>0</v>
      </c>
      <c r="C1892" t="s">
        <v>526</v>
      </c>
    </row>
    <row r="1893" spans="1:3" x14ac:dyDescent="0.45">
      <c r="A1893" t="s">
        <v>343</v>
      </c>
      <c r="B1893" s="2">
        <v>0</v>
      </c>
      <c r="C1893" t="s">
        <v>526</v>
      </c>
    </row>
    <row r="1894" spans="1:3" x14ac:dyDescent="0.45">
      <c r="A1894" t="s">
        <v>345</v>
      </c>
      <c r="B1894" s="2">
        <v>0</v>
      </c>
      <c r="C1894" t="s">
        <v>526</v>
      </c>
    </row>
    <row r="1895" spans="1:3" x14ac:dyDescent="0.45">
      <c r="A1895" t="s">
        <v>346</v>
      </c>
      <c r="B1895" s="2">
        <v>0</v>
      </c>
      <c r="C1895" t="s">
        <v>526</v>
      </c>
    </row>
    <row r="1896" spans="1:3" x14ac:dyDescent="0.45">
      <c r="A1896" t="s">
        <v>347</v>
      </c>
      <c r="B1896" s="2">
        <v>0</v>
      </c>
      <c r="C1896" t="s">
        <v>526</v>
      </c>
    </row>
    <row r="1897" spans="1:3" x14ac:dyDescent="0.45">
      <c r="A1897" t="s">
        <v>348</v>
      </c>
      <c r="B1897" s="2">
        <v>0</v>
      </c>
      <c r="C1897" t="s">
        <v>526</v>
      </c>
    </row>
    <row r="1898" spans="1:3" x14ac:dyDescent="0.45">
      <c r="A1898" t="s">
        <v>349</v>
      </c>
      <c r="B1898" s="2">
        <v>0</v>
      </c>
      <c r="C1898" t="s">
        <v>526</v>
      </c>
    </row>
    <row r="1899" spans="1:3" x14ac:dyDescent="0.45">
      <c r="A1899" t="s">
        <v>340</v>
      </c>
      <c r="B1899" s="2">
        <v>0</v>
      </c>
      <c r="C1899" t="s">
        <v>526</v>
      </c>
    </row>
    <row r="1900" spans="1:3" x14ac:dyDescent="0.45">
      <c r="A1900" t="s">
        <v>350</v>
      </c>
      <c r="B1900" s="2">
        <v>0</v>
      </c>
      <c r="C1900" t="s">
        <v>526</v>
      </c>
    </row>
    <row r="1901" spans="1:3" x14ac:dyDescent="0.45">
      <c r="A1901" t="s">
        <v>352</v>
      </c>
      <c r="B1901" s="2">
        <v>0</v>
      </c>
      <c r="C1901" t="s">
        <v>526</v>
      </c>
    </row>
    <row r="1902" spans="1:3" x14ac:dyDescent="0.45">
      <c r="A1902" t="s">
        <v>354</v>
      </c>
      <c r="B1902" s="2">
        <v>0</v>
      </c>
      <c r="C1902" t="s">
        <v>526</v>
      </c>
    </row>
    <row r="1903" spans="1:3" x14ac:dyDescent="0.45">
      <c r="A1903" t="s">
        <v>355</v>
      </c>
      <c r="B1903" s="2">
        <v>0</v>
      </c>
      <c r="C1903" t="s">
        <v>526</v>
      </c>
    </row>
    <row r="1904" spans="1:3" x14ac:dyDescent="0.45">
      <c r="A1904" t="s">
        <v>99</v>
      </c>
      <c r="B1904" s="2">
        <v>0</v>
      </c>
      <c r="C1904" t="s">
        <v>526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0"/>
  <sheetViews>
    <sheetView workbookViewId="0">
      <selection activeCell="F7" sqref="F7"/>
    </sheetView>
  </sheetViews>
  <sheetFormatPr defaultRowHeight="14.25" x14ac:dyDescent="0.45"/>
  <cols>
    <col min="1" max="1" width="31.796875" bestFit="1" customWidth="1"/>
    <col min="2" max="5" width="6.73046875" bestFit="1" customWidth="1"/>
    <col min="6" max="8" width="9.06640625" style="2"/>
  </cols>
  <sheetData>
    <row r="1" spans="1:7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s="2" t="s">
        <v>531</v>
      </c>
      <c r="G1" s="2" t="s">
        <v>532</v>
      </c>
    </row>
    <row r="2" spans="1:7" x14ac:dyDescent="0.45">
      <c r="A2" s="3" t="s">
        <v>4</v>
      </c>
      <c r="B2" s="2">
        <v>0.219</v>
      </c>
      <c r="C2" s="2">
        <v>0.27150000000000002</v>
      </c>
      <c r="D2" s="2">
        <v>0.22570000000000001</v>
      </c>
      <c r="E2" s="2">
        <v>0.35520000000000002</v>
      </c>
      <c r="F2" s="2">
        <f>VLOOKUP(Reach7[[#This Row],[Station]],'[3]Reach and Share'!$A$1:$B$562,2,0)</f>
        <v>0.25890000000000002</v>
      </c>
      <c r="G2" s="2">
        <f>Reach7[[#This Row],[Q1''2025]]-Reach7[[#This Row],[Q4''2024]]</f>
        <v>-9.6299999999999997E-2</v>
      </c>
    </row>
    <row r="3" spans="1:7" x14ac:dyDescent="0.45">
      <c r="A3" s="3" t="s">
        <v>5</v>
      </c>
      <c r="B3" s="2">
        <v>7.1800000000000003E-2</v>
      </c>
      <c r="C3" s="2">
        <v>7.2499999999999995E-2</v>
      </c>
      <c r="D3" s="2">
        <v>8.0199999999999994E-2</v>
      </c>
      <c r="E3" s="2">
        <v>9.5299999999999996E-2</v>
      </c>
      <c r="F3" s="2">
        <f>VLOOKUP(Reach7[[#This Row],[Station]],'[3]Reach and Share'!$A$1:$B$562,2,0)</f>
        <v>9.8299999999999998E-2</v>
      </c>
      <c r="G3" s="2">
        <f>Reach7[[#This Row],[Q1''2025]]-Reach7[[#This Row],[Q4''2024]]</f>
        <v>3.0000000000000027E-3</v>
      </c>
    </row>
    <row r="4" spans="1:7" x14ac:dyDescent="0.45">
      <c r="A4" s="3" t="s">
        <v>8</v>
      </c>
      <c r="B4" s="2">
        <v>2.3400000000000001E-2</v>
      </c>
      <c r="C4" s="2">
        <v>6.7799999999999999E-2</v>
      </c>
      <c r="D4" s="2">
        <v>3.0599999999999999E-2</v>
      </c>
      <c r="E4" s="2">
        <v>4.5199999999999997E-2</v>
      </c>
      <c r="F4" s="2">
        <f>VLOOKUP(Reach7[[#This Row],[Station]],'[3]Reach and Share'!$A$1:$B$562,2,0)</f>
        <v>3.4700000000000002E-2</v>
      </c>
      <c r="G4" s="2">
        <f>Reach7[[#This Row],[Q1''2025]]-Reach7[[#This Row],[Q4''2024]]</f>
        <v>-1.0499999999999995E-2</v>
      </c>
    </row>
    <row r="5" spans="1:7" x14ac:dyDescent="0.45">
      <c r="A5" s="3" t="s">
        <v>6</v>
      </c>
      <c r="B5" s="2">
        <v>4.4000000000000003E-3</v>
      </c>
      <c r="C5" s="2">
        <v>8.6999999999999994E-3</v>
      </c>
      <c r="D5" s="2">
        <v>6.3E-3</v>
      </c>
      <c r="E5" s="2">
        <v>4.1300000000000003E-2</v>
      </c>
      <c r="F5" s="2">
        <f>VLOOKUP(Reach7[[#This Row],[Station]],'[3]Reach and Share'!$A$1:$B$562,2,0)</f>
        <v>3.4599999999999999E-2</v>
      </c>
      <c r="G5" s="2">
        <f>Reach7[[#This Row],[Q1''2025]]-Reach7[[#This Row],[Q4''2024]]</f>
        <v>-6.7000000000000046E-3</v>
      </c>
    </row>
    <row r="6" spans="1:7" x14ac:dyDescent="0.45">
      <c r="A6" s="3" t="s">
        <v>14</v>
      </c>
      <c r="B6" s="2">
        <v>1.5E-3</v>
      </c>
      <c r="C6" s="2">
        <v>3.0000000000000001E-3</v>
      </c>
      <c r="D6" s="2">
        <v>2.1299999999999999E-2</v>
      </c>
      <c r="E6" s="2">
        <v>4.1000000000000002E-2</v>
      </c>
      <c r="F6" s="2">
        <f>VLOOKUP(Reach7[[#This Row],[Station]],'[3]Reach and Share'!$A$1:$B$562,2,0)</f>
        <v>3.3099999999999997E-2</v>
      </c>
      <c r="G6" s="2">
        <f>Reach7[[#This Row],[Q1''2025]]-Reach7[[#This Row],[Q4''2024]]</f>
        <v>-7.9000000000000042E-3</v>
      </c>
    </row>
    <row r="7" spans="1:7" x14ac:dyDescent="0.45">
      <c r="A7" s="3" t="s">
        <v>44</v>
      </c>
      <c r="B7" s="2">
        <v>1.5800000000000002E-2</v>
      </c>
      <c r="C7" s="2">
        <v>8.0999999999999996E-3</v>
      </c>
      <c r="D7" s="2">
        <v>2.4899999999999999E-2</v>
      </c>
      <c r="E7" s="2">
        <v>1.8599999999999998E-2</v>
      </c>
      <c r="F7" s="2">
        <f>VLOOKUP(Reach7[[#This Row],[Station]],'[3]Reach and Share'!$A$1:$B$562,2,0)</f>
        <v>2.18E-2</v>
      </c>
      <c r="G7" s="2">
        <f>Reach7[[#This Row],[Q1''2025]]-Reach7[[#This Row],[Q4''2024]]</f>
        <v>3.2000000000000015E-3</v>
      </c>
    </row>
    <row r="8" spans="1:7" x14ac:dyDescent="0.45">
      <c r="A8" s="3" t="s">
        <v>431</v>
      </c>
      <c r="B8" s="2">
        <v>2.7199999999999998E-2</v>
      </c>
      <c r="C8" s="2">
        <v>2.2100000000000002E-2</v>
      </c>
      <c r="D8" s="2">
        <v>2.3099999999999999E-2</v>
      </c>
      <c r="E8" s="2">
        <v>8.2500000000000004E-2</v>
      </c>
      <c r="F8" s="2">
        <f>VLOOKUP(Reach7[[#This Row],[Station]],'[3]Reach and Share'!$A$1:$B$562,2,0)</f>
        <v>2.0899999999999998E-2</v>
      </c>
      <c r="G8" s="2">
        <f>Reach7[[#This Row],[Q1''2025]]-Reach7[[#This Row],[Q4''2024]]</f>
        <v>-6.1600000000000002E-2</v>
      </c>
    </row>
    <row r="9" spans="1:7" x14ac:dyDescent="0.45">
      <c r="A9" s="3" t="s">
        <v>12</v>
      </c>
      <c r="B9" s="2">
        <v>4.8999999999999998E-3</v>
      </c>
      <c r="C9" s="2">
        <v>1E-3</v>
      </c>
      <c r="D9" s="2">
        <v>6.7999999999999996E-3</v>
      </c>
      <c r="E9" s="2">
        <v>1.1599999999999999E-2</v>
      </c>
      <c r="F9" s="2">
        <f>VLOOKUP(Reach7[[#This Row],[Station]],'[3]Reach and Share'!$A$1:$B$562,2,0)</f>
        <v>1.8499999999999999E-2</v>
      </c>
      <c r="G9" s="2">
        <f>Reach7[[#This Row],[Q1''2025]]-Reach7[[#This Row],[Q4''2024]]</f>
        <v>6.8999999999999999E-3</v>
      </c>
    </row>
    <row r="10" spans="1:7" x14ac:dyDescent="0.45">
      <c r="A10" s="3" t="s">
        <v>301</v>
      </c>
      <c r="B10" s="2">
        <v>1.21E-2</v>
      </c>
      <c r="C10" s="2">
        <v>6.7000000000000002E-3</v>
      </c>
      <c r="D10" s="2">
        <v>1.5599999999999999E-2</v>
      </c>
      <c r="E10" s="2">
        <v>6.6E-3</v>
      </c>
      <c r="F10" s="2">
        <f>VLOOKUP(Reach7[[#This Row],[Station]],'[3]Reach and Share'!$A$1:$B$562,2,0)</f>
        <v>1.34E-2</v>
      </c>
      <c r="G10" s="2">
        <f>Reach7[[#This Row],[Q1''2025]]-Reach7[[#This Row],[Q4''2024]]</f>
        <v>6.8000000000000005E-3</v>
      </c>
    </row>
    <row r="11" spans="1:7" x14ac:dyDescent="0.45">
      <c r="A11" s="3" t="s">
        <v>13</v>
      </c>
      <c r="B11" s="2">
        <v>2E-3</v>
      </c>
      <c r="C11" s="2">
        <v>4.0000000000000002E-4</v>
      </c>
      <c r="D11" s="2">
        <v>1.0500000000000001E-2</v>
      </c>
      <c r="E11" s="2">
        <v>1.1900000000000001E-2</v>
      </c>
      <c r="F11" s="2">
        <f>VLOOKUP(Reach7[[#This Row],[Station]],'[3]Reach and Share'!$A$1:$B$562,2,0)</f>
        <v>1.09E-2</v>
      </c>
      <c r="G11" s="2">
        <f>Reach7[[#This Row],[Q1''2025]]-Reach7[[#This Row],[Q4''2024]]</f>
        <v>-1.0000000000000009E-3</v>
      </c>
    </row>
    <row r="12" spans="1:7" x14ac:dyDescent="0.45">
      <c r="A12" s="3" t="s">
        <v>406</v>
      </c>
      <c r="B12" s="2">
        <v>7.4999999999999997E-3</v>
      </c>
      <c r="C12" s="2">
        <v>1.4E-3</v>
      </c>
      <c r="D12" s="2">
        <v>4.7000000000000002E-3</v>
      </c>
      <c r="E12" s="2">
        <v>2.2000000000000001E-3</v>
      </c>
      <c r="F12" s="2">
        <f>VLOOKUP(Reach7[[#This Row],[Station]],'[3]Reach and Share'!$A$1:$B$562,2,0)</f>
        <v>1.06E-2</v>
      </c>
      <c r="G12" s="2">
        <f>Reach7[[#This Row],[Q1''2025]]-Reach7[[#This Row],[Q4''2024]]</f>
        <v>8.3999999999999995E-3</v>
      </c>
    </row>
    <row r="13" spans="1:7" x14ac:dyDescent="0.45">
      <c r="A13" s="3" t="s">
        <v>7</v>
      </c>
      <c r="B13" s="3">
        <v>7.1999999999999998E-3</v>
      </c>
      <c r="C13" s="3">
        <v>5.7000000000000002E-3</v>
      </c>
      <c r="D13" s="3">
        <v>8.0000000000000002E-3</v>
      </c>
      <c r="E13" s="3">
        <v>2.9999999999999997E-4</v>
      </c>
      <c r="F13" s="2">
        <f>VLOOKUP(Reach7[[#This Row],[Station]],'[3]Reach and Share'!$A$1:$B$562,2,0)</f>
        <v>9.9000000000000008E-3</v>
      </c>
      <c r="G13" s="2">
        <f>Reach7[[#This Row],[Q1''2025]]-Reach7[[#This Row],[Q4''2024]]</f>
        <v>9.6000000000000009E-3</v>
      </c>
    </row>
    <row r="14" spans="1:7" x14ac:dyDescent="0.45">
      <c r="A14" s="3" t="s">
        <v>358</v>
      </c>
      <c r="B14" s="2">
        <v>2.0799999999999999E-2</v>
      </c>
      <c r="C14" s="2">
        <v>4.1000000000000002E-2</v>
      </c>
      <c r="D14" s="2">
        <v>2.8E-3</v>
      </c>
      <c r="E14" s="2">
        <v>1.38E-2</v>
      </c>
      <c r="F14" s="2">
        <f>VLOOKUP(Reach7[[#This Row],[Station]],'[3]Reach and Share'!$A$1:$B$562,2,0)</f>
        <v>8.8000000000000005E-3</v>
      </c>
      <c r="G14" s="2">
        <f>Reach7[[#This Row],[Q1''2025]]-Reach7[[#This Row],[Q4''2024]]</f>
        <v>-4.9999999999999992E-3</v>
      </c>
    </row>
    <row r="15" spans="1:7" x14ac:dyDescent="0.45">
      <c r="A15" s="3" t="s">
        <v>425</v>
      </c>
      <c r="B15" s="2">
        <v>4.4000000000000003E-3</v>
      </c>
      <c r="C15" s="2">
        <v>5.7999999999999996E-3</v>
      </c>
      <c r="D15" s="2">
        <v>6.4999999999999997E-3</v>
      </c>
      <c r="E15" s="2">
        <v>7.7999999999999996E-3</v>
      </c>
      <c r="F15" s="2">
        <f>VLOOKUP(Reach7[[#This Row],[Station]],'[3]Reach and Share'!$A$1:$B$562,2,0)</f>
        <v>7.7000000000000002E-3</v>
      </c>
      <c r="G15" s="2">
        <f>Reach7[[#This Row],[Q1''2025]]-Reach7[[#This Row],[Q4''2024]]</f>
        <v>-9.9999999999999395E-5</v>
      </c>
    </row>
    <row r="16" spans="1:7" x14ac:dyDescent="0.45">
      <c r="A16" s="3" t="s">
        <v>17</v>
      </c>
      <c r="B16" s="2">
        <v>8.9999999999999998E-4</v>
      </c>
      <c r="C16" s="2">
        <v>2.8999999999999998E-3</v>
      </c>
      <c r="D16" s="2">
        <v>8.0000000000000004E-4</v>
      </c>
      <c r="E16" s="2">
        <v>2.0999999999999999E-3</v>
      </c>
      <c r="F16" s="2">
        <f>VLOOKUP(Reach7[[#This Row],[Station]],'[3]Reach and Share'!$A$1:$B$562,2,0)</f>
        <v>6.8999999999999999E-3</v>
      </c>
      <c r="G16" s="2">
        <f>Reach7[[#This Row],[Q1''2025]]-Reach7[[#This Row],[Q4''2024]]</f>
        <v>4.8000000000000004E-3</v>
      </c>
    </row>
    <row r="17" spans="1:7" x14ac:dyDescent="0.45">
      <c r="A17" s="3" t="s">
        <v>376</v>
      </c>
      <c r="B17" s="2">
        <v>2.5999999999999999E-3</v>
      </c>
      <c r="C17" s="2">
        <v>1.6999999999999999E-3</v>
      </c>
      <c r="D17" s="2">
        <v>4.3E-3</v>
      </c>
      <c r="E17" s="2">
        <v>2.7000000000000001E-3</v>
      </c>
      <c r="F17" s="2">
        <f>VLOOKUP(Reach7[[#This Row],[Station]],'[3]Reach and Share'!$A$1:$B$562,2,0)</f>
        <v>6.1000000000000004E-3</v>
      </c>
      <c r="G17" s="2">
        <f>Reach7[[#This Row],[Q1''2025]]-Reach7[[#This Row],[Q4''2024]]</f>
        <v>3.4000000000000002E-3</v>
      </c>
    </row>
    <row r="18" spans="1:7" x14ac:dyDescent="0.45">
      <c r="A18" s="3" t="s">
        <v>297</v>
      </c>
      <c r="B18" s="2">
        <v>3.2000000000000002E-3</v>
      </c>
      <c r="C18" s="2">
        <v>0</v>
      </c>
      <c r="D18" s="2">
        <v>2.3E-3</v>
      </c>
      <c r="E18" s="2">
        <v>3.0999999999999999E-3</v>
      </c>
      <c r="F18" s="2">
        <f>VLOOKUP(Reach7[[#This Row],[Station]],'[3]Reach and Share'!$A$1:$B$562,2,0)</f>
        <v>5.4000000000000003E-3</v>
      </c>
      <c r="G18" s="2">
        <f>Reach7[[#This Row],[Q1''2025]]-Reach7[[#This Row],[Q4''2024]]</f>
        <v>2.3000000000000004E-3</v>
      </c>
    </row>
    <row r="19" spans="1:7" x14ac:dyDescent="0.45">
      <c r="A19" s="3" t="s">
        <v>11</v>
      </c>
      <c r="B19" s="2">
        <v>7.6E-3</v>
      </c>
      <c r="C19" s="2">
        <v>9.7999999999999997E-3</v>
      </c>
      <c r="D19" s="2">
        <v>7.7999999999999996E-3</v>
      </c>
      <c r="E19" s="2">
        <v>8.8000000000000005E-3</v>
      </c>
      <c r="F19" s="2">
        <f>VLOOKUP(Reach7[[#This Row],[Station]],'[3]Reach and Share'!$A$1:$B$562,2,0)</f>
        <v>4.1999999999999997E-3</v>
      </c>
      <c r="G19" s="2">
        <f>Reach7[[#This Row],[Q1''2025]]-Reach7[[#This Row],[Q4''2024]]</f>
        <v>-4.6000000000000008E-3</v>
      </c>
    </row>
    <row r="20" spans="1:7" x14ac:dyDescent="0.45">
      <c r="A20" s="3" t="s">
        <v>19</v>
      </c>
      <c r="B20" s="2">
        <v>8.9999999999999998E-4</v>
      </c>
      <c r="C20" s="2">
        <v>2.9999999999999997E-4</v>
      </c>
      <c r="D20" s="2">
        <v>5.0000000000000001E-4</v>
      </c>
      <c r="E20" s="2">
        <v>3.7000000000000002E-3</v>
      </c>
      <c r="F20" s="2">
        <f>VLOOKUP(Reach7[[#This Row],[Station]],'[3]Reach and Share'!$A$1:$B$562,2,0)</f>
        <v>2.7000000000000001E-3</v>
      </c>
      <c r="G20" s="2">
        <f>Reach7[[#This Row],[Q1''2025]]-Reach7[[#This Row],[Q4''2024]]</f>
        <v>-1E-3</v>
      </c>
    </row>
    <row r="21" spans="1:7" x14ac:dyDescent="0.45">
      <c r="A21" s="3" t="s">
        <v>58</v>
      </c>
      <c r="B21" s="3">
        <v>0</v>
      </c>
      <c r="C21" s="3">
        <v>1.6000000000000001E-3</v>
      </c>
      <c r="D21" s="3">
        <v>0</v>
      </c>
      <c r="E21" s="3">
        <v>5.0000000000000001E-4</v>
      </c>
      <c r="F21" s="2">
        <f>VLOOKUP(Reach7[[#This Row],[Station]],'[3]Reach and Share'!$A$1:$B$562,2,0)</f>
        <v>2.7000000000000001E-3</v>
      </c>
      <c r="G21" s="2">
        <f>Reach7[[#This Row],[Q1''2025]]-Reach7[[#This Row],[Q4''2024]]</f>
        <v>2.2000000000000001E-3</v>
      </c>
    </row>
    <row r="22" spans="1:7" x14ac:dyDescent="0.45">
      <c r="A22" s="3" t="s">
        <v>309</v>
      </c>
      <c r="B22" s="3">
        <v>1.9E-3</v>
      </c>
      <c r="C22" s="3">
        <v>0</v>
      </c>
      <c r="D22" s="3">
        <v>5.9999999999999995E-4</v>
      </c>
      <c r="E22" s="3">
        <v>0</v>
      </c>
      <c r="F22" s="2">
        <f>VLOOKUP(Reach7[[#This Row],[Station]],'[3]Reach and Share'!$A$1:$B$562,2,0)</f>
        <v>2.3999999999999998E-3</v>
      </c>
      <c r="G22" s="2">
        <f>Reach7[[#This Row],[Q1''2025]]-Reach7[[#This Row],[Q4''2024]]</f>
        <v>2.3999999999999998E-3</v>
      </c>
    </row>
    <row r="23" spans="1:7" x14ac:dyDescent="0.45">
      <c r="A23" s="3" t="s">
        <v>102</v>
      </c>
      <c r="B23" s="2">
        <v>6.9999999999999999E-4</v>
      </c>
      <c r="C23" s="2">
        <v>4.0000000000000002E-4</v>
      </c>
      <c r="D23" s="2">
        <v>1.6999999999999999E-3</v>
      </c>
      <c r="E23" s="2">
        <v>2.5000000000000001E-3</v>
      </c>
      <c r="F23" s="2">
        <f>VLOOKUP(Reach7[[#This Row],[Station]],'[3]Reach and Share'!$A$1:$B$562,2,0)</f>
        <v>2.3E-3</v>
      </c>
      <c r="G23" s="2">
        <f>Reach7[[#This Row],[Q1''2025]]-Reach7[[#This Row],[Q4''2024]]</f>
        <v>-2.0000000000000009E-4</v>
      </c>
    </row>
    <row r="24" spans="1:7" x14ac:dyDescent="0.45">
      <c r="A24" s="3" t="s">
        <v>48</v>
      </c>
      <c r="B24" s="3">
        <v>0</v>
      </c>
      <c r="C24" s="3">
        <v>1E-3</v>
      </c>
      <c r="D24" s="3">
        <v>0</v>
      </c>
      <c r="E24" s="3">
        <v>5.0000000000000001E-4</v>
      </c>
      <c r="F24" s="2">
        <f>VLOOKUP(Reach7[[#This Row],[Station]],'[3]Reach and Share'!$A$1:$B$562,2,0)</f>
        <v>1.9E-3</v>
      </c>
      <c r="G24" s="2">
        <f>Reach7[[#This Row],[Q1''2025]]-Reach7[[#This Row],[Q4''2024]]</f>
        <v>1.4E-3</v>
      </c>
    </row>
    <row r="25" spans="1:7" x14ac:dyDescent="0.45">
      <c r="A25" s="3" t="s">
        <v>494</v>
      </c>
      <c r="B25" s="3"/>
      <c r="C25" s="3"/>
      <c r="D25" s="3"/>
      <c r="E25" s="3">
        <v>0</v>
      </c>
      <c r="F25" s="2">
        <f>VLOOKUP(Reach7[[#This Row],[Station]],'[3]Reach and Share'!$A$1:$B$562,2,0)</f>
        <v>1.6000000000000001E-3</v>
      </c>
      <c r="G25" s="2">
        <f>Reach7[[#This Row],[Q1''2025]]-Reach7[[#This Row],[Q4''2024]]</f>
        <v>1.6000000000000001E-3</v>
      </c>
    </row>
    <row r="26" spans="1:7" x14ac:dyDescent="0.45">
      <c r="A26" s="3" t="s">
        <v>295</v>
      </c>
      <c r="B26" s="3">
        <v>0</v>
      </c>
      <c r="C26" s="3">
        <v>1E-3</v>
      </c>
      <c r="D26" s="3">
        <v>5.0000000000000001E-4</v>
      </c>
      <c r="E26" s="3">
        <v>5.9999999999999995E-4</v>
      </c>
      <c r="F26" s="2">
        <f>VLOOKUP(Reach7[[#This Row],[Station]],'[3]Reach and Share'!$A$1:$B$562,2,0)</f>
        <v>1.5E-3</v>
      </c>
      <c r="G26" s="2">
        <f>Reach7[[#This Row],[Q1''2025]]-Reach7[[#This Row],[Q4''2024]]</f>
        <v>9.0000000000000008E-4</v>
      </c>
    </row>
    <row r="27" spans="1:7" x14ac:dyDescent="0.45">
      <c r="A27" s="3" t="s">
        <v>49</v>
      </c>
      <c r="B27" s="3">
        <v>0</v>
      </c>
      <c r="C27" s="3">
        <v>1.2999999999999999E-3</v>
      </c>
      <c r="D27" s="3">
        <v>0</v>
      </c>
      <c r="E27" s="3">
        <v>0</v>
      </c>
      <c r="F27" s="2">
        <f>VLOOKUP(Reach7[[#This Row],[Station]],'[3]Reach and Share'!$A$1:$B$562,2,0)</f>
        <v>1.5E-3</v>
      </c>
      <c r="G27" s="2">
        <f>Reach7[[#This Row],[Q1''2025]]-Reach7[[#This Row],[Q4''2024]]</f>
        <v>1.5E-3</v>
      </c>
    </row>
    <row r="28" spans="1:7" x14ac:dyDescent="0.45">
      <c r="A28" s="3" t="s">
        <v>396</v>
      </c>
      <c r="B28" s="3">
        <v>0</v>
      </c>
      <c r="C28" s="3">
        <v>0</v>
      </c>
      <c r="D28" s="3">
        <v>0</v>
      </c>
      <c r="E28" s="3">
        <v>0</v>
      </c>
      <c r="F28" s="2">
        <f>VLOOKUP(Reach7[[#This Row],[Station]],'[3]Reach and Share'!$A$1:$B$562,2,0)</f>
        <v>1.5E-3</v>
      </c>
      <c r="G28" s="2">
        <f>Reach7[[#This Row],[Q1''2025]]-Reach7[[#This Row],[Q4''2024]]</f>
        <v>1.5E-3</v>
      </c>
    </row>
    <row r="29" spans="1:7" x14ac:dyDescent="0.45">
      <c r="A29" s="3" t="s">
        <v>421</v>
      </c>
      <c r="B29" s="3">
        <v>0</v>
      </c>
      <c r="C29" s="3">
        <v>0</v>
      </c>
      <c r="D29" s="3">
        <v>0</v>
      </c>
      <c r="E29" s="3">
        <v>2.0000000000000001E-4</v>
      </c>
      <c r="F29" s="2">
        <f>VLOOKUP(Reach7[[#This Row],[Station]],'[3]Reach and Share'!$A$1:$B$562,2,0)</f>
        <v>1.1999999999999999E-3</v>
      </c>
      <c r="G29" s="2">
        <f>Reach7[[#This Row],[Q1''2025]]-Reach7[[#This Row],[Q4''2024]]</f>
        <v>9.999999999999998E-4</v>
      </c>
    </row>
    <row r="30" spans="1:7" x14ac:dyDescent="0.45">
      <c r="A30" s="3" t="s">
        <v>33</v>
      </c>
      <c r="B30" s="3">
        <v>0</v>
      </c>
      <c r="C30" s="3">
        <v>0</v>
      </c>
      <c r="D30" s="3">
        <v>0</v>
      </c>
      <c r="E30" s="3">
        <v>0</v>
      </c>
      <c r="F30" s="2">
        <f>VLOOKUP(Reach7[[#This Row],[Station]],'[3]Reach and Share'!$A$1:$B$562,2,0)</f>
        <v>1.1000000000000001E-3</v>
      </c>
      <c r="G30" s="2">
        <f>Reach7[[#This Row],[Q1''2025]]-Reach7[[#This Row],[Q4''2024]]</f>
        <v>1.1000000000000001E-3</v>
      </c>
    </row>
    <row r="31" spans="1:7" x14ac:dyDescent="0.45">
      <c r="A31" s="3" t="s">
        <v>39</v>
      </c>
      <c r="B31" s="3">
        <v>0</v>
      </c>
      <c r="C31" s="3">
        <v>0</v>
      </c>
      <c r="D31" s="3">
        <v>0</v>
      </c>
      <c r="E31" s="3">
        <v>0</v>
      </c>
      <c r="F31" s="2">
        <f>VLOOKUP(Reach7[[#This Row],[Station]],'[3]Reach and Share'!$A$1:$B$562,2,0)</f>
        <v>1.1000000000000001E-3</v>
      </c>
      <c r="G31" s="2">
        <f>Reach7[[#This Row],[Q1''2025]]-Reach7[[#This Row],[Q4''2024]]</f>
        <v>1.1000000000000001E-3</v>
      </c>
    </row>
    <row r="32" spans="1:7" x14ac:dyDescent="0.45">
      <c r="A32" s="3" t="s">
        <v>30</v>
      </c>
      <c r="B32" s="2">
        <v>4.1000000000000003E-3</v>
      </c>
      <c r="C32" s="2">
        <v>0</v>
      </c>
      <c r="D32" s="2">
        <v>2.2000000000000001E-3</v>
      </c>
      <c r="E32" s="2">
        <v>2.0999999999999999E-3</v>
      </c>
      <c r="F32" s="2">
        <f>VLOOKUP(Reach7[[#This Row],[Station]],'[3]Reach and Share'!$A$1:$B$562,2,0)</f>
        <v>8.0000000000000004E-4</v>
      </c>
      <c r="G32" s="2">
        <f>Reach7[[#This Row],[Q1''2025]]-Reach7[[#This Row],[Q4''2024]]</f>
        <v>-1.2999999999999999E-3</v>
      </c>
    </row>
    <row r="33" spans="1:7" x14ac:dyDescent="0.45">
      <c r="A33" s="3" t="s">
        <v>516</v>
      </c>
      <c r="B33" s="3"/>
      <c r="C33" s="3"/>
      <c r="D33" s="3"/>
      <c r="E33" s="3">
        <v>5.9999999999999995E-4</v>
      </c>
      <c r="F33" s="2">
        <f>VLOOKUP(Reach7[[#This Row],[Station]],'[3]Reach and Share'!$A$1:$B$562,2,0)</f>
        <v>8.0000000000000004E-4</v>
      </c>
      <c r="G33" s="2">
        <f>Reach7[[#This Row],[Q1''2025]]-Reach7[[#This Row],[Q4''2024]]</f>
        <v>2.0000000000000009E-4</v>
      </c>
    </row>
    <row r="34" spans="1:7" x14ac:dyDescent="0.45">
      <c r="A34" s="3" t="s">
        <v>489</v>
      </c>
      <c r="B34" s="3"/>
      <c r="C34" s="3"/>
      <c r="D34" s="3">
        <v>6.9999999999999999E-4</v>
      </c>
      <c r="E34" s="3">
        <v>0</v>
      </c>
      <c r="F34" s="2">
        <f>VLOOKUP(Reach7[[#This Row],[Station]],'[3]Reach and Share'!$A$1:$B$562,2,0)</f>
        <v>8.0000000000000004E-4</v>
      </c>
      <c r="G34" s="2">
        <f>Reach7[[#This Row],[Q1''2025]]-Reach7[[#This Row],[Q4''2024]]</f>
        <v>8.0000000000000004E-4</v>
      </c>
    </row>
    <row r="35" spans="1:7" x14ac:dyDescent="0.45">
      <c r="A35" s="3" t="s">
        <v>324</v>
      </c>
      <c r="B35" s="3">
        <v>0</v>
      </c>
      <c r="C35" s="3">
        <v>0</v>
      </c>
      <c r="D35" s="3">
        <v>0</v>
      </c>
      <c r="E35" s="3">
        <v>0</v>
      </c>
      <c r="F35" s="2">
        <f>VLOOKUP(Reach7[[#This Row],[Station]],'[3]Reach and Share'!$A$1:$B$562,2,0)</f>
        <v>8.0000000000000004E-4</v>
      </c>
      <c r="G35" s="2">
        <f>Reach7[[#This Row],[Q1''2025]]-Reach7[[#This Row],[Q4''2024]]</f>
        <v>8.0000000000000004E-4</v>
      </c>
    </row>
    <row r="36" spans="1:7" x14ac:dyDescent="0.45">
      <c r="A36" s="3" t="s">
        <v>106</v>
      </c>
      <c r="B36" s="2">
        <v>1.2800000000000001E-2</v>
      </c>
      <c r="C36" s="2">
        <v>8.9999999999999998E-4</v>
      </c>
      <c r="D36" s="2">
        <v>0</v>
      </c>
      <c r="E36" s="2">
        <v>2.3E-3</v>
      </c>
      <c r="F36" s="2">
        <f>VLOOKUP(Reach7[[#This Row],[Station]],'[3]Reach and Share'!$A$1:$B$562,2,0)</f>
        <v>6.9999999999999999E-4</v>
      </c>
      <c r="G36" s="2">
        <f>Reach7[[#This Row],[Q1''2025]]-Reach7[[#This Row],[Q4''2024]]</f>
        <v>-1.5999999999999999E-3</v>
      </c>
    </row>
    <row r="37" spans="1:7" x14ac:dyDescent="0.45">
      <c r="A37" s="3" t="s">
        <v>133</v>
      </c>
      <c r="B37" s="3">
        <v>0</v>
      </c>
      <c r="C37" s="3">
        <v>2.7000000000000001E-3</v>
      </c>
      <c r="D37" s="3">
        <v>1.6999999999999999E-3</v>
      </c>
      <c r="E37" s="3">
        <v>5.0000000000000001E-4</v>
      </c>
      <c r="F37" s="2">
        <f>VLOOKUP(Reach7[[#This Row],[Station]],'[3]Reach and Share'!$A$1:$B$562,2,0)</f>
        <v>5.9999999999999995E-4</v>
      </c>
      <c r="G37" s="2">
        <f>Reach7[[#This Row],[Q1''2025]]-Reach7[[#This Row],[Q4''2024]]</f>
        <v>9.9999999999999937E-5</v>
      </c>
    </row>
    <row r="38" spans="1:7" x14ac:dyDescent="0.45">
      <c r="A38" s="3" t="s">
        <v>383</v>
      </c>
      <c r="B38" s="3">
        <v>0</v>
      </c>
      <c r="C38" s="3">
        <v>0</v>
      </c>
      <c r="D38" s="3">
        <v>0</v>
      </c>
      <c r="E38" s="3">
        <v>0</v>
      </c>
      <c r="F38" s="2">
        <f>VLOOKUP(Reach7[[#This Row],[Station]],'[3]Reach and Share'!$A$1:$B$562,2,0)</f>
        <v>5.9999999999999995E-4</v>
      </c>
      <c r="G38" s="2">
        <f>Reach7[[#This Row],[Q1''2025]]-Reach7[[#This Row],[Q4''2024]]</f>
        <v>5.9999999999999995E-4</v>
      </c>
    </row>
    <row r="39" spans="1:7" x14ac:dyDescent="0.45">
      <c r="A39" s="3" t="s">
        <v>369</v>
      </c>
      <c r="B39" s="2">
        <v>0</v>
      </c>
      <c r="C39" s="2">
        <v>0</v>
      </c>
      <c r="D39" s="2">
        <v>2.8E-3</v>
      </c>
      <c r="E39" s="2">
        <v>7.4999999999999997E-3</v>
      </c>
      <c r="F39" s="2">
        <f>VLOOKUP(Reach7[[#This Row],[Station]],'[3]Reach and Share'!$A$1:$B$562,2,0)</f>
        <v>5.0000000000000001E-4</v>
      </c>
      <c r="G39" s="2">
        <f>Reach7[[#This Row],[Q1''2025]]-Reach7[[#This Row],[Q4''2024]]</f>
        <v>-6.9999999999999993E-3</v>
      </c>
    </row>
    <row r="40" spans="1:7" x14ac:dyDescent="0.45">
      <c r="A40" s="3" t="s">
        <v>386</v>
      </c>
      <c r="B40" s="3">
        <v>0</v>
      </c>
      <c r="C40" s="3">
        <v>0</v>
      </c>
      <c r="D40" s="3">
        <v>0</v>
      </c>
      <c r="E40" s="3">
        <v>0</v>
      </c>
      <c r="F40" s="2">
        <f>VLOOKUP(Reach7[[#This Row],[Station]],'[3]Reach and Share'!$A$1:$B$562,2,0)</f>
        <v>4.0000000000000002E-4</v>
      </c>
      <c r="G40" s="2">
        <f>Reach7[[#This Row],[Q1''2025]]-Reach7[[#This Row],[Q4''2024]]</f>
        <v>4.0000000000000002E-4</v>
      </c>
    </row>
    <row r="41" spans="1:7" x14ac:dyDescent="0.45">
      <c r="A41" s="3" t="s">
        <v>43</v>
      </c>
      <c r="B41" s="3">
        <v>5.9999999999999995E-4</v>
      </c>
      <c r="C41" s="3">
        <v>0</v>
      </c>
      <c r="D41" s="3">
        <v>2E-3</v>
      </c>
      <c r="E41" s="3">
        <v>0</v>
      </c>
      <c r="F41" s="2">
        <f>VLOOKUP(Reach7[[#This Row],[Station]],'[3]Reach and Share'!$A$1:$B$562,2,0)</f>
        <v>2.9999999999999997E-4</v>
      </c>
      <c r="G41" s="2">
        <f>Reach7[[#This Row],[Q1''2025]]-Reach7[[#This Row],[Q4''2024]]</f>
        <v>2.9999999999999997E-4</v>
      </c>
    </row>
    <row r="42" spans="1:7" x14ac:dyDescent="0.45">
      <c r="A42" s="3" t="s">
        <v>497</v>
      </c>
      <c r="B42" s="3"/>
      <c r="C42" s="3"/>
      <c r="D42" s="3"/>
      <c r="E42" s="3">
        <v>0</v>
      </c>
      <c r="F42" s="2">
        <f>VLOOKUP(Reach7[[#This Row],[Station]],'[3]Reach and Share'!$A$1:$B$562,2,0)</f>
        <v>2.9999999999999997E-4</v>
      </c>
      <c r="G42" s="2">
        <f>Reach7[[#This Row],[Q1''2025]]-Reach7[[#This Row],[Q4''2024]]</f>
        <v>2.9999999999999997E-4</v>
      </c>
    </row>
    <row r="43" spans="1:7" x14ac:dyDescent="0.45">
      <c r="A43" s="3" t="s">
        <v>203</v>
      </c>
      <c r="B43" s="2">
        <v>0</v>
      </c>
      <c r="C43" s="2">
        <v>0</v>
      </c>
      <c r="D43" s="2">
        <v>0</v>
      </c>
      <c r="E43" s="2">
        <v>1.2699999999999999E-2</v>
      </c>
      <c r="F43" s="2">
        <f>VLOOKUP(Reach7[[#This Row],[Station]],'[3]Reach and Share'!$A$1:$B$562,2,0)</f>
        <v>0</v>
      </c>
      <c r="G43" s="2">
        <f>Reach7[[#This Row],[Q1''2025]]-Reach7[[#This Row],[Q4''2024]]</f>
        <v>-1.2699999999999999E-2</v>
      </c>
    </row>
    <row r="44" spans="1:7" x14ac:dyDescent="0.45">
      <c r="A44" s="3" t="s">
        <v>422</v>
      </c>
      <c r="B44" s="2">
        <v>0</v>
      </c>
      <c r="C44" s="2">
        <v>0</v>
      </c>
      <c r="D44" s="2">
        <v>0</v>
      </c>
      <c r="E44" s="2">
        <v>1.09E-2</v>
      </c>
      <c r="F44" s="2">
        <f>VLOOKUP(Reach7[[#This Row],[Station]],'[3]Reach and Share'!$A$1:$B$562,2,0)</f>
        <v>0</v>
      </c>
      <c r="G44" s="2">
        <f>Reach7[[#This Row],[Q1''2025]]-Reach7[[#This Row],[Q4''2024]]</f>
        <v>-1.09E-2</v>
      </c>
    </row>
    <row r="45" spans="1:7" x14ac:dyDescent="0.45">
      <c r="A45" s="3" t="s">
        <v>254</v>
      </c>
      <c r="B45" s="2">
        <v>0</v>
      </c>
      <c r="C45" s="2">
        <v>0</v>
      </c>
      <c r="D45" s="2">
        <v>0</v>
      </c>
      <c r="E45" s="2">
        <v>3.8E-3</v>
      </c>
      <c r="F45" s="2">
        <f>VLOOKUP(Reach7[[#This Row],[Station]],'[3]Reach and Share'!$A$1:$B$562,2,0)</f>
        <v>0</v>
      </c>
      <c r="G45" s="2">
        <f>Reach7[[#This Row],[Q1''2025]]-Reach7[[#This Row],[Q4''2024]]</f>
        <v>-3.8E-3</v>
      </c>
    </row>
    <row r="46" spans="1:7" x14ac:dyDescent="0.45">
      <c r="A46" s="3" t="s">
        <v>393</v>
      </c>
      <c r="B46" s="2">
        <v>0</v>
      </c>
      <c r="C46" s="2">
        <v>0</v>
      </c>
      <c r="D46" s="2">
        <v>0</v>
      </c>
      <c r="E46" s="2">
        <v>3.0999999999999999E-3</v>
      </c>
      <c r="F46" s="2">
        <f>VLOOKUP(Reach7[[#This Row],[Station]],'[3]Reach and Share'!$A$1:$B$562,2,0)</f>
        <v>0</v>
      </c>
      <c r="G46" s="2">
        <f>Reach7[[#This Row],[Q1''2025]]-Reach7[[#This Row],[Q4''2024]]</f>
        <v>-3.0999999999999999E-3</v>
      </c>
    </row>
    <row r="47" spans="1:7" x14ac:dyDescent="0.45">
      <c r="A47" s="3" t="s">
        <v>42</v>
      </c>
      <c r="B47" s="2">
        <v>0</v>
      </c>
      <c r="C47" s="2">
        <v>0</v>
      </c>
      <c r="D47" s="2">
        <v>0</v>
      </c>
      <c r="E47" s="2">
        <v>2.3999999999999998E-3</v>
      </c>
      <c r="F47" s="2">
        <f>VLOOKUP(Reach7[[#This Row],[Station]],'[3]Reach and Share'!$A$1:$B$562,2,0)</f>
        <v>0</v>
      </c>
      <c r="G47" s="2">
        <f>Reach7[[#This Row],[Q1''2025]]-Reach7[[#This Row],[Q4''2024]]</f>
        <v>-2.3999999999999998E-3</v>
      </c>
    </row>
    <row r="48" spans="1:7" x14ac:dyDescent="0.45">
      <c r="A48" s="3" t="s">
        <v>142</v>
      </c>
      <c r="B48" s="2">
        <v>1.1000000000000001E-3</v>
      </c>
      <c r="C48" s="2">
        <v>0</v>
      </c>
      <c r="D48" s="2">
        <v>0</v>
      </c>
      <c r="E48" s="2">
        <v>2.0999999999999999E-3</v>
      </c>
      <c r="F48" s="2">
        <f>VLOOKUP(Reach7[[#This Row],[Station]],'[3]Reach and Share'!$A$1:$B$562,2,0)</f>
        <v>0</v>
      </c>
      <c r="G48" s="2">
        <f>Reach7[[#This Row],[Q1''2025]]-Reach7[[#This Row],[Q4''2024]]</f>
        <v>-2.0999999999999999E-3</v>
      </c>
    </row>
    <row r="49" spans="1:7" x14ac:dyDescent="0.45">
      <c r="A49" s="3" t="s">
        <v>336</v>
      </c>
      <c r="B49" s="2">
        <v>0</v>
      </c>
      <c r="C49" s="2">
        <v>0</v>
      </c>
      <c r="D49" s="2">
        <v>0</v>
      </c>
      <c r="E49" s="2">
        <v>2E-3</v>
      </c>
      <c r="F49" s="2">
        <f>VLOOKUP(Reach7[[#This Row],[Station]],'[3]Reach and Share'!$A$1:$B$562,2,0)</f>
        <v>0</v>
      </c>
      <c r="G49" s="2">
        <f>Reach7[[#This Row],[Q1''2025]]-Reach7[[#This Row],[Q4''2024]]</f>
        <v>-2E-3</v>
      </c>
    </row>
    <row r="50" spans="1:7" x14ac:dyDescent="0.45">
      <c r="A50" s="3" t="s">
        <v>197</v>
      </c>
      <c r="B50" s="2">
        <v>0</v>
      </c>
      <c r="C50" s="2">
        <v>0</v>
      </c>
      <c r="D50" s="2">
        <v>0</v>
      </c>
      <c r="E50" s="2">
        <v>1.9E-3</v>
      </c>
      <c r="F50" s="2">
        <f>VLOOKUP(Reach7[[#This Row],[Station]],'[3]Reach and Share'!$A$1:$B$562,2,0)</f>
        <v>0</v>
      </c>
      <c r="G50" s="2">
        <f>Reach7[[#This Row],[Q1''2025]]-Reach7[[#This Row],[Q4''2024]]</f>
        <v>-1.9E-3</v>
      </c>
    </row>
    <row r="51" spans="1:7" x14ac:dyDescent="0.45">
      <c r="A51" s="3" t="s">
        <v>279</v>
      </c>
      <c r="B51" s="2">
        <v>0</v>
      </c>
      <c r="C51" s="2">
        <v>0</v>
      </c>
      <c r="D51" s="2">
        <v>2.7000000000000001E-3</v>
      </c>
      <c r="E51" s="2">
        <v>1.9E-3</v>
      </c>
      <c r="F51" s="2">
        <f>VLOOKUP(Reach7[[#This Row],[Station]],'[3]Reach and Share'!$A$1:$B$562,2,0)</f>
        <v>0</v>
      </c>
      <c r="G51" s="2">
        <f>Reach7[[#This Row],[Q1''2025]]-Reach7[[#This Row],[Q4''2024]]</f>
        <v>-1.9E-3</v>
      </c>
    </row>
    <row r="52" spans="1:7" x14ac:dyDescent="0.45">
      <c r="A52" s="3" t="s">
        <v>109</v>
      </c>
      <c r="B52" s="2">
        <v>2.9999999999999997E-4</v>
      </c>
      <c r="C52" s="2">
        <v>0</v>
      </c>
      <c r="D52" s="2">
        <v>0</v>
      </c>
      <c r="E52" s="2">
        <v>1.6999999999999999E-3</v>
      </c>
      <c r="F52" s="2">
        <f>VLOOKUP(Reach7[[#This Row],[Station]],'[3]Reach and Share'!$A$1:$B$562,2,0)</f>
        <v>0</v>
      </c>
      <c r="G52" s="2">
        <f>Reach7[[#This Row],[Q1''2025]]-Reach7[[#This Row],[Q4''2024]]</f>
        <v>-1.6999999999999999E-3</v>
      </c>
    </row>
    <row r="53" spans="1:7" x14ac:dyDescent="0.45">
      <c r="A53" s="3" t="s">
        <v>27</v>
      </c>
      <c r="B53" s="2">
        <v>8.0000000000000004E-4</v>
      </c>
      <c r="C53" s="2">
        <v>0</v>
      </c>
      <c r="D53" s="2">
        <v>0</v>
      </c>
      <c r="E53" s="2">
        <v>1.6000000000000001E-3</v>
      </c>
      <c r="F53" s="2">
        <f>VLOOKUP(Reach7[[#This Row],[Station]],'[3]Reach and Share'!$A$1:$B$562,2,0)</f>
        <v>0</v>
      </c>
      <c r="G53" s="2">
        <f>Reach7[[#This Row],[Q1''2025]]-Reach7[[#This Row],[Q4''2024]]</f>
        <v>-1.6000000000000001E-3</v>
      </c>
    </row>
    <row r="54" spans="1:7" x14ac:dyDescent="0.45">
      <c r="A54" s="3" t="s">
        <v>168</v>
      </c>
      <c r="B54" s="2">
        <v>5.1999999999999998E-3</v>
      </c>
      <c r="C54" s="2">
        <v>0</v>
      </c>
      <c r="D54" s="2">
        <v>0</v>
      </c>
      <c r="E54" s="2">
        <v>1.1999999999999999E-3</v>
      </c>
      <c r="F54" s="2">
        <f>VLOOKUP(Reach7[[#This Row],[Station]],'[3]Reach and Share'!$A$1:$B$562,2,0)</f>
        <v>0</v>
      </c>
      <c r="G54" s="2">
        <f>Reach7[[#This Row],[Q1''2025]]-Reach7[[#This Row],[Q4''2024]]</f>
        <v>-1.1999999999999999E-3</v>
      </c>
    </row>
    <row r="55" spans="1:7" x14ac:dyDescent="0.45">
      <c r="A55" s="3" t="s">
        <v>362</v>
      </c>
      <c r="B55" s="2">
        <v>1E-3</v>
      </c>
      <c r="C55" s="2">
        <v>0</v>
      </c>
      <c r="D55" s="2">
        <v>0</v>
      </c>
      <c r="E55" s="2">
        <v>1E-3</v>
      </c>
      <c r="F55" s="2">
        <f>VLOOKUP(Reach7[[#This Row],[Station]],'[3]Reach and Share'!$A$1:$B$562,2,0)</f>
        <v>0</v>
      </c>
      <c r="G55" s="2">
        <f>Reach7[[#This Row],[Q1''2025]]-Reach7[[#This Row],[Q4''2024]]</f>
        <v>-1E-3</v>
      </c>
    </row>
    <row r="56" spans="1:7" x14ac:dyDescent="0.45">
      <c r="A56" s="3" t="s">
        <v>398</v>
      </c>
      <c r="B56" s="2">
        <v>0</v>
      </c>
      <c r="C56" s="2">
        <v>0</v>
      </c>
      <c r="D56" s="2">
        <v>0</v>
      </c>
      <c r="E56" s="2">
        <v>8.9999999999999998E-4</v>
      </c>
      <c r="F56" s="2">
        <f>VLOOKUP(Reach7[[#This Row],[Station]],'[3]Reach and Share'!$A$1:$B$562,2,0)</f>
        <v>0</v>
      </c>
      <c r="G56" s="2">
        <f>Reach7[[#This Row],[Q1''2025]]-Reach7[[#This Row],[Q4''2024]]</f>
        <v>-8.9999999999999998E-4</v>
      </c>
    </row>
    <row r="57" spans="1:7" x14ac:dyDescent="0.45">
      <c r="A57" s="3" t="s">
        <v>123</v>
      </c>
      <c r="B57" s="2">
        <v>0</v>
      </c>
      <c r="C57" s="2">
        <v>0</v>
      </c>
      <c r="D57" s="2">
        <v>1.9E-3</v>
      </c>
      <c r="E57" s="2">
        <v>8.9999999999999998E-4</v>
      </c>
      <c r="F57" s="2">
        <f>VLOOKUP(Reach7[[#This Row],[Station]],'[3]Reach and Share'!$A$1:$B$562,2,0)</f>
        <v>0</v>
      </c>
      <c r="G57" s="2">
        <f>Reach7[[#This Row],[Q1''2025]]-Reach7[[#This Row],[Q4''2024]]</f>
        <v>-8.9999999999999998E-4</v>
      </c>
    </row>
    <row r="58" spans="1:7" x14ac:dyDescent="0.45">
      <c r="A58" s="3" t="s">
        <v>514</v>
      </c>
      <c r="B58" s="3"/>
      <c r="C58" s="3"/>
      <c r="D58" s="3"/>
      <c r="E58" s="3">
        <v>8.0000000000000004E-4</v>
      </c>
      <c r="F58" s="2">
        <f>VLOOKUP(Reach7[[#This Row],[Station]],'[3]Reach and Share'!$A$1:$B$562,2,0)</f>
        <v>0</v>
      </c>
      <c r="G58" s="2">
        <f>Reach7[[#This Row],[Q1''2025]]-Reach7[[#This Row],[Q4''2024]]</f>
        <v>-8.0000000000000004E-4</v>
      </c>
    </row>
    <row r="59" spans="1:7" x14ac:dyDescent="0.45">
      <c r="A59" s="3" t="s">
        <v>47</v>
      </c>
      <c r="B59" s="3">
        <v>0</v>
      </c>
      <c r="C59" s="3">
        <v>1.1000000000000001E-3</v>
      </c>
      <c r="D59" s="3">
        <v>0</v>
      </c>
      <c r="E59" s="3">
        <v>8.0000000000000004E-4</v>
      </c>
      <c r="F59" s="2">
        <f>VLOOKUP(Reach7[[#This Row],[Station]],'[3]Reach and Share'!$A$1:$B$562,2,0)</f>
        <v>0</v>
      </c>
      <c r="G59" s="2">
        <f>Reach7[[#This Row],[Q1''2025]]-Reach7[[#This Row],[Q4''2024]]</f>
        <v>-8.0000000000000004E-4</v>
      </c>
    </row>
    <row r="60" spans="1:7" x14ac:dyDescent="0.45">
      <c r="A60" s="3" t="s">
        <v>419</v>
      </c>
      <c r="B60" s="3">
        <v>0</v>
      </c>
      <c r="C60" s="3">
        <v>0</v>
      </c>
      <c r="D60" s="3">
        <v>0</v>
      </c>
      <c r="E60" s="3">
        <v>6.9999999999999999E-4</v>
      </c>
      <c r="F60" s="2">
        <f>VLOOKUP(Reach7[[#This Row],[Station]],'[3]Reach and Share'!$A$1:$B$562,2,0)</f>
        <v>0</v>
      </c>
      <c r="G60" s="2">
        <f>Reach7[[#This Row],[Q1''2025]]-Reach7[[#This Row],[Q4''2024]]</f>
        <v>-6.9999999999999999E-4</v>
      </c>
    </row>
    <row r="61" spans="1:7" x14ac:dyDescent="0.45">
      <c r="A61" s="3" t="s">
        <v>506</v>
      </c>
      <c r="B61" s="3"/>
      <c r="C61" s="3"/>
      <c r="D61" s="3"/>
      <c r="E61" s="3">
        <v>6.9999999999999999E-4</v>
      </c>
      <c r="F61" s="2">
        <f>VLOOKUP(Reach7[[#This Row],[Station]],'[3]Reach and Share'!$A$1:$B$562,2,0)</f>
        <v>0</v>
      </c>
      <c r="G61" s="2">
        <f>Reach7[[#This Row],[Q1''2025]]-Reach7[[#This Row],[Q4''2024]]</f>
        <v>-6.9999999999999999E-4</v>
      </c>
    </row>
    <row r="62" spans="1:7" x14ac:dyDescent="0.45">
      <c r="A62" s="3" t="s">
        <v>199</v>
      </c>
      <c r="B62" s="3">
        <v>0</v>
      </c>
      <c r="C62" s="3">
        <v>0</v>
      </c>
      <c r="D62" s="3">
        <v>0</v>
      </c>
      <c r="E62" s="3">
        <v>6.9999999999999999E-4</v>
      </c>
      <c r="F62" s="2">
        <f>VLOOKUP(Reach7[[#This Row],[Station]],'[3]Reach and Share'!$A$1:$B$562,2,0)</f>
        <v>0</v>
      </c>
      <c r="G62" s="2">
        <f>Reach7[[#This Row],[Q1''2025]]-Reach7[[#This Row],[Q4''2024]]</f>
        <v>-6.9999999999999999E-4</v>
      </c>
    </row>
    <row r="63" spans="1:7" x14ac:dyDescent="0.45">
      <c r="A63" s="3" t="s">
        <v>130</v>
      </c>
      <c r="B63" s="3">
        <v>0</v>
      </c>
      <c r="C63" s="3">
        <v>0</v>
      </c>
      <c r="D63" s="3">
        <v>5.0000000000000001E-4</v>
      </c>
      <c r="E63" s="3">
        <v>5.9999999999999995E-4</v>
      </c>
      <c r="F63" s="2">
        <f>VLOOKUP(Reach7[[#This Row],[Station]],'[3]Reach and Share'!$A$1:$B$562,2,0)</f>
        <v>0</v>
      </c>
      <c r="G63" s="2">
        <f>Reach7[[#This Row],[Q1''2025]]-Reach7[[#This Row],[Q4''2024]]</f>
        <v>-5.9999999999999995E-4</v>
      </c>
    </row>
    <row r="64" spans="1:7" x14ac:dyDescent="0.45">
      <c r="A64" s="3" t="s">
        <v>495</v>
      </c>
      <c r="B64" s="3"/>
      <c r="C64" s="3"/>
      <c r="D64" s="3"/>
      <c r="E64" s="3">
        <v>5.9999999999999995E-4</v>
      </c>
      <c r="F64" s="2">
        <f>VLOOKUP(Reach7[[#This Row],[Station]],'[3]Reach and Share'!$A$1:$B$562,2,0)</f>
        <v>0</v>
      </c>
      <c r="G64" s="2">
        <f>Reach7[[#This Row],[Q1''2025]]-Reach7[[#This Row],[Q4''2024]]</f>
        <v>-5.9999999999999995E-4</v>
      </c>
    </row>
    <row r="65" spans="1:7" x14ac:dyDescent="0.45">
      <c r="A65" s="3" t="s">
        <v>310</v>
      </c>
      <c r="B65" s="3">
        <v>0</v>
      </c>
      <c r="C65" s="3">
        <v>0</v>
      </c>
      <c r="D65" s="3">
        <v>0</v>
      </c>
      <c r="E65" s="3">
        <v>5.0000000000000001E-4</v>
      </c>
      <c r="F65" s="2">
        <f>VLOOKUP(Reach7[[#This Row],[Station]],'[3]Reach and Share'!$A$1:$B$562,2,0)</f>
        <v>0</v>
      </c>
      <c r="G65" s="2">
        <f>Reach7[[#This Row],[Q1''2025]]-Reach7[[#This Row],[Q4''2024]]</f>
        <v>-5.0000000000000001E-4</v>
      </c>
    </row>
    <row r="66" spans="1:7" x14ac:dyDescent="0.45">
      <c r="A66" s="3" t="s">
        <v>29</v>
      </c>
      <c r="B66" s="3">
        <v>0</v>
      </c>
      <c r="C66" s="3">
        <v>0</v>
      </c>
      <c r="D66" s="3">
        <v>0</v>
      </c>
      <c r="E66" s="3">
        <v>5.0000000000000001E-4</v>
      </c>
      <c r="F66" s="2">
        <f>VLOOKUP(Reach7[[#This Row],[Station]],'[3]Reach and Share'!$A$1:$B$562,2,0)</f>
        <v>0</v>
      </c>
      <c r="G66" s="2">
        <f>Reach7[[#This Row],[Q1''2025]]-Reach7[[#This Row],[Q4''2024]]</f>
        <v>-5.0000000000000001E-4</v>
      </c>
    </row>
    <row r="67" spans="1:7" x14ac:dyDescent="0.45">
      <c r="A67" s="3" t="s">
        <v>417</v>
      </c>
      <c r="B67" s="3">
        <v>0</v>
      </c>
      <c r="C67" s="3">
        <v>0</v>
      </c>
      <c r="D67" s="3">
        <v>0</v>
      </c>
      <c r="E67" s="3">
        <v>5.0000000000000001E-4</v>
      </c>
      <c r="F67" s="2">
        <f>VLOOKUP(Reach7[[#This Row],[Station]],'[3]Reach and Share'!$A$1:$B$562,2,0)</f>
        <v>0</v>
      </c>
      <c r="G67" s="2">
        <f>Reach7[[#This Row],[Q1''2025]]-Reach7[[#This Row],[Q4''2024]]</f>
        <v>-5.0000000000000001E-4</v>
      </c>
    </row>
    <row r="68" spans="1:7" x14ac:dyDescent="0.45">
      <c r="A68" s="3" t="s">
        <v>371</v>
      </c>
      <c r="B68" s="3">
        <v>0</v>
      </c>
      <c r="C68" s="3">
        <v>0</v>
      </c>
      <c r="D68" s="3">
        <v>0</v>
      </c>
      <c r="E68" s="3">
        <v>4.0000000000000002E-4</v>
      </c>
      <c r="F68" s="2">
        <f>VLOOKUP(Reach7[[#This Row],[Station]],'[3]Reach and Share'!$A$1:$B$562,2,0)</f>
        <v>0</v>
      </c>
      <c r="G68" s="2">
        <f>Reach7[[#This Row],[Q1''2025]]-Reach7[[#This Row],[Q4''2024]]</f>
        <v>-4.0000000000000002E-4</v>
      </c>
    </row>
    <row r="69" spans="1:7" x14ac:dyDescent="0.45">
      <c r="A69" s="3" t="s">
        <v>287</v>
      </c>
      <c r="B69" s="3">
        <v>8.9999999999999998E-4</v>
      </c>
      <c r="C69" s="3">
        <v>0</v>
      </c>
      <c r="D69" s="3">
        <v>1E-3</v>
      </c>
      <c r="E69" s="3">
        <v>4.0000000000000002E-4</v>
      </c>
      <c r="F69" s="2">
        <f>VLOOKUP(Reach7[[#This Row],[Station]],'[3]Reach and Share'!$A$1:$B$562,2,0)</f>
        <v>0</v>
      </c>
      <c r="G69" s="2">
        <f>Reach7[[#This Row],[Q1''2025]]-Reach7[[#This Row],[Q4''2024]]</f>
        <v>-4.0000000000000002E-4</v>
      </c>
    </row>
    <row r="70" spans="1:7" x14ac:dyDescent="0.45">
      <c r="A70" s="3" t="s">
        <v>418</v>
      </c>
      <c r="B70" s="3">
        <v>0</v>
      </c>
      <c r="C70" s="3">
        <v>0</v>
      </c>
      <c r="D70" s="3">
        <v>0</v>
      </c>
      <c r="E70" s="3">
        <v>4.0000000000000002E-4</v>
      </c>
      <c r="F70" s="2">
        <f>VLOOKUP(Reach7[[#This Row],[Station]],'[3]Reach and Share'!$A$1:$B$562,2,0)</f>
        <v>0</v>
      </c>
      <c r="G70" s="2">
        <f>Reach7[[#This Row],[Q1''2025]]-Reach7[[#This Row],[Q4''2024]]</f>
        <v>-4.0000000000000002E-4</v>
      </c>
    </row>
    <row r="71" spans="1:7" x14ac:dyDescent="0.45">
      <c r="A71" s="3" t="s">
        <v>219</v>
      </c>
      <c r="B71" s="3">
        <v>0</v>
      </c>
      <c r="C71" s="3">
        <v>0</v>
      </c>
      <c r="D71" s="3">
        <v>0</v>
      </c>
      <c r="E71" s="3">
        <v>2.9999999999999997E-4</v>
      </c>
      <c r="F71" s="2">
        <f>VLOOKUP(Reach7[[#This Row],[Station]],'[3]Reach and Share'!$A$1:$B$562,2,0)</f>
        <v>0</v>
      </c>
      <c r="G71" s="2">
        <f>Reach7[[#This Row],[Q1''2025]]-Reach7[[#This Row],[Q4''2024]]</f>
        <v>-2.9999999999999997E-4</v>
      </c>
    </row>
    <row r="72" spans="1:7" x14ac:dyDescent="0.45">
      <c r="A72" s="3" t="s">
        <v>97</v>
      </c>
      <c r="B72" s="3">
        <v>0</v>
      </c>
      <c r="C72" s="3">
        <v>5.0000000000000001E-4</v>
      </c>
      <c r="D72" s="3">
        <v>8.0000000000000004E-4</v>
      </c>
      <c r="E72" s="3">
        <v>2.9999999999999997E-4</v>
      </c>
      <c r="F72" s="2">
        <f>VLOOKUP(Reach7[[#This Row],[Station]],'[3]Reach and Share'!$A$1:$B$562,2,0)</f>
        <v>0</v>
      </c>
      <c r="G72" s="2">
        <f>Reach7[[#This Row],[Q1''2025]]-Reach7[[#This Row],[Q4''2024]]</f>
        <v>-2.9999999999999997E-4</v>
      </c>
    </row>
    <row r="73" spans="1:7" x14ac:dyDescent="0.45">
      <c r="A73" s="3" t="s">
        <v>507</v>
      </c>
      <c r="B73" s="3"/>
      <c r="C73" s="3"/>
      <c r="D73" s="3"/>
      <c r="E73" s="3">
        <v>2.9999999999999997E-4</v>
      </c>
      <c r="F73" s="2">
        <f>VLOOKUP(Reach7[[#This Row],[Station]],'[3]Reach and Share'!$A$1:$B$562,2,0)</f>
        <v>0</v>
      </c>
      <c r="G73" s="2">
        <f>Reach7[[#This Row],[Q1''2025]]-Reach7[[#This Row],[Q4''2024]]</f>
        <v>-2.9999999999999997E-4</v>
      </c>
    </row>
    <row r="74" spans="1:7" x14ac:dyDescent="0.45">
      <c r="A74" s="3" t="s">
        <v>318</v>
      </c>
      <c r="B74" s="3">
        <v>0</v>
      </c>
      <c r="C74" s="3">
        <v>0</v>
      </c>
      <c r="D74" s="3">
        <v>0</v>
      </c>
      <c r="E74" s="3">
        <v>2.0000000000000001E-4</v>
      </c>
      <c r="F74" s="2">
        <f>VLOOKUP(Reach7[[#This Row],[Station]],'[3]Reach and Share'!$A$1:$B$562,2,0)</f>
        <v>0</v>
      </c>
      <c r="G74" s="2">
        <f>Reach7[[#This Row],[Q1''2025]]-Reach7[[#This Row],[Q4''2024]]</f>
        <v>-2.0000000000000001E-4</v>
      </c>
    </row>
    <row r="75" spans="1:7" x14ac:dyDescent="0.45">
      <c r="A75" s="3" t="s">
        <v>25</v>
      </c>
      <c r="B75" s="3">
        <v>0</v>
      </c>
      <c r="C75" s="3">
        <v>5.9999999999999995E-4</v>
      </c>
      <c r="D75" s="3">
        <v>0</v>
      </c>
      <c r="E75" s="3">
        <v>2.0000000000000001E-4</v>
      </c>
      <c r="F75" s="2">
        <f>VLOOKUP(Reach7[[#This Row],[Station]],'[3]Reach and Share'!$A$1:$B$562,2,0)</f>
        <v>0</v>
      </c>
      <c r="G75" s="2">
        <f>Reach7[[#This Row],[Q1''2025]]-Reach7[[#This Row],[Q4''2024]]</f>
        <v>-2.0000000000000001E-4</v>
      </c>
    </row>
    <row r="76" spans="1:7" x14ac:dyDescent="0.45">
      <c r="A76" s="3" t="s">
        <v>402</v>
      </c>
      <c r="B76" s="3">
        <v>1.1999999999999999E-3</v>
      </c>
      <c r="C76" s="3">
        <v>0</v>
      </c>
      <c r="D76" s="3">
        <v>0</v>
      </c>
      <c r="E76" s="3">
        <v>1E-4</v>
      </c>
      <c r="F76" s="2">
        <f>VLOOKUP(Reach7[[#This Row],[Station]],'[3]Reach and Share'!$A$1:$B$562,2,0)</f>
        <v>0</v>
      </c>
      <c r="G76" s="2">
        <f>Reach7[[#This Row],[Q1''2025]]-Reach7[[#This Row],[Q4''2024]]</f>
        <v>-1E-4</v>
      </c>
    </row>
    <row r="77" spans="1:7" x14ac:dyDescent="0.45">
      <c r="A77" s="3" t="s">
        <v>411</v>
      </c>
      <c r="B77" s="3">
        <v>0</v>
      </c>
      <c r="C77" s="3">
        <v>0</v>
      </c>
      <c r="D77" s="3">
        <v>0</v>
      </c>
      <c r="E77" s="3">
        <v>1E-4</v>
      </c>
      <c r="F77" s="2">
        <f>VLOOKUP(Reach7[[#This Row],[Station]],'[3]Reach and Share'!$A$1:$B$562,2,0)</f>
        <v>0</v>
      </c>
      <c r="G77" s="2">
        <f>Reach7[[#This Row],[Q1''2025]]-Reach7[[#This Row],[Q4''2024]]</f>
        <v>-1E-4</v>
      </c>
    </row>
    <row r="78" spans="1:7" x14ac:dyDescent="0.45">
      <c r="A78" s="3" t="s">
        <v>90</v>
      </c>
      <c r="B78" s="3">
        <v>0</v>
      </c>
      <c r="C78" s="3">
        <v>0</v>
      </c>
      <c r="D78" s="3">
        <v>0</v>
      </c>
      <c r="E78" s="3">
        <v>1E-4</v>
      </c>
      <c r="F78" s="2">
        <f>VLOOKUP(Reach7[[#This Row],[Station]],'[3]Reach and Share'!$A$1:$B$562,2,0)</f>
        <v>0</v>
      </c>
      <c r="G78" s="2">
        <f>Reach7[[#This Row],[Q1''2025]]-Reach7[[#This Row],[Q4''2024]]</f>
        <v>-1E-4</v>
      </c>
    </row>
    <row r="79" spans="1:7" x14ac:dyDescent="0.45">
      <c r="A79" s="3" t="s">
        <v>342</v>
      </c>
      <c r="B79" s="3">
        <v>0</v>
      </c>
      <c r="C79" s="3">
        <v>0</v>
      </c>
      <c r="D79" s="3">
        <v>0</v>
      </c>
      <c r="E79" s="3">
        <v>0</v>
      </c>
      <c r="F79" s="2">
        <f>VLOOKUP(Reach7[[#This Row],[Station]],'[3]Reach and Share'!$A$1:$B$562,2,0)</f>
        <v>0</v>
      </c>
      <c r="G79" s="2">
        <f>Reach7[[#This Row],[Q1''2025]]-Reach7[[#This Row],[Q4''2024]]</f>
        <v>0</v>
      </c>
    </row>
    <row r="80" spans="1:7" x14ac:dyDescent="0.45">
      <c r="A80" s="3" t="s">
        <v>341</v>
      </c>
      <c r="B80" s="3">
        <v>0</v>
      </c>
      <c r="C80" s="3">
        <v>0</v>
      </c>
      <c r="D80" s="3">
        <v>0</v>
      </c>
      <c r="E80" s="3">
        <v>0</v>
      </c>
      <c r="F80" s="2">
        <f>VLOOKUP(Reach7[[#This Row],[Station]],'[3]Reach and Share'!$A$1:$B$562,2,0)</f>
        <v>0</v>
      </c>
      <c r="G80" s="2">
        <f>Reach7[[#This Row],[Q1''2025]]-Reach7[[#This Row],[Q4''2024]]</f>
        <v>0</v>
      </c>
    </row>
    <row r="81" spans="1:7" x14ac:dyDescent="0.45">
      <c r="A81" s="3" t="s">
        <v>238</v>
      </c>
      <c r="B81" s="3">
        <v>0</v>
      </c>
      <c r="C81" s="3">
        <v>0</v>
      </c>
      <c r="D81" s="3">
        <v>0</v>
      </c>
      <c r="E81" s="3">
        <v>0</v>
      </c>
      <c r="F81" s="2">
        <f>VLOOKUP(Reach7[[#This Row],[Station]],'[3]Reach and Share'!$A$1:$B$562,2,0)</f>
        <v>0</v>
      </c>
      <c r="G81" s="2">
        <f>Reach7[[#This Row],[Q1''2025]]-Reach7[[#This Row],[Q4''2024]]</f>
        <v>0</v>
      </c>
    </row>
    <row r="82" spans="1:7" x14ac:dyDescent="0.45">
      <c r="A82" s="3" t="s">
        <v>163</v>
      </c>
      <c r="B82" s="3">
        <v>0</v>
      </c>
      <c r="C82" s="3">
        <v>0</v>
      </c>
      <c r="D82" s="3">
        <v>0</v>
      </c>
      <c r="E82" s="3">
        <v>0</v>
      </c>
      <c r="F82" s="2">
        <f>VLOOKUP(Reach7[[#This Row],[Station]],'[3]Reach and Share'!$A$1:$B$562,2,0)</f>
        <v>0</v>
      </c>
      <c r="G82" s="2">
        <f>Reach7[[#This Row],[Q1''2025]]-Reach7[[#This Row],[Q4''2024]]</f>
        <v>0</v>
      </c>
    </row>
    <row r="83" spans="1:7" x14ac:dyDescent="0.45">
      <c r="A83" s="3" t="s">
        <v>361</v>
      </c>
      <c r="B83" s="3">
        <v>0</v>
      </c>
      <c r="C83" s="3">
        <v>0</v>
      </c>
      <c r="D83" s="3">
        <v>0</v>
      </c>
      <c r="E83" s="3">
        <v>0</v>
      </c>
      <c r="F83" s="2">
        <f>VLOOKUP(Reach7[[#This Row],[Station]],'[3]Reach and Share'!$A$1:$B$562,2,0)</f>
        <v>0</v>
      </c>
      <c r="G83" s="2">
        <f>Reach7[[#This Row],[Q1''2025]]-Reach7[[#This Row],[Q4''2024]]</f>
        <v>0</v>
      </c>
    </row>
    <row r="84" spans="1:7" x14ac:dyDescent="0.45">
      <c r="A84" s="3" t="s">
        <v>351</v>
      </c>
      <c r="B84" s="3">
        <v>0</v>
      </c>
      <c r="C84" s="3">
        <v>0</v>
      </c>
      <c r="D84" s="3">
        <v>0</v>
      </c>
      <c r="E84" s="3">
        <v>0</v>
      </c>
      <c r="F84" s="2">
        <f>VLOOKUP(Reach7[[#This Row],[Station]],'[3]Reach and Share'!$A$1:$B$562,2,0)</f>
        <v>0</v>
      </c>
      <c r="G84" s="2">
        <f>Reach7[[#This Row],[Q1''2025]]-Reach7[[#This Row],[Q4''2024]]</f>
        <v>0</v>
      </c>
    </row>
    <row r="85" spans="1:7" x14ac:dyDescent="0.45">
      <c r="A85" s="3" t="s">
        <v>457</v>
      </c>
      <c r="B85" s="3"/>
      <c r="C85" s="3">
        <v>0</v>
      </c>
      <c r="D85" s="3">
        <v>0</v>
      </c>
      <c r="E85" s="3">
        <v>0</v>
      </c>
      <c r="F85" s="2">
        <f>VLOOKUP(Reach7[[#This Row],[Station]],'[3]Reach and Share'!$A$1:$B$562,2,0)</f>
        <v>0</v>
      </c>
      <c r="G85" s="2">
        <f>Reach7[[#This Row],[Q1''2025]]-Reach7[[#This Row],[Q4''2024]]</f>
        <v>0</v>
      </c>
    </row>
    <row r="86" spans="1:7" x14ac:dyDescent="0.45">
      <c r="A86" s="3" t="s">
        <v>186</v>
      </c>
      <c r="B86" s="3">
        <v>0</v>
      </c>
      <c r="C86" s="3">
        <v>0</v>
      </c>
      <c r="D86" s="3">
        <v>0</v>
      </c>
      <c r="E86" s="3">
        <v>0</v>
      </c>
      <c r="F86" s="2">
        <f>VLOOKUP(Reach7[[#This Row],[Station]],'[3]Reach and Share'!$A$1:$B$562,2,0)</f>
        <v>0</v>
      </c>
      <c r="G86" s="2">
        <f>Reach7[[#This Row],[Q1''2025]]-Reach7[[#This Row],[Q4''2024]]</f>
        <v>0</v>
      </c>
    </row>
    <row r="87" spans="1:7" x14ac:dyDescent="0.45">
      <c r="A87" s="3" t="s">
        <v>36</v>
      </c>
      <c r="B87" s="3">
        <v>0</v>
      </c>
      <c r="C87" s="3">
        <v>0</v>
      </c>
      <c r="D87" s="3">
        <v>0</v>
      </c>
      <c r="E87" s="3">
        <v>0</v>
      </c>
      <c r="F87" s="2">
        <f>VLOOKUP(Reach7[[#This Row],[Station]],'[3]Reach and Share'!$A$1:$B$562,2,0)</f>
        <v>0</v>
      </c>
      <c r="G87" s="2">
        <f>Reach7[[#This Row],[Q1''2025]]-Reach7[[#This Row],[Q4''2024]]</f>
        <v>0</v>
      </c>
    </row>
    <row r="88" spans="1:7" x14ac:dyDescent="0.45">
      <c r="A88" s="3" t="s">
        <v>191</v>
      </c>
      <c r="B88" s="3">
        <v>0</v>
      </c>
      <c r="C88" s="3">
        <v>0</v>
      </c>
      <c r="D88" s="3">
        <v>0</v>
      </c>
      <c r="E88" s="3">
        <v>0</v>
      </c>
      <c r="F88" s="2">
        <f>VLOOKUP(Reach7[[#This Row],[Station]],'[3]Reach and Share'!$A$1:$B$562,2,0)</f>
        <v>0</v>
      </c>
      <c r="G88" s="2">
        <f>Reach7[[#This Row],[Q1''2025]]-Reach7[[#This Row],[Q4''2024]]</f>
        <v>0</v>
      </c>
    </row>
    <row r="89" spans="1:7" x14ac:dyDescent="0.45">
      <c r="A89" s="3" t="s">
        <v>173</v>
      </c>
      <c r="B89" s="3">
        <v>0</v>
      </c>
      <c r="C89" s="3">
        <v>0</v>
      </c>
      <c r="D89" s="3">
        <v>0</v>
      </c>
      <c r="E89" s="3">
        <v>0</v>
      </c>
      <c r="F89" s="2">
        <f>VLOOKUP(Reach7[[#This Row],[Station]],'[3]Reach and Share'!$A$1:$B$562,2,0)</f>
        <v>0</v>
      </c>
      <c r="G89" s="2">
        <f>Reach7[[#This Row],[Q1''2025]]-Reach7[[#This Row],[Q4''2024]]</f>
        <v>0</v>
      </c>
    </row>
    <row r="90" spans="1:7" x14ac:dyDescent="0.45">
      <c r="A90" s="3" t="s">
        <v>346</v>
      </c>
      <c r="B90" s="3">
        <v>0</v>
      </c>
      <c r="C90" s="3">
        <v>0</v>
      </c>
      <c r="D90" s="3">
        <v>0</v>
      </c>
      <c r="E90" s="3">
        <v>0</v>
      </c>
      <c r="F90" s="2">
        <f>VLOOKUP(Reach7[[#This Row],[Station]],'[3]Reach and Share'!$A$1:$B$562,2,0)</f>
        <v>0</v>
      </c>
      <c r="G90" s="2">
        <f>Reach7[[#This Row],[Q1''2025]]-Reach7[[#This Row],[Q4''2024]]</f>
        <v>0</v>
      </c>
    </row>
    <row r="91" spans="1:7" x14ac:dyDescent="0.45">
      <c r="A91" s="3" t="s">
        <v>32</v>
      </c>
      <c r="B91" s="3">
        <v>0</v>
      </c>
      <c r="C91" s="3">
        <v>0</v>
      </c>
      <c r="D91" s="3">
        <v>0</v>
      </c>
      <c r="E91" s="3">
        <v>0</v>
      </c>
      <c r="F91" s="2">
        <f>VLOOKUP(Reach7[[#This Row],[Station]],'[3]Reach and Share'!$A$1:$B$562,2,0)</f>
        <v>0</v>
      </c>
      <c r="G91" s="2">
        <f>Reach7[[#This Row],[Q1''2025]]-Reach7[[#This Row],[Q4''2024]]</f>
        <v>0</v>
      </c>
    </row>
    <row r="92" spans="1:7" x14ac:dyDescent="0.45">
      <c r="A92" s="3" t="s">
        <v>348</v>
      </c>
      <c r="B92" s="3">
        <v>0</v>
      </c>
      <c r="C92" s="3">
        <v>0</v>
      </c>
      <c r="D92" s="3">
        <v>0</v>
      </c>
      <c r="E92" s="3">
        <v>0</v>
      </c>
      <c r="F92" s="2">
        <f>VLOOKUP(Reach7[[#This Row],[Station]],'[3]Reach and Share'!$A$1:$B$562,2,0)</f>
        <v>0</v>
      </c>
      <c r="G92" s="2">
        <f>Reach7[[#This Row],[Q1''2025]]-Reach7[[#This Row],[Q4''2024]]</f>
        <v>0</v>
      </c>
    </row>
    <row r="93" spans="1:7" x14ac:dyDescent="0.45">
      <c r="A93" s="3" t="s">
        <v>347</v>
      </c>
      <c r="B93" s="3">
        <v>0</v>
      </c>
      <c r="C93" s="3">
        <v>0</v>
      </c>
      <c r="D93" s="3">
        <v>0</v>
      </c>
      <c r="E93" s="3">
        <v>0</v>
      </c>
      <c r="F93" s="2">
        <f>VLOOKUP(Reach7[[#This Row],[Station]],'[3]Reach and Share'!$A$1:$B$562,2,0)</f>
        <v>0</v>
      </c>
      <c r="G93" s="2">
        <f>Reach7[[#This Row],[Q1''2025]]-Reach7[[#This Row],[Q4''2024]]</f>
        <v>0</v>
      </c>
    </row>
    <row r="94" spans="1:7" x14ac:dyDescent="0.45">
      <c r="A94" s="3" t="s">
        <v>190</v>
      </c>
      <c r="B94" s="3">
        <v>0</v>
      </c>
      <c r="C94" s="3">
        <v>0</v>
      </c>
      <c r="D94" s="3">
        <v>0</v>
      </c>
      <c r="E94" s="3">
        <v>0</v>
      </c>
      <c r="F94" s="2">
        <f>VLOOKUP(Reach7[[#This Row],[Station]],'[3]Reach and Share'!$A$1:$B$562,2,0)</f>
        <v>0</v>
      </c>
      <c r="G94" s="2">
        <f>Reach7[[#This Row],[Q1''2025]]-Reach7[[#This Row],[Q4''2024]]</f>
        <v>0</v>
      </c>
    </row>
    <row r="95" spans="1:7" x14ac:dyDescent="0.45">
      <c r="A95" s="3" t="s">
        <v>518</v>
      </c>
      <c r="B95" s="3"/>
      <c r="C95" s="3"/>
      <c r="D95" s="3"/>
      <c r="E95" s="3">
        <v>0</v>
      </c>
      <c r="F95" s="2">
        <f>VLOOKUP(Reach7[[#This Row],[Station]],'[3]Reach and Share'!$A$1:$B$562,2,0)</f>
        <v>0</v>
      </c>
      <c r="G95" s="2">
        <f>Reach7[[#This Row],[Q1''2025]]-Reach7[[#This Row],[Q4''2024]]</f>
        <v>0</v>
      </c>
    </row>
    <row r="96" spans="1:7" x14ac:dyDescent="0.45">
      <c r="A96" s="3" t="s">
        <v>493</v>
      </c>
      <c r="B96" s="3"/>
      <c r="C96" s="3"/>
      <c r="D96" s="3"/>
      <c r="E96" s="3">
        <v>0</v>
      </c>
      <c r="F96" s="2">
        <f>VLOOKUP(Reach7[[#This Row],[Station]],'[3]Reach and Share'!$A$1:$B$562,2,0)</f>
        <v>0</v>
      </c>
      <c r="G96" s="2">
        <f>Reach7[[#This Row],[Q1''2025]]-Reach7[[#This Row],[Q4''2024]]</f>
        <v>0</v>
      </c>
    </row>
    <row r="97" spans="1:7" x14ac:dyDescent="0.45">
      <c r="A97" s="3" t="s">
        <v>343</v>
      </c>
      <c r="B97" s="3">
        <v>0</v>
      </c>
      <c r="C97" s="3">
        <v>0</v>
      </c>
      <c r="D97" s="3">
        <v>0</v>
      </c>
      <c r="E97" s="3">
        <v>0</v>
      </c>
      <c r="F97" s="2">
        <f>VLOOKUP(Reach7[[#This Row],[Station]],'[3]Reach and Share'!$A$1:$B$562,2,0)</f>
        <v>0</v>
      </c>
      <c r="G97" s="2">
        <f>Reach7[[#This Row],[Q1''2025]]-Reach7[[#This Row],[Q4''2024]]</f>
        <v>0</v>
      </c>
    </row>
    <row r="98" spans="1:7" x14ac:dyDescent="0.45">
      <c r="A98" s="3" t="s">
        <v>345</v>
      </c>
      <c r="B98" s="3">
        <v>0</v>
      </c>
      <c r="C98" s="3">
        <v>0</v>
      </c>
      <c r="D98" s="3">
        <v>0</v>
      </c>
      <c r="E98" s="3">
        <v>0</v>
      </c>
      <c r="F98" s="2">
        <f>VLOOKUP(Reach7[[#This Row],[Station]],'[3]Reach and Share'!$A$1:$B$562,2,0)</f>
        <v>0</v>
      </c>
      <c r="G98" s="2">
        <f>Reach7[[#This Row],[Q1''2025]]-Reach7[[#This Row],[Q4''2024]]</f>
        <v>0</v>
      </c>
    </row>
    <row r="99" spans="1:7" x14ac:dyDescent="0.45">
      <c r="A99" s="3" t="s">
        <v>344</v>
      </c>
      <c r="B99" s="3">
        <v>0</v>
      </c>
      <c r="C99" s="3">
        <v>0</v>
      </c>
      <c r="D99" s="3">
        <v>0</v>
      </c>
      <c r="E99" s="3">
        <v>0</v>
      </c>
      <c r="F99" s="2">
        <f>VLOOKUP(Reach7[[#This Row],[Station]],'[3]Reach and Share'!$A$1:$B$562,2,0)</f>
        <v>0</v>
      </c>
      <c r="G99" s="2">
        <f>Reach7[[#This Row],[Q1''2025]]-Reach7[[#This Row],[Q4''2024]]</f>
        <v>0</v>
      </c>
    </row>
    <row r="100" spans="1:7" x14ac:dyDescent="0.45">
      <c r="A100" s="3" t="s">
        <v>420</v>
      </c>
      <c r="B100" s="3">
        <v>0</v>
      </c>
      <c r="C100" s="3">
        <v>0</v>
      </c>
      <c r="D100" s="3">
        <v>0</v>
      </c>
      <c r="E100" s="3">
        <v>0</v>
      </c>
      <c r="F100" s="2">
        <f>VLOOKUP(Reach7[[#This Row],[Station]],'[3]Reach and Share'!$A$1:$B$562,2,0)</f>
        <v>0</v>
      </c>
      <c r="G100" s="2">
        <f>Reach7[[#This Row],[Q1''2025]]-Reach7[[#This Row],[Q4''2024]]</f>
        <v>0</v>
      </c>
    </row>
    <row r="101" spans="1:7" x14ac:dyDescent="0.45">
      <c r="A101" s="3" t="s">
        <v>382</v>
      </c>
      <c r="B101" s="3">
        <v>0</v>
      </c>
      <c r="C101" s="3">
        <v>0</v>
      </c>
      <c r="D101" s="3">
        <v>0</v>
      </c>
      <c r="E101" s="3">
        <v>0</v>
      </c>
      <c r="F101" s="2">
        <f>VLOOKUP(Reach7[[#This Row],[Station]],'[3]Reach and Share'!$A$1:$B$562,2,0)</f>
        <v>0</v>
      </c>
      <c r="G101" s="2">
        <f>Reach7[[#This Row],[Q1''2025]]-Reach7[[#This Row],[Q4''2024]]</f>
        <v>0</v>
      </c>
    </row>
    <row r="102" spans="1:7" x14ac:dyDescent="0.45">
      <c r="A102" s="3" t="s">
        <v>381</v>
      </c>
      <c r="B102" s="3">
        <v>0</v>
      </c>
      <c r="C102" s="3">
        <v>0</v>
      </c>
      <c r="D102" s="3">
        <v>0</v>
      </c>
      <c r="E102" s="3">
        <v>0</v>
      </c>
      <c r="F102" s="2">
        <f>VLOOKUP(Reach7[[#This Row],[Station]],'[3]Reach and Share'!$A$1:$B$562,2,0)</f>
        <v>0</v>
      </c>
      <c r="G102" s="2">
        <f>Reach7[[#This Row],[Q1''2025]]-Reach7[[#This Row],[Q4''2024]]</f>
        <v>0</v>
      </c>
    </row>
    <row r="103" spans="1:7" x14ac:dyDescent="0.45">
      <c r="A103" s="3" t="s">
        <v>31</v>
      </c>
      <c r="B103" s="3">
        <v>0</v>
      </c>
      <c r="C103" s="3">
        <v>0</v>
      </c>
      <c r="D103" s="3">
        <v>0</v>
      </c>
      <c r="E103" s="3">
        <v>0</v>
      </c>
      <c r="F103" s="2">
        <f>VLOOKUP(Reach7[[#This Row],[Station]],'[3]Reach and Share'!$A$1:$B$562,2,0)</f>
        <v>0</v>
      </c>
      <c r="G103" s="2">
        <f>Reach7[[#This Row],[Q1''2025]]-Reach7[[#This Row],[Q4''2024]]</f>
        <v>0</v>
      </c>
    </row>
    <row r="104" spans="1:7" x14ac:dyDescent="0.45">
      <c r="A104" s="3" t="s">
        <v>384</v>
      </c>
      <c r="B104" s="3">
        <v>0</v>
      </c>
      <c r="C104" s="3">
        <v>0</v>
      </c>
      <c r="D104" s="3">
        <v>0</v>
      </c>
      <c r="E104" s="3">
        <v>0</v>
      </c>
      <c r="F104" s="2">
        <f>VLOOKUP(Reach7[[#This Row],[Station]],'[3]Reach and Share'!$A$1:$B$562,2,0)</f>
        <v>0</v>
      </c>
      <c r="G104" s="2">
        <f>Reach7[[#This Row],[Q1''2025]]-Reach7[[#This Row],[Q4''2024]]</f>
        <v>0</v>
      </c>
    </row>
    <row r="105" spans="1:7" x14ac:dyDescent="0.45">
      <c r="A105" s="3" t="s">
        <v>10</v>
      </c>
      <c r="B105" s="3">
        <v>0</v>
      </c>
      <c r="C105" s="3">
        <v>0</v>
      </c>
      <c r="D105" s="3">
        <v>0</v>
      </c>
      <c r="E105" s="3">
        <v>0</v>
      </c>
      <c r="F105" s="2">
        <f>VLOOKUP(Reach7[[#This Row],[Station]],'[3]Reach and Share'!$A$1:$B$562,2,0)</f>
        <v>0</v>
      </c>
      <c r="G105" s="2">
        <f>Reach7[[#This Row],[Q1''2025]]-Reach7[[#This Row],[Q4''2024]]</f>
        <v>0</v>
      </c>
    </row>
    <row r="106" spans="1:7" x14ac:dyDescent="0.45">
      <c r="A106" s="3" t="s">
        <v>462</v>
      </c>
      <c r="B106" s="3"/>
      <c r="C106" s="3"/>
      <c r="D106" s="3">
        <v>0</v>
      </c>
      <c r="E106" s="3">
        <v>0</v>
      </c>
      <c r="F106" s="2">
        <f>VLOOKUP(Reach7[[#This Row],[Station]],'[3]Reach and Share'!$A$1:$B$562,2,0)</f>
        <v>0</v>
      </c>
      <c r="G106" s="2">
        <f>Reach7[[#This Row],[Q1''2025]]-Reach7[[#This Row],[Q4''2024]]</f>
        <v>0</v>
      </c>
    </row>
    <row r="107" spans="1:7" x14ac:dyDescent="0.45">
      <c r="A107" s="3" t="s">
        <v>444</v>
      </c>
      <c r="B107" s="3"/>
      <c r="C107" s="3">
        <v>0</v>
      </c>
      <c r="D107" s="3">
        <v>0</v>
      </c>
      <c r="E107" s="3">
        <v>0</v>
      </c>
      <c r="F107" s="2">
        <f>VLOOKUP(Reach7[[#This Row],[Station]],'[3]Reach and Share'!$A$1:$B$562,2,0)</f>
        <v>0</v>
      </c>
      <c r="G107" s="2">
        <f>Reach7[[#This Row],[Q1''2025]]-Reach7[[#This Row],[Q4''2024]]</f>
        <v>0</v>
      </c>
    </row>
    <row r="108" spans="1:7" x14ac:dyDescent="0.45">
      <c r="A108" s="3" t="s">
        <v>379</v>
      </c>
      <c r="B108" s="3">
        <v>0</v>
      </c>
      <c r="C108" s="3">
        <v>0</v>
      </c>
      <c r="D108" s="3">
        <v>0</v>
      </c>
      <c r="E108" s="3">
        <v>0</v>
      </c>
      <c r="F108" s="2">
        <f>VLOOKUP(Reach7[[#This Row],[Station]],'[3]Reach and Share'!$A$1:$B$562,2,0)</f>
        <v>0</v>
      </c>
      <c r="G108" s="2">
        <f>Reach7[[#This Row],[Q1''2025]]-Reach7[[#This Row],[Q4''2024]]</f>
        <v>0</v>
      </c>
    </row>
    <row r="109" spans="1:7" x14ac:dyDescent="0.45">
      <c r="A109" s="3" t="s">
        <v>380</v>
      </c>
      <c r="B109" s="3">
        <v>0</v>
      </c>
      <c r="C109" s="3">
        <v>0</v>
      </c>
      <c r="D109" s="3">
        <v>0</v>
      </c>
      <c r="E109" s="3">
        <v>0</v>
      </c>
      <c r="F109" s="2">
        <f>VLOOKUP(Reach7[[#This Row],[Station]],'[3]Reach and Share'!$A$1:$B$562,2,0)</f>
        <v>0</v>
      </c>
      <c r="G109" s="2">
        <f>Reach7[[#This Row],[Q1''2025]]-Reach7[[#This Row],[Q4''2024]]</f>
        <v>0</v>
      </c>
    </row>
    <row r="110" spans="1:7" x14ac:dyDescent="0.45">
      <c r="A110" s="3" t="s">
        <v>180</v>
      </c>
      <c r="B110" s="3">
        <v>0</v>
      </c>
      <c r="C110" s="3">
        <v>0</v>
      </c>
      <c r="D110" s="3">
        <v>0</v>
      </c>
      <c r="E110" s="3">
        <v>0</v>
      </c>
      <c r="F110" s="2">
        <f>VLOOKUP(Reach7[[#This Row],[Station]],'[3]Reach and Share'!$A$1:$B$562,2,0)</f>
        <v>0</v>
      </c>
      <c r="G110" s="2">
        <f>Reach7[[#This Row],[Q1''2025]]-Reach7[[#This Row],[Q4''2024]]</f>
        <v>0</v>
      </c>
    </row>
    <row r="111" spans="1:7" x14ac:dyDescent="0.45">
      <c r="A111" s="3" t="s">
        <v>432</v>
      </c>
      <c r="B111" s="3">
        <v>0</v>
      </c>
      <c r="C111" s="3">
        <v>0</v>
      </c>
      <c r="D111" s="3">
        <v>0</v>
      </c>
      <c r="E111" s="3">
        <v>0</v>
      </c>
      <c r="F111" s="2">
        <f>VLOOKUP(Reach7[[#This Row],[Station]],'[3]Reach and Share'!$A$1:$B$562,2,0)</f>
        <v>0</v>
      </c>
      <c r="G111" s="2">
        <f>Reach7[[#This Row],[Q1''2025]]-Reach7[[#This Row],[Q4''2024]]</f>
        <v>0</v>
      </c>
    </row>
    <row r="112" spans="1:7" x14ac:dyDescent="0.45">
      <c r="A112" s="3" t="s">
        <v>423</v>
      </c>
      <c r="B112" s="3">
        <v>0</v>
      </c>
      <c r="C112" s="3">
        <v>0</v>
      </c>
      <c r="D112" s="3">
        <v>0</v>
      </c>
      <c r="E112" s="3">
        <v>0</v>
      </c>
      <c r="F112" s="2">
        <f>VLOOKUP(Reach7[[#This Row],[Station]],'[3]Reach and Share'!$A$1:$B$562,2,0)</f>
        <v>0</v>
      </c>
      <c r="G112" s="2">
        <f>Reach7[[#This Row],[Q1''2025]]-Reach7[[#This Row],[Q4''2024]]</f>
        <v>0</v>
      </c>
    </row>
    <row r="113" spans="1:7" x14ac:dyDescent="0.45">
      <c r="A113" s="3" t="s">
        <v>375</v>
      </c>
      <c r="B113" s="3">
        <v>0</v>
      </c>
      <c r="C113" s="3">
        <v>0</v>
      </c>
      <c r="D113" s="3">
        <v>0</v>
      </c>
      <c r="E113" s="3">
        <v>0</v>
      </c>
      <c r="F113" s="2">
        <f>VLOOKUP(Reach7[[#This Row],[Station]],'[3]Reach and Share'!$A$1:$B$562,2,0)</f>
        <v>0</v>
      </c>
      <c r="G113" s="2">
        <f>Reach7[[#This Row],[Q1''2025]]-Reach7[[#This Row],[Q4''2024]]</f>
        <v>0</v>
      </c>
    </row>
    <row r="114" spans="1:7" x14ac:dyDescent="0.45">
      <c r="A114" s="3" t="s">
        <v>412</v>
      </c>
      <c r="B114" s="3">
        <v>0</v>
      </c>
      <c r="C114" s="3">
        <v>0</v>
      </c>
      <c r="D114" s="3">
        <v>0</v>
      </c>
      <c r="E114" s="3">
        <v>0</v>
      </c>
      <c r="F114" s="2">
        <f>VLOOKUP(Reach7[[#This Row],[Station]],'[3]Reach and Share'!$A$1:$B$562,2,0)</f>
        <v>0</v>
      </c>
      <c r="G114" s="2">
        <f>Reach7[[#This Row],[Q1''2025]]-Reach7[[#This Row],[Q4''2024]]</f>
        <v>0</v>
      </c>
    </row>
    <row r="115" spans="1:7" x14ac:dyDescent="0.45">
      <c r="A115" s="3" t="s">
        <v>360</v>
      </c>
      <c r="B115" s="3">
        <v>0</v>
      </c>
      <c r="C115" s="3">
        <v>0</v>
      </c>
      <c r="D115" s="3">
        <v>0</v>
      </c>
      <c r="E115" s="3">
        <v>0</v>
      </c>
      <c r="F115" s="2">
        <f>VLOOKUP(Reach7[[#This Row],[Station]],'[3]Reach and Share'!$A$1:$B$562,2,0)</f>
        <v>0</v>
      </c>
      <c r="G115" s="2">
        <f>Reach7[[#This Row],[Q1''2025]]-Reach7[[#This Row],[Q4''2024]]</f>
        <v>0</v>
      </c>
    </row>
    <row r="116" spans="1:7" x14ac:dyDescent="0.45">
      <c r="A116" s="3" t="s">
        <v>195</v>
      </c>
      <c r="B116" s="3">
        <v>0</v>
      </c>
      <c r="C116" s="3">
        <v>0</v>
      </c>
      <c r="D116" s="3">
        <v>0</v>
      </c>
      <c r="E116" s="3">
        <v>0</v>
      </c>
      <c r="F116" s="2">
        <f>VLOOKUP(Reach7[[#This Row],[Station]],'[3]Reach and Share'!$A$1:$B$562,2,0)</f>
        <v>0</v>
      </c>
      <c r="G116" s="2">
        <f>Reach7[[#This Row],[Q1''2025]]-Reach7[[#This Row],[Q4''2024]]</f>
        <v>0</v>
      </c>
    </row>
    <row r="117" spans="1:7" x14ac:dyDescent="0.45">
      <c r="A117" s="3" t="s">
        <v>424</v>
      </c>
      <c r="B117" s="3">
        <v>0</v>
      </c>
      <c r="C117" s="3">
        <v>0</v>
      </c>
      <c r="D117" s="3">
        <v>0</v>
      </c>
      <c r="E117" s="3">
        <v>0</v>
      </c>
      <c r="F117" s="2">
        <f>VLOOKUP(Reach7[[#This Row],[Station]],'[3]Reach and Share'!$A$1:$B$562,2,0)</f>
        <v>0</v>
      </c>
      <c r="G117" s="2">
        <f>Reach7[[#This Row],[Q1''2025]]-Reach7[[#This Row],[Q4''2024]]</f>
        <v>0</v>
      </c>
    </row>
    <row r="118" spans="1:7" x14ac:dyDescent="0.45">
      <c r="A118" s="3" t="s">
        <v>182</v>
      </c>
      <c r="B118" s="3">
        <v>0</v>
      </c>
      <c r="C118" s="3">
        <v>0</v>
      </c>
      <c r="D118" s="3">
        <v>0</v>
      </c>
      <c r="E118" s="3">
        <v>0</v>
      </c>
      <c r="F118" s="2">
        <f>VLOOKUP(Reach7[[#This Row],[Station]],'[3]Reach and Share'!$A$1:$B$562,2,0)</f>
        <v>0</v>
      </c>
      <c r="G118" s="2">
        <f>Reach7[[#This Row],[Q1''2025]]-Reach7[[#This Row],[Q4''2024]]</f>
        <v>0</v>
      </c>
    </row>
    <row r="119" spans="1:7" x14ac:dyDescent="0.45">
      <c r="A119" s="3" t="s">
        <v>226</v>
      </c>
      <c r="B119" s="3">
        <v>0</v>
      </c>
      <c r="C119" s="3">
        <v>0</v>
      </c>
      <c r="D119" s="3">
        <v>0</v>
      </c>
      <c r="E119" s="3">
        <v>0</v>
      </c>
      <c r="F119" s="2">
        <f>VLOOKUP(Reach7[[#This Row],[Station]],'[3]Reach and Share'!$A$1:$B$562,2,0)</f>
        <v>0</v>
      </c>
      <c r="G119" s="2">
        <f>Reach7[[#This Row],[Q1''2025]]-Reach7[[#This Row],[Q4''2024]]</f>
        <v>0</v>
      </c>
    </row>
    <row r="120" spans="1:7" x14ac:dyDescent="0.45">
      <c r="A120" s="3" t="s">
        <v>192</v>
      </c>
      <c r="B120" s="3">
        <v>0</v>
      </c>
      <c r="C120" s="3">
        <v>0</v>
      </c>
      <c r="D120" s="3">
        <v>0</v>
      </c>
      <c r="E120" s="3">
        <v>0</v>
      </c>
      <c r="F120" s="2">
        <f>VLOOKUP(Reach7[[#This Row],[Station]],'[3]Reach and Share'!$A$1:$B$562,2,0)</f>
        <v>0</v>
      </c>
      <c r="G120" s="2">
        <f>Reach7[[#This Row],[Q1''2025]]-Reach7[[#This Row],[Q4''2024]]</f>
        <v>0</v>
      </c>
    </row>
    <row r="121" spans="1:7" x14ac:dyDescent="0.45">
      <c r="A121" s="3" t="s">
        <v>241</v>
      </c>
      <c r="B121" s="3">
        <v>0</v>
      </c>
      <c r="C121" s="3">
        <v>0</v>
      </c>
      <c r="D121" s="3">
        <v>0</v>
      </c>
      <c r="E121" s="3">
        <v>0</v>
      </c>
      <c r="F121" s="2">
        <f>VLOOKUP(Reach7[[#This Row],[Station]],'[3]Reach and Share'!$A$1:$B$562,2,0)</f>
        <v>0</v>
      </c>
      <c r="G121" s="2">
        <f>Reach7[[#This Row],[Q1''2025]]-Reach7[[#This Row],[Q4''2024]]</f>
        <v>0</v>
      </c>
    </row>
    <row r="122" spans="1:7" x14ac:dyDescent="0.45">
      <c r="A122" s="3" t="s">
        <v>349</v>
      </c>
      <c r="B122" s="3">
        <v>0</v>
      </c>
      <c r="C122" s="3">
        <v>0</v>
      </c>
      <c r="D122" s="3">
        <v>0</v>
      </c>
      <c r="E122" s="3">
        <v>0</v>
      </c>
      <c r="F122" s="2">
        <f>VLOOKUP(Reach7[[#This Row],[Station]],'[3]Reach and Share'!$A$1:$B$562,2,0)</f>
        <v>0</v>
      </c>
      <c r="G122" s="2">
        <f>Reach7[[#This Row],[Q1''2025]]-Reach7[[#This Row],[Q4''2024]]</f>
        <v>0</v>
      </c>
    </row>
    <row r="123" spans="1:7" x14ac:dyDescent="0.45">
      <c r="A123" s="3" t="s">
        <v>501</v>
      </c>
      <c r="B123" s="3"/>
      <c r="C123" s="3"/>
      <c r="D123" s="3"/>
      <c r="E123" s="3">
        <v>0</v>
      </c>
      <c r="F123" s="2">
        <f>VLOOKUP(Reach7[[#This Row],[Station]],'[3]Reach and Share'!$A$1:$B$562,2,0)</f>
        <v>0</v>
      </c>
      <c r="G123" s="2">
        <f>Reach7[[#This Row],[Q1''2025]]-Reach7[[#This Row],[Q4''2024]]</f>
        <v>0</v>
      </c>
    </row>
    <row r="124" spans="1:7" x14ac:dyDescent="0.45">
      <c r="A124" s="3" t="s">
        <v>239</v>
      </c>
      <c r="B124" s="3">
        <v>0</v>
      </c>
      <c r="C124" s="3">
        <v>0</v>
      </c>
      <c r="D124" s="3">
        <v>0</v>
      </c>
      <c r="E124" s="3">
        <v>0</v>
      </c>
      <c r="F124" s="2">
        <f>VLOOKUP(Reach7[[#This Row],[Station]],'[3]Reach and Share'!$A$1:$B$562,2,0)</f>
        <v>0</v>
      </c>
      <c r="G124" s="2">
        <f>Reach7[[#This Row],[Q1''2025]]-Reach7[[#This Row],[Q4''2024]]</f>
        <v>0</v>
      </c>
    </row>
    <row r="125" spans="1:7" x14ac:dyDescent="0.45">
      <c r="A125" s="3" t="s">
        <v>91</v>
      </c>
      <c r="B125" s="3">
        <v>0</v>
      </c>
      <c r="C125" s="3">
        <v>0</v>
      </c>
      <c r="D125" s="3">
        <v>0</v>
      </c>
      <c r="E125" s="3">
        <v>0</v>
      </c>
      <c r="F125" s="2">
        <f>VLOOKUP(Reach7[[#This Row],[Station]],'[3]Reach and Share'!$A$1:$B$562,2,0)</f>
        <v>0</v>
      </c>
      <c r="G125" s="2">
        <f>Reach7[[#This Row],[Q1''2025]]-Reach7[[#This Row],[Q4''2024]]</f>
        <v>0</v>
      </c>
    </row>
    <row r="126" spans="1:7" x14ac:dyDescent="0.45">
      <c r="A126" s="3" t="s">
        <v>92</v>
      </c>
      <c r="B126" s="3">
        <v>0</v>
      </c>
      <c r="C126" s="3">
        <v>3.61E-2</v>
      </c>
      <c r="D126" s="3">
        <v>0</v>
      </c>
      <c r="E126" s="3">
        <v>0</v>
      </c>
      <c r="F126" s="2">
        <f>VLOOKUP(Reach7[[#This Row],[Station]],'[3]Reach and Share'!$A$1:$B$562,2,0)</f>
        <v>0</v>
      </c>
      <c r="G126" s="2">
        <f>Reach7[[#This Row],[Q1''2025]]-Reach7[[#This Row],[Q4''2024]]</f>
        <v>0</v>
      </c>
    </row>
    <row r="127" spans="1:7" x14ac:dyDescent="0.45">
      <c r="A127" s="3" t="s">
        <v>413</v>
      </c>
      <c r="B127" s="3">
        <v>0</v>
      </c>
      <c r="C127" s="3">
        <v>5.9999999999999995E-4</v>
      </c>
      <c r="D127" s="3">
        <v>0</v>
      </c>
      <c r="E127" s="3">
        <v>0</v>
      </c>
      <c r="F127" s="2">
        <f>VLOOKUP(Reach7[[#This Row],[Station]],'[3]Reach and Share'!$A$1:$B$562,2,0)</f>
        <v>0</v>
      </c>
      <c r="G127" s="2">
        <f>Reach7[[#This Row],[Q1''2025]]-Reach7[[#This Row],[Q4''2024]]</f>
        <v>0</v>
      </c>
    </row>
    <row r="128" spans="1:7" x14ac:dyDescent="0.45">
      <c r="A128" s="3" t="s">
        <v>472</v>
      </c>
      <c r="B128" s="3"/>
      <c r="C128" s="3"/>
      <c r="D128" s="3">
        <v>0</v>
      </c>
      <c r="E128" s="3">
        <v>0</v>
      </c>
      <c r="F128" s="2">
        <f>VLOOKUP(Reach7[[#This Row],[Station]],'[3]Reach and Share'!$A$1:$B$562,2,0)</f>
        <v>0</v>
      </c>
      <c r="G128" s="2">
        <f>Reach7[[#This Row],[Q1''2025]]-Reach7[[#This Row],[Q4''2024]]</f>
        <v>0</v>
      </c>
    </row>
    <row r="129" spans="1:7" x14ac:dyDescent="0.45">
      <c r="A129" s="3" t="s">
        <v>359</v>
      </c>
      <c r="B129" s="3">
        <v>0</v>
      </c>
      <c r="C129" s="3">
        <v>0</v>
      </c>
      <c r="D129" s="3">
        <v>0</v>
      </c>
      <c r="E129" s="3">
        <v>0</v>
      </c>
      <c r="F129" s="2">
        <f>VLOOKUP(Reach7[[#This Row],[Station]],'[3]Reach and Share'!$A$1:$B$562,2,0)</f>
        <v>0</v>
      </c>
      <c r="G129" s="2">
        <f>Reach7[[#This Row],[Q1''2025]]-Reach7[[#This Row],[Q4''2024]]</f>
        <v>0</v>
      </c>
    </row>
    <row r="130" spans="1:7" x14ac:dyDescent="0.45">
      <c r="A130" s="3" t="s">
        <v>158</v>
      </c>
      <c r="B130" s="3">
        <v>0</v>
      </c>
      <c r="C130" s="3">
        <v>0</v>
      </c>
      <c r="D130" s="3">
        <v>0</v>
      </c>
      <c r="E130" s="3">
        <v>0</v>
      </c>
      <c r="F130" s="2">
        <f>VLOOKUP(Reach7[[#This Row],[Station]],'[3]Reach and Share'!$A$1:$B$562,2,0)</f>
        <v>0</v>
      </c>
      <c r="G130" s="2">
        <f>Reach7[[#This Row],[Q1''2025]]-Reach7[[#This Row],[Q4''2024]]</f>
        <v>0</v>
      </c>
    </row>
    <row r="131" spans="1:7" x14ac:dyDescent="0.45">
      <c r="A131" s="3" t="s">
        <v>217</v>
      </c>
      <c r="B131" s="3">
        <v>0</v>
      </c>
      <c r="C131" s="3">
        <v>0</v>
      </c>
      <c r="D131" s="3">
        <v>0</v>
      </c>
      <c r="E131" s="3">
        <v>0</v>
      </c>
      <c r="F131" s="2">
        <f>VLOOKUP(Reach7[[#This Row],[Station]],'[3]Reach and Share'!$A$1:$B$562,2,0)</f>
        <v>0</v>
      </c>
      <c r="G131" s="2">
        <f>Reach7[[#This Row],[Q1''2025]]-Reach7[[#This Row],[Q4''2024]]</f>
        <v>0</v>
      </c>
    </row>
    <row r="132" spans="1:7" x14ac:dyDescent="0.45">
      <c r="A132" s="3" t="s">
        <v>225</v>
      </c>
      <c r="B132" s="3">
        <v>0</v>
      </c>
      <c r="C132" s="3">
        <v>0</v>
      </c>
      <c r="D132" s="3">
        <v>0</v>
      </c>
      <c r="E132" s="3">
        <v>0</v>
      </c>
      <c r="F132" s="2">
        <f>VLOOKUP(Reach7[[#This Row],[Station]],'[3]Reach and Share'!$A$1:$B$562,2,0)</f>
        <v>0</v>
      </c>
      <c r="G132" s="2">
        <f>Reach7[[#This Row],[Q1''2025]]-Reach7[[#This Row],[Q4''2024]]</f>
        <v>0</v>
      </c>
    </row>
    <row r="133" spans="1:7" x14ac:dyDescent="0.45">
      <c r="A133" s="3" t="s">
        <v>414</v>
      </c>
      <c r="B133" s="3">
        <v>0</v>
      </c>
      <c r="C133" s="3">
        <v>0</v>
      </c>
      <c r="D133" s="3">
        <v>0</v>
      </c>
      <c r="E133" s="3">
        <v>0</v>
      </c>
      <c r="F133" s="2">
        <f>VLOOKUP(Reach7[[#This Row],[Station]],'[3]Reach and Share'!$A$1:$B$562,2,0)</f>
        <v>0</v>
      </c>
      <c r="G133" s="2">
        <f>Reach7[[#This Row],[Q1''2025]]-Reach7[[#This Row],[Q4''2024]]</f>
        <v>0</v>
      </c>
    </row>
    <row r="134" spans="1:7" x14ac:dyDescent="0.45">
      <c r="A134" s="3" t="s">
        <v>443</v>
      </c>
      <c r="B134" s="3"/>
      <c r="C134" s="3">
        <v>0</v>
      </c>
      <c r="D134" s="3">
        <v>0</v>
      </c>
      <c r="E134" s="3">
        <v>0</v>
      </c>
      <c r="F134" s="2">
        <f>VLOOKUP(Reach7[[#This Row],[Station]],'[3]Reach and Share'!$A$1:$B$562,2,0)</f>
        <v>0</v>
      </c>
      <c r="G134" s="2">
        <f>Reach7[[#This Row],[Q1''2025]]-Reach7[[#This Row],[Q4''2024]]</f>
        <v>0</v>
      </c>
    </row>
    <row r="135" spans="1:7" x14ac:dyDescent="0.45">
      <c r="A135" s="3" t="s">
        <v>34</v>
      </c>
      <c r="B135" s="3">
        <v>0</v>
      </c>
      <c r="C135" s="3">
        <v>0</v>
      </c>
      <c r="D135" s="3">
        <v>0</v>
      </c>
      <c r="E135" s="3">
        <v>0</v>
      </c>
      <c r="F135" s="2">
        <f>VLOOKUP(Reach7[[#This Row],[Station]],'[3]Reach and Share'!$A$1:$B$562,2,0)</f>
        <v>0</v>
      </c>
      <c r="G135" s="2">
        <f>Reach7[[#This Row],[Q1''2025]]-Reach7[[#This Row],[Q4''2024]]</f>
        <v>0</v>
      </c>
    </row>
    <row r="136" spans="1:7" x14ac:dyDescent="0.45">
      <c r="A136" s="3" t="s">
        <v>500</v>
      </c>
      <c r="B136" s="3"/>
      <c r="C136" s="3"/>
      <c r="D136" s="3"/>
      <c r="E136" s="3">
        <v>0</v>
      </c>
      <c r="F136" s="2">
        <f>VLOOKUP(Reach7[[#This Row],[Station]],'[3]Reach and Share'!$A$1:$B$562,2,0)</f>
        <v>0</v>
      </c>
      <c r="G136" s="2">
        <f>Reach7[[#This Row],[Q1''2025]]-Reach7[[#This Row],[Q4''2024]]</f>
        <v>0</v>
      </c>
    </row>
    <row r="137" spans="1:7" x14ac:dyDescent="0.45">
      <c r="A137" s="3" t="s">
        <v>463</v>
      </c>
      <c r="B137" s="3"/>
      <c r="C137" s="3"/>
      <c r="D137" s="3">
        <v>0</v>
      </c>
      <c r="E137" s="3">
        <v>0</v>
      </c>
      <c r="F137" s="2">
        <f>VLOOKUP(Reach7[[#This Row],[Station]],'[3]Reach and Share'!$A$1:$B$562,2,0)</f>
        <v>0</v>
      </c>
      <c r="G137" s="2">
        <f>Reach7[[#This Row],[Q1''2025]]-Reach7[[#This Row],[Q4''2024]]</f>
        <v>0</v>
      </c>
    </row>
    <row r="138" spans="1:7" x14ac:dyDescent="0.45">
      <c r="A138" s="3" t="s">
        <v>508</v>
      </c>
      <c r="B138" s="3"/>
      <c r="C138" s="3"/>
      <c r="D138" s="3"/>
      <c r="E138" s="3">
        <v>0</v>
      </c>
      <c r="F138" s="2">
        <f>VLOOKUP(Reach7[[#This Row],[Station]],'[3]Reach and Share'!$A$1:$B$562,2,0)</f>
        <v>0</v>
      </c>
      <c r="G138" s="2">
        <f>Reach7[[#This Row],[Q1''2025]]-Reach7[[#This Row],[Q4''2024]]</f>
        <v>0</v>
      </c>
    </row>
    <row r="139" spans="1:7" x14ac:dyDescent="0.45">
      <c r="A139" s="3" t="s">
        <v>442</v>
      </c>
      <c r="B139" s="3"/>
      <c r="C139" s="3">
        <v>0</v>
      </c>
      <c r="D139" s="3">
        <v>0</v>
      </c>
      <c r="E139" s="3">
        <v>0</v>
      </c>
      <c r="F139" s="2">
        <f>VLOOKUP(Reach7[[#This Row],[Station]],'[3]Reach and Share'!$A$1:$B$562,2,0)</f>
        <v>0</v>
      </c>
      <c r="G139" s="2">
        <f>Reach7[[#This Row],[Q1''2025]]-Reach7[[#This Row],[Q4''2024]]</f>
        <v>0</v>
      </c>
    </row>
    <row r="140" spans="1:7" x14ac:dyDescent="0.45">
      <c r="A140" s="3" t="s">
        <v>23</v>
      </c>
      <c r="B140" s="3">
        <v>1.6999999999999999E-3</v>
      </c>
      <c r="C140" s="3">
        <v>0</v>
      </c>
      <c r="D140" s="3">
        <v>0</v>
      </c>
      <c r="E140" s="3">
        <v>0</v>
      </c>
      <c r="F140" s="2">
        <f>VLOOKUP(Reach7[[#This Row],[Station]],'[3]Reach and Share'!$A$1:$B$562,2,0)</f>
        <v>0</v>
      </c>
      <c r="G140" s="2">
        <f>Reach7[[#This Row],[Q1''2025]]-Reach7[[#This Row],[Q4''2024]]</f>
        <v>0</v>
      </c>
    </row>
    <row r="141" spans="1:7" x14ac:dyDescent="0.45">
      <c r="A141" s="3" t="s">
        <v>385</v>
      </c>
      <c r="B141" s="3">
        <v>0</v>
      </c>
      <c r="C141" s="3">
        <v>0</v>
      </c>
      <c r="D141" s="3">
        <v>0</v>
      </c>
      <c r="E141" s="3">
        <v>0</v>
      </c>
      <c r="F141" s="2">
        <f>VLOOKUP(Reach7[[#This Row],[Station]],'[3]Reach and Share'!$A$1:$B$562,2,0)</f>
        <v>0</v>
      </c>
      <c r="G141" s="2">
        <f>Reach7[[#This Row],[Q1''2025]]-Reach7[[#This Row],[Q4''2024]]</f>
        <v>0</v>
      </c>
    </row>
    <row r="142" spans="1:7" x14ac:dyDescent="0.45">
      <c r="A142" s="3" t="s">
        <v>438</v>
      </c>
      <c r="B142" s="3"/>
      <c r="C142" s="3">
        <v>0</v>
      </c>
      <c r="D142" s="3">
        <v>0</v>
      </c>
      <c r="E142" s="3">
        <v>0</v>
      </c>
      <c r="F142" s="2">
        <f>VLOOKUP(Reach7[[#This Row],[Station]],'[3]Reach and Share'!$A$1:$B$562,2,0)</f>
        <v>0</v>
      </c>
      <c r="G142" s="2">
        <f>Reach7[[#This Row],[Q1''2025]]-Reach7[[#This Row],[Q4''2024]]</f>
        <v>0</v>
      </c>
    </row>
    <row r="143" spans="1:7" x14ac:dyDescent="0.45">
      <c r="A143" s="3" t="s">
        <v>363</v>
      </c>
      <c r="B143" s="3">
        <v>0</v>
      </c>
      <c r="C143" s="3">
        <v>0</v>
      </c>
      <c r="D143" s="3">
        <v>0</v>
      </c>
      <c r="E143" s="3">
        <v>0</v>
      </c>
      <c r="F143" s="2">
        <f>VLOOKUP(Reach7[[#This Row],[Station]],'[3]Reach and Share'!$A$1:$B$562,2,0)</f>
        <v>0</v>
      </c>
      <c r="G143" s="2">
        <f>Reach7[[#This Row],[Q1''2025]]-Reach7[[#This Row],[Q4''2024]]</f>
        <v>0</v>
      </c>
    </row>
    <row r="144" spans="1:7" x14ac:dyDescent="0.45">
      <c r="A144" s="3" t="s">
        <v>491</v>
      </c>
      <c r="B144" s="3"/>
      <c r="C144" s="3"/>
      <c r="D144" s="3">
        <v>0</v>
      </c>
      <c r="E144" s="3">
        <v>0</v>
      </c>
      <c r="F144" s="2">
        <f>VLOOKUP(Reach7[[#This Row],[Station]],'[3]Reach and Share'!$A$1:$B$562,2,0)</f>
        <v>0</v>
      </c>
      <c r="G144" s="2">
        <f>Reach7[[#This Row],[Q1''2025]]-Reach7[[#This Row],[Q4''2024]]</f>
        <v>0</v>
      </c>
    </row>
    <row r="145" spans="1:7" x14ac:dyDescent="0.45">
      <c r="A145" s="3" t="s">
        <v>471</v>
      </c>
      <c r="B145" s="3"/>
      <c r="C145" s="3"/>
      <c r="D145" s="3">
        <v>0</v>
      </c>
      <c r="E145" s="3">
        <v>0</v>
      </c>
      <c r="F145" s="2">
        <f>VLOOKUP(Reach7[[#This Row],[Station]],'[3]Reach and Share'!$A$1:$B$562,2,0)</f>
        <v>0</v>
      </c>
      <c r="G145" s="2">
        <f>Reach7[[#This Row],[Q1''2025]]-Reach7[[#This Row],[Q4''2024]]</f>
        <v>0</v>
      </c>
    </row>
    <row r="146" spans="1:7" x14ac:dyDescent="0.45">
      <c r="A146" s="3" t="s">
        <v>354</v>
      </c>
      <c r="B146" s="3">
        <v>0</v>
      </c>
      <c r="C146" s="3">
        <v>0</v>
      </c>
      <c r="D146" s="3">
        <v>0</v>
      </c>
      <c r="E146" s="3">
        <v>0</v>
      </c>
      <c r="F146" s="2">
        <f>VLOOKUP(Reach7[[#This Row],[Station]],'[3]Reach and Share'!$A$1:$B$562,2,0)</f>
        <v>0</v>
      </c>
      <c r="G146" s="2">
        <f>Reach7[[#This Row],[Q1''2025]]-Reach7[[#This Row],[Q4''2024]]</f>
        <v>0</v>
      </c>
    </row>
    <row r="147" spans="1:7" x14ac:dyDescent="0.45">
      <c r="A147" s="3" t="s">
        <v>473</v>
      </c>
      <c r="B147" s="3"/>
      <c r="C147" s="3"/>
      <c r="D147" s="3">
        <v>0</v>
      </c>
      <c r="E147" s="3">
        <v>0</v>
      </c>
      <c r="F147" s="2">
        <f>VLOOKUP(Reach7[[#This Row],[Station]],'[3]Reach and Share'!$A$1:$B$562,2,0)</f>
        <v>0</v>
      </c>
      <c r="G147" s="2">
        <f>Reach7[[#This Row],[Q1''2025]]-Reach7[[#This Row],[Q4''2024]]</f>
        <v>0</v>
      </c>
    </row>
    <row r="148" spans="1:7" x14ac:dyDescent="0.45">
      <c r="A148" s="3" t="s">
        <v>416</v>
      </c>
      <c r="B148" s="3">
        <v>0</v>
      </c>
      <c r="C148" s="3">
        <v>0</v>
      </c>
      <c r="D148" s="3">
        <v>0</v>
      </c>
      <c r="E148" s="3">
        <v>0</v>
      </c>
      <c r="F148" s="2">
        <f>VLOOKUP(Reach7[[#This Row],[Station]],'[3]Reach and Share'!$A$1:$B$562,2,0)</f>
        <v>0</v>
      </c>
      <c r="G148" s="2">
        <f>Reach7[[#This Row],[Q1''2025]]-Reach7[[#This Row],[Q4''2024]]</f>
        <v>0</v>
      </c>
    </row>
    <row r="149" spans="1:7" x14ac:dyDescent="0.45">
      <c r="A149" s="3" t="s">
        <v>169</v>
      </c>
      <c r="B149" s="3">
        <v>0</v>
      </c>
      <c r="C149" s="3">
        <v>0</v>
      </c>
      <c r="D149" s="3">
        <v>0</v>
      </c>
      <c r="E149" s="3">
        <v>0</v>
      </c>
      <c r="F149" s="2">
        <f>VLOOKUP(Reach7[[#This Row],[Station]],'[3]Reach and Share'!$A$1:$B$562,2,0)</f>
        <v>0</v>
      </c>
      <c r="G149" s="2">
        <f>Reach7[[#This Row],[Q1''2025]]-Reach7[[#This Row],[Q4''2024]]</f>
        <v>0</v>
      </c>
    </row>
    <row r="150" spans="1:7" x14ac:dyDescent="0.45">
      <c r="A150" s="3" t="s">
        <v>353</v>
      </c>
      <c r="B150" s="3">
        <v>0</v>
      </c>
      <c r="C150" s="3">
        <v>0</v>
      </c>
      <c r="D150" s="3">
        <v>0</v>
      </c>
      <c r="E150" s="3">
        <v>0</v>
      </c>
      <c r="F150" s="2">
        <f>VLOOKUP(Reach7[[#This Row],[Station]],'[3]Reach and Share'!$A$1:$B$562,2,0)</f>
        <v>0</v>
      </c>
      <c r="G150" s="2">
        <f>Reach7[[#This Row],[Q1''2025]]-Reach7[[#This Row],[Q4''2024]]</f>
        <v>0</v>
      </c>
    </row>
    <row r="151" spans="1:7" x14ac:dyDescent="0.45">
      <c r="A151" s="3" t="s">
        <v>350</v>
      </c>
      <c r="B151" s="3">
        <v>0</v>
      </c>
      <c r="C151" s="3">
        <v>0</v>
      </c>
      <c r="D151" s="3">
        <v>0</v>
      </c>
      <c r="E151" s="3">
        <v>0</v>
      </c>
      <c r="F151" s="2">
        <f>VLOOKUP(Reach7[[#This Row],[Station]],'[3]Reach and Share'!$A$1:$B$562,2,0)</f>
        <v>0</v>
      </c>
      <c r="G151" s="2">
        <f>Reach7[[#This Row],[Q1''2025]]-Reach7[[#This Row],[Q4''2024]]</f>
        <v>0</v>
      </c>
    </row>
    <row r="152" spans="1:7" x14ac:dyDescent="0.45">
      <c r="A152" s="3" t="s">
        <v>340</v>
      </c>
      <c r="B152" s="3">
        <v>0</v>
      </c>
      <c r="C152" s="3">
        <v>0</v>
      </c>
      <c r="D152" s="3">
        <v>0</v>
      </c>
      <c r="E152" s="3">
        <v>0</v>
      </c>
      <c r="F152" s="2">
        <f>VLOOKUP(Reach7[[#This Row],[Station]],'[3]Reach and Share'!$A$1:$B$562,2,0)</f>
        <v>0</v>
      </c>
      <c r="G152" s="2">
        <f>Reach7[[#This Row],[Q1''2025]]-Reach7[[#This Row],[Q4''2024]]</f>
        <v>0</v>
      </c>
    </row>
    <row r="153" spans="1:7" x14ac:dyDescent="0.45">
      <c r="A153" s="3" t="s">
        <v>24</v>
      </c>
      <c r="B153" s="3">
        <v>0</v>
      </c>
      <c r="C153" s="3">
        <v>0</v>
      </c>
      <c r="D153" s="3">
        <v>0</v>
      </c>
      <c r="E153" s="3">
        <v>0</v>
      </c>
      <c r="F153" s="2">
        <f>VLOOKUP(Reach7[[#This Row],[Station]],'[3]Reach and Share'!$A$1:$B$562,2,0)</f>
        <v>0</v>
      </c>
      <c r="G153" s="2">
        <f>Reach7[[#This Row],[Q1''2025]]-Reach7[[#This Row],[Q4''2024]]</f>
        <v>0</v>
      </c>
    </row>
    <row r="154" spans="1:7" x14ac:dyDescent="0.45">
      <c r="A154" s="3" t="s">
        <v>352</v>
      </c>
      <c r="B154" s="3">
        <v>0</v>
      </c>
      <c r="C154" s="3">
        <v>0</v>
      </c>
      <c r="D154" s="3">
        <v>0</v>
      </c>
      <c r="E154" s="3">
        <v>0</v>
      </c>
      <c r="F154" s="2">
        <f>VLOOKUP(Reach7[[#This Row],[Station]],'[3]Reach and Share'!$A$1:$B$562,2,0)</f>
        <v>0</v>
      </c>
      <c r="G154" s="2">
        <f>Reach7[[#This Row],[Q1''2025]]-Reach7[[#This Row],[Q4''2024]]</f>
        <v>0</v>
      </c>
    </row>
    <row r="155" spans="1:7" x14ac:dyDescent="0.45">
      <c r="A155" s="3" t="s">
        <v>207</v>
      </c>
      <c r="B155" s="3">
        <v>0</v>
      </c>
      <c r="C155" s="3">
        <v>0</v>
      </c>
      <c r="D155" s="3">
        <v>0</v>
      </c>
      <c r="E155" s="3">
        <v>0</v>
      </c>
      <c r="F155" s="2">
        <f>VLOOKUP(Reach7[[#This Row],[Station]],'[3]Reach and Share'!$A$1:$B$562,2,0)</f>
        <v>0</v>
      </c>
      <c r="G155" s="2">
        <f>Reach7[[#This Row],[Q1''2025]]-Reach7[[#This Row],[Q4''2024]]</f>
        <v>0</v>
      </c>
    </row>
    <row r="156" spans="1:7" x14ac:dyDescent="0.45">
      <c r="A156" s="3" t="s">
        <v>242</v>
      </c>
      <c r="B156" s="3">
        <v>0</v>
      </c>
      <c r="C156" s="3">
        <v>0</v>
      </c>
      <c r="D156" s="3">
        <v>0</v>
      </c>
      <c r="E156" s="3">
        <v>0</v>
      </c>
      <c r="F156" s="2">
        <f>VLOOKUP(Reach7[[#This Row],[Station]],'[3]Reach and Share'!$A$1:$B$562,2,0)</f>
        <v>0</v>
      </c>
      <c r="G156" s="2">
        <f>Reach7[[#This Row],[Q1''2025]]-Reach7[[#This Row],[Q4''2024]]</f>
        <v>0</v>
      </c>
    </row>
    <row r="157" spans="1:7" x14ac:dyDescent="0.45">
      <c r="A157" s="3" t="s">
        <v>147</v>
      </c>
      <c r="B157" s="3">
        <v>0</v>
      </c>
      <c r="C157" s="3">
        <v>0</v>
      </c>
      <c r="D157" s="3">
        <v>0</v>
      </c>
      <c r="E157" s="3">
        <v>0</v>
      </c>
      <c r="F157" s="2">
        <f>VLOOKUP(Reach7[[#This Row],[Station]],'[3]Reach and Share'!$A$1:$B$562,2,0)</f>
        <v>0</v>
      </c>
      <c r="G157" s="2">
        <f>Reach7[[#This Row],[Q1''2025]]-Reach7[[#This Row],[Q4''2024]]</f>
        <v>0</v>
      </c>
    </row>
    <row r="158" spans="1:7" x14ac:dyDescent="0.45">
      <c r="A158" s="3" t="s">
        <v>355</v>
      </c>
      <c r="B158" s="3">
        <v>0</v>
      </c>
      <c r="C158" s="3">
        <v>0</v>
      </c>
      <c r="D158" s="3">
        <v>0</v>
      </c>
      <c r="E158" s="3">
        <v>0</v>
      </c>
      <c r="F158" s="2">
        <f>VLOOKUP(Reach7[[#This Row],[Station]],'[3]Reach and Share'!$A$1:$B$562,2,0)</f>
        <v>0</v>
      </c>
      <c r="G158" s="2">
        <f>Reach7[[#This Row],[Q1''2025]]-Reach7[[#This Row],[Q4''2024]]</f>
        <v>0</v>
      </c>
    </row>
    <row r="159" spans="1:7" x14ac:dyDescent="0.45">
      <c r="A159" s="3" t="s">
        <v>357</v>
      </c>
      <c r="B159" s="3">
        <v>0</v>
      </c>
      <c r="C159" s="3">
        <v>0</v>
      </c>
      <c r="D159" s="3">
        <v>0</v>
      </c>
      <c r="E159" s="3">
        <v>0</v>
      </c>
      <c r="F159" s="2">
        <f>VLOOKUP(Reach7[[#This Row],[Station]],'[3]Reach and Share'!$A$1:$B$562,2,0)</f>
        <v>0</v>
      </c>
      <c r="G159" s="2">
        <f>Reach7[[#This Row],[Q1''2025]]-Reach7[[#This Row],[Q4''2024]]</f>
        <v>0</v>
      </c>
    </row>
    <row r="160" spans="1:7" x14ac:dyDescent="0.45">
      <c r="A160" s="3" t="s">
        <v>356</v>
      </c>
      <c r="B160" s="3">
        <v>0</v>
      </c>
      <c r="C160" s="3">
        <v>0</v>
      </c>
      <c r="D160" s="3">
        <v>0</v>
      </c>
      <c r="E160" s="3">
        <v>0</v>
      </c>
      <c r="F160" s="2">
        <f>VLOOKUP(Reach7[[#This Row],[Station]],'[3]Reach and Share'!$A$1:$B$562,2,0)</f>
        <v>0</v>
      </c>
      <c r="G160" s="2">
        <f>Reach7[[#This Row],[Q1''2025]]-Reach7[[#This Row],[Q4''2024]]</f>
        <v>0</v>
      </c>
    </row>
    <row r="161" spans="1:7" x14ac:dyDescent="0.45">
      <c r="A161" s="3" t="s">
        <v>119</v>
      </c>
      <c r="B161" s="3">
        <v>0</v>
      </c>
      <c r="C161" s="3">
        <v>0</v>
      </c>
      <c r="D161" s="3">
        <v>0</v>
      </c>
      <c r="E161" s="3">
        <v>0</v>
      </c>
      <c r="F161" s="2">
        <f>VLOOKUP(Reach7[[#This Row],[Station]],'[3]Reach and Share'!$A$1:$B$562,2,0)</f>
        <v>0</v>
      </c>
      <c r="G161" s="2">
        <f>Reach7[[#This Row],[Q1''2025]]-Reach7[[#This Row],[Q4''2024]]</f>
        <v>0</v>
      </c>
    </row>
    <row r="162" spans="1:7" x14ac:dyDescent="0.45">
      <c r="A162" s="3" t="s">
        <v>469</v>
      </c>
      <c r="B162" s="3"/>
      <c r="C162" s="3"/>
      <c r="D162" s="3">
        <v>0</v>
      </c>
      <c r="E162" s="3">
        <v>0</v>
      </c>
      <c r="F162" s="2">
        <f>VLOOKUP(Reach7[[#This Row],[Station]],'[3]Reach and Share'!$A$1:$B$562,2,0)</f>
        <v>0</v>
      </c>
      <c r="G162" s="2">
        <f>Reach7[[#This Row],[Q1''2025]]-Reach7[[#This Row],[Q4''2024]]</f>
        <v>0</v>
      </c>
    </row>
    <row r="163" spans="1:7" x14ac:dyDescent="0.45">
      <c r="A163" s="3" t="s">
        <v>415</v>
      </c>
      <c r="B163" s="3">
        <v>0</v>
      </c>
      <c r="C163" s="3">
        <v>0</v>
      </c>
      <c r="D163" s="3">
        <v>8.0000000000000004E-4</v>
      </c>
      <c r="E163" s="3">
        <v>0</v>
      </c>
      <c r="F163" s="2">
        <f>VLOOKUP(Reach7[[#This Row],[Station]],'[3]Reach and Share'!$A$1:$B$562,2,0)</f>
        <v>0</v>
      </c>
      <c r="G163" s="2">
        <f>Reach7[[#This Row],[Q1''2025]]-Reach7[[#This Row],[Q4''2024]]</f>
        <v>0</v>
      </c>
    </row>
    <row r="164" spans="1:7" x14ac:dyDescent="0.45">
      <c r="A164" s="3" t="s">
        <v>456</v>
      </c>
      <c r="B164" s="3"/>
      <c r="C164" s="3">
        <v>0</v>
      </c>
      <c r="D164" s="3">
        <v>0</v>
      </c>
      <c r="E164" s="3">
        <v>0</v>
      </c>
      <c r="F164" s="2">
        <f>VLOOKUP(Reach7[[#This Row],[Station]],'[3]Reach and Share'!$A$1:$B$562,2,0)</f>
        <v>0</v>
      </c>
      <c r="G164" s="2">
        <f>Reach7[[#This Row],[Q1''2025]]-Reach7[[#This Row],[Q4''2024]]</f>
        <v>0</v>
      </c>
    </row>
    <row r="165" spans="1:7" x14ac:dyDescent="0.45">
      <c r="A165" s="3" t="s">
        <v>118</v>
      </c>
      <c r="B165" s="3">
        <v>0</v>
      </c>
      <c r="C165" s="3">
        <v>0</v>
      </c>
      <c r="D165" s="3">
        <v>0</v>
      </c>
      <c r="E165" s="3">
        <v>0</v>
      </c>
      <c r="F165" s="2">
        <f>VLOOKUP(Reach7[[#This Row],[Station]],'[3]Reach and Share'!$A$1:$B$562,2,0)</f>
        <v>0</v>
      </c>
      <c r="G165" s="2">
        <f>Reach7[[#This Row],[Q1''2025]]-Reach7[[#This Row],[Q4''2024]]</f>
        <v>0</v>
      </c>
    </row>
    <row r="166" spans="1:7" x14ac:dyDescent="0.45">
      <c r="A166" s="3" t="s">
        <v>117</v>
      </c>
      <c r="B166" s="3">
        <v>0</v>
      </c>
      <c r="C166" s="3">
        <v>0</v>
      </c>
      <c r="D166" s="3">
        <v>0</v>
      </c>
      <c r="E166" s="3">
        <v>0</v>
      </c>
      <c r="F166" s="2">
        <f>VLOOKUP(Reach7[[#This Row],[Station]],'[3]Reach and Share'!$A$1:$B$562,2,0)</f>
        <v>0</v>
      </c>
      <c r="G166" s="2">
        <f>Reach7[[#This Row],[Q1''2025]]-Reach7[[#This Row],[Q4''2024]]</f>
        <v>0</v>
      </c>
    </row>
    <row r="167" spans="1:7" x14ac:dyDescent="0.45">
      <c r="A167" s="3" t="s">
        <v>227</v>
      </c>
      <c r="B167" s="3">
        <v>0</v>
      </c>
      <c r="C167" s="3">
        <v>0</v>
      </c>
      <c r="D167" s="3">
        <v>0</v>
      </c>
      <c r="E167" s="3">
        <v>0</v>
      </c>
      <c r="F167" s="2">
        <f>VLOOKUP(Reach7[[#This Row],[Station]],'[3]Reach and Share'!$A$1:$B$562,2,0)</f>
        <v>0</v>
      </c>
      <c r="G167" s="2">
        <f>Reach7[[#This Row],[Q1''2025]]-Reach7[[#This Row],[Q4''2024]]</f>
        <v>0</v>
      </c>
    </row>
    <row r="168" spans="1:7" x14ac:dyDescent="0.45">
      <c r="A168" s="3" t="s">
        <v>70</v>
      </c>
      <c r="B168" s="3">
        <v>0</v>
      </c>
      <c r="C168" s="3">
        <v>0</v>
      </c>
      <c r="D168" s="3">
        <v>0</v>
      </c>
      <c r="E168" s="3">
        <v>0</v>
      </c>
      <c r="F168" s="2">
        <f>VLOOKUP(Reach7[[#This Row],[Station]],'[3]Reach and Share'!$A$1:$B$562,2,0)</f>
        <v>0</v>
      </c>
      <c r="G168" s="2">
        <f>Reach7[[#This Row],[Q1''2025]]-Reach7[[#This Row],[Q4''2024]]</f>
        <v>0</v>
      </c>
    </row>
    <row r="169" spans="1:7" x14ac:dyDescent="0.45">
      <c r="A169" s="3" t="s">
        <v>65</v>
      </c>
      <c r="B169" s="3">
        <v>0</v>
      </c>
      <c r="C169" s="3">
        <v>0</v>
      </c>
      <c r="D169" s="3">
        <v>0</v>
      </c>
      <c r="E169" s="3">
        <v>0</v>
      </c>
      <c r="F169" s="2">
        <f>VLOOKUP(Reach7[[#This Row],[Station]],'[3]Reach and Share'!$A$1:$B$562,2,0)</f>
        <v>0</v>
      </c>
      <c r="G169" s="2">
        <f>Reach7[[#This Row],[Q1''2025]]-Reach7[[#This Row],[Q4''2024]]</f>
        <v>0</v>
      </c>
    </row>
    <row r="170" spans="1:7" x14ac:dyDescent="0.45">
      <c r="A170" s="3" t="s">
        <v>96</v>
      </c>
      <c r="B170" s="3">
        <v>0</v>
      </c>
      <c r="C170" s="3">
        <v>0</v>
      </c>
      <c r="D170" s="3">
        <v>0</v>
      </c>
      <c r="E170" s="3">
        <v>0</v>
      </c>
      <c r="F170" s="2">
        <f>VLOOKUP(Reach7[[#This Row],[Station]],'[3]Reach and Share'!$A$1:$B$562,2,0)</f>
        <v>0</v>
      </c>
      <c r="G170" s="2">
        <f>Reach7[[#This Row],[Q1''2025]]-Reach7[[#This Row],[Q4''2024]]</f>
        <v>0</v>
      </c>
    </row>
    <row r="171" spans="1:7" x14ac:dyDescent="0.45">
      <c r="A171" s="3" t="s">
        <v>122</v>
      </c>
      <c r="B171" s="3">
        <v>0</v>
      </c>
      <c r="C171" s="3">
        <v>0</v>
      </c>
      <c r="D171" s="3">
        <v>0</v>
      </c>
      <c r="E171" s="3">
        <v>0</v>
      </c>
      <c r="F171" s="2">
        <f>VLOOKUP(Reach7[[#This Row],[Station]],'[3]Reach and Share'!$A$1:$B$562,2,0)</f>
        <v>0</v>
      </c>
      <c r="G171" s="2">
        <f>Reach7[[#This Row],[Q1''2025]]-Reach7[[#This Row],[Q4''2024]]</f>
        <v>0</v>
      </c>
    </row>
    <row r="172" spans="1:7" x14ac:dyDescent="0.45">
      <c r="A172" s="3" t="s">
        <v>98</v>
      </c>
      <c r="B172" s="3">
        <v>0</v>
      </c>
      <c r="C172" s="3">
        <v>0</v>
      </c>
      <c r="D172" s="3">
        <v>0</v>
      </c>
      <c r="E172" s="3">
        <v>0</v>
      </c>
      <c r="F172" s="2">
        <f>VLOOKUP(Reach7[[#This Row],[Station]],'[3]Reach and Share'!$A$1:$B$562,2,0)</f>
        <v>0</v>
      </c>
      <c r="G172" s="2">
        <f>Reach7[[#This Row],[Q1''2025]]-Reach7[[#This Row],[Q4''2024]]</f>
        <v>0</v>
      </c>
    </row>
    <row r="173" spans="1:7" x14ac:dyDescent="0.45">
      <c r="A173" s="3" t="s">
        <v>77</v>
      </c>
      <c r="B173" s="3">
        <v>0</v>
      </c>
      <c r="C173" s="3">
        <v>0</v>
      </c>
      <c r="D173" s="3">
        <v>0</v>
      </c>
      <c r="E173" s="3">
        <v>0</v>
      </c>
      <c r="F173" s="2">
        <f>VLOOKUP(Reach7[[#This Row],[Station]],'[3]Reach and Share'!$A$1:$B$562,2,0)</f>
        <v>0</v>
      </c>
      <c r="G173" s="2">
        <f>Reach7[[#This Row],[Q1''2025]]-Reach7[[#This Row],[Q4''2024]]</f>
        <v>0</v>
      </c>
    </row>
    <row r="174" spans="1:7" x14ac:dyDescent="0.45">
      <c r="A174" s="3" t="s">
        <v>69</v>
      </c>
      <c r="B174" s="3">
        <v>0</v>
      </c>
      <c r="C174" s="3">
        <v>0</v>
      </c>
      <c r="D174" s="3">
        <v>0</v>
      </c>
      <c r="E174" s="3">
        <v>0</v>
      </c>
      <c r="F174" s="2">
        <f>VLOOKUP(Reach7[[#This Row],[Station]],'[3]Reach and Share'!$A$1:$B$562,2,0)</f>
        <v>0</v>
      </c>
      <c r="G174" s="2">
        <f>Reach7[[#This Row],[Q1''2025]]-Reach7[[#This Row],[Q4''2024]]</f>
        <v>0</v>
      </c>
    </row>
    <row r="175" spans="1:7" x14ac:dyDescent="0.45">
      <c r="A175" s="3" t="s">
        <v>66</v>
      </c>
      <c r="B175" s="3">
        <v>0</v>
      </c>
      <c r="C175" s="3">
        <v>0</v>
      </c>
      <c r="D175" s="3">
        <v>0</v>
      </c>
      <c r="E175" s="3">
        <v>0</v>
      </c>
      <c r="F175" s="2">
        <f>VLOOKUP(Reach7[[#This Row],[Station]],'[3]Reach and Share'!$A$1:$B$562,2,0)</f>
        <v>0</v>
      </c>
      <c r="G175" s="2">
        <f>Reach7[[#This Row],[Q1''2025]]-Reach7[[#This Row],[Q4''2024]]</f>
        <v>0</v>
      </c>
    </row>
    <row r="176" spans="1:7" x14ac:dyDescent="0.45">
      <c r="A176" s="3" t="s">
        <v>178</v>
      </c>
      <c r="B176" s="3">
        <v>0</v>
      </c>
      <c r="C176" s="3">
        <v>0</v>
      </c>
      <c r="D176" s="3">
        <v>0</v>
      </c>
      <c r="E176" s="3">
        <v>0</v>
      </c>
      <c r="F176" s="2">
        <f>VLOOKUP(Reach7[[#This Row],[Station]],'[3]Reach and Share'!$A$1:$B$562,2,0)</f>
        <v>0</v>
      </c>
      <c r="G176" s="2">
        <f>Reach7[[#This Row],[Q1''2025]]-Reach7[[#This Row],[Q4''2024]]</f>
        <v>0</v>
      </c>
    </row>
    <row r="177" spans="1:7" x14ac:dyDescent="0.45">
      <c r="A177" s="3" t="s">
        <v>64</v>
      </c>
      <c r="B177" s="3">
        <v>0</v>
      </c>
      <c r="C177" s="3">
        <v>0</v>
      </c>
      <c r="D177" s="3">
        <v>0</v>
      </c>
      <c r="E177" s="3">
        <v>0</v>
      </c>
      <c r="F177" s="2">
        <f>VLOOKUP(Reach7[[#This Row],[Station]],'[3]Reach and Share'!$A$1:$B$562,2,0)</f>
        <v>0</v>
      </c>
      <c r="G177" s="2">
        <f>Reach7[[#This Row],[Q1''2025]]-Reach7[[#This Row],[Q4''2024]]</f>
        <v>0</v>
      </c>
    </row>
    <row r="178" spans="1:7" x14ac:dyDescent="0.45">
      <c r="A178" s="3" t="s">
        <v>67</v>
      </c>
      <c r="B178" s="3">
        <v>0</v>
      </c>
      <c r="C178" s="3">
        <v>0</v>
      </c>
      <c r="D178" s="3">
        <v>0</v>
      </c>
      <c r="E178" s="3">
        <v>0</v>
      </c>
      <c r="F178" s="2">
        <f>VLOOKUP(Reach7[[#This Row],[Station]],'[3]Reach and Share'!$A$1:$B$562,2,0)</f>
        <v>0</v>
      </c>
      <c r="G178" s="2">
        <f>Reach7[[#This Row],[Q1''2025]]-Reach7[[#This Row],[Q4''2024]]</f>
        <v>0</v>
      </c>
    </row>
    <row r="179" spans="1:7" x14ac:dyDescent="0.45">
      <c r="A179" s="3" t="s">
        <v>68</v>
      </c>
      <c r="B179" s="3">
        <v>0</v>
      </c>
      <c r="C179" s="3">
        <v>0</v>
      </c>
      <c r="D179" s="3">
        <v>0</v>
      </c>
      <c r="E179" s="3">
        <v>0</v>
      </c>
      <c r="F179" s="2">
        <f>VLOOKUP(Reach7[[#This Row],[Station]],'[3]Reach and Share'!$A$1:$B$562,2,0)</f>
        <v>0</v>
      </c>
      <c r="G179" s="2">
        <f>Reach7[[#This Row],[Q1''2025]]-Reach7[[#This Row],[Q4''2024]]</f>
        <v>0</v>
      </c>
    </row>
    <row r="180" spans="1:7" x14ac:dyDescent="0.45">
      <c r="A180" s="3" t="s">
        <v>198</v>
      </c>
      <c r="B180" s="3">
        <v>0</v>
      </c>
      <c r="C180" s="3">
        <v>0</v>
      </c>
      <c r="D180" s="3">
        <v>0</v>
      </c>
      <c r="E180" s="3">
        <v>0</v>
      </c>
      <c r="F180" s="2">
        <f>VLOOKUP(Reach7[[#This Row],[Station]],'[3]Reach and Share'!$A$1:$B$562,2,0)</f>
        <v>0</v>
      </c>
      <c r="G180" s="2">
        <f>Reach7[[#This Row],[Q1''2025]]-Reach7[[#This Row],[Q4''2024]]</f>
        <v>0</v>
      </c>
    </row>
    <row r="181" spans="1:7" x14ac:dyDescent="0.45">
      <c r="A181" s="3" t="s">
        <v>60</v>
      </c>
      <c r="B181" s="3">
        <v>0</v>
      </c>
      <c r="C181" s="3">
        <v>0</v>
      </c>
      <c r="D181" s="3">
        <v>0</v>
      </c>
      <c r="E181" s="3">
        <v>0</v>
      </c>
      <c r="F181" s="2">
        <f>VLOOKUP(Reach7[[#This Row],[Station]],'[3]Reach and Share'!$A$1:$B$562,2,0)</f>
        <v>0</v>
      </c>
      <c r="G181" s="2">
        <f>Reach7[[#This Row],[Q1''2025]]-Reach7[[#This Row],[Q4''2024]]</f>
        <v>0</v>
      </c>
    </row>
    <row r="182" spans="1:7" x14ac:dyDescent="0.45">
      <c r="A182" s="3" t="s">
        <v>490</v>
      </c>
      <c r="B182" s="3"/>
      <c r="C182" s="3"/>
      <c r="D182" s="3">
        <v>0</v>
      </c>
      <c r="E182" s="3">
        <v>0</v>
      </c>
      <c r="F182" s="2">
        <f>VLOOKUP(Reach7[[#This Row],[Station]],'[3]Reach and Share'!$A$1:$B$562,2,0)</f>
        <v>0</v>
      </c>
      <c r="G182" s="2">
        <f>Reach7[[#This Row],[Q1''2025]]-Reach7[[#This Row],[Q4''2024]]</f>
        <v>0</v>
      </c>
    </row>
    <row r="183" spans="1:7" x14ac:dyDescent="0.45">
      <c r="A183" s="3" t="s">
        <v>196</v>
      </c>
      <c r="B183" s="3">
        <v>0</v>
      </c>
      <c r="C183" s="3">
        <v>0</v>
      </c>
      <c r="D183" s="3">
        <v>0</v>
      </c>
      <c r="E183" s="3">
        <v>0</v>
      </c>
      <c r="F183" s="2">
        <f>VLOOKUP(Reach7[[#This Row],[Station]],'[3]Reach and Share'!$A$1:$B$562,2,0)</f>
        <v>0</v>
      </c>
      <c r="G183" s="2">
        <f>Reach7[[#This Row],[Q1''2025]]-Reach7[[#This Row],[Q4''2024]]</f>
        <v>0</v>
      </c>
    </row>
    <row r="184" spans="1:7" x14ac:dyDescent="0.45">
      <c r="A184" s="3" t="s">
        <v>216</v>
      </c>
      <c r="B184" s="3">
        <v>0</v>
      </c>
      <c r="C184" s="3">
        <v>0</v>
      </c>
      <c r="D184" s="3">
        <v>0</v>
      </c>
      <c r="E184" s="3">
        <v>0</v>
      </c>
      <c r="F184" s="2">
        <f>VLOOKUP(Reach7[[#This Row],[Station]],'[3]Reach and Share'!$A$1:$B$562,2,0)</f>
        <v>0</v>
      </c>
      <c r="G184" s="2">
        <f>Reach7[[#This Row],[Q1''2025]]-Reach7[[#This Row],[Q4''2024]]</f>
        <v>0</v>
      </c>
    </row>
    <row r="185" spans="1:7" x14ac:dyDescent="0.45">
      <c r="A185" s="3" t="s">
        <v>189</v>
      </c>
      <c r="B185" s="3">
        <v>0</v>
      </c>
      <c r="C185" s="3">
        <v>0</v>
      </c>
      <c r="D185" s="3">
        <v>0</v>
      </c>
      <c r="E185" s="3">
        <v>0</v>
      </c>
      <c r="F185" s="2">
        <f>VLOOKUP(Reach7[[#This Row],[Station]],'[3]Reach and Share'!$A$1:$B$562,2,0)</f>
        <v>0</v>
      </c>
      <c r="G185" s="2">
        <f>Reach7[[#This Row],[Q1''2025]]-Reach7[[#This Row],[Q4''2024]]</f>
        <v>0</v>
      </c>
    </row>
    <row r="186" spans="1:7" x14ac:dyDescent="0.45">
      <c r="A186" s="3" t="s">
        <v>132</v>
      </c>
      <c r="B186" s="3">
        <v>0</v>
      </c>
      <c r="C186" s="3">
        <v>0</v>
      </c>
      <c r="D186" s="3">
        <v>0</v>
      </c>
      <c r="E186" s="3">
        <v>0</v>
      </c>
      <c r="F186" s="2">
        <f>VLOOKUP(Reach7[[#This Row],[Station]],'[3]Reach and Share'!$A$1:$B$562,2,0)</f>
        <v>0</v>
      </c>
      <c r="G186" s="2">
        <f>Reach7[[#This Row],[Q1''2025]]-Reach7[[#This Row],[Q4''2024]]</f>
        <v>0</v>
      </c>
    </row>
    <row r="187" spans="1:7" x14ac:dyDescent="0.45">
      <c r="A187" s="3" t="s">
        <v>454</v>
      </c>
      <c r="B187" s="3"/>
      <c r="C187" s="3">
        <v>0</v>
      </c>
      <c r="D187" s="3">
        <v>0</v>
      </c>
      <c r="E187" s="3">
        <v>0</v>
      </c>
      <c r="F187" s="2">
        <f>VLOOKUP(Reach7[[#This Row],[Station]],'[3]Reach and Share'!$A$1:$B$562,2,0)</f>
        <v>0</v>
      </c>
      <c r="G187" s="2">
        <f>Reach7[[#This Row],[Q1''2025]]-Reach7[[#This Row],[Q4''2024]]</f>
        <v>0</v>
      </c>
    </row>
    <row r="188" spans="1:7" x14ac:dyDescent="0.45">
      <c r="A188" s="3" t="s">
        <v>129</v>
      </c>
      <c r="B188" s="3">
        <v>5.0000000000000001E-4</v>
      </c>
      <c r="C188" s="3">
        <v>0</v>
      </c>
      <c r="D188" s="3">
        <v>0</v>
      </c>
      <c r="E188" s="3">
        <v>0</v>
      </c>
      <c r="F188" s="2">
        <f>VLOOKUP(Reach7[[#This Row],[Station]],'[3]Reach and Share'!$A$1:$B$562,2,0)</f>
        <v>0</v>
      </c>
      <c r="G188" s="2">
        <f>Reach7[[#This Row],[Q1''2025]]-Reach7[[#This Row],[Q4''2024]]</f>
        <v>0</v>
      </c>
    </row>
    <row r="189" spans="1:7" x14ac:dyDescent="0.45">
      <c r="A189" s="3" t="s">
        <v>128</v>
      </c>
      <c r="B189" s="3">
        <v>0</v>
      </c>
      <c r="C189" s="3">
        <v>0</v>
      </c>
      <c r="D189" s="3">
        <v>0</v>
      </c>
      <c r="E189" s="3">
        <v>0</v>
      </c>
      <c r="F189" s="2">
        <f>VLOOKUP(Reach7[[#This Row],[Station]],'[3]Reach and Share'!$A$1:$B$562,2,0)</f>
        <v>0</v>
      </c>
      <c r="G189" s="2">
        <f>Reach7[[#This Row],[Q1''2025]]-Reach7[[#This Row],[Q4''2024]]</f>
        <v>0</v>
      </c>
    </row>
    <row r="190" spans="1:7" x14ac:dyDescent="0.45">
      <c r="A190" s="3" t="s">
        <v>210</v>
      </c>
      <c r="B190" s="3">
        <v>0</v>
      </c>
      <c r="C190" s="3">
        <v>0</v>
      </c>
      <c r="D190" s="3">
        <v>0</v>
      </c>
      <c r="E190" s="3">
        <v>0</v>
      </c>
      <c r="F190" s="2">
        <f>VLOOKUP(Reach7[[#This Row],[Station]],'[3]Reach and Share'!$A$1:$B$562,2,0)</f>
        <v>0</v>
      </c>
      <c r="G190" s="2">
        <f>Reach7[[#This Row],[Q1''2025]]-Reach7[[#This Row],[Q4''2024]]</f>
        <v>0</v>
      </c>
    </row>
    <row r="191" spans="1:7" x14ac:dyDescent="0.45">
      <c r="A191" s="3" t="s">
        <v>179</v>
      </c>
      <c r="B191" s="3">
        <v>0</v>
      </c>
      <c r="C191" s="3">
        <v>0</v>
      </c>
      <c r="D191" s="3">
        <v>0</v>
      </c>
      <c r="E191" s="3">
        <v>0</v>
      </c>
      <c r="F191" s="2">
        <f>VLOOKUP(Reach7[[#This Row],[Station]],'[3]Reach and Share'!$A$1:$B$562,2,0)</f>
        <v>0</v>
      </c>
      <c r="G191" s="2">
        <f>Reach7[[#This Row],[Q1''2025]]-Reach7[[#This Row],[Q4''2024]]</f>
        <v>0</v>
      </c>
    </row>
    <row r="192" spans="1:7" x14ac:dyDescent="0.45">
      <c r="A192" s="3" t="s">
        <v>124</v>
      </c>
      <c r="B192" s="3">
        <v>0</v>
      </c>
      <c r="C192" s="3">
        <v>0</v>
      </c>
      <c r="D192" s="3">
        <v>0</v>
      </c>
      <c r="E192" s="3">
        <v>0</v>
      </c>
      <c r="F192" s="2">
        <f>VLOOKUP(Reach7[[#This Row],[Station]],'[3]Reach and Share'!$A$1:$B$562,2,0)</f>
        <v>0</v>
      </c>
      <c r="G192" s="2">
        <f>Reach7[[#This Row],[Q1''2025]]-Reach7[[#This Row],[Q4''2024]]</f>
        <v>0</v>
      </c>
    </row>
    <row r="193" spans="1:7" x14ac:dyDescent="0.45">
      <c r="A193" s="3" t="s">
        <v>137</v>
      </c>
      <c r="B193" s="3">
        <v>0</v>
      </c>
      <c r="C193" s="3">
        <v>0</v>
      </c>
      <c r="D193" s="3">
        <v>0</v>
      </c>
      <c r="E193" s="3">
        <v>0</v>
      </c>
      <c r="F193" s="2">
        <f>VLOOKUP(Reach7[[#This Row],[Station]],'[3]Reach and Share'!$A$1:$B$562,2,0)</f>
        <v>0</v>
      </c>
      <c r="G193" s="2">
        <f>Reach7[[#This Row],[Q1''2025]]-Reach7[[#This Row],[Q4''2024]]</f>
        <v>0</v>
      </c>
    </row>
    <row r="194" spans="1:7" x14ac:dyDescent="0.45">
      <c r="A194" s="3" t="s">
        <v>460</v>
      </c>
      <c r="B194" s="3"/>
      <c r="C194" s="3">
        <v>0</v>
      </c>
      <c r="D194" s="3">
        <v>0</v>
      </c>
      <c r="E194" s="3">
        <v>0</v>
      </c>
      <c r="F194" s="2">
        <f>VLOOKUP(Reach7[[#This Row],[Station]],'[3]Reach and Share'!$A$1:$B$562,2,0)</f>
        <v>0</v>
      </c>
      <c r="G194" s="2">
        <f>Reach7[[#This Row],[Q1''2025]]-Reach7[[#This Row],[Q4''2024]]</f>
        <v>0</v>
      </c>
    </row>
    <row r="195" spans="1:7" x14ac:dyDescent="0.45">
      <c r="A195" s="3" t="s">
        <v>126</v>
      </c>
      <c r="B195" s="3">
        <v>0</v>
      </c>
      <c r="C195" s="3">
        <v>0</v>
      </c>
      <c r="D195" s="3">
        <v>0</v>
      </c>
      <c r="E195" s="3">
        <v>0</v>
      </c>
      <c r="F195" s="2">
        <f>VLOOKUP(Reach7[[#This Row],[Station]],'[3]Reach and Share'!$A$1:$B$562,2,0)</f>
        <v>0</v>
      </c>
      <c r="G195" s="2">
        <f>Reach7[[#This Row],[Q1''2025]]-Reach7[[#This Row],[Q4''2024]]</f>
        <v>0</v>
      </c>
    </row>
    <row r="196" spans="1:7" x14ac:dyDescent="0.45">
      <c r="A196" s="3" t="s">
        <v>125</v>
      </c>
      <c r="B196" s="3">
        <v>0</v>
      </c>
      <c r="C196" s="3">
        <v>0</v>
      </c>
      <c r="D196" s="3">
        <v>0</v>
      </c>
      <c r="E196" s="3">
        <v>0</v>
      </c>
      <c r="F196" s="2">
        <f>VLOOKUP(Reach7[[#This Row],[Station]],'[3]Reach and Share'!$A$1:$B$562,2,0)</f>
        <v>0</v>
      </c>
      <c r="G196" s="2">
        <f>Reach7[[#This Row],[Q1''2025]]-Reach7[[#This Row],[Q4''2024]]</f>
        <v>0</v>
      </c>
    </row>
    <row r="197" spans="1:7" x14ac:dyDescent="0.45">
      <c r="A197" s="3" t="s">
        <v>52</v>
      </c>
      <c r="B197" s="3">
        <v>0</v>
      </c>
      <c r="C197" s="3">
        <v>0</v>
      </c>
      <c r="D197" s="3">
        <v>0</v>
      </c>
      <c r="E197" s="3">
        <v>0</v>
      </c>
      <c r="F197" s="2">
        <f>VLOOKUP(Reach7[[#This Row],[Station]],'[3]Reach and Share'!$A$1:$B$562,2,0)</f>
        <v>0</v>
      </c>
      <c r="G197" s="2">
        <f>Reach7[[#This Row],[Q1''2025]]-Reach7[[#This Row],[Q4''2024]]</f>
        <v>0</v>
      </c>
    </row>
    <row r="198" spans="1:7" x14ac:dyDescent="0.45">
      <c r="A198" s="3" t="s">
        <v>72</v>
      </c>
      <c r="B198" s="3">
        <v>0</v>
      </c>
      <c r="C198" s="3">
        <v>0</v>
      </c>
      <c r="D198" s="3">
        <v>0</v>
      </c>
      <c r="E198" s="3">
        <v>0</v>
      </c>
      <c r="F198" s="2">
        <f>VLOOKUP(Reach7[[#This Row],[Station]],'[3]Reach and Share'!$A$1:$B$562,2,0)</f>
        <v>0</v>
      </c>
      <c r="G198" s="2">
        <f>Reach7[[#This Row],[Q1''2025]]-Reach7[[#This Row],[Q4''2024]]</f>
        <v>0</v>
      </c>
    </row>
    <row r="199" spans="1:7" x14ac:dyDescent="0.45">
      <c r="A199" s="3" t="s">
        <v>71</v>
      </c>
      <c r="B199" s="3">
        <v>0</v>
      </c>
      <c r="C199" s="3">
        <v>0</v>
      </c>
      <c r="D199" s="3">
        <v>0</v>
      </c>
      <c r="E199" s="3">
        <v>0</v>
      </c>
      <c r="F199" s="2">
        <f>VLOOKUP(Reach7[[#This Row],[Station]],'[3]Reach and Share'!$A$1:$B$562,2,0)</f>
        <v>0</v>
      </c>
      <c r="G199" s="2">
        <f>Reach7[[#This Row],[Q1''2025]]-Reach7[[#This Row],[Q4''2024]]</f>
        <v>0</v>
      </c>
    </row>
    <row r="200" spans="1:7" x14ac:dyDescent="0.45">
      <c r="A200" s="3" t="s">
        <v>209</v>
      </c>
      <c r="B200" s="3">
        <v>0</v>
      </c>
      <c r="C200" s="3">
        <v>0</v>
      </c>
      <c r="D200" s="3">
        <v>0</v>
      </c>
      <c r="E200" s="3">
        <v>0</v>
      </c>
      <c r="F200" s="2">
        <f>VLOOKUP(Reach7[[#This Row],[Station]],'[3]Reach and Share'!$A$1:$B$562,2,0)</f>
        <v>0</v>
      </c>
      <c r="G200" s="2">
        <f>Reach7[[#This Row],[Q1''2025]]-Reach7[[#This Row],[Q4''2024]]</f>
        <v>0</v>
      </c>
    </row>
    <row r="201" spans="1:7" x14ac:dyDescent="0.45">
      <c r="A201" s="3" t="s">
        <v>54</v>
      </c>
      <c r="B201" s="3">
        <v>0</v>
      </c>
      <c r="C201" s="3">
        <v>0</v>
      </c>
      <c r="D201" s="3">
        <v>0</v>
      </c>
      <c r="E201" s="3">
        <v>0</v>
      </c>
      <c r="F201" s="2">
        <f>VLOOKUP(Reach7[[#This Row],[Station]],'[3]Reach and Share'!$A$1:$B$562,2,0)</f>
        <v>0</v>
      </c>
      <c r="G201" s="2">
        <f>Reach7[[#This Row],[Q1''2025]]-Reach7[[#This Row],[Q4''2024]]</f>
        <v>0</v>
      </c>
    </row>
    <row r="202" spans="1:7" x14ac:dyDescent="0.45">
      <c r="A202" s="3" t="s">
        <v>53</v>
      </c>
      <c r="B202" s="3">
        <v>0</v>
      </c>
      <c r="C202" s="3">
        <v>0</v>
      </c>
      <c r="D202" s="3">
        <v>0</v>
      </c>
      <c r="E202" s="3">
        <v>0</v>
      </c>
      <c r="F202" s="2">
        <f>VLOOKUP(Reach7[[#This Row],[Station]],'[3]Reach and Share'!$A$1:$B$562,2,0)</f>
        <v>0</v>
      </c>
      <c r="G202" s="2">
        <f>Reach7[[#This Row],[Q1''2025]]-Reach7[[#This Row],[Q4''2024]]</f>
        <v>0</v>
      </c>
    </row>
    <row r="203" spans="1:7" x14ac:dyDescent="0.45">
      <c r="A203" s="3" t="s">
        <v>9</v>
      </c>
      <c r="B203" s="3">
        <v>0</v>
      </c>
      <c r="C203" s="3">
        <v>0</v>
      </c>
      <c r="D203" s="3">
        <v>0</v>
      </c>
      <c r="E203" s="3">
        <v>0</v>
      </c>
      <c r="F203" s="2">
        <f>VLOOKUP(Reach7[[#This Row],[Station]],'[3]Reach and Share'!$A$1:$B$562,2,0)</f>
        <v>0</v>
      </c>
      <c r="G203" s="2">
        <f>Reach7[[#This Row],[Q1''2025]]-Reach7[[#This Row],[Q4''2024]]</f>
        <v>0</v>
      </c>
    </row>
    <row r="204" spans="1:7" x14ac:dyDescent="0.45">
      <c r="A204" s="3" t="s">
        <v>74</v>
      </c>
      <c r="B204" s="3">
        <v>0</v>
      </c>
      <c r="C204" s="3">
        <v>0</v>
      </c>
      <c r="D204" s="3">
        <v>0</v>
      </c>
      <c r="E204" s="3">
        <v>0</v>
      </c>
      <c r="F204" s="2">
        <f>VLOOKUP(Reach7[[#This Row],[Station]],'[3]Reach and Share'!$A$1:$B$562,2,0)</f>
        <v>0</v>
      </c>
      <c r="G204" s="2">
        <f>Reach7[[#This Row],[Q1''2025]]-Reach7[[#This Row],[Q4''2024]]</f>
        <v>0</v>
      </c>
    </row>
    <row r="205" spans="1:7" x14ac:dyDescent="0.45">
      <c r="A205" s="3" t="s">
        <v>175</v>
      </c>
      <c r="B205" s="3">
        <v>0</v>
      </c>
      <c r="C205" s="3">
        <v>0</v>
      </c>
      <c r="D205" s="3">
        <v>0</v>
      </c>
      <c r="E205" s="3">
        <v>0</v>
      </c>
      <c r="F205" s="2">
        <f>VLOOKUP(Reach7[[#This Row],[Station]],'[3]Reach and Share'!$A$1:$B$562,2,0)</f>
        <v>0</v>
      </c>
      <c r="G205" s="2">
        <f>Reach7[[#This Row],[Q1''2025]]-Reach7[[#This Row],[Q4''2024]]</f>
        <v>0</v>
      </c>
    </row>
    <row r="206" spans="1:7" x14ac:dyDescent="0.45">
      <c r="A206" s="3" t="s">
        <v>470</v>
      </c>
      <c r="B206" s="3"/>
      <c r="C206" s="3"/>
      <c r="D206" s="3">
        <v>0</v>
      </c>
      <c r="E206" s="3">
        <v>0</v>
      </c>
      <c r="F206" s="2">
        <f>VLOOKUP(Reach7[[#This Row],[Station]],'[3]Reach and Share'!$A$1:$B$562,2,0)</f>
        <v>0</v>
      </c>
      <c r="G206" s="2">
        <f>Reach7[[#This Row],[Q1''2025]]-Reach7[[#This Row],[Q4''2024]]</f>
        <v>0</v>
      </c>
    </row>
    <row r="207" spans="1:7" x14ac:dyDescent="0.45">
      <c r="A207" s="3" t="s">
        <v>517</v>
      </c>
      <c r="B207" s="3"/>
      <c r="C207" s="3"/>
      <c r="D207" s="3"/>
      <c r="E207" s="3">
        <v>0</v>
      </c>
      <c r="F207" s="2">
        <f>VLOOKUP(Reach7[[#This Row],[Station]],'[3]Reach and Share'!$A$1:$B$562,2,0)</f>
        <v>0</v>
      </c>
      <c r="G207" s="2">
        <f>Reach7[[#This Row],[Q1''2025]]-Reach7[[#This Row],[Q4''2024]]</f>
        <v>0</v>
      </c>
    </row>
    <row r="208" spans="1:7" x14ac:dyDescent="0.45">
      <c r="A208" s="3" t="s">
        <v>94</v>
      </c>
      <c r="B208" s="3">
        <v>0</v>
      </c>
      <c r="C208" s="3">
        <v>0</v>
      </c>
      <c r="D208" s="3">
        <v>0</v>
      </c>
      <c r="E208" s="3">
        <v>0</v>
      </c>
      <c r="F208" s="2">
        <f>VLOOKUP(Reach7[[#This Row],[Station]],'[3]Reach and Share'!$A$1:$B$562,2,0)</f>
        <v>0</v>
      </c>
      <c r="G208" s="2">
        <f>Reach7[[#This Row],[Q1''2025]]-Reach7[[#This Row],[Q4''2024]]</f>
        <v>0</v>
      </c>
    </row>
    <row r="209" spans="1:7" x14ac:dyDescent="0.45">
      <c r="A209" s="3" t="s">
        <v>86</v>
      </c>
      <c r="B209" s="3">
        <v>0</v>
      </c>
      <c r="C209" s="3">
        <v>0</v>
      </c>
      <c r="D209" s="3">
        <v>0</v>
      </c>
      <c r="E209" s="3">
        <v>0</v>
      </c>
      <c r="F209" s="2">
        <f>VLOOKUP(Reach7[[#This Row],[Station]],'[3]Reach and Share'!$A$1:$B$562,2,0)</f>
        <v>0</v>
      </c>
      <c r="G209" s="2">
        <f>Reach7[[#This Row],[Q1''2025]]-Reach7[[#This Row],[Q4''2024]]</f>
        <v>0</v>
      </c>
    </row>
    <row r="210" spans="1:7" x14ac:dyDescent="0.45">
      <c r="A210" s="3" t="s">
        <v>224</v>
      </c>
      <c r="B210" s="3">
        <v>0</v>
      </c>
      <c r="C210" s="3">
        <v>0</v>
      </c>
      <c r="D210" s="3">
        <v>0</v>
      </c>
      <c r="E210" s="3">
        <v>0</v>
      </c>
      <c r="F210" s="2">
        <f>VLOOKUP(Reach7[[#This Row],[Station]],'[3]Reach and Share'!$A$1:$B$562,2,0)</f>
        <v>0</v>
      </c>
      <c r="G210" s="2">
        <f>Reach7[[#This Row],[Q1''2025]]-Reach7[[#This Row],[Q4''2024]]</f>
        <v>0</v>
      </c>
    </row>
    <row r="211" spans="1:7" x14ac:dyDescent="0.45">
      <c r="A211" s="3" t="s">
        <v>95</v>
      </c>
      <c r="B211" s="3">
        <v>0</v>
      </c>
      <c r="C211" s="3">
        <v>0</v>
      </c>
      <c r="D211" s="3">
        <v>0</v>
      </c>
      <c r="E211" s="3">
        <v>0</v>
      </c>
      <c r="F211" s="2">
        <f>VLOOKUP(Reach7[[#This Row],[Station]],'[3]Reach and Share'!$A$1:$B$562,2,0)</f>
        <v>0</v>
      </c>
      <c r="G211" s="2">
        <f>Reach7[[#This Row],[Q1''2025]]-Reach7[[#This Row],[Q4''2024]]</f>
        <v>0</v>
      </c>
    </row>
    <row r="212" spans="1:7" x14ac:dyDescent="0.45">
      <c r="A212" s="3" t="s">
        <v>61</v>
      </c>
      <c r="B212" s="3">
        <v>0</v>
      </c>
      <c r="C212" s="3">
        <v>0</v>
      </c>
      <c r="D212" s="3">
        <v>0</v>
      </c>
      <c r="E212" s="3">
        <v>0</v>
      </c>
      <c r="F212" s="2">
        <f>VLOOKUP(Reach7[[#This Row],[Station]],'[3]Reach and Share'!$A$1:$B$562,2,0)</f>
        <v>0</v>
      </c>
      <c r="G212" s="2">
        <f>Reach7[[#This Row],[Q1''2025]]-Reach7[[#This Row],[Q4''2024]]</f>
        <v>0</v>
      </c>
    </row>
    <row r="213" spans="1:7" x14ac:dyDescent="0.45">
      <c r="A213" s="3" t="s">
        <v>51</v>
      </c>
      <c r="B213" s="3">
        <v>0</v>
      </c>
      <c r="C213" s="3">
        <v>0</v>
      </c>
      <c r="D213" s="3">
        <v>0</v>
      </c>
      <c r="E213" s="3">
        <v>0</v>
      </c>
      <c r="F213" s="2">
        <f>VLOOKUP(Reach7[[#This Row],[Station]],'[3]Reach and Share'!$A$1:$B$562,2,0)</f>
        <v>0</v>
      </c>
      <c r="G213" s="2">
        <f>Reach7[[#This Row],[Q1''2025]]-Reach7[[#This Row],[Q4''2024]]</f>
        <v>0</v>
      </c>
    </row>
    <row r="214" spans="1:7" x14ac:dyDescent="0.45">
      <c r="A214" s="3" t="s">
        <v>18</v>
      </c>
      <c r="B214" s="3">
        <v>0</v>
      </c>
      <c r="C214" s="3">
        <v>0</v>
      </c>
      <c r="D214" s="3">
        <v>0</v>
      </c>
      <c r="E214" s="3">
        <v>0</v>
      </c>
      <c r="F214" s="2">
        <f>VLOOKUP(Reach7[[#This Row],[Station]],'[3]Reach and Share'!$A$1:$B$562,2,0)</f>
        <v>0</v>
      </c>
      <c r="G214" s="2">
        <f>Reach7[[#This Row],[Q1''2025]]-Reach7[[#This Row],[Q4''2024]]</f>
        <v>0</v>
      </c>
    </row>
    <row r="215" spans="1:7" x14ac:dyDescent="0.45">
      <c r="A215" s="3" t="s">
        <v>63</v>
      </c>
      <c r="B215" s="3">
        <v>0</v>
      </c>
      <c r="C215" s="3">
        <v>0</v>
      </c>
      <c r="D215" s="3">
        <v>0</v>
      </c>
      <c r="E215" s="3">
        <v>0</v>
      </c>
      <c r="F215" s="2">
        <f>VLOOKUP(Reach7[[#This Row],[Station]],'[3]Reach and Share'!$A$1:$B$562,2,0)</f>
        <v>0</v>
      </c>
      <c r="G215" s="2">
        <f>Reach7[[#This Row],[Q1''2025]]-Reach7[[#This Row],[Q4''2024]]</f>
        <v>0</v>
      </c>
    </row>
    <row r="216" spans="1:7" x14ac:dyDescent="0.45">
      <c r="A216" s="3" t="s">
        <v>200</v>
      </c>
      <c r="B216" s="3">
        <v>0</v>
      </c>
      <c r="C216" s="3">
        <v>0</v>
      </c>
      <c r="D216" s="3">
        <v>0</v>
      </c>
      <c r="E216" s="3">
        <v>0</v>
      </c>
      <c r="F216" s="2">
        <f>VLOOKUP(Reach7[[#This Row],[Station]],'[3]Reach and Share'!$A$1:$B$562,2,0)</f>
        <v>0</v>
      </c>
      <c r="G216" s="2">
        <f>Reach7[[#This Row],[Q1''2025]]-Reach7[[#This Row],[Q4''2024]]</f>
        <v>0</v>
      </c>
    </row>
    <row r="217" spans="1:7" x14ac:dyDescent="0.45">
      <c r="A217" s="3" t="s">
        <v>62</v>
      </c>
      <c r="B217" s="3">
        <v>0</v>
      </c>
      <c r="C217" s="3">
        <v>0</v>
      </c>
      <c r="D217" s="3">
        <v>0</v>
      </c>
      <c r="E217" s="3">
        <v>0</v>
      </c>
      <c r="F217" s="2">
        <f>VLOOKUP(Reach7[[#This Row],[Station]],'[3]Reach and Share'!$A$1:$B$562,2,0)</f>
        <v>0</v>
      </c>
      <c r="G217" s="2">
        <f>Reach7[[#This Row],[Q1''2025]]-Reach7[[#This Row],[Q4''2024]]</f>
        <v>0</v>
      </c>
    </row>
    <row r="218" spans="1:7" x14ac:dyDescent="0.45">
      <c r="A218" s="3" t="s">
        <v>59</v>
      </c>
      <c r="B218" s="3">
        <v>0</v>
      </c>
      <c r="C218" s="3">
        <v>0</v>
      </c>
      <c r="D218" s="3">
        <v>0</v>
      </c>
      <c r="E218" s="3">
        <v>0</v>
      </c>
      <c r="F218" s="2">
        <f>VLOOKUP(Reach7[[#This Row],[Station]],'[3]Reach and Share'!$A$1:$B$562,2,0)</f>
        <v>0</v>
      </c>
      <c r="G218" s="2">
        <f>Reach7[[#This Row],[Q1''2025]]-Reach7[[#This Row],[Q4''2024]]</f>
        <v>0</v>
      </c>
    </row>
    <row r="219" spans="1:7" x14ac:dyDescent="0.45">
      <c r="A219" s="3" t="s">
        <v>56</v>
      </c>
      <c r="B219" s="3">
        <v>0</v>
      </c>
      <c r="C219" s="3">
        <v>0</v>
      </c>
      <c r="D219" s="3">
        <v>0</v>
      </c>
      <c r="E219" s="3">
        <v>0</v>
      </c>
      <c r="F219" s="2">
        <f>VLOOKUP(Reach7[[#This Row],[Station]],'[3]Reach and Share'!$A$1:$B$562,2,0)</f>
        <v>0</v>
      </c>
      <c r="G219" s="2">
        <f>Reach7[[#This Row],[Q1''2025]]-Reach7[[#This Row],[Q4''2024]]</f>
        <v>0</v>
      </c>
    </row>
    <row r="220" spans="1:7" x14ac:dyDescent="0.45">
      <c r="A220" s="3" t="s">
        <v>55</v>
      </c>
      <c r="B220" s="3">
        <v>0</v>
      </c>
      <c r="C220" s="3">
        <v>0</v>
      </c>
      <c r="D220" s="3">
        <v>0</v>
      </c>
      <c r="E220" s="3">
        <v>0</v>
      </c>
      <c r="F220" s="2">
        <f>VLOOKUP(Reach7[[#This Row],[Station]],'[3]Reach and Share'!$A$1:$B$562,2,0)</f>
        <v>0</v>
      </c>
      <c r="G220" s="2">
        <f>Reach7[[#This Row],[Q1''2025]]-Reach7[[#This Row],[Q4''2024]]</f>
        <v>0</v>
      </c>
    </row>
    <row r="221" spans="1:7" x14ac:dyDescent="0.45">
      <c r="A221" s="3" t="s">
        <v>214</v>
      </c>
      <c r="B221" s="3">
        <v>0</v>
      </c>
      <c r="C221" s="3">
        <v>0</v>
      </c>
      <c r="D221" s="3">
        <v>0</v>
      </c>
      <c r="E221" s="3">
        <v>0</v>
      </c>
      <c r="F221" s="2">
        <f>VLOOKUP(Reach7[[#This Row],[Station]],'[3]Reach and Share'!$A$1:$B$562,2,0)</f>
        <v>0</v>
      </c>
      <c r="G221" s="2">
        <f>Reach7[[#This Row],[Q1''2025]]-Reach7[[#This Row],[Q4''2024]]</f>
        <v>0</v>
      </c>
    </row>
    <row r="222" spans="1:7" x14ac:dyDescent="0.45">
      <c r="A222" s="3" t="s">
        <v>453</v>
      </c>
      <c r="B222" s="3"/>
      <c r="C222" s="3">
        <v>0</v>
      </c>
      <c r="D222" s="3">
        <v>0</v>
      </c>
      <c r="E222" s="3">
        <v>0</v>
      </c>
      <c r="F222" s="2">
        <f>VLOOKUP(Reach7[[#This Row],[Station]],'[3]Reach and Share'!$A$1:$B$562,2,0)</f>
        <v>0</v>
      </c>
      <c r="G222" s="2">
        <f>Reach7[[#This Row],[Q1''2025]]-Reach7[[#This Row],[Q4''2024]]</f>
        <v>0</v>
      </c>
    </row>
    <row r="223" spans="1:7" x14ac:dyDescent="0.45">
      <c r="A223" s="3" t="s">
        <v>441</v>
      </c>
      <c r="B223" s="3"/>
      <c r="C223" s="3">
        <v>0</v>
      </c>
      <c r="D223" s="3">
        <v>0</v>
      </c>
      <c r="E223" s="3">
        <v>0</v>
      </c>
      <c r="F223" s="2">
        <f>VLOOKUP(Reach7[[#This Row],[Station]],'[3]Reach and Share'!$A$1:$B$562,2,0)</f>
        <v>0</v>
      </c>
      <c r="G223" s="2">
        <f>Reach7[[#This Row],[Q1''2025]]-Reach7[[#This Row],[Q4''2024]]</f>
        <v>0</v>
      </c>
    </row>
    <row r="224" spans="1:7" x14ac:dyDescent="0.45">
      <c r="A224" s="3" t="s">
        <v>57</v>
      </c>
      <c r="B224" s="3">
        <v>0</v>
      </c>
      <c r="C224" s="3">
        <v>0</v>
      </c>
      <c r="D224" s="3">
        <v>0</v>
      </c>
      <c r="E224" s="3">
        <v>0</v>
      </c>
      <c r="F224" s="2">
        <f>VLOOKUP(Reach7[[#This Row],[Station]],'[3]Reach and Share'!$A$1:$B$562,2,0)</f>
        <v>0</v>
      </c>
      <c r="G224" s="2">
        <f>Reach7[[#This Row],[Q1''2025]]-Reach7[[#This Row],[Q4''2024]]</f>
        <v>0</v>
      </c>
    </row>
    <row r="225" spans="1:7" x14ac:dyDescent="0.45">
      <c r="A225" s="3" t="s">
        <v>162</v>
      </c>
      <c r="B225" s="3">
        <v>0</v>
      </c>
      <c r="C225" s="3">
        <v>0</v>
      </c>
      <c r="D225" s="3">
        <v>0</v>
      </c>
      <c r="E225" s="3">
        <v>0</v>
      </c>
      <c r="F225" s="2">
        <f>VLOOKUP(Reach7[[#This Row],[Station]],'[3]Reach and Share'!$A$1:$B$562,2,0)</f>
        <v>0</v>
      </c>
      <c r="G225" s="2">
        <f>Reach7[[#This Row],[Q1''2025]]-Reach7[[#This Row],[Q4''2024]]</f>
        <v>0</v>
      </c>
    </row>
    <row r="226" spans="1:7" x14ac:dyDescent="0.45">
      <c r="A226" s="3" t="s">
        <v>365</v>
      </c>
      <c r="B226" s="3">
        <v>0</v>
      </c>
      <c r="C226" s="3">
        <v>0</v>
      </c>
      <c r="D226" s="3">
        <v>0</v>
      </c>
      <c r="E226" s="3">
        <v>0</v>
      </c>
      <c r="F226" s="2">
        <f>VLOOKUP(Reach7[[#This Row],[Station]],'[3]Reach and Share'!$A$1:$B$562,2,0)</f>
        <v>0</v>
      </c>
      <c r="G226" s="2">
        <f>Reach7[[#This Row],[Q1''2025]]-Reach7[[#This Row],[Q4''2024]]</f>
        <v>0</v>
      </c>
    </row>
    <row r="227" spans="1:7" x14ac:dyDescent="0.45">
      <c r="A227" s="3" t="s">
        <v>243</v>
      </c>
      <c r="B227" s="3">
        <v>0</v>
      </c>
      <c r="C227" s="3">
        <v>0</v>
      </c>
      <c r="D227" s="3">
        <v>0</v>
      </c>
      <c r="E227" s="3">
        <v>0</v>
      </c>
      <c r="F227" s="2">
        <f>VLOOKUP(Reach7[[#This Row],[Station]],'[3]Reach and Share'!$A$1:$B$562,2,0)</f>
        <v>0</v>
      </c>
      <c r="G227" s="2">
        <f>Reach7[[#This Row],[Q1''2025]]-Reach7[[#This Row],[Q4''2024]]</f>
        <v>0</v>
      </c>
    </row>
    <row r="228" spans="1:7" x14ac:dyDescent="0.45">
      <c r="A228" s="3" t="s">
        <v>156</v>
      </c>
      <c r="B228" s="3">
        <v>0</v>
      </c>
      <c r="C228" s="3">
        <v>0</v>
      </c>
      <c r="D228" s="3">
        <v>0</v>
      </c>
      <c r="E228" s="3">
        <v>0</v>
      </c>
      <c r="F228" s="2">
        <f>VLOOKUP(Reach7[[#This Row],[Station]],'[3]Reach and Share'!$A$1:$B$562,2,0)</f>
        <v>0</v>
      </c>
      <c r="G228" s="2">
        <f>Reach7[[#This Row],[Q1''2025]]-Reach7[[#This Row],[Q4''2024]]</f>
        <v>0</v>
      </c>
    </row>
    <row r="229" spans="1:7" x14ac:dyDescent="0.45">
      <c r="A229" s="3" t="s">
        <v>154</v>
      </c>
      <c r="B229" s="3">
        <v>0</v>
      </c>
      <c r="C229" s="3">
        <v>0</v>
      </c>
      <c r="D229" s="3">
        <v>0</v>
      </c>
      <c r="E229" s="3">
        <v>0</v>
      </c>
      <c r="F229" s="2">
        <f>VLOOKUP(Reach7[[#This Row],[Station]],'[3]Reach and Share'!$A$1:$B$562,2,0)</f>
        <v>0</v>
      </c>
      <c r="G229" s="2">
        <f>Reach7[[#This Row],[Q1''2025]]-Reach7[[#This Row],[Q4''2024]]</f>
        <v>0</v>
      </c>
    </row>
    <row r="230" spans="1:7" x14ac:dyDescent="0.45">
      <c r="A230" s="3" t="s">
        <v>230</v>
      </c>
      <c r="B230" s="3">
        <v>0</v>
      </c>
      <c r="C230" s="3">
        <v>0</v>
      </c>
      <c r="D230" s="3">
        <v>0</v>
      </c>
      <c r="E230" s="3">
        <v>0</v>
      </c>
      <c r="F230" s="2">
        <f>VLOOKUP(Reach7[[#This Row],[Station]],'[3]Reach and Share'!$A$1:$B$562,2,0)</f>
        <v>0</v>
      </c>
      <c r="G230" s="2">
        <f>Reach7[[#This Row],[Q1''2025]]-Reach7[[#This Row],[Q4''2024]]</f>
        <v>0</v>
      </c>
    </row>
    <row r="231" spans="1:7" x14ac:dyDescent="0.45">
      <c r="A231" s="3" t="s">
        <v>206</v>
      </c>
      <c r="B231" s="3">
        <v>0</v>
      </c>
      <c r="C231" s="3">
        <v>0</v>
      </c>
      <c r="D231" s="3">
        <v>0</v>
      </c>
      <c r="E231" s="3">
        <v>0</v>
      </c>
      <c r="F231" s="2">
        <f>VLOOKUP(Reach7[[#This Row],[Station]],'[3]Reach and Share'!$A$1:$B$562,2,0)</f>
        <v>0</v>
      </c>
      <c r="G231" s="2">
        <f>Reach7[[#This Row],[Q1''2025]]-Reach7[[#This Row],[Q4''2024]]</f>
        <v>0</v>
      </c>
    </row>
    <row r="232" spans="1:7" x14ac:dyDescent="0.45">
      <c r="A232" s="3" t="s">
        <v>366</v>
      </c>
      <c r="B232" s="3">
        <v>0</v>
      </c>
      <c r="C232" s="3">
        <v>0</v>
      </c>
      <c r="D232" s="3">
        <v>0</v>
      </c>
      <c r="E232" s="3">
        <v>0</v>
      </c>
      <c r="F232" s="2">
        <f>VLOOKUP(Reach7[[#This Row],[Station]],'[3]Reach and Share'!$A$1:$B$562,2,0)</f>
        <v>0</v>
      </c>
      <c r="G232" s="2">
        <f>Reach7[[#This Row],[Q1''2025]]-Reach7[[#This Row],[Q4''2024]]</f>
        <v>0</v>
      </c>
    </row>
    <row r="233" spans="1:7" x14ac:dyDescent="0.45">
      <c r="A233" s="3" t="s">
        <v>166</v>
      </c>
      <c r="B233" s="3">
        <v>0</v>
      </c>
      <c r="C233" s="3">
        <v>0</v>
      </c>
      <c r="D233" s="3">
        <v>0</v>
      </c>
      <c r="E233" s="3">
        <v>0</v>
      </c>
      <c r="F233" s="2">
        <f>VLOOKUP(Reach7[[#This Row],[Station]],'[3]Reach and Share'!$A$1:$B$562,2,0)</f>
        <v>0</v>
      </c>
      <c r="G233" s="2">
        <f>Reach7[[#This Row],[Q1''2025]]-Reach7[[#This Row],[Q4''2024]]</f>
        <v>0</v>
      </c>
    </row>
    <row r="234" spans="1:7" x14ac:dyDescent="0.45">
      <c r="A234" s="3" t="s">
        <v>114</v>
      </c>
      <c r="B234" s="3">
        <v>0</v>
      </c>
      <c r="C234" s="3">
        <v>0</v>
      </c>
      <c r="D234" s="3">
        <v>0</v>
      </c>
      <c r="E234" s="3">
        <v>0</v>
      </c>
      <c r="F234" s="2">
        <f>VLOOKUP(Reach7[[#This Row],[Station]],'[3]Reach and Share'!$A$1:$B$562,2,0)</f>
        <v>0</v>
      </c>
      <c r="G234" s="2">
        <f>Reach7[[#This Row],[Q1''2025]]-Reach7[[#This Row],[Q4''2024]]</f>
        <v>0</v>
      </c>
    </row>
    <row r="235" spans="1:7" x14ac:dyDescent="0.45">
      <c r="A235" s="3" t="s">
        <v>113</v>
      </c>
      <c r="B235" s="3">
        <v>0</v>
      </c>
      <c r="C235" s="3">
        <v>0</v>
      </c>
      <c r="D235" s="3">
        <v>0</v>
      </c>
      <c r="E235" s="3">
        <v>0</v>
      </c>
      <c r="F235" s="2">
        <f>VLOOKUP(Reach7[[#This Row],[Station]],'[3]Reach and Share'!$A$1:$B$562,2,0)</f>
        <v>0</v>
      </c>
      <c r="G235" s="2">
        <f>Reach7[[#This Row],[Q1''2025]]-Reach7[[#This Row],[Q4''2024]]</f>
        <v>0</v>
      </c>
    </row>
    <row r="236" spans="1:7" x14ac:dyDescent="0.45">
      <c r="A236" s="3" t="s">
        <v>112</v>
      </c>
      <c r="B236" s="3">
        <v>0</v>
      </c>
      <c r="C236" s="3">
        <v>0</v>
      </c>
      <c r="D236" s="3">
        <v>0</v>
      </c>
      <c r="E236" s="3">
        <v>0</v>
      </c>
      <c r="F236" s="2">
        <f>VLOOKUP(Reach7[[#This Row],[Station]],'[3]Reach and Share'!$A$1:$B$562,2,0)</f>
        <v>0</v>
      </c>
      <c r="G236" s="2">
        <f>Reach7[[#This Row],[Q1''2025]]-Reach7[[#This Row],[Q4''2024]]</f>
        <v>0</v>
      </c>
    </row>
    <row r="237" spans="1:7" x14ac:dyDescent="0.45">
      <c r="A237" s="3" t="s">
        <v>115</v>
      </c>
      <c r="B237" s="3">
        <v>0</v>
      </c>
      <c r="C237" s="3">
        <v>0</v>
      </c>
      <c r="D237" s="3">
        <v>0</v>
      </c>
      <c r="E237" s="3">
        <v>0</v>
      </c>
      <c r="F237" s="2">
        <f>VLOOKUP(Reach7[[#This Row],[Station]],'[3]Reach and Share'!$A$1:$B$562,2,0)</f>
        <v>0</v>
      </c>
      <c r="G237" s="2">
        <f>Reach7[[#This Row],[Q1''2025]]-Reach7[[#This Row],[Q4''2024]]</f>
        <v>0</v>
      </c>
    </row>
    <row r="238" spans="1:7" x14ac:dyDescent="0.45">
      <c r="A238" s="3" t="s">
        <v>240</v>
      </c>
      <c r="B238" s="3">
        <v>0</v>
      </c>
      <c r="C238" s="3">
        <v>0</v>
      </c>
      <c r="D238" s="3">
        <v>0</v>
      </c>
      <c r="E238" s="3">
        <v>0</v>
      </c>
      <c r="F238" s="2">
        <f>VLOOKUP(Reach7[[#This Row],[Station]],'[3]Reach and Share'!$A$1:$B$562,2,0)</f>
        <v>0</v>
      </c>
      <c r="G238" s="2">
        <f>Reach7[[#This Row],[Q1''2025]]-Reach7[[#This Row],[Q4''2024]]</f>
        <v>0</v>
      </c>
    </row>
    <row r="239" spans="1:7" x14ac:dyDescent="0.45">
      <c r="A239" s="3" t="s">
        <v>205</v>
      </c>
      <c r="B239" s="3">
        <v>0</v>
      </c>
      <c r="C239" s="3">
        <v>0</v>
      </c>
      <c r="D239" s="3">
        <v>0</v>
      </c>
      <c r="E239" s="3">
        <v>0</v>
      </c>
      <c r="F239" s="2">
        <f>VLOOKUP(Reach7[[#This Row],[Station]],'[3]Reach and Share'!$A$1:$B$562,2,0)</f>
        <v>0</v>
      </c>
      <c r="G239" s="2">
        <f>Reach7[[#This Row],[Q1''2025]]-Reach7[[#This Row],[Q4''2024]]</f>
        <v>0</v>
      </c>
    </row>
    <row r="240" spans="1:7" x14ac:dyDescent="0.45">
      <c r="A240" s="3" t="s">
        <v>116</v>
      </c>
      <c r="B240" s="3">
        <v>0</v>
      </c>
      <c r="C240" s="3">
        <v>0</v>
      </c>
      <c r="D240" s="3">
        <v>0</v>
      </c>
      <c r="E240" s="3">
        <v>0</v>
      </c>
      <c r="F240" s="2">
        <f>VLOOKUP(Reach7[[#This Row],[Station]],'[3]Reach and Share'!$A$1:$B$562,2,0)</f>
        <v>0</v>
      </c>
      <c r="G240" s="2">
        <f>Reach7[[#This Row],[Q1''2025]]-Reach7[[#This Row],[Q4''2024]]</f>
        <v>0</v>
      </c>
    </row>
    <row r="241" spans="1:7" x14ac:dyDescent="0.45">
      <c r="A241" s="3" t="s">
        <v>373</v>
      </c>
      <c r="B241" s="3">
        <v>0</v>
      </c>
      <c r="C241" s="3">
        <v>0</v>
      </c>
      <c r="D241" s="3">
        <v>0</v>
      </c>
      <c r="E241" s="3">
        <v>0</v>
      </c>
      <c r="F241" s="2">
        <f>VLOOKUP(Reach7[[#This Row],[Station]],'[3]Reach and Share'!$A$1:$B$562,2,0)</f>
        <v>0</v>
      </c>
      <c r="G241" s="2">
        <f>Reach7[[#This Row],[Q1''2025]]-Reach7[[#This Row],[Q4''2024]]</f>
        <v>0</v>
      </c>
    </row>
    <row r="242" spans="1:7" x14ac:dyDescent="0.45">
      <c r="A242" s="3" t="s">
        <v>372</v>
      </c>
      <c r="B242" s="3">
        <v>0</v>
      </c>
      <c r="C242" s="3">
        <v>0</v>
      </c>
      <c r="D242" s="3">
        <v>0</v>
      </c>
      <c r="E242" s="3">
        <v>0</v>
      </c>
      <c r="F242" s="2">
        <f>VLOOKUP(Reach7[[#This Row],[Station]],'[3]Reach and Share'!$A$1:$B$562,2,0)</f>
        <v>0</v>
      </c>
      <c r="G242" s="2">
        <f>Reach7[[#This Row],[Q1''2025]]-Reach7[[#This Row],[Q4''2024]]</f>
        <v>0</v>
      </c>
    </row>
    <row r="243" spans="1:7" x14ac:dyDescent="0.45">
      <c r="A243" s="3" t="s">
        <v>215</v>
      </c>
      <c r="B243" s="3">
        <v>0</v>
      </c>
      <c r="C243" s="3">
        <v>0</v>
      </c>
      <c r="D243" s="3">
        <v>0</v>
      </c>
      <c r="E243" s="3">
        <v>0</v>
      </c>
      <c r="F243" s="2">
        <f>VLOOKUP(Reach7[[#This Row],[Station]],'[3]Reach and Share'!$A$1:$B$562,2,0)</f>
        <v>0</v>
      </c>
      <c r="G243" s="2">
        <f>Reach7[[#This Row],[Q1''2025]]-Reach7[[#This Row],[Q4''2024]]</f>
        <v>0</v>
      </c>
    </row>
    <row r="244" spans="1:7" x14ac:dyDescent="0.45">
      <c r="A244" s="3" t="s">
        <v>364</v>
      </c>
      <c r="B244" s="3">
        <v>0</v>
      </c>
      <c r="C244" s="3">
        <v>0</v>
      </c>
      <c r="D244" s="3">
        <v>0</v>
      </c>
      <c r="E244" s="3">
        <v>0</v>
      </c>
      <c r="F244" s="2">
        <f>VLOOKUP(Reach7[[#This Row],[Station]],'[3]Reach and Share'!$A$1:$B$562,2,0)</f>
        <v>0</v>
      </c>
      <c r="G244" s="2">
        <f>Reach7[[#This Row],[Q1''2025]]-Reach7[[#This Row],[Q4''2024]]</f>
        <v>0</v>
      </c>
    </row>
    <row r="245" spans="1:7" x14ac:dyDescent="0.45">
      <c r="A245" s="3" t="s">
        <v>378</v>
      </c>
      <c r="B245" s="3">
        <v>0</v>
      </c>
      <c r="C245" s="3">
        <v>0</v>
      </c>
      <c r="D245" s="3">
        <v>0</v>
      </c>
      <c r="E245" s="3">
        <v>0</v>
      </c>
      <c r="F245" s="2">
        <f>VLOOKUP(Reach7[[#This Row],[Station]],'[3]Reach and Share'!$A$1:$B$562,2,0)</f>
        <v>0</v>
      </c>
      <c r="G245" s="2">
        <f>Reach7[[#This Row],[Q1''2025]]-Reach7[[#This Row],[Q4''2024]]</f>
        <v>0</v>
      </c>
    </row>
    <row r="246" spans="1:7" x14ac:dyDescent="0.45">
      <c r="A246" s="3" t="s">
        <v>377</v>
      </c>
      <c r="B246" s="3">
        <v>0</v>
      </c>
      <c r="C246" s="3">
        <v>0</v>
      </c>
      <c r="D246" s="3">
        <v>0</v>
      </c>
      <c r="E246" s="3">
        <v>0</v>
      </c>
      <c r="F246" s="2">
        <f>VLOOKUP(Reach7[[#This Row],[Station]],'[3]Reach and Share'!$A$1:$B$562,2,0)</f>
        <v>0</v>
      </c>
      <c r="G246" s="2">
        <f>Reach7[[#This Row],[Q1''2025]]-Reach7[[#This Row],[Q4''2024]]</f>
        <v>0</v>
      </c>
    </row>
    <row r="247" spans="1:7" x14ac:dyDescent="0.45">
      <c r="A247" s="3" t="s">
        <v>374</v>
      </c>
      <c r="B247" s="3">
        <v>0</v>
      </c>
      <c r="C247" s="3">
        <v>0</v>
      </c>
      <c r="D247" s="3">
        <v>0</v>
      </c>
      <c r="E247" s="3">
        <v>0</v>
      </c>
      <c r="F247" s="2">
        <f>VLOOKUP(Reach7[[#This Row],[Station]],'[3]Reach and Share'!$A$1:$B$562,2,0)</f>
        <v>0</v>
      </c>
      <c r="G247" s="2">
        <f>Reach7[[#This Row],[Q1''2025]]-Reach7[[#This Row],[Q4''2024]]</f>
        <v>0</v>
      </c>
    </row>
    <row r="248" spans="1:7" x14ac:dyDescent="0.45">
      <c r="A248" s="3" t="s">
        <v>50</v>
      </c>
      <c r="B248" s="3">
        <v>0</v>
      </c>
      <c r="C248" s="3">
        <v>0</v>
      </c>
      <c r="D248" s="3">
        <v>0</v>
      </c>
      <c r="E248" s="3">
        <v>0</v>
      </c>
      <c r="F248" s="2">
        <f>VLOOKUP(Reach7[[#This Row],[Station]],'[3]Reach and Share'!$A$1:$B$562,2,0)</f>
        <v>0</v>
      </c>
      <c r="G248" s="2">
        <f>Reach7[[#This Row],[Q1''2025]]-Reach7[[#This Row],[Q4''2024]]</f>
        <v>0</v>
      </c>
    </row>
    <row r="249" spans="1:7" x14ac:dyDescent="0.45">
      <c r="A249" s="3" t="s">
        <v>367</v>
      </c>
      <c r="B249" s="3">
        <v>0</v>
      </c>
      <c r="C249" s="3">
        <v>0</v>
      </c>
      <c r="D249" s="3">
        <v>0</v>
      </c>
      <c r="E249" s="3">
        <v>0</v>
      </c>
      <c r="F249" s="2">
        <f>VLOOKUP(Reach7[[#This Row],[Station]],'[3]Reach and Share'!$A$1:$B$562,2,0)</f>
        <v>0</v>
      </c>
      <c r="G249" s="2">
        <f>Reach7[[#This Row],[Q1''2025]]-Reach7[[#This Row],[Q4''2024]]</f>
        <v>0</v>
      </c>
    </row>
    <row r="250" spans="1:7" x14ac:dyDescent="0.45">
      <c r="A250" s="3" t="s">
        <v>223</v>
      </c>
      <c r="B250" s="3">
        <v>0</v>
      </c>
      <c r="C250" s="3">
        <v>0</v>
      </c>
      <c r="D250" s="3">
        <v>0</v>
      </c>
      <c r="E250" s="3">
        <v>0</v>
      </c>
      <c r="F250" s="2">
        <f>VLOOKUP(Reach7[[#This Row],[Station]],'[3]Reach and Share'!$A$1:$B$562,2,0)</f>
        <v>0</v>
      </c>
      <c r="G250" s="2">
        <f>Reach7[[#This Row],[Q1''2025]]-Reach7[[#This Row],[Q4''2024]]</f>
        <v>0</v>
      </c>
    </row>
    <row r="251" spans="1:7" x14ac:dyDescent="0.45">
      <c r="A251" s="3" t="s">
        <v>150</v>
      </c>
      <c r="B251" s="3">
        <v>0</v>
      </c>
      <c r="C251" s="3">
        <v>0</v>
      </c>
      <c r="D251" s="3">
        <v>0</v>
      </c>
      <c r="E251" s="3">
        <v>0</v>
      </c>
      <c r="F251" s="2">
        <f>VLOOKUP(Reach7[[#This Row],[Station]],'[3]Reach and Share'!$A$1:$B$562,2,0)</f>
        <v>0</v>
      </c>
      <c r="G251" s="2">
        <f>Reach7[[#This Row],[Q1''2025]]-Reach7[[#This Row],[Q4''2024]]</f>
        <v>0</v>
      </c>
    </row>
    <row r="252" spans="1:7" x14ac:dyDescent="0.45">
      <c r="A252" s="3" t="s">
        <v>368</v>
      </c>
      <c r="B252" s="3">
        <v>2.9999999999999997E-4</v>
      </c>
      <c r="C252" s="3">
        <v>0</v>
      </c>
      <c r="D252" s="3">
        <v>0</v>
      </c>
      <c r="E252" s="3">
        <v>0</v>
      </c>
      <c r="F252" s="2">
        <f>VLOOKUP(Reach7[[#This Row],[Station]],'[3]Reach and Share'!$A$1:$B$562,2,0)</f>
        <v>0</v>
      </c>
      <c r="G252" s="2">
        <f>Reach7[[#This Row],[Q1''2025]]-Reach7[[#This Row],[Q4''2024]]</f>
        <v>0</v>
      </c>
    </row>
    <row r="253" spans="1:7" x14ac:dyDescent="0.45">
      <c r="A253" s="3" t="s">
        <v>370</v>
      </c>
      <c r="B253" s="3">
        <v>0</v>
      </c>
      <c r="C253" s="3">
        <v>0</v>
      </c>
      <c r="D253" s="3">
        <v>0</v>
      </c>
      <c r="E253" s="3">
        <v>0</v>
      </c>
      <c r="F253" s="2">
        <f>VLOOKUP(Reach7[[#This Row],[Station]],'[3]Reach and Share'!$A$1:$B$562,2,0)</f>
        <v>0</v>
      </c>
      <c r="G253" s="2">
        <f>Reach7[[#This Row],[Q1''2025]]-Reach7[[#This Row],[Q4''2024]]</f>
        <v>0</v>
      </c>
    </row>
    <row r="254" spans="1:7" x14ac:dyDescent="0.45">
      <c r="A254" s="3" t="s">
        <v>183</v>
      </c>
      <c r="B254" s="3">
        <v>0</v>
      </c>
      <c r="C254" s="3">
        <v>0</v>
      </c>
      <c r="D254" s="3">
        <v>0</v>
      </c>
      <c r="E254" s="3">
        <v>0</v>
      </c>
      <c r="F254" s="2">
        <f>VLOOKUP(Reach7[[#This Row],[Station]],'[3]Reach and Share'!$A$1:$B$562,2,0)</f>
        <v>0</v>
      </c>
      <c r="G254" s="2">
        <f>Reach7[[#This Row],[Q1''2025]]-Reach7[[#This Row],[Q4''2024]]</f>
        <v>0</v>
      </c>
    </row>
    <row r="255" spans="1:7" x14ac:dyDescent="0.45">
      <c r="A255" s="3" t="s">
        <v>213</v>
      </c>
      <c r="B255" s="3">
        <v>0</v>
      </c>
      <c r="C255" s="3">
        <v>0</v>
      </c>
      <c r="D255" s="3">
        <v>0</v>
      </c>
      <c r="E255" s="3">
        <v>0</v>
      </c>
      <c r="F255" s="2">
        <f>VLOOKUP(Reach7[[#This Row],[Station]],'[3]Reach and Share'!$A$1:$B$562,2,0)</f>
        <v>0</v>
      </c>
      <c r="G255" s="2">
        <f>Reach7[[#This Row],[Q1''2025]]-Reach7[[#This Row],[Q4''2024]]</f>
        <v>0</v>
      </c>
    </row>
    <row r="256" spans="1:7" x14ac:dyDescent="0.45">
      <c r="A256" s="3" t="s">
        <v>15</v>
      </c>
      <c r="B256" s="3">
        <v>0</v>
      </c>
      <c r="C256" s="3">
        <v>0</v>
      </c>
      <c r="D256" s="3">
        <v>0</v>
      </c>
      <c r="E256" s="3">
        <v>0</v>
      </c>
      <c r="F256" s="2">
        <f>VLOOKUP(Reach7[[#This Row],[Station]],'[3]Reach and Share'!$A$1:$B$562,2,0)</f>
        <v>0</v>
      </c>
      <c r="G256" s="2">
        <f>Reach7[[#This Row],[Q1''2025]]-Reach7[[#This Row],[Q4''2024]]</f>
        <v>0</v>
      </c>
    </row>
    <row r="257" spans="1:7" x14ac:dyDescent="0.45">
      <c r="A257" s="3" t="s">
        <v>455</v>
      </c>
      <c r="B257" s="3"/>
      <c r="C257" s="3">
        <v>0</v>
      </c>
      <c r="D257" s="3">
        <v>0</v>
      </c>
      <c r="E257" s="3">
        <v>0</v>
      </c>
      <c r="F257" s="2">
        <f>VLOOKUP(Reach7[[#This Row],[Station]],'[3]Reach and Share'!$A$1:$B$562,2,0)</f>
        <v>0</v>
      </c>
      <c r="G257" s="2">
        <f>Reach7[[#This Row],[Q1''2025]]-Reach7[[#This Row],[Q4''2024]]</f>
        <v>0</v>
      </c>
    </row>
    <row r="258" spans="1:7" x14ac:dyDescent="0.45">
      <c r="A258" s="3" t="s">
        <v>139</v>
      </c>
      <c r="B258" s="3">
        <v>0</v>
      </c>
      <c r="C258" s="3">
        <v>0</v>
      </c>
      <c r="D258" s="3">
        <v>0</v>
      </c>
      <c r="E258" s="3">
        <v>0</v>
      </c>
      <c r="F258" s="2">
        <f>VLOOKUP(Reach7[[#This Row],[Station]],'[3]Reach and Share'!$A$1:$B$562,2,0)</f>
        <v>0</v>
      </c>
      <c r="G258" s="2">
        <f>Reach7[[#This Row],[Q1''2025]]-Reach7[[#This Row],[Q4''2024]]</f>
        <v>0</v>
      </c>
    </row>
    <row r="259" spans="1:7" x14ac:dyDescent="0.45">
      <c r="A259" s="3" t="s">
        <v>140</v>
      </c>
      <c r="B259" s="3">
        <v>0</v>
      </c>
      <c r="C259" s="3">
        <v>0</v>
      </c>
      <c r="D259" s="3">
        <v>0</v>
      </c>
      <c r="E259" s="3">
        <v>0</v>
      </c>
      <c r="F259" s="2">
        <f>VLOOKUP(Reach7[[#This Row],[Station]],'[3]Reach and Share'!$A$1:$B$562,2,0)</f>
        <v>0</v>
      </c>
      <c r="G259" s="2">
        <f>Reach7[[#This Row],[Q1''2025]]-Reach7[[#This Row],[Q4''2024]]</f>
        <v>0</v>
      </c>
    </row>
    <row r="260" spans="1:7" x14ac:dyDescent="0.45">
      <c r="A260" s="3" t="s">
        <v>211</v>
      </c>
      <c r="B260" s="3">
        <v>0</v>
      </c>
      <c r="C260" s="3">
        <v>0</v>
      </c>
      <c r="D260" s="3">
        <v>0</v>
      </c>
      <c r="E260" s="3">
        <v>0</v>
      </c>
      <c r="F260" s="2">
        <f>VLOOKUP(Reach7[[#This Row],[Station]],'[3]Reach and Share'!$A$1:$B$562,2,0)</f>
        <v>0</v>
      </c>
      <c r="G260" s="2">
        <f>Reach7[[#This Row],[Q1''2025]]-Reach7[[#This Row],[Q4''2024]]</f>
        <v>0</v>
      </c>
    </row>
    <row r="261" spans="1:7" x14ac:dyDescent="0.45">
      <c r="A261" s="3" t="s">
        <v>143</v>
      </c>
      <c r="B261" s="3">
        <v>0</v>
      </c>
      <c r="C261" s="3">
        <v>0</v>
      </c>
      <c r="D261" s="3">
        <v>0</v>
      </c>
      <c r="E261" s="3">
        <v>0</v>
      </c>
      <c r="F261" s="2">
        <f>VLOOKUP(Reach7[[#This Row],[Station]],'[3]Reach and Share'!$A$1:$B$562,2,0)</f>
        <v>0</v>
      </c>
      <c r="G261" s="2">
        <f>Reach7[[#This Row],[Q1''2025]]-Reach7[[#This Row],[Q4''2024]]</f>
        <v>0</v>
      </c>
    </row>
    <row r="262" spans="1:7" x14ac:dyDescent="0.45">
      <c r="A262" s="3" t="s">
        <v>141</v>
      </c>
      <c r="B262" s="3">
        <v>0</v>
      </c>
      <c r="C262" s="3">
        <v>0</v>
      </c>
      <c r="D262" s="3">
        <v>0</v>
      </c>
      <c r="E262" s="3">
        <v>0</v>
      </c>
      <c r="F262" s="2">
        <f>VLOOKUP(Reach7[[#This Row],[Station]],'[3]Reach and Share'!$A$1:$B$562,2,0)</f>
        <v>0</v>
      </c>
      <c r="G262" s="2">
        <f>Reach7[[#This Row],[Q1''2025]]-Reach7[[#This Row],[Q4''2024]]</f>
        <v>0</v>
      </c>
    </row>
    <row r="263" spans="1:7" x14ac:dyDescent="0.45">
      <c r="A263" s="3" t="s">
        <v>145</v>
      </c>
      <c r="B263" s="3">
        <v>0</v>
      </c>
      <c r="C263" s="3">
        <v>0</v>
      </c>
      <c r="D263" s="3">
        <v>0</v>
      </c>
      <c r="E263" s="3">
        <v>0</v>
      </c>
      <c r="F263" s="2">
        <f>VLOOKUP(Reach7[[#This Row],[Station]],'[3]Reach and Share'!$A$1:$B$562,2,0)</f>
        <v>0</v>
      </c>
      <c r="G263" s="2">
        <f>Reach7[[#This Row],[Q1''2025]]-Reach7[[#This Row],[Q4''2024]]</f>
        <v>0</v>
      </c>
    </row>
    <row r="264" spans="1:7" x14ac:dyDescent="0.45">
      <c r="A264" s="3" t="s">
        <v>135</v>
      </c>
      <c r="B264" s="3">
        <v>0</v>
      </c>
      <c r="C264" s="3">
        <v>0</v>
      </c>
      <c r="D264" s="3">
        <v>0</v>
      </c>
      <c r="E264" s="3">
        <v>0</v>
      </c>
      <c r="F264" s="2">
        <f>VLOOKUP(Reach7[[#This Row],[Station]],'[3]Reach and Share'!$A$1:$B$562,2,0)</f>
        <v>0</v>
      </c>
      <c r="G264" s="2">
        <f>Reach7[[#This Row],[Q1''2025]]-Reach7[[#This Row],[Q4''2024]]</f>
        <v>0</v>
      </c>
    </row>
    <row r="265" spans="1:7" x14ac:dyDescent="0.45">
      <c r="A265" s="3" t="s">
        <v>155</v>
      </c>
      <c r="B265" s="3">
        <v>0</v>
      </c>
      <c r="C265" s="3">
        <v>0</v>
      </c>
      <c r="D265" s="3">
        <v>0</v>
      </c>
      <c r="E265" s="3">
        <v>0</v>
      </c>
      <c r="F265" s="2">
        <f>VLOOKUP(Reach7[[#This Row],[Station]],'[3]Reach and Share'!$A$1:$B$562,2,0)</f>
        <v>0</v>
      </c>
      <c r="G265" s="2">
        <f>Reach7[[#This Row],[Q1''2025]]-Reach7[[#This Row],[Q4''2024]]</f>
        <v>0</v>
      </c>
    </row>
    <row r="266" spans="1:7" x14ac:dyDescent="0.45">
      <c r="A266" s="3" t="s">
        <v>515</v>
      </c>
      <c r="B266" s="3"/>
      <c r="C266" s="3"/>
      <c r="D266" s="3"/>
      <c r="E266" s="3">
        <v>0</v>
      </c>
      <c r="F266" s="2">
        <f>VLOOKUP(Reach7[[#This Row],[Station]],'[3]Reach and Share'!$A$1:$B$562,2,0)</f>
        <v>0</v>
      </c>
      <c r="G266" s="2">
        <f>Reach7[[#This Row],[Q1''2025]]-Reach7[[#This Row],[Q4''2024]]</f>
        <v>0</v>
      </c>
    </row>
    <row r="267" spans="1:7" x14ac:dyDescent="0.45">
      <c r="A267" s="3" t="s">
        <v>136</v>
      </c>
      <c r="B267" s="3">
        <v>0</v>
      </c>
      <c r="C267" s="3">
        <v>0</v>
      </c>
      <c r="D267" s="3">
        <v>0</v>
      </c>
      <c r="E267" s="3">
        <v>0</v>
      </c>
      <c r="F267" s="2">
        <f>VLOOKUP(Reach7[[#This Row],[Station]],'[3]Reach and Share'!$A$1:$B$562,2,0)</f>
        <v>0</v>
      </c>
      <c r="G267" s="2">
        <f>Reach7[[#This Row],[Q1''2025]]-Reach7[[#This Row],[Q4''2024]]</f>
        <v>0</v>
      </c>
    </row>
    <row r="268" spans="1:7" x14ac:dyDescent="0.45">
      <c r="A268" s="3" t="s">
        <v>138</v>
      </c>
      <c r="B268" s="3">
        <v>0</v>
      </c>
      <c r="C268" s="3">
        <v>0</v>
      </c>
      <c r="D268" s="3">
        <v>0</v>
      </c>
      <c r="E268" s="3">
        <v>0</v>
      </c>
      <c r="F268" s="2">
        <f>VLOOKUP(Reach7[[#This Row],[Station]],'[3]Reach and Share'!$A$1:$B$562,2,0)</f>
        <v>0</v>
      </c>
      <c r="G268" s="2">
        <f>Reach7[[#This Row],[Q1''2025]]-Reach7[[#This Row],[Q4''2024]]</f>
        <v>0</v>
      </c>
    </row>
    <row r="269" spans="1:7" x14ac:dyDescent="0.45">
      <c r="A269" s="3" t="s">
        <v>131</v>
      </c>
      <c r="B269" s="3">
        <v>0</v>
      </c>
      <c r="C269" s="3">
        <v>0</v>
      </c>
      <c r="D269" s="3">
        <v>0</v>
      </c>
      <c r="E269" s="3">
        <v>0</v>
      </c>
      <c r="F269" s="2">
        <f>VLOOKUP(Reach7[[#This Row],[Station]],'[3]Reach and Share'!$A$1:$B$562,2,0)</f>
        <v>0</v>
      </c>
      <c r="G269" s="2">
        <f>Reach7[[#This Row],[Q1''2025]]-Reach7[[#This Row],[Q4''2024]]</f>
        <v>0</v>
      </c>
    </row>
    <row r="270" spans="1:7" x14ac:dyDescent="0.45">
      <c r="A270" s="3" t="s">
        <v>127</v>
      </c>
      <c r="B270" s="3">
        <v>0</v>
      </c>
      <c r="C270" s="3">
        <v>0</v>
      </c>
      <c r="D270" s="3">
        <v>0</v>
      </c>
      <c r="E270" s="3">
        <v>0</v>
      </c>
      <c r="F270" s="2">
        <f>VLOOKUP(Reach7[[#This Row],[Station]],'[3]Reach and Share'!$A$1:$B$562,2,0)</f>
        <v>0</v>
      </c>
      <c r="G270" s="2">
        <f>Reach7[[#This Row],[Q1''2025]]-Reach7[[#This Row],[Q4''2024]]</f>
        <v>0</v>
      </c>
    </row>
    <row r="271" spans="1:7" x14ac:dyDescent="0.45">
      <c r="A271" s="3" t="s">
        <v>107</v>
      </c>
      <c r="B271" s="3">
        <v>0</v>
      </c>
      <c r="C271" s="3">
        <v>0</v>
      </c>
      <c r="D271" s="3">
        <v>0</v>
      </c>
      <c r="E271" s="3">
        <v>0</v>
      </c>
      <c r="F271" s="2">
        <f>VLOOKUP(Reach7[[#This Row],[Station]],'[3]Reach and Share'!$A$1:$B$562,2,0)</f>
        <v>0</v>
      </c>
      <c r="G271" s="2">
        <f>Reach7[[#This Row],[Q1''2025]]-Reach7[[#This Row],[Q4''2024]]</f>
        <v>0</v>
      </c>
    </row>
    <row r="272" spans="1:7" x14ac:dyDescent="0.45">
      <c r="A272" s="3" t="s">
        <v>450</v>
      </c>
      <c r="B272" s="3"/>
      <c r="C272" s="3">
        <v>0</v>
      </c>
      <c r="D272" s="3">
        <v>0</v>
      </c>
      <c r="E272" s="3">
        <v>0</v>
      </c>
      <c r="F272" s="2">
        <f>VLOOKUP(Reach7[[#This Row],[Station]],'[3]Reach and Share'!$A$1:$B$562,2,0)</f>
        <v>0</v>
      </c>
      <c r="G272" s="2">
        <f>Reach7[[#This Row],[Q1''2025]]-Reach7[[#This Row],[Q4''2024]]</f>
        <v>0</v>
      </c>
    </row>
    <row r="273" spans="1:7" x14ac:dyDescent="0.45">
      <c r="A273" s="3" t="s">
        <v>105</v>
      </c>
      <c r="B273" s="3">
        <v>0</v>
      </c>
      <c r="C273" s="3">
        <v>0</v>
      </c>
      <c r="D273" s="3">
        <v>0</v>
      </c>
      <c r="E273" s="3">
        <v>0</v>
      </c>
      <c r="F273" s="2">
        <f>VLOOKUP(Reach7[[#This Row],[Station]],'[3]Reach and Share'!$A$1:$B$562,2,0)</f>
        <v>0</v>
      </c>
      <c r="G273" s="2">
        <f>Reach7[[#This Row],[Q1''2025]]-Reach7[[#This Row],[Q4''2024]]</f>
        <v>0</v>
      </c>
    </row>
    <row r="274" spans="1:7" x14ac:dyDescent="0.45">
      <c r="A274" s="3" t="s">
        <v>204</v>
      </c>
      <c r="B274" s="3">
        <v>0</v>
      </c>
      <c r="C274" s="3">
        <v>0</v>
      </c>
      <c r="D274" s="3">
        <v>0</v>
      </c>
      <c r="E274" s="3">
        <v>0</v>
      </c>
      <c r="F274" s="2">
        <f>VLOOKUP(Reach7[[#This Row],[Station]],'[3]Reach and Share'!$A$1:$B$562,2,0)</f>
        <v>0</v>
      </c>
      <c r="G274" s="2">
        <f>Reach7[[#This Row],[Q1''2025]]-Reach7[[#This Row],[Q4''2024]]</f>
        <v>0</v>
      </c>
    </row>
    <row r="275" spans="1:7" x14ac:dyDescent="0.45">
      <c r="A275" s="3" t="s">
        <v>111</v>
      </c>
      <c r="B275" s="3">
        <v>0</v>
      </c>
      <c r="C275" s="3">
        <v>0</v>
      </c>
      <c r="D275" s="3">
        <v>0</v>
      </c>
      <c r="E275" s="3">
        <v>0</v>
      </c>
      <c r="F275" s="2">
        <f>VLOOKUP(Reach7[[#This Row],[Station]],'[3]Reach and Share'!$A$1:$B$562,2,0)</f>
        <v>0</v>
      </c>
      <c r="G275" s="2">
        <f>Reach7[[#This Row],[Q1''2025]]-Reach7[[#This Row],[Q4''2024]]</f>
        <v>0</v>
      </c>
    </row>
    <row r="276" spans="1:7" x14ac:dyDescent="0.45">
      <c r="A276" s="3" t="s">
        <v>99</v>
      </c>
      <c r="B276" s="3">
        <v>0</v>
      </c>
      <c r="C276" s="3">
        <v>0</v>
      </c>
      <c r="D276" s="3">
        <v>0</v>
      </c>
      <c r="E276" s="3">
        <v>0</v>
      </c>
      <c r="F276" s="2">
        <f>VLOOKUP(Reach7[[#This Row],[Station]],'[3]Reach and Share'!$A$1:$B$562,2,0)</f>
        <v>0</v>
      </c>
      <c r="G276" s="2">
        <f>Reach7[[#This Row],[Q1''2025]]-Reach7[[#This Row],[Q4''2024]]</f>
        <v>0</v>
      </c>
    </row>
    <row r="277" spans="1:7" x14ac:dyDescent="0.45">
      <c r="A277" s="3" t="s">
        <v>108</v>
      </c>
      <c r="B277" s="3">
        <v>0</v>
      </c>
      <c r="C277" s="3">
        <v>0</v>
      </c>
      <c r="D277" s="3">
        <v>0</v>
      </c>
      <c r="E277" s="3">
        <v>0</v>
      </c>
      <c r="F277" s="2">
        <f>VLOOKUP(Reach7[[#This Row],[Station]],'[3]Reach and Share'!$A$1:$B$562,2,0)</f>
        <v>0</v>
      </c>
      <c r="G277" s="2">
        <f>Reach7[[#This Row],[Q1''2025]]-Reach7[[#This Row],[Q4''2024]]</f>
        <v>0</v>
      </c>
    </row>
    <row r="278" spans="1:7" x14ac:dyDescent="0.45">
      <c r="A278" s="3" t="s">
        <v>104</v>
      </c>
      <c r="B278" s="3">
        <v>0</v>
      </c>
      <c r="C278" s="3">
        <v>0</v>
      </c>
      <c r="D278" s="3">
        <v>0</v>
      </c>
      <c r="E278" s="3">
        <v>0</v>
      </c>
      <c r="F278" s="2">
        <f>VLOOKUP(Reach7[[#This Row],[Station]],'[3]Reach and Share'!$A$1:$B$562,2,0)</f>
        <v>0</v>
      </c>
      <c r="G278" s="2">
        <f>Reach7[[#This Row],[Q1''2025]]-Reach7[[#This Row],[Q4''2024]]</f>
        <v>0</v>
      </c>
    </row>
    <row r="279" spans="1:7" x14ac:dyDescent="0.45">
      <c r="A279" s="3" t="s">
        <v>110</v>
      </c>
      <c r="B279" s="3">
        <v>1.4E-3</v>
      </c>
      <c r="C279" s="3">
        <v>0</v>
      </c>
      <c r="D279" s="3">
        <v>0</v>
      </c>
      <c r="E279" s="3">
        <v>0</v>
      </c>
      <c r="F279" s="2">
        <f>VLOOKUP(Reach7[[#This Row],[Station]],'[3]Reach and Share'!$A$1:$B$562,2,0)</f>
        <v>0</v>
      </c>
      <c r="G279" s="2">
        <f>Reach7[[#This Row],[Q1''2025]]-Reach7[[#This Row],[Q4''2024]]</f>
        <v>0</v>
      </c>
    </row>
    <row r="280" spans="1:7" x14ac:dyDescent="0.45">
      <c r="A280" s="3" t="s">
        <v>212</v>
      </c>
      <c r="B280" s="3">
        <v>0</v>
      </c>
      <c r="C280" s="3">
        <v>0</v>
      </c>
      <c r="D280" s="3">
        <v>0</v>
      </c>
      <c r="E280" s="3">
        <v>0</v>
      </c>
      <c r="F280" s="2">
        <f>VLOOKUP(Reach7[[#This Row],[Station]],'[3]Reach and Share'!$A$1:$B$562,2,0)</f>
        <v>0</v>
      </c>
      <c r="G280" s="2">
        <f>Reach7[[#This Row],[Q1''2025]]-Reach7[[#This Row],[Q4''2024]]</f>
        <v>0</v>
      </c>
    </row>
    <row r="281" spans="1:7" x14ac:dyDescent="0.45">
      <c r="A281" s="3" t="s">
        <v>121</v>
      </c>
      <c r="B281" s="3">
        <v>0</v>
      </c>
      <c r="C281" s="3">
        <v>0</v>
      </c>
      <c r="D281" s="3">
        <v>0</v>
      </c>
      <c r="E281" s="3">
        <v>0</v>
      </c>
      <c r="F281" s="2">
        <f>VLOOKUP(Reach7[[#This Row],[Station]],'[3]Reach and Share'!$A$1:$B$562,2,0)</f>
        <v>0</v>
      </c>
      <c r="G281" s="2">
        <f>Reach7[[#This Row],[Q1''2025]]-Reach7[[#This Row],[Q4''2024]]</f>
        <v>0</v>
      </c>
    </row>
    <row r="282" spans="1:7" x14ac:dyDescent="0.45">
      <c r="A282" s="3" t="s">
        <v>120</v>
      </c>
      <c r="B282" s="3">
        <v>0</v>
      </c>
      <c r="C282" s="3">
        <v>0</v>
      </c>
      <c r="D282" s="3">
        <v>0</v>
      </c>
      <c r="E282" s="3">
        <v>0</v>
      </c>
      <c r="F282" s="2">
        <f>VLOOKUP(Reach7[[#This Row],[Station]],'[3]Reach and Share'!$A$1:$B$562,2,0)</f>
        <v>0</v>
      </c>
      <c r="G282" s="2">
        <f>Reach7[[#This Row],[Q1''2025]]-Reach7[[#This Row],[Q4''2024]]</f>
        <v>0</v>
      </c>
    </row>
    <row r="283" spans="1:7" x14ac:dyDescent="0.45">
      <c r="A283" s="3" t="s">
        <v>103</v>
      </c>
      <c r="B283" s="3">
        <v>0</v>
      </c>
      <c r="C283" s="3">
        <v>0</v>
      </c>
      <c r="D283" s="3">
        <v>0</v>
      </c>
      <c r="E283" s="3">
        <v>0</v>
      </c>
      <c r="F283" s="2">
        <f>VLOOKUP(Reach7[[#This Row],[Station]],'[3]Reach and Share'!$A$1:$B$562,2,0)</f>
        <v>0</v>
      </c>
      <c r="G283" s="2">
        <f>Reach7[[#This Row],[Q1''2025]]-Reach7[[#This Row],[Q4''2024]]</f>
        <v>0</v>
      </c>
    </row>
    <row r="284" spans="1:7" x14ac:dyDescent="0.45">
      <c r="A284" s="3" t="s">
        <v>101</v>
      </c>
      <c r="B284" s="3">
        <v>0</v>
      </c>
      <c r="C284" s="3">
        <v>0</v>
      </c>
      <c r="D284" s="3">
        <v>0</v>
      </c>
      <c r="E284" s="3">
        <v>0</v>
      </c>
      <c r="F284" s="2">
        <f>VLOOKUP(Reach7[[#This Row],[Station]],'[3]Reach and Share'!$A$1:$B$562,2,0)</f>
        <v>0</v>
      </c>
      <c r="G284" s="2">
        <f>Reach7[[#This Row],[Q1''2025]]-Reach7[[#This Row],[Q4''2024]]</f>
        <v>0</v>
      </c>
    </row>
    <row r="285" spans="1:7" x14ac:dyDescent="0.45">
      <c r="A285" s="3" t="s">
        <v>100</v>
      </c>
      <c r="B285" s="3">
        <v>0</v>
      </c>
      <c r="C285" s="3">
        <v>0</v>
      </c>
      <c r="D285" s="3">
        <v>0</v>
      </c>
      <c r="E285" s="3">
        <v>0</v>
      </c>
      <c r="F285" s="2">
        <f>VLOOKUP(Reach7[[#This Row],[Station]],'[3]Reach and Share'!$A$1:$B$562,2,0)</f>
        <v>0</v>
      </c>
      <c r="G285" s="2">
        <f>Reach7[[#This Row],[Q1''2025]]-Reach7[[#This Row],[Q4''2024]]</f>
        <v>0</v>
      </c>
    </row>
    <row r="286" spans="1:7" x14ac:dyDescent="0.45">
      <c r="A286" s="3" t="s">
        <v>426</v>
      </c>
      <c r="B286" s="3">
        <v>0</v>
      </c>
      <c r="C286" s="3">
        <v>0</v>
      </c>
      <c r="D286" s="3">
        <v>0</v>
      </c>
      <c r="E286" s="3">
        <v>0</v>
      </c>
      <c r="F286" s="2">
        <f>VLOOKUP(Reach7[[#This Row],[Station]],'[3]Reach and Share'!$A$1:$B$562,2,0)</f>
        <v>0</v>
      </c>
      <c r="G286" s="2">
        <f>Reach7[[#This Row],[Q1''2025]]-Reach7[[#This Row],[Q4''2024]]</f>
        <v>0</v>
      </c>
    </row>
    <row r="287" spans="1:7" x14ac:dyDescent="0.45">
      <c r="A287" s="3" t="s">
        <v>482</v>
      </c>
      <c r="B287" s="3"/>
      <c r="C287" s="3"/>
      <c r="D287" s="3">
        <v>0</v>
      </c>
      <c r="E287" s="3">
        <v>0</v>
      </c>
      <c r="F287" s="2">
        <f>VLOOKUP(Reach7[[#This Row],[Station]],'[3]Reach and Share'!$A$1:$B$562,2,0)</f>
        <v>0</v>
      </c>
      <c r="G287" s="2">
        <f>Reach7[[#This Row],[Q1''2025]]-Reach7[[#This Row],[Q4''2024]]</f>
        <v>0</v>
      </c>
    </row>
    <row r="288" spans="1:7" x14ac:dyDescent="0.45">
      <c r="A288" s="3" t="s">
        <v>46</v>
      </c>
      <c r="B288" s="3">
        <v>0</v>
      </c>
      <c r="C288" s="3">
        <v>0</v>
      </c>
      <c r="D288" s="3">
        <v>0</v>
      </c>
      <c r="E288" s="3">
        <v>0</v>
      </c>
      <c r="F288" s="2">
        <f>VLOOKUP(Reach7[[#This Row],[Station]],'[3]Reach and Share'!$A$1:$B$562,2,0)</f>
        <v>0</v>
      </c>
      <c r="G288" s="2">
        <f>Reach7[[#This Row],[Q1''2025]]-Reach7[[#This Row],[Q4''2024]]</f>
        <v>0</v>
      </c>
    </row>
    <row r="289" spans="1:7" x14ac:dyDescent="0.45">
      <c r="A289" s="3" t="s">
        <v>37</v>
      </c>
      <c r="B289" s="3">
        <v>0</v>
      </c>
      <c r="C289" s="3">
        <v>0</v>
      </c>
      <c r="D289" s="3">
        <v>0</v>
      </c>
      <c r="E289" s="3">
        <v>0</v>
      </c>
      <c r="F289" s="2">
        <f>VLOOKUP(Reach7[[#This Row],[Station]],'[3]Reach and Share'!$A$1:$B$562,2,0)</f>
        <v>0</v>
      </c>
      <c r="G289" s="2">
        <f>Reach7[[#This Row],[Q1''2025]]-Reach7[[#This Row],[Q4''2024]]</f>
        <v>0</v>
      </c>
    </row>
    <row r="290" spans="1:7" x14ac:dyDescent="0.45">
      <c r="A290" s="3" t="s">
        <v>323</v>
      </c>
      <c r="B290" s="3">
        <v>0</v>
      </c>
      <c r="C290" s="3">
        <v>0</v>
      </c>
      <c r="D290" s="3">
        <v>0</v>
      </c>
      <c r="E290" s="3">
        <v>0</v>
      </c>
      <c r="F290" s="2">
        <f>VLOOKUP(Reach7[[#This Row],[Station]],'[3]Reach and Share'!$A$1:$B$562,2,0)</f>
        <v>0</v>
      </c>
      <c r="G290" s="2">
        <f>Reach7[[#This Row],[Q1''2025]]-Reach7[[#This Row],[Q4''2024]]</f>
        <v>0</v>
      </c>
    </row>
    <row r="291" spans="1:7" x14ac:dyDescent="0.45">
      <c r="A291" s="3" t="s">
        <v>483</v>
      </c>
      <c r="B291" s="3"/>
      <c r="C291" s="3"/>
      <c r="D291" s="3">
        <v>0</v>
      </c>
      <c r="E291" s="3">
        <v>0</v>
      </c>
      <c r="F291" s="2">
        <f>VLOOKUP(Reach7[[#This Row],[Station]],'[3]Reach and Share'!$A$1:$B$562,2,0)</f>
        <v>0</v>
      </c>
      <c r="G291" s="2">
        <f>Reach7[[#This Row],[Q1''2025]]-Reach7[[#This Row],[Q4''2024]]</f>
        <v>0</v>
      </c>
    </row>
    <row r="292" spans="1:7" x14ac:dyDescent="0.45">
      <c r="A292" s="3" t="s">
        <v>193</v>
      </c>
      <c r="B292" s="3">
        <v>0</v>
      </c>
      <c r="C292" s="3">
        <v>0</v>
      </c>
      <c r="D292" s="3">
        <v>0</v>
      </c>
      <c r="E292" s="3">
        <v>0</v>
      </c>
      <c r="F292" s="2">
        <f>VLOOKUP(Reach7[[#This Row],[Station]],'[3]Reach and Share'!$A$1:$B$562,2,0)</f>
        <v>0</v>
      </c>
      <c r="G292" s="2">
        <f>Reach7[[#This Row],[Q1''2025]]-Reach7[[#This Row],[Q4''2024]]</f>
        <v>0</v>
      </c>
    </row>
    <row r="293" spans="1:7" x14ac:dyDescent="0.45">
      <c r="A293" s="3" t="s">
        <v>322</v>
      </c>
      <c r="B293" s="3">
        <v>5.0000000000000001E-4</v>
      </c>
      <c r="C293" s="3">
        <v>0</v>
      </c>
      <c r="D293" s="3">
        <v>0</v>
      </c>
      <c r="E293" s="3">
        <v>0</v>
      </c>
      <c r="F293" s="2">
        <f>VLOOKUP(Reach7[[#This Row],[Station]],'[3]Reach and Share'!$A$1:$B$562,2,0)</f>
        <v>0</v>
      </c>
      <c r="G293" s="2">
        <f>Reach7[[#This Row],[Q1''2025]]-Reach7[[#This Row],[Q4''2024]]</f>
        <v>0</v>
      </c>
    </row>
    <row r="294" spans="1:7" x14ac:dyDescent="0.45">
      <c r="A294" s="3" t="s">
        <v>167</v>
      </c>
      <c r="B294" s="3">
        <v>0</v>
      </c>
      <c r="C294" s="3">
        <v>0</v>
      </c>
      <c r="D294" s="3">
        <v>0</v>
      </c>
      <c r="E294" s="3">
        <v>0</v>
      </c>
      <c r="F294" s="2">
        <f>VLOOKUP(Reach7[[#This Row],[Station]],'[3]Reach and Share'!$A$1:$B$562,2,0)</f>
        <v>0</v>
      </c>
      <c r="G294" s="2">
        <f>Reach7[[#This Row],[Q1''2025]]-Reach7[[#This Row],[Q4''2024]]</f>
        <v>0</v>
      </c>
    </row>
    <row r="295" spans="1:7" x14ac:dyDescent="0.45">
      <c r="A295" s="3" t="s">
        <v>317</v>
      </c>
      <c r="B295" s="3">
        <v>0</v>
      </c>
      <c r="C295" s="3">
        <v>5.0000000000000001E-4</v>
      </c>
      <c r="D295" s="3">
        <v>8.0000000000000004E-4</v>
      </c>
      <c r="E295" s="3">
        <v>0</v>
      </c>
      <c r="F295" s="2">
        <f>VLOOKUP(Reach7[[#This Row],[Station]],'[3]Reach and Share'!$A$1:$B$562,2,0)</f>
        <v>0</v>
      </c>
      <c r="G295" s="2">
        <f>Reach7[[#This Row],[Q1''2025]]-Reach7[[#This Row],[Q4''2024]]</f>
        <v>0</v>
      </c>
    </row>
    <row r="296" spans="1:7" x14ac:dyDescent="0.45">
      <c r="A296" s="3" t="s">
        <v>315</v>
      </c>
      <c r="B296" s="3">
        <v>0</v>
      </c>
      <c r="C296" s="3">
        <v>0</v>
      </c>
      <c r="D296" s="3">
        <v>0</v>
      </c>
      <c r="E296" s="3">
        <v>0</v>
      </c>
      <c r="F296" s="2">
        <f>VLOOKUP(Reach7[[#This Row],[Station]],'[3]Reach and Share'!$A$1:$B$562,2,0)</f>
        <v>0</v>
      </c>
      <c r="G296" s="2">
        <f>Reach7[[#This Row],[Q1''2025]]-Reach7[[#This Row],[Q4''2024]]</f>
        <v>0</v>
      </c>
    </row>
    <row r="297" spans="1:7" x14ac:dyDescent="0.45">
      <c r="A297" s="3" t="s">
        <v>435</v>
      </c>
      <c r="B297" s="3"/>
      <c r="C297" s="3">
        <v>1.4E-3</v>
      </c>
      <c r="D297" s="3">
        <v>0</v>
      </c>
      <c r="E297" s="3">
        <v>0</v>
      </c>
      <c r="F297" s="2">
        <f>VLOOKUP(Reach7[[#This Row],[Station]],'[3]Reach and Share'!$A$1:$B$562,2,0)</f>
        <v>0</v>
      </c>
      <c r="G297" s="2">
        <f>Reach7[[#This Row],[Q1''2025]]-Reach7[[#This Row],[Q4''2024]]</f>
        <v>0</v>
      </c>
    </row>
    <row r="298" spans="1:7" x14ac:dyDescent="0.45">
      <c r="A298" s="3" t="s">
        <v>321</v>
      </c>
      <c r="B298" s="3">
        <v>0</v>
      </c>
      <c r="C298" s="3">
        <v>0</v>
      </c>
      <c r="D298" s="3">
        <v>0</v>
      </c>
      <c r="E298" s="3">
        <v>0</v>
      </c>
      <c r="F298" s="2">
        <f>VLOOKUP(Reach7[[#This Row],[Station]],'[3]Reach and Share'!$A$1:$B$562,2,0)</f>
        <v>0</v>
      </c>
      <c r="G298" s="2">
        <f>Reach7[[#This Row],[Q1''2025]]-Reach7[[#This Row],[Q4''2024]]</f>
        <v>0</v>
      </c>
    </row>
    <row r="299" spans="1:7" x14ac:dyDescent="0.45">
      <c r="A299" s="3" t="s">
        <v>481</v>
      </c>
      <c r="B299" s="3"/>
      <c r="C299" s="3"/>
      <c r="D299" s="3">
        <v>0</v>
      </c>
      <c r="E299" s="3">
        <v>0</v>
      </c>
      <c r="F299" s="2">
        <f>VLOOKUP(Reach7[[#This Row],[Station]],'[3]Reach and Share'!$A$1:$B$562,2,0)</f>
        <v>0</v>
      </c>
      <c r="G299" s="2">
        <f>Reach7[[#This Row],[Q1''2025]]-Reach7[[#This Row],[Q4''2024]]</f>
        <v>0</v>
      </c>
    </row>
    <row r="300" spans="1:7" x14ac:dyDescent="0.45">
      <c r="A300" s="3" t="s">
        <v>320</v>
      </c>
      <c r="B300" s="3">
        <v>0</v>
      </c>
      <c r="C300" s="3">
        <v>0</v>
      </c>
      <c r="D300" s="3">
        <v>0</v>
      </c>
      <c r="E300" s="3">
        <v>0</v>
      </c>
      <c r="F300" s="2">
        <f>VLOOKUP(Reach7[[#This Row],[Station]],'[3]Reach and Share'!$A$1:$B$562,2,0)</f>
        <v>0</v>
      </c>
      <c r="G300" s="2">
        <f>Reach7[[#This Row],[Q1''2025]]-Reach7[[#This Row],[Q4''2024]]</f>
        <v>0</v>
      </c>
    </row>
    <row r="301" spans="1:7" x14ac:dyDescent="0.45">
      <c r="A301" s="3" t="s">
        <v>331</v>
      </c>
      <c r="B301" s="3">
        <v>0</v>
      </c>
      <c r="C301" s="3">
        <v>0</v>
      </c>
      <c r="D301" s="3">
        <v>0</v>
      </c>
      <c r="E301" s="3">
        <v>0</v>
      </c>
      <c r="F301" s="2">
        <f>VLOOKUP(Reach7[[#This Row],[Station]],'[3]Reach and Share'!$A$1:$B$562,2,0)</f>
        <v>0</v>
      </c>
      <c r="G301" s="2">
        <f>Reach7[[#This Row],[Q1''2025]]-Reach7[[#This Row],[Q4''2024]]</f>
        <v>0</v>
      </c>
    </row>
    <row r="302" spans="1:7" x14ac:dyDescent="0.45">
      <c r="A302" s="3" t="s">
        <v>87</v>
      </c>
      <c r="B302" s="3">
        <v>0</v>
      </c>
      <c r="C302" s="3">
        <v>0</v>
      </c>
      <c r="D302" s="3">
        <v>0</v>
      </c>
      <c r="E302" s="3">
        <v>0</v>
      </c>
      <c r="F302" s="2">
        <f>VLOOKUP(Reach7[[#This Row],[Station]],'[3]Reach and Share'!$A$1:$B$562,2,0)</f>
        <v>0</v>
      </c>
      <c r="G302" s="2">
        <f>Reach7[[#This Row],[Q1''2025]]-Reach7[[#This Row],[Q4''2024]]</f>
        <v>0</v>
      </c>
    </row>
    <row r="303" spans="1:7" x14ac:dyDescent="0.45">
      <c r="A303" s="3" t="s">
        <v>330</v>
      </c>
      <c r="B303" s="3">
        <v>0</v>
      </c>
      <c r="C303" s="3">
        <v>0</v>
      </c>
      <c r="D303" s="3">
        <v>0</v>
      </c>
      <c r="E303" s="3">
        <v>0</v>
      </c>
      <c r="F303" s="2">
        <f>VLOOKUP(Reach7[[#This Row],[Station]],'[3]Reach and Share'!$A$1:$B$562,2,0)</f>
        <v>0</v>
      </c>
      <c r="G303" s="2">
        <f>Reach7[[#This Row],[Q1''2025]]-Reach7[[#This Row],[Q4''2024]]</f>
        <v>0</v>
      </c>
    </row>
    <row r="304" spans="1:7" x14ac:dyDescent="0.45">
      <c r="A304" s="3" t="s">
        <v>332</v>
      </c>
      <c r="B304" s="3">
        <v>0</v>
      </c>
      <c r="C304" s="3">
        <v>0</v>
      </c>
      <c r="D304" s="3">
        <v>0</v>
      </c>
      <c r="E304" s="3">
        <v>0</v>
      </c>
      <c r="F304" s="2">
        <f>VLOOKUP(Reach7[[#This Row],[Station]],'[3]Reach and Share'!$A$1:$B$562,2,0)</f>
        <v>0</v>
      </c>
      <c r="G304" s="2">
        <f>Reach7[[#This Row],[Q1''2025]]-Reach7[[#This Row],[Q4''2024]]</f>
        <v>0</v>
      </c>
    </row>
    <row r="305" spans="1:7" x14ac:dyDescent="0.45">
      <c r="A305" s="3" t="s">
        <v>335</v>
      </c>
      <c r="B305" s="3">
        <v>0</v>
      </c>
      <c r="C305" s="3">
        <v>0</v>
      </c>
      <c r="D305" s="3">
        <v>0</v>
      </c>
      <c r="E305" s="3">
        <v>0</v>
      </c>
      <c r="F305" s="2">
        <f>VLOOKUP(Reach7[[#This Row],[Station]],'[3]Reach and Share'!$A$1:$B$562,2,0)</f>
        <v>0</v>
      </c>
      <c r="G305" s="2">
        <f>Reach7[[#This Row],[Q1''2025]]-Reach7[[#This Row],[Q4''2024]]</f>
        <v>0</v>
      </c>
    </row>
    <row r="306" spans="1:7" x14ac:dyDescent="0.45">
      <c r="A306" s="3" t="s">
        <v>334</v>
      </c>
      <c r="B306" s="3">
        <v>0</v>
      </c>
      <c r="C306" s="3">
        <v>0</v>
      </c>
      <c r="D306" s="3">
        <v>0</v>
      </c>
      <c r="E306" s="3">
        <v>0</v>
      </c>
      <c r="F306" s="2">
        <f>VLOOKUP(Reach7[[#This Row],[Station]],'[3]Reach and Share'!$A$1:$B$562,2,0)</f>
        <v>0</v>
      </c>
      <c r="G306" s="2">
        <f>Reach7[[#This Row],[Q1''2025]]-Reach7[[#This Row],[Q4''2024]]</f>
        <v>0</v>
      </c>
    </row>
    <row r="307" spans="1:7" x14ac:dyDescent="0.45">
      <c r="A307" s="3" t="s">
        <v>328</v>
      </c>
      <c r="B307" s="3">
        <v>0</v>
      </c>
      <c r="C307" s="3">
        <v>0</v>
      </c>
      <c r="D307" s="3">
        <v>0</v>
      </c>
      <c r="E307" s="3">
        <v>0</v>
      </c>
      <c r="F307" s="2">
        <f>VLOOKUP(Reach7[[#This Row],[Station]],'[3]Reach and Share'!$A$1:$B$562,2,0)</f>
        <v>0</v>
      </c>
      <c r="G307" s="2">
        <f>Reach7[[#This Row],[Q1''2025]]-Reach7[[#This Row],[Q4''2024]]</f>
        <v>0</v>
      </c>
    </row>
    <row r="308" spans="1:7" x14ac:dyDescent="0.45">
      <c r="A308" s="3" t="s">
        <v>329</v>
      </c>
      <c r="B308" s="3">
        <v>0</v>
      </c>
      <c r="C308" s="3">
        <v>0</v>
      </c>
      <c r="D308" s="3">
        <v>0</v>
      </c>
      <c r="E308" s="3">
        <v>0</v>
      </c>
      <c r="F308" s="2">
        <f>VLOOKUP(Reach7[[#This Row],[Station]],'[3]Reach and Share'!$A$1:$B$562,2,0)</f>
        <v>0</v>
      </c>
      <c r="G308" s="2">
        <f>Reach7[[#This Row],[Q1''2025]]-Reach7[[#This Row],[Q4''2024]]</f>
        <v>0</v>
      </c>
    </row>
    <row r="309" spans="1:7" x14ac:dyDescent="0.45">
      <c r="A309" s="3" t="s">
        <v>316</v>
      </c>
      <c r="B309" s="3">
        <v>0</v>
      </c>
      <c r="C309" s="3">
        <v>0</v>
      </c>
      <c r="D309" s="3">
        <v>0</v>
      </c>
      <c r="E309" s="3">
        <v>0</v>
      </c>
      <c r="F309" s="2">
        <f>VLOOKUP(Reach7[[#This Row],[Station]],'[3]Reach and Share'!$A$1:$B$562,2,0)</f>
        <v>0</v>
      </c>
      <c r="G309" s="2">
        <f>Reach7[[#This Row],[Q1''2025]]-Reach7[[#This Row],[Q4''2024]]</f>
        <v>0</v>
      </c>
    </row>
    <row r="310" spans="1:7" x14ac:dyDescent="0.45">
      <c r="A310" s="3" t="s">
        <v>325</v>
      </c>
      <c r="B310" s="3">
        <v>0</v>
      </c>
      <c r="C310" s="3">
        <v>0</v>
      </c>
      <c r="D310" s="3">
        <v>0</v>
      </c>
      <c r="E310" s="3">
        <v>0</v>
      </c>
      <c r="F310" s="2">
        <f>VLOOKUP(Reach7[[#This Row],[Station]],'[3]Reach and Share'!$A$1:$B$562,2,0)</f>
        <v>0</v>
      </c>
      <c r="G310" s="2">
        <f>Reach7[[#This Row],[Q1''2025]]-Reach7[[#This Row],[Q4''2024]]</f>
        <v>0</v>
      </c>
    </row>
    <row r="311" spans="1:7" x14ac:dyDescent="0.45">
      <c r="A311" s="3" t="s">
        <v>233</v>
      </c>
      <c r="B311" s="3">
        <v>0</v>
      </c>
      <c r="C311" s="3">
        <v>0</v>
      </c>
      <c r="D311" s="3">
        <v>0</v>
      </c>
      <c r="E311" s="3">
        <v>0</v>
      </c>
      <c r="F311" s="2">
        <f>VLOOKUP(Reach7[[#This Row],[Station]],'[3]Reach and Share'!$A$1:$B$562,2,0)</f>
        <v>0</v>
      </c>
      <c r="G311" s="2">
        <f>Reach7[[#This Row],[Q1''2025]]-Reach7[[#This Row],[Q4''2024]]</f>
        <v>0</v>
      </c>
    </row>
    <row r="312" spans="1:7" x14ac:dyDescent="0.45">
      <c r="A312" s="3" t="s">
        <v>484</v>
      </c>
      <c r="B312" s="3"/>
      <c r="C312" s="3"/>
      <c r="D312" s="3">
        <v>0</v>
      </c>
      <c r="E312" s="3">
        <v>0</v>
      </c>
      <c r="F312" s="2">
        <f>VLOOKUP(Reach7[[#This Row],[Station]],'[3]Reach and Share'!$A$1:$B$562,2,0)</f>
        <v>0</v>
      </c>
      <c r="G312" s="2">
        <f>Reach7[[#This Row],[Q1''2025]]-Reach7[[#This Row],[Q4''2024]]</f>
        <v>0</v>
      </c>
    </row>
    <row r="313" spans="1:7" x14ac:dyDescent="0.45">
      <c r="A313" s="3" t="s">
        <v>326</v>
      </c>
      <c r="B313" s="3">
        <v>0</v>
      </c>
      <c r="C313" s="3">
        <v>0</v>
      </c>
      <c r="D313" s="3">
        <v>0</v>
      </c>
      <c r="E313" s="3">
        <v>0</v>
      </c>
      <c r="F313" s="2">
        <f>VLOOKUP(Reach7[[#This Row],[Station]],'[3]Reach and Share'!$A$1:$B$562,2,0)</f>
        <v>0</v>
      </c>
      <c r="G313" s="2">
        <f>Reach7[[#This Row],[Q1''2025]]-Reach7[[#This Row],[Q4''2024]]</f>
        <v>0</v>
      </c>
    </row>
    <row r="314" spans="1:7" x14ac:dyDescent="0.45">
      <c r="A314" s="3" t="s">
        <v>492</v>
      </c>
      <c r="B314" s="3"/>
      <c r="C314" s="3"/>
      <c r="D314" s="3"/>
      <c r="E314" s="3">
        <v>0</v>
      </c>
      <c r="F314" s="2">
        <f>VLOOKUP(Reach7[[#This Row],[Station]],'[3]Reach and Share'!$A$1:$B$562,2,0)</f>
        <v>0</v>
      </c>
      <c r="G314" s="2">
        <f>Reach7[[#This Row],[Q1''2025]]-Reach7[[#This Row],[Q4''2024]]</f>
        <v>0</v>
      </c>
    </row>
    <row r="315" spans="1:7" x14ac:dyDescent="0.45">
      <c r="A315" s="3" t="s">
        <v>319</v>
      </c>
      <c r="B315" s="3">
        <v>0</v>
      </c>
      <c r="C315" s="3">
        <v>0</v>
      </c>
      <c r="D315" s="3">
        <v>0</v>
      </c>
      <c r="E315" s="3">
        <v>0</v>
      </c>
      <c r="F315" s="2">
        <f>VLOOKUP(Reach7[[#This Row],[Station]],'[3]Reach and Share'!$A$1:$B$562,2,0)</f>
        <v>0</v>
      </c>
      <c r="G315" s="2">
        <f>Reach7[[#This Row],[Q1''2025]]-Reach7[[#This Row],[Q4''2024]]</f>
        <v>0</v>
      </c>
    </row>
    <row r="316" spans="1:7" x14ac:dyDescent="0.45">
      <c r="A316" s="3" t="s">
        <v>82</v>
      </c>
      <c r="B316" s="3">
        <v>0</v>
      </c>
      <c r="C316" s="3">
        <v>0</v>
      </c>
      <c r="D316" s="3">
        <v>0</v>
      </c>
      <c r="E316" s="3">
        <v>0</v>
      </c>
      <c r="F316" s="2">
        <f>VLOOKUP(Reach7[[#This Row],[Station]],'[3]Reach and Share'!$A$1:$B$562,2,0)</f>
        <v>0</v>
      </c>
      <c r="G316" s="2">
        <f>Reach7[[#This Row],[Q1''2025]]-Reach7[[#This Row],[Q4''2024]]</f>
        <v>0</v>
      </c>
    </row>
    <row r="317" spans="1:7" x14ac:dyDescent="0.45">
      <c r="A317" s="3" t="s">
        <v>261</v>
      </c>
      <c r="B317" s="3">
        <v>0</v>
      </c>
      <c r="C317" s="3">
        <v>0</v>
      </c>
      <c r="D317" s="3">
        <v>0</v>
      </c>
      <c r="E317" s="3">
        <v>0</v>
      </c>
      <c r="F317" s="2">
        <f>VLOOKUP(Reach7[[#This Row],[Station]],'[3]Reach and Share'!$A$1:$B$562,2,0)</f>
        <v>0</v>
      </c>
      <c r="G317" s="2">
        <f>Reach7[[#This Row],[Q1''2025]]-Reach7[[#This Row],[Q4''2024]]</f>
        <v>0</v>
      </c>
    </row>
    <row r="318" spans="1:7" x14ac:dyDescent="0.45">
      <c r="A318" s="3" t="s">
        <v>260</v>
      </c>
      <c r="B318" s="3">
        <v>0</v>
      </c>
      <c r="C318" s="3">
        <v>0</v>
      </c>
      <c r="D318" s="3">
        <v>0</v>
      </c>
      <c r="E318" s="3">
        <v>0</v>
      </c>
      <c r="F318" s="2">
        <f>VLOOKUP(Reach7[[#This Row],[Station]],'[3]Reach and Share'!$A$1:$B$562,2,0)</f>
        <v>0</v>
      </c>
      <c r="G318" s="2">
        <f>Reach7[[#This Row],[Q1''2025]]-Reach7[[#This Row],[Q4''2024]]</f>
        <v>0</v>
      </c>
    </row>
    <row r="319" spans="1:7" x14ac:dyDescent="0.45">
      <c r="A319" s="3" t="s">
        <v>448</v>
      </c>
      <c r="B319" s="3"/>
      <c r="C319" s="3">
        <v>0</v>
      </c>
      <c r="D319" s="3">
        <v>0</v>
      </c>
      <c r="E319" s="3">
        <v>0</v>
      </c>
      <c r="F319" s="2">
        <f>VLOOKUP(Reach7[[#This Row],[Station]],'[3]Reach and Share'!$A$1:$B$562,2,0)</f>
        <v>0</v>
      </c>
      <c r="G319" s="2">
        <f>Reach7[[#This Row],[Q1''2025]]-Reach7[[#This Row],[Q4''2024]]</f>
        <v>0</v>
      </c>
    </row>
    <row r="320" spans="1:7" x14ac:dyDescent="0.45">
      <c r="A320" s="3" t="s">
        <v>202</v>
      </c>
      <c r="B320" s="3">
        <v>0</v>
      </c>
      <c r="C320" s="3">
        <v>0</v>
      </c>
      <c r="D320" s="3">
        <v>0</v>
      </c>
      <c r="E320" s="3">
        <v>0</v>
      </c>
      <c r="F320" s="2">
        <f>VLOOKUP(Reach7[[#This Row],[Station]],'[3]Reach and Share'!$A$1:$B$562,2,0)</f>
        <v>0</v>
      </c>
      <c r="G320" s="2">
        <f>Reach7[[#This Row],[Q1''2025]]-Reach7[[#This Row],[Q4''2024]]</f>
        <v>0</v>
      </c>
    </row>
    <row r="321" spans="1:7" x14ac:dyDescent="0.45">
      <c r="A321" s="3" t="s">
        <v>174</v>
      </c>
      <c r="B321" s="3">
        <v>0</v>
      </c>
      <c r="C321" s="3">
        <v>0</v>
      </c>
      <c r="D321" s="3">
        <v>0</v>
      </c>
      <c r="E321" s="3">
        <v>0</v>
      </c>
      <c r="F321" s="2">
        <f>VLOOKUP(Reach7[[#This Row],[Station]],'[3]Reach and Share'!$A$1:$B$562,2,0)</f>
        <v>0</v>
      </c>
      <c r="G321" s="2">
        <f>Reach7[[#This Row],[Q1''2025]]-Reach7[[#This Row],[Q4''2024]]</f>
        <v>0</v>
      </c>
    </row>
    <row r="322" spans="1:7" x14ac:dyDescent="0.45">
      <c r="A322" s="3" t="s">
        <v>480</v>
      </c>
      <c r="B322" s="3"/>
      <c r="C322" s="3"/>
      <c r="D322" s="3">
        <v>0</v>
      </c>
      <c r="E322" s="3">
        <v>0</v>
      </c>
      <c r="F322" s="2">
        <f>VLOOKUP(Reach7[[#This Row],[Station]],'[3]Reach and Share'!$A$1:$B$562,2,0)</f>
        <v>0</v>
      </c>
      <c r="G322" s="2">
        <f>Reach7[[#This Row],[Q1''2025]]-Reach7[[#This Row],[Q4''2024]]</f>
        <v>0</v>
      </c>
    </row>
    <row r="323" spans="1:7" x14ac:dyDescent="0.45">
      <c r="A323" s="3" t="s">
        <v>262</v>
      </c>
      <c r="B323" s="3">
        <v>0</v>
      </c>
      <c r="C323" s="3">
        <v>0</v>
      </c>
      <c r="D323" s="3">
        <v>0</v>
      </c>
      <c r="E323" s="3">
        <v>0</v>
      </c>
      <c r="F323" s="2">
        <f>VLOOKUP(Reach7[[#This Row],[Station]],'[3]Reach and Share'!$A$1:$B$562,2,0)</f>
        <v>0</v>
      </c>
      <c r="G323" s="2">
        <f>Reach7[[#This Row],[Q1''2025]]-Reach7[[#This Row],[Q4''2024]]</f>
        <v>0</v>
      </c>
    </row>
    <row r="324" spans="1:7" x14ac:dyDescent="0.45">
      <c r="A324" s="3" t="s">
        <v>259</v>
      </c>
      <c r="B324" s="3">
        <v>0</v>
      </c>
      <c r="C324" s="3">
        <v>0</v>
      </c>
      <c r="D324" s="3">
        <v>0</v>
      </c>
      <c r="E324" s="3">
        <v>0</v>
      </c>
      <c r="F324" s="2">
        <f>VLOOKUP(Reach7[[#This Row],[Station]],'[3]Reach and Share'!$A$1:$B$562,2,0)</f>
        <v>0</v>
      </c>
      <c r="G324" s="2">
        <f>Reach7[[#This Row],[Q1''2025]]-Reach7[[#This Row],[Q4''2024]]</f>
        <v>0</v>
      </c>
    </row>
    <row r="325" spans="1:7" x14ac:dyDescent="0.45">
      <c r="A325" s="3" t="s">
        <v>255</v>
      </c>
      <c r="B325" s="3">
        <v>0</v>
      </c>
      <c r="C325" s="3">
        <v>0</v>
      </c>
      <c r="D325" s="3">
        <v>0</v>
      </c>
      <c r="E325" s="3">
        <v>0</v>
      </c>
      <c r="F325" s="2">
        <f>VLOOKUP(Reach7[[#This Row],[Station]],'[3]Reach and Share'!$A$1:$B$562,2,0)</f>
        <v>0</v>
      </c>
      <c r="G325" s="2">
        <f>Reach7[[#This Row],[Q1''2025]]-Reach7[[#This Row],[Q4''2024]]</f>
        <v>0</v>
      </c>
    </row>
    <row r="326" spans="1:7" x14ac:dyDescent="0.45">
      <c r="A326" s="3" t="s">
        <v>26</v>
      </c>
      <c r="B326" s="3">
        <v>0</v>
      </c>
      <c r="C326" s="3">
        <v>0</v>
      </c>
      <c r="D326" s="3">
        <v>0</v>
      </c>
      <c r="E326" s="3">
        <v>0</v>
      </c>
      <c r="F326" s="2">
        <f>VLOOKUP(Reach7[[#This Row],[Station]],'[3]Reach and Share'!$A$1:$B$562,2,0)</f>
        <v>0</v>
      </c>
      <c r="G326" s="2">
        <f>Reach7[[#This Row],[Q1''2025]]-Reach7[[#This Row],[Q4''2024]]</f>
        <v>0</v>
      </c>
    </row>
    <row r="327" spans="1:7" x14ac:dyDescent="0.45">
      <c r="A327" s="3" t="s">
        <v>434</v>
      </c>
      <c r="B327" s="3"/>
      <c r="C327" s="3">
        <v>0</v>
      </c>
      <c r="D327" s="3">
        <v>0</v>
      </c>
      <c r="E327" s="3">
        <v>0</v>
      </c>
      <c r="F327" s="2">
        <f>VLOOKUP(Reach7[[#This Row],[Station]],'[3]Reach and Share'!$A$1:$B$562,2,0)</f>
        <v>0</v>
      </c>
      <c r="G327" s="2">
        <f>Reach7[[#This Row],[Q1''2025]]-Reach7[[#This Row],[Q4''2024]]</f>
        <v>0</v>
      </c>
    </row>
    <row r="328" spans="1:7" x14ac:dyDescent="0.45">
      <c r="A328" s="3" t="s">
        <v>256</v>
      </c>
      <c r="B328" s="3">
        <v>8.9999999999999998E-4</v>
      </c>
      <c r="C328" s="3">
        <v>0</v>
      </c>
      <c r="D328" s="3">
        <v>0</v>
      </c>
      <c r="E328" s="3">
        <v>0</v>
      </c>
      <c r="F328" s="2">
        <f>VLOOKUP(Reach7[[#This Row],[Station]],'[3]Reach and Share'!$A$1:$B$562,2,0)</f>
        <v>0</v>
      </c>
      <c r="G328" s="2">
        <f>Reach7[[#This Row],[Q1''2025]]-Reach7[[#This Row],[Q4''2024]]</f>
        <v>0</v>
      </c>
    </row>
    <row r="329" spans="1:7" x14ac:dyDescent="0.45">
      <c r="A329" s="3" t="s">
        <v>258</v>
      </c>
      <c r="B329" s="3">
        <v>0</v>
      </c>
      <c r="C329" s="3">
        <v>0</v>
      </c>
      <c r="D329" s="3">
        <v>0</v>
      </c>
      <c r="E329" s="3">
        <v>0</v>
      </c>
      <c r="F329" s="2">
        <f>VLOOKUP(Reach7[[#This Row],[Station]],'[3]Reach and Share'!$A$1:$B$562,2,0)</f>
        <v>0</v>
      </c>
      <c r="G329" s="2">
        <f>Reach7[[#This Row],[Q1''2025]]-Reach7[[#This Row],[Q4''2024]]</f>
        <v>0</v>
      </c>
    </row>
    <row r="330" spans="1:7" x14ac:dyDescent="0.45">
      <c r="A330" s="3" t="s">
        <v>511</v>
      </c>
      <c r="B330" s="3"/>
      <c r="C330" s="3"/>
      <c r="D330" s="3"/>
      <c r="E330" s="3">
        <v>0</v>
      </c>
      <c r="F330" s="2">
        <f>VLOOKUP(Reach7[[#This Row],[Station]],'[3]Reach and Share'!$A$1:$B$562,2,0)</f>
        <v>0</v>
      </c>
      <c r="G330" s="2">
        <f>Reach7[[#This Row],[Q1''2025]]-Reach7[[#This Row],[Q4''2024]]</f>
        <v>0</v>
      </c>
    </row>
    <row r="331" spans="1:7" x14ac:dyDescent="0.45">
      <c r="A331" s="3" t="s">
        <v>257</v>
      </c>
      <c r="B331" s="3">
        <v>0</v>
      </c>
      <c r="C331" s="3">
        <v>0</v>
      </c>
      <c r="D331" s="3">
        <v>0</v>
      </c>
      <c r="E331" s="3">
        <v>0</v>
      </c>
      <c r="F331" s="2">
        <f>VLOOKUP(Reach7[[#This Row],[Station]],'[3]Reach and Share'!$A$1:$B$562,2,0)</f>
        <v>0</v>
      </c>
      <c r="G331" s="2">
        <f>Reach7[[#This Row],[Q1''2025]]-Reach7[[#This Row],[Q4''2024]]</f>
        <v>0</v>
      </c>
    </row>
    <row r="332" spans="1:7" x14ac:dyDescent="0.45">
      <c r="A332" s="3" t="s">
        <v>439</v>
      </c>
      <c r="B332" s="3"/>
      <c r="C332" s="3">
        <v>0</v>
      </c>
      <c r="D332" s="3">
        <v>0</v>
      </c>
      <c r="E332" s="3">
        <v>0</v>
      </c>
      <c r="F332" s="2">
        <f>VLOOKUP(Reach7[[#This Row],[Station]],'[3]Reach and Share'!$A$1:$B$562,2,0)</f>
        <v>0</v>
      </c>
      <c r="G332" s="2">
        <f>Reach7[[#This Row],[Q1''2025]]-Reach7[[#This Row],[Q4''2024]]</f>
        <v>0</v>
      </c>
    </row>
    <row r="333" spans="1:7" x14ac:dyDescent="0.45">
      <c r="A333" s="3" t="s">
        <v>81</v>
      </c>
      <c r="B333" s="3">
        <v>0</v>
      </c>
      <c r="C333" s="3">
        <v>0</v>
      </c>
      <c r="D333" s="3">
        <v>0</v>
      </c>
      <c r="E333" s="3">
        <v>0</v>
      </c>
      <c r="F333" s="2">
        <f>VLOOKUP(Reach7[[#This Row],[Station]],'[3]Reach and Share'!$A$1:$B$562,2,0)</f>
        <v>0</v>
      </c>
      <c r="G333" s="2">
        <f>Reach7[[#This Row],[Q1''2025]]-Reach7[[#This Row],[Q4''2024]]</f>
        <v>0</v>
      </c>
    </row>
    <row r="334" spans="1:7" x14ac:dyDescent="0.45">
      <c r="A334" s="3" t="s">
        <v>228</v>
      </c>
      <c r="B334" s="3">
        <v>0</v>
      </c>
      <c r="C334" s="3">
        <v>0</v>
      </c>
      <c r="D334" s="3">
        <v>0</v>
      </c>
      <c r="E334" s="3">
        <v>0</v>
      </c>
      <c r="F334" s="2">
        <f>VLOOKUP(Reach7[[#This Row],[Station]],'[3]Reach and Share'!$A$1:$B$562,2,0)</f>
        <v>0</v>
      </c>
      <c r="G334" s="2">
        <f>Reach7[[#This Row],[Q1''2025]]-Reach7[[#This Row],[Q4''2024]]</f>
        <v>0</v>
      </c>
    </row>
    <row r="335" spans="1:7" x14ac:dyDescent="0.45">
      <c r="A335" s="3" t="s">
        <v>220</v>
      </c>
      <c r="B335" s="3">
        <v>0</v>
      </c>
      <c r="C335" s="3">
        <v>0</v>
      </c>
      <c r="D335" s="3">
        <v>0</v>
      </c>
      <c r="E335" s="3">
        <v>0</v>
      </c>
      <c r="F335" s="2">
        <f>VLOOKUP(Reach7[[#This Row],[Station]],'[3]Reach and Share'!$A$1:$B$562,2,0)</f>
        <v>0</v>
      </c>
      <c r="G335" s="2">
        <f>Reach7[[#This Row],[Q1''2025]]-Reach7[[#This Row],[Q4''2024]]</f>
        <v>0</v>
      </c>
    </row>
    <row r="336" spans="1:7" x14ac:dyDescent="0.45">
      <c r="A336" s="3" t="s">
        <v>291</v>
      </c>
      <c r="B336" s="3">
        <v>0</v>
      </c>
      <c r="C336" s="3">
        <v>0</v>
      </c>
      <c r="D336" s="3">
        <v>0</v>
      </c>
      <c r="E336" s="3">
        <v>0</v>
      </c>
      <c r="F336" s="2">
        <f>VLOOKUP(Reach7[[#This Row],[Station]],'[3]Reach and Share'!$A$1:$B$562,2,0)</f>
        <v>0</v>
      </c>
      <c r="G336" s="2">
        <f>Reach7[[#This Row],[Q1''2025]]-Reach7[[#This Row],[Q4''2024]]</f>
        <v>0</v>
      </c>
    </row>
    <row r="337" spans="1:7" x14ac:dyDescent="0.45">
      <c r="A337" s="3" t="s">
        <v>290</v>
      </c>
      <c r="B337" s="3">
        <v>0</v>
      </c>
      <c r="C337" s="3">
        <v>0</v>
      </c>
      <c r="D337" s="3">
        <v>0</v>
      </c>
      <c r="E337" s="3">
        <v>0</v>
      </c>
      <c r="F337" s="2">
        <f>VLOOKUP(Reach7[[#This Row],[Station]],'[3]Reach and Share'!$A$1:$B$562,2,0)</f>
        <v>0</v>
      </c>
      <c r="G337" s="2">
        <f>Reach7[[#This Row],[Q1''2025]]-Reach7[[#This Row],[Q4''2024]]</f>
        <v>0</v>
      </c>
    </row>
    <row r="338" spans="1:7" x14ac:dyDescent="0.45">
      <c r="A338" s="3" t="s">
        <v>289</v>
      </c>
      <c r="B338" s="3">
        <v>0</v>
      </c>
      <c r="C338" s="3">
        <v>0</v>
      </c>
      <c r="D338" s="3">
        <v>0</v>
      </c>
      <c r="E338" s="3">
        <v>0</v>
      </c>
      <c r="F338" s="2">
        <f>VLOOKUP(Reach7[[#This Row],[Station]],'[3]Reach and Share'!$A$1:$B$562,2,0)</f>
        <v>0</v>
      </c>
      <c r="G338" s="2">
        <f>Reach7[[#This Row],[Q1''2025]]-Reach7[[#This Row],[Q4''2024]]</f>
        <v>0</v>
      </c>
    </row>
    <row r="339" spans="1:7" x14ac:dyDescent="0.45">
      <c r="A339" s="3" t="s">
        <v>164</v>
      </c>
      <c r="B339" s="3">
        <v>0</v>
      </c>
      <c r="C339" s="3">
        <v>0</v>
      </c>
      <c r="D339" s="3">
        <v>0</v>
      </c>
      <c r="E339" s="3">
        <v>0</v>
      </c>
      <c r="F339" s="2">
        <f>VLOOKUP(Reach7[[#This Row],[Station]],'[3]Reach and Share'!$A$1:$B$562,2,0)</f>
        <v>0</v>
      </c>
      <c r="G339" s="2">
        <f>Reach7[[#This Row],[Q1''2025]]-Reach7[[#This Row],[Q4''2024]]</f>
        <v>0</v>
      </c>
    </row>
    <row r="340" spans="1:7" x14ac:dyDescent="0.45">
      <c r="A340" s="3" t="s">
        <v>498</v>
      </c>
      <c r="B340" s="3"/>
      <c r="C340" s="3"/>
      <c r="D340" s="3"/>
      <c r="E340" s="3">
        <v>0</v>
      </c>
      <c r="F340" s="2">
        <f>VLOOKUP(Reach7[[#This Row],[Station]],'[3]Reach and Share'!$A$1:$B$562,2,0)</f>
        <v>0</v>
      </c>
      <c r="G340" s="2">
        <f>Reach7[[#This Row],[Q1''2025]]-Reach7[[#This Row],[Q4''2024]]</f>
        <v>0</v>
      </c>
    </row>
    <row r="341" spans="1:7" x14ac:dyDescent="0.45">
      <c r="A341" s="3" t="s">
        <v>263</v>
      </c>
      <c r="B341" s="3">
        <v>0</v>
      </c>
      <c r="C341" s="3">
        <v>0</v>
      </c>
      <c r="D341" s="3">
        <v>0</v>
      </c>
      <c r="E341" s="3">
        <v>0</v>
      </c>
      <c r="F341" s="2">
        <f>VLOOKUP(Reach7[[#This Row],[Station]],'[3]Reach and Share'!$A$1:$B$562,2,0)</f>
        <v>0</v>
      </c>
      <c r="G341" s="2">
        <f>Reach7[[#This Row],[Q1''2025]]-Reach7[[#This Row],[Q4''2024]]</f>
        <v>0</v>
      </c>
    </row>
    <row r="342" spans="1:7" x14ac:dyDescent="0.45">
      <c r="A342" s="3" t="s">
        <v>185</v>
      </c>
      <c r="B342" s="3">
        <v>0</v>
      </c>
      <c r="C342" s="3">
        <v>0</v>
      </c>
      <c r="D342" s="3">
        <v>0</v>
      </c>
      <c r="E342" s="3">
        <v>0</v>
      </c>
      <c r="F342" s="2">
        <f>VLOOKUP(Reach7[[#This Row],[Station]],'[3]Reach and Share'!$A$1:$B$562,2,0)</f>
        <v>0</v>
      </c>
      <c r="G342" s="2">
        <f>Reach7[[#This Row],[Q1''2025]]-Reach7[[#This Row],[Q4''2024]]</f>
        <v>0</v>
      </c>
    </row>
    <row r="343" spans="1:7" x14ac:dyDescent="0.45">
      <c r="A343" s="3" t="s">
        <v>231</v>
      </c>
      <c r="B343" s="3">
        <v>0</v>
      </c>
      <c r="C343" s="3">
        <v>0</v>
      </c>
      <c r="D343" s="3">
        <v>0</v>
      </c>
      <c r="E343" s="3">
        <v>0</v>
      </c>
      <c r="F343" s="2">
        <f>VLOOKUP(Reach7[[#This Row],[Station]],'[3]Reach and Share'!$A$1:$B$562,2,0)</f>
        <v>0</v>
      </c>
      <c r="G343" s="2">
        <f>Reach7[[#This Row],[Q1''2025]]-Reach7[[#This Row],[Q4''2024]]</f>
        <v>0</v>
      </c>
    </row>
    <row r="344" spans="1:7" x14ac:dyDescent="0.45">
      <c r="A344" s="3" t="s">
        <v>170</v>
      </c>
      <c r="B344" s="3">
        <v>0</v>
      </c>
      <c r="C344" s="3">
        <v>0</v>
      </c>
      <c r="D344" s="3">
        <v>0</v>
      </c>
      <c r="E344" s="3">
        <v>0</v>
      </c>
      <c r="F344" s="2">
        <f>VLOOKUP(Reach7[[#This Row],[Station]],'[3]Reach and Share'!$A$1:$B$562,2,0)</f>
        <v>0</v>
      </c>
      <c r="G344" s="2">
        <f>Reach7[[#This Row],[Q1''2025]]-Reach7[[#This Row],[Q4''2024]]</f>
        <v>0</v>
      </c>
    </row>
    <row r="345" spans="1:7" x14ac:dyDescent="0.45">
      <c r="A345" s="3" t="s">
        <v>264</v>
      </c>
      <c r="B345" s="3">
        <v>0</v>
      </c>
      <c r="C345" s="3">
        <v>0</v>
      </c>
      <c r="D345" s="3">
        <v>0</v>
      </c>
      <c r="E345" s="3">
        <v>0</v>
      </c>
      <c r="F345" s="2">
        <f>VLOOKUP(Reach7[[#This Row],[Station]],'[3]Reach and Share'!$A$1:$B$562,2,0)</f>
        <v>0</v>
      </c>
      <c r="G345" s="2">
        <f>Reach7[[#This Row],[Q1''2025]]-Reach7[[#This Row],[Q4''2024]]</f>
        <v>0</v>
      </c>
    </row>
    <row r="346" spans="1:7" x14ac:dyDescent="0.45">
      <c r="A346" s="3" t="s">
        <v>152</v>
      </c>
      <c r="B346" s="3">
        <v>0</v>
      </c>
      <c r="C346" s="3">
        <v>0</v>
      </c>
      <c r="D346" s="3">
        <v>0</v>
      </c>
      <c r="E346" s="3">
        <v>0</v>
      </c>
      <c r="F346" s="2">
        <f>VLOOKUP(Reach7[[#This Row],[Station]],'[3]Reach and Share'!$A$1:$B$562,2,0)</f>
        <v>0</v>
      </c>
      <c r="G346" s="2">
        <f>Reach7[[#This Row],[Q1''2025]]-Reach7[[#This Row],[Q4''2024]]</f>
        <v>0</v>
      </c>
    </row>
    <row r="347" spans="1:7" x14ac:dyDescent="0.45">
      <c r="A347" s="3" t="s">
        <v>307</v>
      </c>
      <c r="B347" s="3">
        <v>0</v>
      </c>
      <c r="C347" s="3">
        <v>0</v>
      </c>
      <c r="D347" s="3">
        <v>0</v>
      </c>
      <c r="E347" s="3">
        <v>0</v>
      </c>
      <c r="F347" s="2">
        <f>VLOOKUP(Reach7[[#This Row],[Station]],'[3]Reach and Share'!$A$1:$B$562,2,0)</f>
        <v>0</v>
      </c>
      <c r="G347" s="2">
        <f>Reach7[[#This Row],[Q1''2025]]-Reach7[[#This Row],[Q4''2024]]</f>
        <v>0</v>
      </c>
    </row>
    <row r="348" spans="1:7" x14ac:dyDescent="0.45">
      <c r="A348" s="3" t="s">
        <v>305</v>
      </c>
      <c r="B348" s="3">
        <v>0</v>
      </c>
      <c r="C348" s="3">
        <v>0</v>
      </c>
      <c r="D348" s="3">
        <v>0</v>
      </c>
      <c r="E348" s="3">
        <v>0</v>
      </c>
      <c r="F348" s="2">
        <f>VLOOKUP(Reach7[[#This Row],[Station]],'[3]Reach and Share'!$A$1:$B$562,2,0)</f>
        <v>0</v>
      </c>
      <c r="G348" s="2">
        <f>Reach7[[#This Row],[Q1''2025]]-Reach7[[#This Row],[Q4''2024]]</f>
        <v>0</v>
      </c>
    </row>
    <row r="349" spans="1:7" x14ac:dyDescent="0.45">
      <c r="A349" s="3" t="s">
        <v>308</v>
      </c>
      <c r="B349" s="3">
        <v>0</v>
      </c>
      <c r="C349" s="3">
        <v>0</v>
      </c>
      <c r="D349" s="3">
        <v>0</v>
      </c>
      <c r="E349" s="3">
        <v>0</v>
      </c>
      <c r="F349" s="2">
        <f>VLOOKUP(Reach7[[#This Row],[Station]],'[3]Reach and Share'!$A$1:$B$562,2,0)</f>
        <v>0</v>
      </c>
      <c r="G349" s="2">
        <f>Reach7[[#This Row],[Q1''2025]]-Reach7[[#This Row],[Q4''2024]]</f>
        <v>0</v>
      </c>
    </row>
    <row r="350" spans="1:7" x14ac:dyDescent="0.45">
      <c r="A350" s="3" t="s">
        <v>487</v>
      </c>
      <c r="B350" s="3"/>
      <c r="C350" s="3"/>
      <c r="D350" s="3">
        <v>0</v>
      </c>
      <c r="E350" s="3">
        <v>0</v>
      </c>
      <c r="F350" s="2">
        <f>VLOOKUP(Reach7[[#This Row],[Station]],'[3]Reach and Share'!$A$1:$B$562,2,0)</f>
        <v>0</v>
      </c>
      <c r="G350" s="2">
        <f>Reach7[[#This Row],[Q1''2025]]-Reach7[[#This Row],[Q4''2024]]</f>
        <v>0</v>
      </c>
    </row>
    <row r="351" spans="1:7" x14ac:dyDescent="0.45">
      <c r="A351" s="3" t="s">
        <v>149</v>
      </c>
      <c r="B351" s="3">
        <v>0</v>
      </c>
      <c r="C351" s="3">
        <v>0</v>
      </c>
      <c r="D351" s="3">
        <v>0</v>
      </c>
      <c r="E351" s="3">
        <v>0</v>
      </c>
      <c r="F351" s="2">
        <f>VLOOKUP(Reach7[[#This Row],[Station]],'[3]Reach and Share'!$A$1:$B$562,2,0)</f>
        <v>0</v>
      </c>
      <c r="G351" s="2">
        <f>Reach7[[#This Row],[Q1''2025]]-Reach7[[#This Row],[Q4''2024]]</f>
        <v>0</v>
      </c>
    </row>
    <row r="352" spans="1:7" x14ac:dyDescent="0.45">
      <c r="A352" s="3" t="s">
        <v>488</v>
      </c>
      <c r="B352" s="3"/>
      <c r="C352" s="3"/>
      <c r="D352" s="3">
        <v>0</v>
      </c>
      <c r="E352" s="3">
        <v>0</v>
      </c>
      <c r="F352" s="2">
        <f>VLOOKUP(Reach7[[#This Row],[Station]],'[3]Reach and Share'!$A$1:$B$562,2,0)</f>
        <v>0</v>
      </c>
      <c r="G352" s="2">
        <f>Reach7[[#This Row],[Q1''2025]]-Reach7[[#This Row],[Q4''2024]]</f>
        <v>0</v>
      </c>
    </row>
    <row r="353" spans="1:7" x14ac:dyDescent="0.45">
      <c r="A353" s="3" t="s">
        <v>16</v>
      </c>
      <c r="B353" s="3">
        <v>0</v>
      </c>
      <c r="C353" s="3">
        <v>0</v>
      </c>
      <c r="D353" s="3">
        <v>0</v>
      </c>
      <c r="E353" s="3">
        <v>0</v>
      </c>
      <c r="F353" s="2">
        <f>VLOOKUP(Reach7[[#This Row],[Station]],'[3]Reach and Share'!$A$1:$B$562,2,0)</f>
        <v>0</v>
      </c>
      <c r="G353" s="2">
        <f>Reach7[[#This Row],[Q1''2025]]-Reach7[[#This Row],[Q4''2024]]</f>
        <v>0</v>
      </c>
    </row>
    <row r="354" spans="1:7" x14ac:dyDescent="0.45">
      <c r="A354" s="3" t="s">
        <v>235</v>
      </c>
      <c r="B354" s="3">
        <v>0</v>
      </c>
      <c r="C354" s="3">
        <v>0</v>
      </c>
      <c r="D354" s="3">
        <v>0</v>
      </c>
      <c r="E354" s="3">
        <v>0</v>
      </c>
      <c r="F354" s="2">
        <f>VLOOKUP(Reach7[[#This Row],[Station]],'[3]Reach and Share'!$A$1:$B$562,2,0)</f>
        <v>0</v>
      </c>
      <c r="G354" s="2">
        <f>Reach7[[#This Row],[Q1''2025]]-Reach7[[#This Row],[Q4''2024]]</f>
        <v>0</v>
      </c>
    </row>
    <row r="355" spans="1:7" x14ac:dyDescent="0.45">
      <c r="A355" s="3" t="s">
        <v>300</v>
      </c>
      <c r="B355" s="3">
        <v>0</v>
      </c>
      <c r="C355" s="3">
        <v>0</v>
      </c>
      <c r="D355" s="3">
        <v>0</v>
      </c>
      <c r="E355" s="3">
        <v>0</v>
      </c>
      <c r="F355" s="2">
        <f>VLOOKUP(Reach7[[#This Row],[Station]],'[3]Reach and Share'!$A$1:$B$562,2,0)</f>
        <v>0</v>
      </c>
      <c r="G355" s="2">
        <f>Reach7[[#This Row],[Q1''2025]]-Reach7[[#This Row],[Q4''2024]]</f>
        <v>0</v>
      </c>
    </row>
    <row r="356" spans="1:7" x14ac:dyDescent="0.45">
      <c r="A356" s="3" t="s">
        <v>292</v>
      </c>
      <c r="B356" s="3">
        <v>0</v>
      </c>
      <c r="C356" s="3">
        <v>0</v>
      </c>
      <c r="D356" s="3">
        <v>0</v>
      </c>
      <c r="E356" s="3">
        <v>0</v>
      </c>
      <c r="F356" s="2">
        <f>VLOOKUP(Reach7[[#This Row],[Station]],'[3]Reach and Share'!$A$1:$B$562,2,0)</f>
        <v>0</v>
      </c>
      <c r="G356" s="2">
        <f>Reach7[[#This Row],[Q1''2025]]-Reach7[[#This Row],[Q4''2024]]</f>
        <v>0</v>
      </c>
    </row>
    <row r="357" spans="1:7" x14ac:dyDescent="0.45">
      <c r="A357" s="3" t="s">
        <v>304</v>
      </c>
      <c r="B357" s="3">
        <v>0</v>
      </c>
      <c r="C357" s="3">
        <v>0</v>
      </c>
      <c r="D357" s="3">
        <v>0</v>
      </c>
      <c r="E357" s="3">
        <v>0</v>
      </c>
      <c r="F357" s="2">
        <f>VLOOKUP(Reach7[[#This Row],[Station]],'[3]Reach and Share'!$A$1:$B$562,2,0)</f>
        <v>0</v>
      </c>
      <c r="G357" s="2">
        <f>Reach7[[#This Row],[Q1''2025]]-Reach7[[#This Row],[Q4''2024]]</f>
        <v>0</v>
      </c>
    </row>
    <row r="358" spans="1:7" x14ac:dyDescent="0.45">
      <c r="A358" s="3" t="s">
        <v>302</v>
      </c>
      <c r="B358" s="3">
        <v>0</v>
      </c>
      <c r="C358" s="3">
        <v>0</v>
      </c>
      <c r="D358" s="3">
        <v>0</v>
      </c>
      <c r="E358" s="3">
        <v>0</v>
      </c>
      <c r="F358" s="2">
        <f>VLOOKUP(Reach7[[#This Row],[Station]],'[3]Reach and Share'!$A$1:$B$562,2,0)</f>
        <v>0</v>
      </c>
      <c r="G358" s="2">
        <f>Reach7[[#This Row],[Q1''2025]]-Reach7[[#This Row],[Q4''2024]]</f>
        <v>0</v>
      </c>
    </row>
    <row r="359" spans="1:7" x14ac:dyDescent="0.45">
      <c r="A359" s="3" t="s">
        <v>80</v>
      </c>
      <c r="B359" s="3">
        <v>0</v>
      </c>
      <c r="C359" s="3">
        <v>0</v>
      </c>
      <c r="D359" s="3">
        <v>0</v>
      </c>
      <c r="E359" s="3">
        <v>0</v>
      </c>
      <c r="F359" s="2">
        <f>VLOOKUP(Reach7[[#This Row],[Station]],'[3]Reach and Share'!$A$1:$B$562,2,0)</f>
        <v>0</v>
      </c>
      <c r="G359" s="2">
        <f>Reach7[[#This Row],[Q1''2025]]-Reach7[[#This Row],[Q4''2024]]</f>
        <v>0</v>
      </c>
    </row>
    <row r="360" spans="1:7" x14ac:dyDescent="0.45">
      <c r="A360" s="3" t="s">
        <v>499</v>
      </c>
      <c r="B360" s="3"/>
      <c r="C360" s="3"/>
      <c r="D360" s="3"/>
      <c r="E360" s="3">
        <v>0</v>
      </c>
      <c r="F360" s="2">
        <f>VLOOKUP(Reach7[[#This Row],[Station]],'[3]Reach and Share'!$A$1:$B$562,2,0)</f>
        <v>0</v>
      </c>
      <c r="G360" s="2">
        <f>Reach7[[#This Row],[Q1''2025]]-Reach7[[#This Row],[Q4''2024]]</f>
        <v>0</v>
      </c>
    </row>
    <row r="361" spans="1:7" x14ac:dyDescent="0.45">
      <c r="A361" s="3" t="s">
        <v>312</v>
      </c>
      <c r="B361" s="3">
        <v>0</v>
      </c>
      <c r="C361" s="3">
        <v>0</v>
      </c>
      <c r="D361" s="3">
        <v>0</v>
      </c>
      <c r="E361" s="3">
        <v>0</v>
      </c>
      <c r="F361" s="2">
        <f>VLOOKUP(Reach7[[#This Row],[Station]],'[3]Reach and Share'!$A$1:$B$562,2,0)</f>
        <v>0</v>
      </c>
      <c r="G361" s="2">
        <f>Reach7[[#This Row],[Q1''2025]]-Reach7[[#This Row],[Q4''2024]]</f>
        <v>0</v>
      </c>
    </row>
    <row r="362" spans="1:7" x14ac:dyDescent="0.45">
      <c r="A362" s="3" t="s">
        <v>505</v>
      </c>
      <c r="B362" s="3"/>
      <c r="C362" s="3"/>
      <c r="D362" s="3"/>
      <c r="E362" s="3">
        <v>0</v>
      </c>
      <c r="F362" s="2">
        <f>VLOOKUP(Reach7[[#This Row],[Station]],'[3]Reach and Share'!$A$1:$B$562,2,0)</f>
        <v>0</v>
      </c>
      <c r="G362" s="2">
        <f>Reach7[[#This Row],[Q1''2025]]-Reach7[[#This Row],[Q4''2024]]</f>
        <v>0</v>
      </c>
    </row>
    <row r="363" spans="1:7" x14ac:dyDescent="0.45">
      <c r="A363" s="3" t="s">
        <v>513</v>
      </c>
      <c r="B363" s="3"/>
      <c r="C363" s="3"/>
      <c r="D363" s="3"/>
      <c r="E363" s="3">
        <v>0</v>
      </c>
      <c r="F363" s="2">
        <f>VLOOKUP(Reach7[[#This Row],[Station]],'[3]Reach and Share'!$A$1:$B$562,2,0)</f>
        <v>0</v>
      </c>
      <c r="G363" s="2">
        <f>Reach7[[#This Row],[Q1''2025]]-Reach7[[#This Row],[Q4''2024]]</f>
        <v>0</v>
      </c>
    </row>
    <row r="364" spans="1:7" x14ac:dyDescent="0.45">
      <c r="A364" s="3" t="s">
        <v>512</v>
      </c>
      <c r="B364" s="3"/>
      <c r="C364" s="3"/>
      <c r="D364" s="3"/>
      <c r="E364" s="3">
        <v>0</v>
      </c>
      <c r="F364" s="2">
        <f>VLOOKUP(Reach7[[#This Row],[Station]],'[3]Reach and Share'!$A$1:$B$562,2,0)</f>
        <v>0</v>
      </c>
      <c r="G364" s="2">
        <f>Reach7[[#This Row],[Q1''2025]]-Reach7[[#This Row],[Q4''2024]]</f>
        <v>0</v>
      </c>
    </row>
    <row r="365" spans="1:7" x14ac:dyDescent="0.45">
      <c r="A365" s="3" t="s">
        <v>306</v>
      </c>
      <c r="B365" s="3">
        <v>0</v>
      </c>
      <c r="C365" s="3">
        <v>0</v>
      </c>
      <c r="D365" s="3">
        <v>0</v>
      </c>
      <c r="E365" s="3">
        <v>0</v>
      </c>
      <c r="F365" s="2">
        <f>VLOOKUP(Reach7[[#This Row],[Station]],'[3]Reach and Share'!$A$1:$B$562,2,0)</f>
        <v>0</v>
      </c>
      <c r="G365" s="2">
        <f>Reach7[[#This Row],[Q1''2025]]-Reach7[[#This Row],[Q4''2024]]</f>
        <v>0</v>
      </c>
    </row>
    <row r="366" spans="1:7" x14ac:dyDescent="0.45">
      <c r="A366" s="3" t="s">
        <v>89</v>
      </c>
      <c r="B366" s="3">
        <v>0</v>
      </c>
      <c r="C366" s="3">
        <v>0</v>
      </c>
      <c r="D366" s="3">
        <v>0</v>
      </c>
      <c r="E366" s="3">
        <v>0</v>
      </c>
      <c r="F366" s="2">
        <f>VLOOKUP(Reach7[[#This Row],[Station]],'[3]Reach and Share'!$A$1:$B$562,2,0)</f>
        <v>0</v>
      </c>
      <c r="G366" s="2">
        <f>Reach7[[#This Row],[Q1''2025]]-Reach7[[#This Row],[Q4''2024]]</f>
        <v>0</v>
      </c>
    </row>
    <row r="367" spans="1:7" x14ac:dyDescent="0.45">
      <c r="A367" s="3" t="s">
        <v>84</v>
      </c>
      <c r="B367" s="3">
        <v>0</v>
      </c>
      <c r="C367" s="3">
        <v>0</v>
      </c>
      <c r="D367" s="3">
        <v>0</v>
      </c>
      <c r="E367" s="3">
        <v>0</v>
      </c>
      <c r="F367" s="2">
        <f>VLOOKUP(Reach7[[#This Row],[Station]],'[3]Reach and Share'!$A$1:$B$562,2,0)</f>
        <v>0</v>
      </c>
      <c r="G367" s="2">
        <f>Reach7[[#This Row],[Q1''2025]]-Reach7[[#This Row],[Q4''2024]]</f>
        <v>0</v>
      </c>
    </row>
    <row r="368" spans="1:7" x14ac:dyDescent="0.45">
      <c r="A368" s="3" t="s">
        <v>311</v>
      </c>
      <c r="B368" s="3">
        <v>0</v>
      </c>
      <c r="C368" s="3">
        <v>2.9999999999999997E-4</v>
      </c>
      <c r="D368" s="3">
        <v>0</v>
      </c>
      <c r="E368" s="3">
        <v>0</v>
      </c>
      <c r="F368" s="2">
        <f>VLOOKUP(Reach7[[#This Row],[Station]],'[3]Reach and Share'!$A$1:$B$562,2,0)</f>
        <v>0</v>
      </c>
      <c r="G368" s="2">
        <f>Reach7[[#This Row],[Q1''2025]]-Reach7[[#This Row],[Q4''2024]]</f>
        <v>0</v>
      </c>
    </row>
    <row r="369" spans="1:7" x14ac:dyDescent="0.45">
      <c r="A369" s="3" t="s">
        <v>148</v>
      </c>
      <c r="B369" s="3">
        <v>0</v>
      </c>
      <c r="C369" s="3">
        <v>0</v>
      </c>
      <c r="D369" s="3">
        <v>0</v>
      </c>
      <c r="E369" s="3">
        <v>0</v>
      </c>
      <c r="F369" s="2">
        <f>VLOOKUP(Reach7[[#This Row],[Station]],'[3]Reach and Share'!$A$1:$B$562,2,0)</f>
        <v>0</v>
      </c>
      <c r="G369" s="2">
        <f>Reach7[[#This Row],[Q1''2025]]-Reach7[[#This Row],[Q4''2024]]</f>
        <v>0</v>
      </c>
    </row>
    <row r="370" spans="1:7" x14ac:dyDescent="0.45">
      <c r="A370" s="3" t="s">
        <v>486</v>
      </c>
      <c r="B370" s="3"/>
      <c r="C370" s="3"/>
      <c r="D370" s="3">
        <v>0</v>
      </c>
      <c r="E370" s="3">
        <v>0</v>
      </c>
      <c r="F370" s="2">
        <f>VLOOKUP(Reach7[[#This Row],[Station]],'[3]Reach and Share'!$A$1:$B$562,2,0)</f>
        <v>0</v>
      </c>
      <c r="G370" s="2">
        <f>Reach7[[#This Row],[Q1''2025]]-Reach7[[#This Row],[Q4''2024]]</f>
        <v>0</v>
      </c>
    </row>
    <row r="371" spans="1:7" x14ac:dyDescent="0.45">
      <c r="A371" s="3" t="s">
        <v>85</v>
      </c>
      <c r="B371" s="3">
        <v>0</v>
      </c>
      <c r="C371" s="3">
        <v>0</v>
      </c>
      <c r="D371" s="3">
        <v>0</v>
      </c>
      <c r="E371" s="3">
        <v>0</v>
      </c>
      <c r="F371" s="2">
        <f>VLOOKUP(Reach7[[#This Row],[Station]],'[3]Reach and Share'!$A$1:$B$562,2,0)</f>
        <v>0</v>
      </c>
      <c r="G371" s="2">
        <f>Reach7[[#This Row],[Q1''2025]]-Reach7[[#This Row],[Q4''2024]]</f>
        <v>0</v>
      </c>
    </row>
    <row r="372" spans="1:7" x14ac:dyDescent="0.45">
      <c r="A372" s="3" t="s">
        <v>75</v>
      </c>
      <c r="B372" s="3">
        <v>0</v>
      </c>
      <c r="C372" s="3">
        <v>0</v>
      </c>
      <c r="D372" s="3">
        <v>0</v>
      </c>
      <c r="E372" s="3">
        <v>0</v>
      </c>
      <c r="F372" s="2">
        <f>VLOOKUP(Reach7[[#This Row],[Station]],'[3]Reach and Share'!$A$1:$B$562,2,0)</f>
        <v>0</v>
      </c>
      <c r="G372" s="2">
        <f>Reach7[[#This Row],[Q1''2025]]-Reach7[[#This Row],[Q4''2024]]</f>
        <v>0</v>
      </c>
    </row>
    <row r="373" spans="1:7" x14ac:dyDescent="0.45">
      <c r="A373" s="3" t="s">
        <v>218</v>
      </c>
      <c r="B373" s="3">
        <v>0</v>
      </c>
      <c r="C373" s="3">
        <v>0</v>
      </c>
      <c r="D373" s="3">
        <v>0</v>
      </c>
      <c r="E373" s="3">
        <v>0</v>
      </c>
      <c r="F373" s="2">
        <f>VLOOKUP(Reach7[[#This Row],[Station]],'[3]Reach and Share'!$A$1:$B$562,2,0)</f>
        <v>0</v>
      </c>
      <c r="G373" s="2">
        <f>Reach7[[#This Row],[Q1''2025]]-Reach7[[#This Row],[Q4''2024]]</f>
        <v>0</v>
      </c>
    </row>
    <row r="374" spans="1:7" x14ac:dyDescent="0.45">
      <c r="A374" s="3" t="s">
        <v>176</v>
      </c>
      <c r="B374" s="3">
        <v>5.0000000000000001E-4</v>
      </c>
      <c r="C374" s="3">
        <v>0</v>
      </c>
      <c r="D374" s="3">
        <v>0</v>
      </c>
      <c r="E374" s="3">
        <v>0</v>
      </c>
      <c r="F374" s="2">
        <f>VLOOKUP(Reach7[[#This Row],[Station]],'[3]Reach and Share'!$A$1:$B$562,2,0)</f>
        <v>0</v>
      </c>
      <c r="G374" s="2">
        <f>Reach7[[#This Row],[Q1''2025]]-Reach7[[#This Row],[Q4''2024]]</f>
        <v>0</v>
      </c>
    </row>
    <row r="375" spans="1:7" x14ac:dyDescent="0.45">
      <c r="A375" s="3" t="s">
        <v>333</v>
      </c>
      <c r="B375" s="3">
        <v>0</v>
      </c>
      <c r="C375" s="3">
        <v>0</v>
      </c>
      <c r="D375" s="3">
        <v>0</v>
      </c>
      <c r="E375" s="3">
        <v>0</v>
      </c>
      <c r="F375" s="2">
        <f>VLOOKUP(Reach7[[#This Row],[Station]],'[3]Reach and Share'!$A$1:$B$562,2,0)</f>
        <v>0</v>
      </c>
      <c r="G375" s="2">
        <f>Reach7[[#This Row],[Q1''2025]]-Reach7[[#This Row],[Q4''2024]]</f>
        <v>0</v>
      </c>
    </row>
    <row r="376" spans="1:7" x14ac:dyDescent="0.45">
      <c r="A376" s="3" t="s">
        <v>449</v>
      </c>
      <c r="B376" s="3"/>
      <c r="C376" s="3">
        <v>0</v>
      </c>
      <c r="D376" s="3">
        <v>0</v>
      </c>
      <c r="E376" s="3">
        <v>0</v>
      </c>
      <c r="F376" s="2">
        <f>VLOOKUP(Reach7[[#This Row],[Station]],'[3]Reach and Share'!$A$1:$B$562,2,0)</f>
        <v>0</v>
      </c>
      <c r="G376" s="2">
        <f>Reach7[[#This Row],[Q1''2025]]-Reach7[[#This Row],[Q4''2024]]</f>
        <v>0</v>
      </c>
    </row>
    <row r="377" spans="1:7" x14ac:dyDescent="0.45">
      <c r="A377" s="3" t="s">
        <v>38</v>
      </c>
      <c r="B377" s="3">
        <v>0</v>
      </c>
      <c r="C377" s="3">
        <v>0</v>
      </c>
      <c r="D377" s="3">
        <v>0</v>
      </c>
      <c r="E377" s="3">
        <v>0</v>
      </c>
      <c r="F377" s="2">
        <f>VLOOKUP(Reach7[[#This Row],[Station]],'[3]Reach and Share'!$A$1:$B$562,2,0)</f>
        <v>0</v>
      </c>
      <c r="G377" s="2">
        <f>Reach7[[#This Row],[Q1''2025]]-Reach7[[#This Row],[Q4''2024]]</f>
        <v>0</v>
      </c>
    </row>
    <row r="378" spans="1:7" x14ac:dyDescent="0.45">
      <c r="A378" s="3" t="s">
        <v>151</v>
      </c>
      <c r="B378" s="3">
        <v>0</v>
      </c>
      <c r="C378" s="3">
        <v>0</v>
      </c>
      <c r="D378" s="3">
        <v>0</v>
      </c>
      <c r="E378" s="3">
        <v>0</v>
      </c>
      <c r="F378" s="2">
        <f>VLOOKUP(Reach7[[#This Row],[Station]],'[3]Reach and Share'!$A$1:$B$562,2,0)</f>
        <v>0</v>
      </c>
      <c r="G378" s="2">
        <f>Reach7[[#This Row],[Q1''2025]]-Reach7[[#This Row],[Q4''2024]]</f>
        <v>0</v>
      </c>
    </row>
    <row r="379" spans="1:7" x14ac:dyDescent="0.45">
      <c r="A379" s="3" t="s">
        <v>461</v>
      </c>
      <c r="B379" s="3"/>
      <c r="C379" s="3"/>
      <c r="D379" s="3">
        <v>0</v>
      </c>
      <c r="E379" s="3">
        <v>0</v>
      </c>
      <c r="F379" s="2">
        <f>VLOOKUP(Reach7[[#This Row],[Station]],'[3]Reach and Share'!$A$1:$B$562,2,0)</f>
        <v>0</v>
      </c>
      <c r="G379" s="2">
        <f>Reach7[[#This Row],[Q1''2025]]-Reach7[[#This Row],[Q4''2024]]</f>
        <v>0</v>
      </c>
    </row>
    <row r="380" spans="1:7" x14ac:dyDescent="0.45">
      <c r="A380" s="3" t="s">
        <v>194</v>
      </c>
      <c r="B380" s="3">
        <v>0</v>
      </c>
      <c r="C380" s="3">
        <v>0</v>
      </c>
      <c r="D380" s="3">
        <v>0</v>
      </c>
      <c r="E380" s="3">
        <v>0</v>
      </c>
      <c r="F380" s="2">
        <f>VLOOKUP(Reach7[[#This Row],[Station]],'[3]Reach and Share'!$A$1:$B$562,2,0)</f>
        <v>0</v>
      </c>
      <c r="G380" s="2">
        <f>Reach7[[#This Row],[Q1''2025]]-Reach7[[#This Row],[Q4''2024]]</f>
        <v>0</v>
      </c>
    </row>
    <row r="381" spans="1:7" x14ac:dyDescent="0.45">
      <c r="A381" s="3" t="s">
        <v>314</v>
      </c>
      <c r="B381" s="3">
        <v>0</v>
      </c>
      <c r="C381" s="3">
        <v>0</v>
      </c>
      <c r="D381" s="3">
        <v>0</v>
      </c>
      <c r="E381" s="3">
        <v>0</v>
      </c>
      <c r="F381" s="2">
        <f>VLOOKUP(Reach7[[#This Row],[Station]],'[3]Reach and Share'!$A$1:$B$562,2,0)</f>
        <v>0</v>
      </c>
      <c r="G381" s="2">
        <f>Reach7[[#This Row],[Q1''2025]]-Reach7[[#This Row],[Q4''2024]]</f>
        <v>0</v>
      </c>
    </row>
    <row r="382" spans="1:7" x14ac:dyDescent="0.45">
      <c r="A382" s="3" t="s">
        <v>232</v>
      </c>
      <c r="B382" s="3">
        <v>0</v>
      </c>
      <c r="C382" s="3">
        <v>0</v>
      </c>
      <c r="D382" s="3">
        <v>0</v>
      </c>
      <c r="E382" s="3">
        <v>0</v>
      </c>
      <c r="F382" s="2">
        <f>VLOOKUP(Reach7[[#This Row],[Station]],'[3]Reach and Share'!$A$1:$B$562,2,0)</f>
        <v>0</v>
      </c>
      <c r="G382" s="2">
        <f>Reach7[[#This Row],[Q1''2025]]-Reach7[[#This Row],[Q4''2024]]</f>
        <v>0</v>
      </c>
    </row>
    <row r="383" spans="1:7" x14ac:dyDescent="0.45">
      <c r="A383" s="3" t="s">
        <v>327</v>
      </c>
      <c r="B383" s="3">
        <v>0</v>
      </c>
      <c r="C383" s="3">
        <v>0</v>
      </c>
      <c r="D383" s="3">
        <v>0</v>
      </c>
      <c r="E383" s="3">
        <v>0</v>
      </c>
      <c r="F383" s="2">
        <f>VLOOKUP(Reach7[[#This Row],[Station]],'[3]Reach and Share'!$A$1:$B$562,2,0)</f>
        <v>0</v>
      </c>
      <c r="G383" s="2">
        <f>Reach7[[#This Row],[Q1''2025]]-Reach7[[#This Row],[Q4''2024]]</f>
        <v>0</v>
      </c>
    </row>
    <row r="384" spans="1:7" x14ac:dyDescent="0.45">
      <c r="A384" s="3" t="s">
        <v>83</v>
      </c>
      <c r="B384" s="3">
        <v>0</v>
      </c>
      <c r="C384" s="3">
        <v>0</v>
      </c>
      <c r="D384" s="3">
        <v>0</v>
      </c>
      <c r="E384" s="3">
        <v>0</v>
      </c>
      <c r="F384" s="2">
        <f>VLOOKUP(Reach7[[#This Row],[Station]],'[3]Reach and Share'!$A$1:$B$562,2,0)</f>
        <v>0</v>
      </c>
      <c r="G384" s="2">
        <f>Reach7[[#This Row],[Q1''2025]]-Reach7[[#This Row],[Q4''2024]]</f>
        <v>0</v>
      </c>
    </row>
    <row r="385" spans="1:7" x14ac:dyDescent="0.45">
      <c r="A385" s="3" t="s">
        <v>22</v>
      </c>
      <c r="B385" s="3">
        <v>0</v>
      </c>
      <c r="C385" s="3">
        <v>0</v>
      </c>
      <c r="D385" s="3">
        <v>0</v>
      </c>
      <c r="E385" s="3">
        <v>0</v>
      </c>
      <c r="F385" s="2">
        <f>VLOOKUP(Reach7[[#This Row],[Station]],'[3]Reach and Share'!$A$1:$B$562,2,0)</f>
        <v>0</v>
      </c>
      <c r="G385" s="2">
        <f>Reach7[[#This Row],[Q1''2025]]-Reach7[[#This Row],[Q4''2024]]</f>
        <v>0</v>
      </c>
    </row>
    <row r="386" spans="1:7" x14ac:dyDescent="0.45">
      <c r="A386" s="3" t="s">
        <v>88</v>
      </c>
      <c r="B386" s="3">
        <v>0</v>
      </c>
      <c r="C386" s="3">
        <v>0</v>
      </c>
      <c r="D386" s="3">
        <v>0</v>
      </c>
      <c r="E386" s="3">
        <v>0</v>
      </c>
      <c r="F386" s="2">
        <f>VLOOKUP(Reach7[[#This Row],[Station]],'[3]Reach and Share'!$A$1:$B$562,2,0)</f>
        <v>0</v>
      </c>
      <c r="G386" s="2">
        <f>Reach7[[#This Row],[Q1''2025]]-Reach7[[#This Row],[Q4''2024]]</f>
        <v>0</v>
      </c>
    </row>
    <row r="387" spans="1:7" x14ac:dyDescent="0.45">
      <c r="A387" s="3" t="s">
        <v>165</v>
      </c>
      <c r="B387" s="3">
        <v>0</v>
      </c>
      <c r="C387" s="3">
        <v>0</v>
      </c>
      <c r="D387" s="3">
        <v>0</v>
      </c>
      <c r="E387" s="3">
        <v>0</v>
      </c>
      <c r="F387" s="2">
        <f>VLOOKUP(Reach7[[#This Row],[Station]],'[3]Reach and Share'!$A$1:$B$562,2,0)</f>
        <v>0</v>
      </c>
      <c r="G387" s="2">
        <f>Reach7[[#This Row],[Q1''2025]]-Reach7[[#This Row],[Q4''2024]]</f>
        <v>0</v>
      </c>
    </row>
    <row r="388" spans="1:7" x14ac:dyDescent="0.45">
      <c r="A388" s="3" t="s">
        <v>440</v>
      </c>
      <c r="B388" s="3"/>
      <c r="C388" s="3">
        <v>0</v>
      </c>
      <c r="D388" s="3">
        <v>0</v>
      </c>
      <c r="E388" s="3">
        <v>0</v>
      </c>
      <c r="F388" s="2">
        <f>VLOOKUP(Reach7[[#This Row],[Station]],'[3]Reach and Share'!$A$1:$B$562,2,0)</f>
        <v>0</v>
      </c>
      <c r="G388" s="2">
        <f>Reach7[[#This Row],[Q1''2025]]-Reach7[[#This Row],[Q4''2024]]</f>
        <v>0</v>
      </c>
    </row>
    <row r="389" spans="1:7" x14ac:dyDescent="0.45">
      <c r="A389" s="3" t="s">
        <v>234</v>
      </c>
      <c r="B389" s="3">
        <v>0</v>
      </c>
      <c r="C389" s="3">
        <v>0</v>
      </c>
      <c r="D389" s="3">
        <v>0</v>
      </c>
      <c r="E389" s="3">
        <v>0</v>
      </c>
      <c r="F389" s="2">
        <f>VLOOKUP(Reach7[[#This Row],[Station]],'[3]Reach and Share'!$A$1:$B$562,2,0)</f>
        <v>0</v>
      </c>
      <c r="G389" s="2">
        <f>Reach7[[#This Row],[Q1''2025]]-Reach7[[#This Row],[Q4''2024]]</f>
        <v>0</v>
      </c>
    </row>
    <row r="390" spans="1:7" x14ac:dyDescent="0.45">
      <c r="A390" s="3" t="s">
        <v>294</v>
      </c>
      <c r="B390" s="3">
        <v>0</v>
      </c>
      <c r="C390" s="3">
        <v>0</v>
      </c>
      <c r="D390" s="3">
        <v>0</v>
      </c>
      <c r="E390" s="3">
        <v>0</v>
      </c>
      <c r="F390" s="2">
        <f>VLOOKUP(Reach7[[#This Row],[Station]],'[3]Reach and Share'!$A$1:$B$562,2,0)</f>
        <v>0</v>
      </c>
      <c r="G390" s="2">
        <f>Reach7[[#This Row],[Q1''2025]]-Reach7[[#This Row],[Q4''2024]]</f>
        <v>0</v>
      </c>
    </row>
    <row r="391" spans="1:7" x14ac:dyDescent="0.45">
      <c r="A391" s="3" t="s">
        <v>296</v>
      </c>
      <c r="B391" s="3">
        <v>0</v>
      </c>
      <c r="C391" s="3">
        <v>0</v>
      </c>
      <c r="D391" s="3">
        <v>0</v>
      </c>
      <c r="E391" s="3">
        <v>0</v>
      </c>
      <c r="F391" s="2">
        <f>VLOOKUP(Reach7[[#This Row],[Station]],'[3]Reach and Share'!$A$1:$B$562,2,0)</f>
        <v>0</v>
      </c>
      <c r="G391" s="2">
        <f>Reach7[[#This Row],[Q1''2025]]-Reach7[[#This Row],[Q4''2024]]</f>
        <v>0</v>
      </c>
    </row>
    <row r="392" spans="1:7" x14ac:dyDescent="0.45">
      <c r="A392" s="3" t="s">
        <v>299</v>
      </c>
      <c r="B392" s="3">
        <v>0</v>
      </c>
      <c r="C392" s="3">
        <v>0</v>
      </c>
      <c r="D392" s="3">
        <v>0</v>
      </c>
      <c r="E392" s="3">
        <v>0</v>
      </c>
      <c r="F392" s="2">
        <f>VLOOKUP(Reach7[[#This Row],[Station]],'[3]Reach and Share'!$A$1:$B$562,2,0)</f>
        <v>0</v>
      </c>
      <c r="G392" s="2">
        <f>Reach7[[#This Row],[Q1''2025]]-Reach7[[#This Row],[Q4''2024]]</f>
        <v>0</v>
      </c>
    </row>
    <row r="393" spans="1:7" x14ac:dyDescent="0.45">
      <c r="A393" s="3" t="s">
        <v>298</v>
      </c>
      <c r="B393" s="3">
        <v>0</v>
      </c>
      <c r="C393" s="3">
        <v>0</v>
      </c>
      <c r="D393" s="3">
        <v>0</v>
      </c>
      <c r="E393" s="3">
        <v>0</v>
      </c>
      <c r="F393" s="2">
        <f>VLOOKUP(Reach7[[#This Row],[Station]],'[3]Reach and Share'!$A$1:$B$562,2,0)</f>
        <v>0</v>
      </c>
      <c r="G393" s="2">
        <f>Reach7[[#This Row],[Q1''2025]]-Reach7[[#This Row],[Q4''2024]]</f>
        <v>0</v>
      </c>
    </row>
    <row r="394" spans="1:7" x14ac:dyDescent="0.45">
      <c r="A394" s="3" t="s">
        <v>157</v>
      </c>
      <c r="B394" s="3">
        <v>0</v>
      </c>
      <c r="C394" s="3">
        <v>0</v>
      </c>
      <c r="D394" s="3">
        <v>0</v>
      </c>
      <c r="E394" s="3">
        <v>0</v>
      </c>
      <c r="F394" s="2">
        <f>VLOOKUP(Reach7[[#This Row],[Station]],'[3]Reach and Share'!$A$1:$B$562,2,0)</f>
        <v>0</v>
      </c>
      <c r="G394" s="2">
        <f>Reach7[[#This Row],[Q1''2025]]-Reach7[[#This Row],[Q4''2024]]</f>
        <v>0</v>
      </c>
    </row>
    <row r="395" spans="1:7" x14ac:dyDescent="0.45">
      <c r="A395" s="3" t="s">
        <v>293</v>
      </c>
      <c r="B395" s="3">
        <v>0</v>
      </c>
      <c r="C395" s="3">
        <v>0</v>
      </c>
      <c r="D395" s="3">
        <v>0</v>
      </c>
      <c r="E395" s="3">
        <v>0</v>
      </c>
      <c r="F395" s="2">
        <f>VLOOKUP(Reach7[[#This Row],[Station]],'[3]Reach and Share'!$A$1:$B$562,2,0)</f>
        <v>0</v>
      </c>
      <c r="G395" s="2">
        <f>Reach7[[#This Row],[Q1''2025]]-Reach7[[#This Row],[Q4''2024]]</f>
        <v>0</v>
      </c>
    </row>
    <row r="396" spans="1:7" x14ac:dyDescent="0.45">
      <c r="A396" s="3" t="s">
        <v>171</v>
      </c>
      <c r="B396" s="3">
        <v>0</v>
      </c>
      <c r="C396" s="3">
        <v>0</v>
      </c>
      <c r="D396" s="3">
        <v>0</v>
      </c>
      <c r="E396" s="3">
        <v>0</v>
      </c>
      <c r="F396" s="2">
        <f>VLOOKUP(Reach7[[#This Row],[Station]],'[3]Reach and Share'!$A$1:$B$562,2,0)</f>
        <v>0</v>
      </c>
      <c r="G396" s="2">
        <f>Reach7[[#This Row],[Q1''2025]]-Reach7[[#This Row],[Q4''2024]]</f>
        <v>0</v>
      </c>
    </row>
    <row r="397" spans="1:7" x14ac:dyDescent="0.45">
      <c r="A397" s="3" t="s">
        <v>303</v>
      </c>
      <c r="B397" s="3">
        <v>0</v>
      </c>
      <c r="C397" s="3">
        <v>0</v>
      </c>
      <c r="D397" s="3">
        <v>0</v>
      </c>
      <c r="E397" s="3">
        <v>0</v>
      </c>
      <c r="F397" s="2">
        <f>VLOOKUP(Reach7[[#This Row],[Station]],'[3]Reach and Share'!$A$1:$B$562,2,0)</f>
        <v>0</v>
      </c>
      <c r="G397" s="2">
        <f>Reach7[[#This Row],[Q1''2025]]-Reach7[[#This Row],[Q4''2024]]</f>
        <v>0</v>
      </c>
    </row>
    <row r="398" spans="1:7" x14ac:dyDescent="0.45">
      <c r="A398" s="3" t="s">
        <v>467</v>
      </c>
      <c r="B398" s="3"/>
      <c r="C398" s="3"/>
      <c r="D398" s="3">
        <v>0</v>
      </c>
      <c r="E398" s="3">
        <v>0</v>
      </c>
      <c r="F398" s="2">
        <f>VLOOKUP(Reach7[[#This Row],[Station]],'[3]Reach and Share'!$A$1:$B$562,2,0)</f>
        <v>0</v>
      </c>
      <c r="G398" s="2">
        <f>Reach7[[#This Row],[Q1''2025]]-Reach7[[#This Row],[Q4''2024]]</f>
        <v>0</v>
      </c>
    </row>
    <row r="399" spans="1:7" x14ac:dyDescent="0.45">
      <c r="A399" s="3" t="s">
        <v>177</v>
      </c>
      <c r="B399" s="3">
        <v>0</v>
      </c>
      <c r="C399" s="3">
        <v>0</v>
      </c>
      <c r="D399" s="3">
        <v>0</v>
      </c>
      <c r="E399" s="3">
        <v>0</v>
      </c>
      <c r="F399" s="2">
        <f>VLOOKUP(Reach7[[#This Row],[Station]],'[3]Reach and Share'!$A$1:$B$562,2,0)</f>
        <v>0</v>
      </c>
      <c r="G399" s="2">
        <f>Reach7[[#This Row],[Q1''2025]]-Reach7[[#This Row],[Q4''2024]]</f>
        <v>0</v>
      </c>
    </row>
    <row r="400" spans="1:7" x14ac:dyDescent="0.45">
      <c r="A400" s="3" t="s">
        <v>41</v>
      </c>
      <c r="B400" s="3">
        <v>0</v>
      </c>
      <c r="C400" s="3">
        <v>0</v>
      </c>
      <c r="D400" s="3">
        <v>0</v>
      </c>
      <c r="E400" s="3">
        <v>0</v>
      </c>
      <c r="F400" s="2">
        <f>VLOOKUP(Reach7[[#This Row],[Station]],'[3]Reach and Share'!$A$1:$B$562,2,0)</f>
        <v>0</v>
      </c>
      <c r="G400" s="2">
        <f>Reach7[[#This Row],[Q1''2025]]-Reach7[[#This Row],[Q4''2024]]</f>
        <v>0</v>
      </c>
    </row>
    <row r="401" spans="1:7" x14ac:dyDescent="0.45">
      <c r="A401" s="3" t="s">
        <v>313</v>
      </c>
      <c r="B401" s="3">
        <v>0</v>
      </c>
      <c r="C401" s="3">
        <v>0</v>
      </c>
      <c r="D401" s="3">
        <v>0</v>
      </c>
      <c r="E401" s="3">
        <v>0</v>
      </c>
      <c r="F401" s="2">
        <f>VLOOKUP(Reach7[[#This Row],[Station]],'[3]Reach and Share'!$A$1:$B$562,2,0)</f>
        <v>0</v>
      </c>
      <c r="G401" s="2">
        <f>Reach7[[#This Row],[Q1''2025]]-Reach7[[#This Row],[Q4''2024]]</f>
        <v>0</v>
      </c>
    </row>
    <row r="402" spans="1:7" x14ac:dyDescent="0.45">
      <c r="A402" s="3" t="s">
        <v>459</v>
      </c>
      <c r="B402" s="3"/>
      <c r="C402" s="3">
        <v>0</v>
      </c>
      <c r="D402" s="3">
        <v>0</v>
      </c>
      <c r="E402" s="3">
        <v>0</v>
      </c>
      <c r="F402" s="2">
        <f>VLOOKUP(Reach7[[#This Row],[Station]],'[3]Reach and Share'!$A$1:$B$562,2,0)</f>
        <v>0</v>
      </c>
      <c r="G402" s="2">
        <f>Reach7[[#This Row],[Q1''2025]]-Reach7[[#This Row],[Q4''2024]]</f>
        <v>0</v>
      </c>
    </row>
    <row r="403" spans="1:7" x14ac:dyDescent="0.45">
      <c r="A403" s="3" t="s">
        <v>464</v>
      </c>
      <c r="B403" s="3"/>
      <c r="C403" s="3"/>
      <c r="D403" s="3">
        <v>0</v>
      </c>
      <c r="E403" s="3">
        <v>0</v>
      </c>
      <c r="F403" s="2">
        <f>VLOOKUP(Reach7[[#This Row],[Station]],'[3]Reach and Share'!$A$1:$B$562,2,0)</f>
        <v>0</v>
      </c>
      <c r="G403" s="2">
        <f>Reach7[[#This Row],[Q1''2025]]-Reach7[[#This Row],[Q4''2024]]</f>
        <v>0</v>
      </c>
    </row>
    <row r="404" spans="1:7" x14ac:dyDescent="0.45">
      <c r="A404" s="3" t="s">
        <v>476</v>
      </c>
      <c r="B404" s="3"/>
      <c r="C404" s="3"/>
      <c r="D404" s="3">
        <v>0</v>
      </c>
      <c r="E404" s="3">
        <v>0</v>
      </c>
      <c r="F404" s="2">
        <f>VLOOKUP(Reach7[[#This Row],[Station]],'[3]Reach and Share'!$A$1:$B$562,2,0)</f>
        <v>0</v>
      </c>
      <c r="G404" s="2">
        <f>Reach7[[#This Row],[Q1''2025]]-Reach7[[#This Row],[Q4''2024]]</f>
        <v>0</v>
      </c>
    </row>
    <row r="405" spans="1:7" x14ac:dyDescent="0.45">
      <c r="A405" s="3" t="s">
        <v>21</v>
      </c>
      <c r="B405" s="3">
        <v>0</v>
      </c>
      <c r="C405" s="3">
        <v>0</v>
      </c>
      <c r="D405" s="3">
        <v>0</v>
      </c>
      <c r="E405" s="3">
        <v>0</v>
      </c>
      <c r="F405" s="2">
        <f>VLOOKUP(Reach7[[#This Row],[Station]],'[3]Reach and Share'!$A$1:$B$562,2,0)</f>
        <v>0</v>
      </c>
      <c r="G405" s="2">
        <f>Reach7[[#This Row],[Q1''2025]]-Reach7[[#This Row],[Q4''2024]]</f>
        <v>0</v>
      </c>
    </row>
    <row r="406" spans="1:7" x14ac:dyDescent="0.45">
      <c r="A406" s="3" t="s">
        <v>407</v>
      </c>
      <c r="B406" s="3">
        <v>0</v>
      </c>
      <c r="C406" s="3">
        <v>0</v>
      </c>
      <c r="D406" s="3">
        <v>0</v>
      </c>
      <c r="E406" s="3">
        <v>0</v>
      </c>
      <c r="F406" s="2">
        <f>VLOOKUP(Reach7[[#This Row],[Station]],'[3]Reach and Share'!$A$1:$B$562,2,0)</f>
        <v>0</v>
      </c>
      <c r="G406" s="2">
        <f>Reach7[[#This Row],[Q1''2025]]-Reach7[[#This Row],[Q4''2024]]</f>
        <v>0</v>
      </c>
    </row>
    <row r="407" spans="1:7" x14ac:dyDescent="0.45">
      <c r="A407" s="3" t="s">
        <v>387</v>
      </c>
      <c r="B407" s="3">
        <v>0</v>
      </c>
      <c r="C407" s="3">
        <v>0</v>
      </c>
      <c r="D407" s="3">
        <v>0</v>
      </c>
      <c r="E407" s="3">
        <v>0</v>
      </c>
      <c r="F407" s="2">
        <f>VLOOKUP(Reach7[[#This Row],[Station]],'[3]Reach and Share'!$A$1:$B$562,2,0)</f>
        <v>0</v>
      </c>
      <c r="G407" s="2">
        <f>Reach7[[#This Row],[Q1''2025]]-Reach7[[#This Row],[Q4''2024]]</f>
        <v>0</v>
      </c>
    </row>
    <row r="408" spans="1:7" x14ac:dyDescent="0.45">
      <c r="A408" s="3" t="s">
        <v>408</v>
      </c>
      <c r="B408" s="3">
        <v>0</v>
      </c>
      <c r="C408" s="3">
        <v>0</v>
      </c>
      <c r="D408" s="3">
        <v>0</v>
      </c>
      <c r="E408" s="3">
        <v>0</v>
      </c>
      <c r="F408" s="2">
        <f>VLOOKUP(Reach7[[#This Row],[Station]],'[3]Reach and Share'!$A$1:$B$562,2,0)</f>
        <v>0</v>
      </c>
      <c r="G408" s="2">
        <f>Reach7[[#This Row],[Q1''2025]]-Reach7[[#This Row],[Q4''2024]]</f>
        <v>0</v>
      </c>
    </row>
    <row r="409" spans="1:7" x14ac:dyDescent="0.45">
      <c r="A409" s="3" t="s">
        <v>160</v>
      </c>
      <c r="B409" s="3">
        <v>0</v>
      </c>
      <c r="C409" s="3">
        <v>0</v>
      </c>
      <c r="D409" s="3">
        <v>0</v>
      </c>
      <c r="E409" s="3">
        <v>0</v>
      </c>
      <c r="F409" s="2">
        <f>VLOOKUP(Reach7[[#This Row],[Station]],'[3]Reach and Share'!$A$1:$B$562,2,0)</f>
        <v>0</v>
      </c>
      <c r="G409" s="2">
        <f>Reach7[[#This Row],[Q1''2025]]-Reach7[[#This Row],[Q4''2024]]</f>
        <v>0</v>
      </c>
    </row>
    <row r="410" spans="1:7" x14ac:dyDescent="0.45">
      <c r="A410" s="3" t="s">
        <v>465</v>
      </c>
      <c r="B410" s="3"/>
      <c r="C410" s="3"/>
      <c r="D410" s="3">
        <v>0</v>
      </c>
      <c r="E410" s="3">
        <v>0</v>
      </c>
      <c r="F410" s="2">
        <f>VLOOKUP(Reach7[[#This Row],[Station]],'[3]Reach and Share'!$A$1:$B$562,2,0)</f>
        <v>0</v>
      </c>
      <c r="G410" s="2">
        <f>Reach7[[#This Row],[Q1''2025]]-Reach7[[#This Row],[Q4''2024]]</f>
        <v>0</v>
      </c>
    </row>
    <row r="411" spans="1:7" x14ac:dyDescent="0.45">
      <c r="A411" s="3" t="s">
        <v>468</v>
      </c>
      <c r="B411" s="3"/>
      <c r="C411" s="3"/>
      <c r="D411" s="3">
        <v>0</v>
      </c>
      <c r="E411" s="3">
        <v>0</v>
      </c>
      <c r="F411" s="2">
        <f>VLOOKUP(Reach7[[#This Row],[Station]],'[3]Reach and Share'!$A$1:$B$562,2,0)</f>
        <v>0</v>
      </c>
      <c r="G411" s="2">
        <f>Reach7[[#This Row],[Q1''2025]]-Reach7[[#This Row],[Q4''2024]]</f>
        <v>0</v>
      </c>
    </row>
    <row r="412" spans="1:7" x14ac:dyDescent="0.45">
      <c r="A412" s="3" t="s">
        <v>401</v>
      </c>
      <c r="B412" s="3">
        <v>0</v>
      </c>
      <c r="C412" s="3">
        <v>0</v>
      </c>
      <c r="D412" s="3">
        <v>0</v>
      </c>
      <c r="E412" s="3">
        <v>0</v>
      </c>
      <c r="F412" s="2">
        <f>VLOOKUP(Reach7[[#This Row],[Station]],'[3]Reach and Share'!$A$1:$B$562,2,0)</f>
        <v>0</v>
      </c>
      <c r="G412" s="2">
        <f>Reach7[[#This Row],[Q1''2025]]-Reach7[[#This Row],[Q4''2024]]</f>
        <v>0</v>
      </c>
    </row>
    <row r="413" spans="1:7" x14ac:dyDescent="0.45">
      <c r="A413" s="3" t="s">
        <v>400</v>
      </c>
      <c r="B413" s="3">
        <v>0</v>
      </c>
      <c r="C413" s="3">
        <v>0</v>
      </c>
      <c r="D413" s="3">
        <v>0</v>
      </c>
      <c r="E413" s="3">
        <v>0</v>
      </c>
      <c r="F413" s="2">
        <f>VLOOKUP(Reach7[[#This Row],[Station]],'[3]Reach and Share'!$A$1:$B$562,2,0)</f>
        <v>0</v>
      </c>
      <c r="G413" s="2">
        <f>Reach7[[#This Row],[Q1''2025]]-Reach7[[#This Row],[Q4''2024]]</f>
        <v>0</v>
      </c>
    </row>
    <row r="414" spans="1:7" x14ac:dyDescent="0.45">
      <c r="A414" s="3" t="s">
        <v>403</v>
      </c>
      <c r="B414" s="3">
        <v>2.0000000000000001E-4</v>
      </c>
      <c r="C414" s="3">
        <v>0</v>
      </c>
      <c r="D414" s="3">
        <v>0</v>
      </c>
      <c r="E414" s="3">
        <v>0</v>
      </c>
      <c r="F414" s="2">
        <f>VLOOKUP(Reach7[[#This Row],[Station]],'[3]Reach and Share'!$A$1:$B$562,2,0)</f>
        <v>0</v>
      </c>
      <c r="G414" s="2">
        <f>Reach7[[#This Row],[Q1''2025]]-Reach7[[#This Row],[Q4''2024]]</f>
        <v>0</v>
      </c>
    </row>
    <row r="415" spans="1:7" x14ac:dyDescent="0.45">
      <c r="A415" s="3" t="s">
        <v>394</v>
      </c>
      <c r="B415" s="3">
        <v>0</v>
      </c>
      <c r="C415" s="3">
        <v>0</v>
      </c>
      <c r="D415" s="3">
        <v>0</v>
      </c>
      <c r="E415" s="3">
        <v>0</v>
      </c>
      <c r="F415" s="2">
        <f>VLOOKUP(Reach7[[#This Row],[Station]],'[3]Reach and Share'!$A$1:$B$562,2,0)</f>
        <v>0</v>
      </c>
      <c r="G415" s="2">
        <f>Reach7[[#This Row],[Q1''2025]]-Reach7[[#This Row],[Q4''2024]]</f>
        <v>0</v>
      </c>
    </row>
    <row r="416" spans="1:7" x14ac:dyDescent="0.45">
      <c r="A416" s="3" t="s">
        <v>405</v>
      </c>
      <c r="B416" s="3">
        <v>0</v>
      </c>
      <c r="C416" s="3">
        <v>0</v>
      </c>
      <c r="D416" s="3">
        <v>0</v>
      </c>
      <c r="E416" s="3">
        <v>0</v>
      </c>
      <c r="F416" s="2">
        <f>VLOOKUP(Reach7[[#This Row],[Station]],'[3]Reach and Share'!$A$1:$B$562,2,0)</f>
        <v>0</v>
      </c>
      <c r="G416" s="2">
        <f>Reach7[[#This Row],[Q1''2025]]-Reach7[[#This Row],[Q4''2024]]</f>
        <v>0</v>
      </c>
    </row>
    <row r="417" spans="1:7" x14ac:dyDescent="0.45">
      <c r="A417" s="3" t="s">
        <v>404</v>
      </c>
      <c r="B417" s="3">
        <v>0</v>
      </c>
      <c r="C417" s="3">
        <v>0</v>
      </c>
      <c r="D417" s="3">
        <v>0</v>
      </c>
      <c r="E417" s="3">
        <v>0</v>
      </c>
      <c r="F417" s="2">
        <f>VLOOKUP(Reach7[[#This Row],[Station]],'[3]Reach and Share'!$A$1:$B$562,2,0)</f>
        <v>0</v>
      </c>
      <c r="G417" s="2">
        <f>Reach7[[#This Row],[Q1''2025]]-Reach7[[#This Row],[Q4''2024]]</f>
        <v>0</v>
      </c>
    </row>
    <row r="418" spans="1:7" x14ac:dyDescent="0.45">
      <c r="A418" s="3" t="s">
        <v>337</v>
      </c>
      <c r="B418" s="3">
        <v>0</v>
      </c>
      <c r="C418" s="3">
        <v>0</v>
      </c>
      <c r="D418" s="3">
        <v>0</v>
      </c>
      <c r="E418" s="3">
        <v>0</v>
      </c>
      <c r="F418" s="2">
        <f>VLOOKUP(Reach7[[#This Row],[Station]],'[3]Reach and Share'!$A$1:$B$562,2,0)</f>
        <v>0</v>
      </c>
      <c r="G418" s="2">
        <f>Reach7[[#This Row],[Q1''2025]]-Reach7[[#This Row],[Q4''2024]]</f>
        <v>0</v>
      </c>
    </row>
    <row r="419" spans="1:7" x14ac:dyDescent="0.45">
      <c r="A419" s="3" t="s">
        <v>338</v>
      </c>
      <c r="B419" s="3">
        <v>0</v>
      </c>
      <c r="C419" s="3">
        <v>0</v>
      </c>
      <c r="D419" s="3">
        <v>0</v>
      </c>
      <c r="E419" s="3">
        <v>0</v>
      </c>
      <c r="F419" s="2">
        <f>VLOOKUP(Reach7[[#This Row],[Station]],'[3]Reach and Share'!$A$1:$B$562,2,0)</f>
        <v>0</v>
      </c>
      <c r="G419" s="2">
        <f>Reach7[[#This Row],[Q1''2025]]-Reach7[[#This Row],[Q4''2024]]</f>
        <v>0</v>
      </c>
    </row>
    <row r="420" spans="1:7" x14ac:dyDescent="0.45">
      <c r="A420" s="3" t="s">
        <v>144</v>
      </c>
      <c r="B420" s="3">
        <v>0</v>
      </c>
      <c r="C420" s="3">
        <v>0</v>
      </c>
      <c r="D420" s="3">
        <v>0</v>
      </c>
      <c r="E420" s="3">
        <v>0</v>
      </c>
      <c r="F420" s="2">
        <f>VLOOKUP(Reach7[[#This Row],[Station]],'[3]Reach and Share'!$A$1:$B$562,2,0)</f>
        <v>0</v>
      </c>
      <c r="G420" s="2">
        <f>Reach7[[#This Row],[Q1''2025]]-Reach7[[#This Row],[Q4''2024]]</f>
        <v>0</v>
      </c>
    </row>
    <row r="421" spans="1:7" x14ac:dyDescent="0.45">
      <c r="A421" s="3" t="s">
        <v>270</v>
      </c>
      <c r="B421" s="3">
        <v>0</v>
      </c>
      <c r="C421" s="3">
        <v>0</v>
      </c>
      <c r="D421" s="3">
        <v>0</v>
      </c>
      <c r="E421" s="3">
        <v>0</v>
      </c>
      <c r="F421" s="2">
        <f>VLOOKUP(Reach7[[#This Row],[Station]],'[3]Reach and Share'!$A$1:$B$562,2,0)</f>
        <v>0</v>
      </c>
      <c r="G421" s="2">
        <f>Reach7[[#This Row],[Q1''2025]]-Reach7[[#This Row],[Q4''2024]]</f>
        <v>0</v>
      </c>
    </row>
    <row r="422" spans="1:7" x14ac:dyDescent="0.45">
      <c r="A422" s="3" t="s">
        <v>271</v>
      </c>
      <c r="B422" s="3">
        <v>0</v>
      </c>
      <c r="C422" s="3">
        <v>0</v>
      </c>
      <c r="D422" s="3">
        <v>0</v>
      </c>
      <c r="E422" s="3">
        <v>0</v>
      </c>
      <c r="F422" s="2">
        <f>VLOOKUP(Reach7[[#This Row],[Station]],'[3]Reach and Share'!$A$1:$B$562,2,0)</f>
        <v>0</v>
      </c>
      <c r="G422" s="2">
        <f>Reach7[[#This Row],[Q1''2025]]-Reach7[[#This Row],[Q4''2024]]</f>
        <v>0</v>
      </c>
    </row>
    <row r="423" spans="1:7" x14ac:dyDescent="0.45">
      <c r="A423" s="3" t="s">
        <v>76</v>
      </c>
      <c r="B423" s="3">
        <v>0</v>
      </c>
      <c r="C423" s="3">
        <v>0</v>
      </c>
      <c r="D423" s="3">
        <v>0</v>
      </c>
      <c r="E423" s="3">
        <v>0</v>
      </c>
      <c r="F423" s="2">
        <f>VLOOKUP(Reach7[[#This Row],[Station]],'[3]Reach and Share'!$A$1:$B$562,2,0)</f>
        <v>0</v>
      </c>
      <c r="G423" s="2">
        <f>Reach7[[#This Row],[Q1''2025]]-Reach7[[#This Row],[Q4''2024]]</f>
        <v>0</v>
      </c>
    </row>
    <row r="424" spans="1:7" x14ac:dyDescent="0.45">
      <c r="A424" s="3" t="s">
        <v>496</v>
      </c>
      <c r="B424" s="3"/>
      <c r="C424" s="3"/>
      <c r="D424" s="3"/>
      <c r="E424" s="3">
        <v>0</v>
      </c>
      <c r="F424" s="2">
        <f>VLOOKUP(Reach7[[#This Row],[Station]],'[3]Reach and Share'!$A$1:$B$562,2,0)</f>
        <v>0</v>
      </c>
      <c r="G424" s="2">
        <f>Reach7[[#This Row],[Q1''2025]]-Reach7[[#This Row],[Q4''2024]]</f>
        <v>0</v>
      </c>
    </row>
    <row r="425" spans="1:7" x14ac:dyDescent="0.45">
      <c r="A425" s="3" t="s">
        <v>236</v>
      </c>
      <c r="B425" s="3">
        <v>0</v>
      </c>
      <c r="C425" s="3">
        <v>0</v>
      </c>
      <c r="D425" s="3">
        <v>0</v>
      </c>
      <c r="E425" s="3">
        <v>0</v>
      </c>
      <c r="F425" s="2">
        <f>VLOOKUP(Reach7[[#This Row],[Station]],'[3]Reach and Share'!$A$1:$B$562,2,0)</f>
        <v>0</v>
      </c>
      <c r="G425" s="2">
        <f>Reach7[[#This Row],[Q1''2025]]-Reach7[[#This Row],[Q4''2024]]</f>
        <v>0</v>
      </c>
    </row>
    <row r="426" spans="1:7" x14ac:dyDescent="0.45">
      <c r="A426" s="3" t="s">
        <v>35</v>
      </c>
      <c r="B426" s="3">
        <v>0</v>
      </c>
      <c r="C426" s="3">
        <v>0</v>
      </c>
      <c r="D426" s="3">
        <v>0</v>
      </c>
      <c r="E426" s="3">
        <v>0</v>
      </c>
      <c r="F426" s="2">
        <f>VLOOKUP(Reach7[[#This Row],[Station]],'[3]Reach and Share'!$A$1:$B$562,2,0)</f>
        <v>0</v>
      </c>
      <c r="G426" s="2">
        <f>Reach7[[#This Row],[Q1''2025]]-Reach7[[#This Row],[Q4''2024]]</f>
        <v>0</v>
      </c>
    </row>
    <row r="427" spans="1:7" x14ac:dyDescent="0.45">
      <c r="A427" s="3" t="s">
        <v>339</v>
      </c>
      <c r="B427" s="3">
        <v>0</v>
      </c>
      <c r="C427" s="3">
        <v>0</v>
      </c>
      <c r="D427" s="3">
        <v>0</v>
      </c>
      <c r="E427" s="3">
        <v>0</v>
      </c>
      <c r="F427" s="2">
        <f>VLOOKUP(Reach7[[#This Row],[Station]],'[3]Reach and Share'!$A$1:$B$562,2,0)</f>
        <v>0</v>
      </c>
      <c r="G427" s="2">
        <f>Reach7[[#This Row],[Q1''2025]]-Reach7[[#This Row],[Q4''2024]]</f>
        <v>0</v>
      </c>
    </row>
    <row r="428" spans="1:7" x14ac:dyDescent="0.45">
      <c r="A428" s="3" t="s">
        <v>134</v>
      </c>
      <c r="B428" s="3">
        <v>0</v>
      </c>
      <c r="C428" s="3">
        <v>0</v>
      </c>
      <c r="D428" s="3">
        <v>0</v>
      </c>
      <c r="E428" s="3">
        <v>0</v>
      </c>
      <c r="F428" s="2">
        <f>VLOOKUP(Reach7[[#This Row],[Station]],'[3]Reach and Share'!$A$1:$B$562,2,0)</f>
        <v>0</v>
      </c>
      <c r="G428" s="2">
        <f>Reach7[[#This Row],[Q1''2025]]-Reach7[[#This Row],[Q4''2024]]</f>
        <v>0</v>
      </c>
    </row>
    <row r="429" spans="1:7" x14ac:dyDescent="0.45">
      <c r="A429" s="3" t="s">
        <v>172</v>
      </c>
      <c r="B429" s="3">
        <v>2.9999999999999997E-4</v>
      </c>
      <c r="C429" s="3">
        <v>0</v>
      </c>
      <c r="D429" s="3">
        <v>0</v>
      </c>
      <c r="E429" s="3">
        <v>0</v>
      </c>
      <c r="F429" s="2">
        <f>VLOOKUP(Reach7[[#This Row],[Station]],'[3]Reach and Share'!$A$1:$B$562,2,0)</f>
        <v>0</v>
      </c>
      <c r="G429" s="2">
        <f>Reach7[[#This Row],[Q1''2025]]-Reach7[[#This Row],[Q4''2024]]</f>
        <v>0</v>
      </c>
    </row>
    <row r="430" spans="1:7" x14ac:dyDescent="0.45">
      <c r="A430" s="3" t="s">
        <v>161</v>
      </c>
      <c r="B430" s="3">
        <v>0</v>
      </c>
      <c r="C430" s="3">
        <v>0</v>
      </c>
      <c r="D430" s="3">
        <v>0</v>
      </c>
      <c r="E430" s="3">
        <v>0</v>
      </c>
      <c r="F430" s="2">
        <f>VLOOKUP(Reach7[[#This Row],[Station]],'[3]Reach and Share'!$A$1:$B$562,2,0)</f>
        <v>0</v>
      </c>
      <c r="G430" s="2">
        <f>Reach7[[#This Row],[Q1''2025]]-Reach7[[#This Row],[Q4''2024]]</f>
        <v>0</v>
      </c>
    </row>
    <row r="431" spans="1:7" x14ac:dyDescent="0.45">
      <c r="A431" s="3" t="s">
        <v>458</v>
      </c>
      <c r="B431" s="3"/>
      <c r="C431" s="3">
        <v>0</v>
      </c>
      <c r="D431" s="3">
        <v>0</v>
      </c>
      <c r="E431" s="3">
        <v>0</v>
      </c>
      <c r="F431" s="2">
        <f>VLOOKUP(Reach7[[#This Row],[Station]],'[3]Reach and Share'!$A$1:$B$562,2,0)</f>
        <v>0</v>
      </c>
      <c r="G431" s="2">
        <f>Reach7[[#This Row],[Q1''2025]]-Reach7[[#This Row],[Q4''2024]]</f>
        <v>0</v>
      </c>
    </row>
    <row r="432" spans="1:7" x14ac:dyDescent="0.45">
      <c r="A432" s="3" t="s">
        <v>433</v>
      </c>
      <c r="B432" s="3"/>
      <c r="C432" s="3">
        <v>1.1999999999999999E-3</v>
      </c>
      <c r="D432" s="3">
        <v>0</v>
      </c>
      <c r="E432" s="3">
        <v>0</v>
      </c>
      <c r="F432" s="2">
        <f>VLOOKUP(Reach7[[#This Row],[Station]],'[3]Reach and Share'!$A$1:$B$562,2,0)</f>
        <v>0</v>
      </c>
      <c r="G432" s="2">
        <f>Reach7[[#This Row],[Q1''2025]]-Reach7[[#This Row],[Q4''2024]]</f>
        <v>0</v>
      </c>
    </row>
    <row r="433" spans="1:7" x14ac:dyDescent="0.45">
      <c r="A433" s="3" t="s">
        <v>521</v>
      </c>
      <c r="B433" s="3"/>
      <c r="C433" s="3"/>
      <c r="D433" s="3"/>
      <c r="E433" s="3">
        <v>0</v>
      </c>
      <c r="F433" s="2">
        <f>VLOOKUP(Reach7[[#This Row],[Station]],'[3]Reach and Share'!$A$1:$B$562,2,0)</f>
        <v>0</v>
      </c>
      <c r="G433" s="2">
        <f>Reach7[[#This Row],[Q1''2025]]-Reach7[[#This Row],[Q4''2024]]</f>
        <v>0</v>
      </c>
    </row>
    <row r="434" spans="1:7" x14ac:dyDescent="0.45">
      <c r="A434" s="3" t="s">
        <v>409</v>
      </c>
      <c r="B434" s="3">
        <v>0</v>
      </c>
      <c r="C434" s="3">
        <v>0</v>
      </c>
      <c r="D434" s="3">
        <v>0</v>
      </c>
      <c r="E434" s="3">
        <v>0</v>
      </c>
      <c r="F434" s="2">
        <f>VLOOKUP(Reach7[[#This Row],[Station]],'[3]Reach and Share'!$A$1:$B$562,2,0)</f>
        <v>0</v>
      </c>
      <c r="G434" s="2">
        <f>Reach7[[#This Row],[Q1''2025]]-Reach7[[#This Row],[Q4''2024]]</f>
        <v>0</v>
      </c>
    </row>
    <row r="435" spans="1:7" x14ac:dyDescent="0.45">
      <c r="A435" s="3" t="s">
        <v>208</v>
      </c>
      <c r="B435" s="3">
        <v>0</v>
      </c>
      <c r="C435" s="3">
        <v>0</v>
      </c>
      <c r="D435" s="3">
        <v>0</v>
      </c>
      <c r="E435" s="3">
        <v>0</v>
      </c>
      <c r="F435" s="2">
        <f>VLOOKUP(Reach7[[#This Row],[Station]],'[3]Reach and Share'!$A$1:$B$562,2,0)</f>
        <v>0</v>
      </c>
      <c r="G435" s="2">
        <f>Reach7[[#This Row],[Q1''2025]]-Reach7[[#This Row],[Q4''2024]]</f>
        <v>0</v>
      </c>
    </row>
    <row r="436" spans="1:7" x14ac:dyDescent="0.45">
      <c r="A436" s="3" t="s">
        <v>399</v>
      </c>
      <c r="B436" s="3">
        <v>0</v>
      </c>
      <c r="C436" s="3">
        <v>0</v>
      </c>
      <c r="D436" s="3">
        <v>0</v>
      </c>
      <c r="E436" s="3">
        <v>0</v>
      </c>
      <c r="F436" s="2">
        <f>VLOOKUP(Reach7[[#This Row],[Station]],'[3]Reach and Share'!$A$1:$B$562,2,0)</f>
        <v>0</v>
      </c>
      <c r="G436" s="2">
        <f>Reach7[[#This Row],[Q1''2025]]-Reach7[[#This Row],[Q4''2024]]</f>
        <v>0</v>
      </c>
    </row>
    <row r="437" spans="1:7" x14ac:dyDescent="0.45">
      <c r="A437" s="3" t="s">
        <v>436</v>
      </c>
      <c r="B437" s="3"/>
      <c r="C437" s="3">
        <v>0</v>
      </c>
      <c r="D437" s="3">
        <v>0</v>
      </c>
      <c r="E437" s="3">
        <v>0</v>
      </c>
      <c r="F437" s="2">
        <f>VLOOKUP(Reach7[[#This Row],[Station]],'[3]Reach and Share'!$A$1:$B$562,2,0)</f>
        <v>0</v>
      </c>
      <c r="G437" s="2">
        <f>Reach7[[#This Row],[Q1''2025]]-Reach7[[#This Row],[Q4''2024]]</f>
        <v>0</v>
      </c>
    </row>
    <row r="438" spans="1:7" x14ac:dyDescent="0.45">
      <c r="A438" s="3" t="s">
        <v>237</v>
      </c>
      <c r="B438" s="3">
        <v>0</v>
      </c>
      <c r="C438" s="3">
        <v>0</v>
      </c>
      <c r="D438" s="3">
        <v>0</v>
      </c>
      <c r="E438" s="3">
        <v>0</v>
      </c>
      <c r="F438" s="2">
        <f>VLOOKUP(Reach7[[#This Row],[Station]],'[3]Reach and Share'!$A$1:$B$562,2,0)</f>
        <v>0</v>
      </c>
      <c r="G438" s="2">
        <f>Reach7[[#This Row],[Q1''2025]]-Reach7[[#This Row],[Q4''2024]]</f>
        <v>0</v>
      </c>
    </row>
    <row r="439" spans="1:7" x14ac:dyDescent="0.45">
      <c r="A439" s="3" t="s">
        <v>201</v>
      </c>
      <c r="B439" s="3">
        <v>0</v>
      </c>
      <c r="C439" s="3">
        <v>0</v>
      </c>
      <c r="D439" s="3">
        <v>0</v>
      </c>
      <c r="E439" s="3">
        <v>0</v>
      </c>
      <c r="F439" s="2">
        <f>VLOOKUP(Reach7[[#This Row],[Station]],'[3]Reach and Share'!$A$1:$B$562,2,0)</f>
        <v>0</v>
      </c>
      <c r="G439" s="2">
        <f>Reach7[[#This Row],[Q1''2025]]-Reach7[[#This Row],[Q4''2024]]</f>
        <v>0</v>
      </c>
    </row>
    <row r="440" spans="1:7" x14ac:dyDescent="0.45">
      <c r="A440" s="3" t="s">
        <v>437</v>
      </c>
      <c r="B440" s="3"/>
      <c r="C440" s="3">
        <v>0</v>
      </c>
      <c r="D440" s="3">
        <v>0</v>
      </c>
      <c r="E440" s="3">
        <v>0</v>
      </c>
      <c r="F440" s="2">
        <f>VLOOKUP(Reach7[[#This Row],[Station]],'[3]Reach and Share'!$A$1:$B$562,2,0)</f>
        <v>0</v>
      </c>
      <c r="G440" s="2">
        <f>Reach7[[#This Row],[Q1''2025]]-Reach7[[#This Row],[Q4''2024]]</f>
        <v>0</v>
      </c>
    </row>
    <row r="441" spans="1:7" x14ac:dyDescent="0.45">
      <c r="A441" s="3" t="s">
        <v>410</v>
      </c>
      <c r="B441" s="3">
        <v>0</v>
      </c>
      <c r="C441" s="3">
        <v>0</v>
      </c>
      <c r="D441" s="3">
        <v>0</v>
      </c>
      <c r="E441" s="3">
        <v>0</v>
      </c>
      <c r="F441" s="2">
        <f>VLOOKUP(Reach7[[#This Row],[Station]],'[3]Reach and Share'!$A$1:$B$562,2,0)</f>
        <v>0</v>
      </c>
      <c r="G441" s="2">
        <f>Reach7[[#This Row],[Q1''2025]]-Reach7[[#This Row],[Q4''2024]]</f>
        <v>0</v>
      </c>
    </row>
    <row r="442" spans="1:7" x14ac:dyDescent="0.45">
      <c r="A442" s="3" t="s">
        <v>428</v>
      </c>
      <c r="B442" s="3">
        <v>0</v>
      </c>
      <c r="C442" s="3">
        <v>0</v>
      </c>
      <c r="D442" s="3">
        <v>0</v>
      </c>
      <c r="E442" s="3">
        <v>0</v>
      </c>
      <c r="F442" s="2">
        <f>VLOOKUP(Reach7[[#This Row],[Station]],'[3]Reach and Share'!$A$1:$B$562,2,0)</f>
        <v>0</v>
      </c>
      <c r="G442" s="2">
        <f>Reach7[[#This Row],[Q1''2025]]-Reach7[[#This Row],[Q4''2024]]</f>
        <v>0</v>
      </c>
    </row>
    <row r="443" spans="1:7" x14ac:dyDescent="0.45">
      <c r="A443" s="3" t="s">
        <v>427</v>
      </c>
      <c r="B443" s="3">
        <v>0</v>
      </c>
      <c r="C443" s="3">
        <v>0</v>
      </c>
      <c r="D443" s="3">
        <v>0</v>
      </c>
      <c r="E443" s="3">
        <v>0</v>
      </c>
      <c r="F443" s="2">
        <f>VLOOKUP(Reach7[[#This Row],[Station]],'[3]Reach and Share'!$A$1:$B$562,2,0)</f>
        <v>0</v>
      </c>
      <c r="G443" s="2">
        <f>Reach7[[#This Row],[Q1''2025]]-Reach7[[#This Row],[Q4''2024]]</f>
        <v>0</v>
      </c>
    </row>
    <row r="444" spans="1:7" x14ac:dyDescent="0.45">
      <c r="A444" s="3" t="s">
        <v>519</v>
      </c>
      <c r="B444" s="3"/>
      <c r="C444" s="3"/>
      <c r="D444" s="3"/>
      <c r="E444" s="3">
        <v>0</v>
      </c>
      <c r="F444" s="2">
        <f>VLOOKUP(Reach7[[#This Row],[Station]],'[3]Reach and Share'!$A$1:$B$562,2,0)</f>
        <v>0</v>
      </c>
      <c r="G444" s="2">
        <f>Reach7[[#This Row],[Q1''2025]]-Reach7[[#This Row],[Q4''2024]]</f>
        <v>0</v>
      </c>
    </row>
    <row r="445" spans="1:7" x14ac:dyDescent="0.45">
      <c r="A445" s="3" t="s">
        <v>429</v>
      </c>
      <c r="B445" s="3">
        <v>0</v>
      </c>
      <c r="C445" s="3">
        <v>0</v>
      </c>
      <c r="D445" s="3">
        <v>0</v>
      </c>
      <c r="E445" s="3">
        <v>0</v>
      </c>
      <c r="F445" s="2">
        <f>VLOOKUP(Reach7[[#This Row],[Station]],'[3]Reach and Share'!$A$1:$B$562,2,0)</f>
        <v>0</v>
      </c>
      <c r="G445" s="2">
        <f>Reach7[[#This Row],[Q1''2025]]-Reach7[[#This Row],[Q4''2024]]</f>
        <v>0</v>
      </c>
    </row>
    <row r="446" spans="1:7" x14ac:dyDescent="0.45">
      <c r="A446" s="3" t="s">
        <v>445</v>
      </c>
      <c r="B446" s="3"/>
      <c r="C446" s="3">
        <v>0</v>
      </c>
      <c r="D446" s="3">
        <v>0</v>
      </c>
      <c r="E446" s="3">
        <v>0</v>
      </c>
      <c r="F446" s="2">
        <f>VLOOKUP(Reach7[[#This Row],[Station]],'[3]Reach and Share'!$A$1:$B$562,2,0)</f>
        <v>0</v>
      </c>
      <c r="G446" s="2">
        <f>Reach7[[#This Row],[Q1''2025]]-Reach7[[#This Row],[Q4''2024]]</f>
        <v>0</v>
      </c>
    </row>
    <row r="447" spans="1:7" x14ac:dyDescent="0.45">
      <c r="A447" s="3" t="s">
        <v>430</v>
      </c>
      <c r="B447" s="3">
        <v>0</v>
      </c>
      <c r="C447" s="3">
        <v>0</v>
      </c>
      <c r="D447" s="3">
        <v>0</v>
      </c>
      <c r="E447" s="3">
        <v>0</v>
      </c>
      <c r="F447" s="2">
        <f>VLOOKUP(Reach7[[#This Row],[Station]],'[3]Reach and Share'!$A$1:$B$562,2,0)</f>
        <v>0</v>
      </c>
      <c r="G447" s="2">
        <f>Reach7[[#This Row],[Q1''2025]]-Reach7[[#This Row],[Q4''2024]]</f>
        <v>0</v>
      </c>
    </row>
    <row r="448" spans="1:7" x14ac:dyDescent="0.45">
      <c r="A448" s="3" t="s">
        <v>509</v>
      </c>
      <c r="B448" s="3"/>
      <c r="C448" s="3"/>
      <c r="D448" s="3"/>
      <c r="E448" s="3">
        <v>0</v>
      </c>
      <c r="F448" s="2">
        <f>VLOOKUP(Reach7[[#This Row],[Station]],'[3]Reach and Share'!$A$1:$B$562,2,0)</f>
        <v>0</v>
      </c>
      <c r="G448" s="2">
        <f>Reach7[[#This Row],[Q1''2025]]-Reach7[[#This Row],[Q4''2024]]</f>
        <v>0</v>
      </c>
    </row>
    <row r="449" spans="1:7" x14ac:dyDescent="0.45">
      <c r="A449" s="3" t="s">
        <v>395</v>
      </c>
      <c r="B449" s="3">
        <v>0</v>
      </c>
      <c r="C449" s="3">
        <v>0</v>
      </c>
      <c r="D449" s="3">
        <v>0</v>
      </c>
      <c r="E449" s="3">
        <v>0</v>
      </c>
      <c r="F449" s="2">
        <f>VLOOKUP(Reach7[[#This Row],[Station]],'[3]Reach and Share'!$A$1:$B$562,2,0)</f>
        <v>0</v>
      </c>
      <c r="G449" s="2">
        <f>Reach7[[#This Row],[Q1''2025]]-Reach7[[#This Row],[Q4''2024]]</f>
        <v>0</v>
      </c>
    </row>
    <row r="450" spans="1:7" x14ac:dyDescent="0.45">
      <c r="A450" s="3" t="s">
        <v>392</v>
      </c>
      <c r="B450" s="3">
        <v>0</v>
      </c>
      <c r="C450" s="3">
        <v>0</v>
      </c>
      <c r="D450" s="3">
        <v>0</v>
      </c>
      <c r="E450" s="3">
        <v>0</v>
      </c>
      <c r="F450" s="2">
        <f>VLOOKUP(Reach7[[#This Row],[Station]],'[3]Reach and Share'!$A$1:$B$562,2,0)</f>
        <v>0</v>
      </c>
      <c r="G450" s="2">
        <f>Reach7[[#This Row],[Q1''2025]]-Reach7[[#This Row],[Q4''2024]]</f>
        <v>0</v>
      </c>
    </row>
    <row r="451" spans="1:7" x14ac:dyDescent="0.45">
      <c r="A451" s="3" t="s">
        <v>397</v>
      </c>
      <c r="B451" s="3">
        <v>0</v>
      </c>
      <c r="C451" s="3">
        <v>0</v>
      </c>
      <c r="D451" s="3">
        <v>0</v>
      </c>
      <c r="E451" s="3">
        <v>0</v>
      </c>
      <c r="F451" s="2">
        <f>VLOOKUP(Reach7[[#This Row],[Station]],'[3]Reach and Share'!$A$1:$B$562,2,0)</f>
        <v>0</v>
      </c>
      <c r="G451" s="2">
        <f>Reach7[[#This Row],[Q1''2025]]-Reach7[[#This Row],[Q4''2024]]</f>
        <v>0</v>
      </c>
    </row>
    <row r="452" spans="1:7" x14ac:dyDescent="0.45">
      <c r="A452" s="3" t="s">
        <v>502</v>
      </c>
      <c r="B452" s="3"/>
      <c r="C452" s="3"/>
      <c r="D452" s="3"/>
      <c r="E452" s="3">
        <v>0</v>
      </c>
      <c r="F452" s="2">
        <f>VLOOKUP(Reach7[[#This Row],[Station]],'[3]Reach and Share'!$A$1:$B$562,2,0)</f>
        <v>0</v>
      </c>
      <c r="G452" s="2">
        <f>Reach7[[#This Row],[Q1''2025]]-Reach7[[#This Row],[Q4''2024]]</f>
        <v>0</v>
      </c>
    </row>
    <row r="453" spans="1:7" x14ac:dyDescent="0.45">
      <c r="A453" s="3" t="s">
        <v>475</v>
      </c>
      <c r="B453" s="3"/>
      <c r="C453" s="3"/>
      <c r="D453" s="3">
        <v>0</v>
      </c>
      <c r="E453" s="3">
        <v>0</v>
      </c>
      <c r="F453" s="2">
        <f>VLOOKUP(Reach7[[#This Row],[Station]],'[3]Reach and Share'!$A$1:$B$562,2,0)</f>
        <v>0</v>
      </c>
      <c r="G453" s="2">
        <f>Reach7[[#This Row],[Q1''2025]]-Reach7[[#This Row],[Q4''2024]]</f>
        <v>0</v>
      </c>
    </row>
    <row r="454" spans="1:7" x14ac:dyDescent="0.45">
      <c r="A454" s="3" t="s">
        <v>388</v>
      </c>
      <c r="B454" s="3">
        <v>0</v>
      </c>
      <c r="C454" s="3">
        <v>0</v>
      </c>
      <c r="D454" s="3">
        <v>0</v>
      </c>
      <c r="E454" s="3">
        <v>0</v>
      </c>
      <c r="F454" s="2">
        <f>VLOOKUP(Reach7[[#This Row],[Station]],'[3]Reach and Share'!$A$1:$B$562,2,0)</f>
        <v>0</v>
      </c>
      <c r="G454" s="2">
        <f>Reach7[[#This Row],[Q1''2025]]-Reach7[[#This Row],[Q4''2024]]</f>
        <v>0</v>
      </c>
    </row>
    <row r="455" spans="1:7" x14ac:dyDescent="0.45">
      <c r="A455" s="3" t="s">
        <v>391</v>
      </c>
      <c r="B455" s="3">
        <v>0</v>
      </c>
      <c r="C455" s="3">
        <v>0</v>
      </c>
      <c r="D455" s="3">
        <v>0</v>
      </c>
      <c r="E455" s="3">
        <v>0</v>
      </c>
      <c r="F455" s="2">
        <f>VLOOKUP(Reach7[[#This Row],[Station]],'[3]Reach and Share'!$A$1:$B$562,2,0)</f>
        <v>0</v>
      </c>
      <c r="G455" s="2">
        <f>Reach7[[#This Row],[Q1''2025]]-Reach7[[#This Row],[Q4''2024]]</f>
        <v>0</v>
      </c>
    </row>
    <row r="456" spans="1:7" x14ac:dyDescent="0.45">
      <c r="A456" s="3" t="s">
        <v>187</v>
      </c>
      <c r="B456" s="3">
        <v>0</v>
      </c>
      <c r="C456" s="3">
        <v>0</v>
      </c>
      <c r="D456" s="3">
        <v>0</v>
      </c>
      <c r="E456" s="3">
        <v>0</v>
      </c>
      <c r="F456" s="2">
        <f>VLOOKUP(Reach7[[#This Row],[Station]],'[3]Reach and Share'!$A$1:$B$562,2,0)</f>
        <v>0</v>
      </c>
      <c r="G456" s="2">
        <f>Reach7[[#This Row],[Q1''2025]]-Reach7[[#This Row],[Q4''2024]]</f>
        <v>0</v>
      </c>
    </row>
    <row r="457" spans="1:7" x14ac:dyDescent="0.45">
      <c r="A457" s="3" t="s">
        <v>146</v>
      </c>
      <c r="B457" s="3">
        <v>0</v>
      </c>
      <c r="C457" s="3">
        <v>0</v>
      </c>
      <c r="D457" s="3">
        <v>0</v>
      </c>
      <c r="E457" s="3">
        <v>0</v>
      </c>
      <c r="F457" s="2">
        <f>VLOOKUP(Reach7[[#This Row],[Station]],'[3]Reach and Share'!$A$1:$B$562,2,0)</f>
        <v>0</v>
      </c>
      <c r="G457" s="2">
        <f>Reach7[[#This Row],[Q1''2025]]-Reach7[[#This Row],[Q4''2024]]</f>
        <v>0</v>
      </c>
    </row>
    <row r="458" spans="1:7" x14ac:dyDescent="0.45">
      <c r="A458" s="3" t="s">
        <v>520</v>
      </c>
      <c r="B458" s="3"/>
      <c r="C458" s="3"/>
      <c r="D458" s="3"/>
      <c r="E458" s="3">
        <v>0</v>
      </c>
      <c r="F458" s="2">
        <f>VLOOKUP(Reach7[[#This Row],[Station]],'[3]Reach and Share'!$A$1:$B$562,2,0)</f>
        <v>0</v>
      </c>
      <c r="G458" s="2">
        <f>Reach7[[#This Row],[Q1''2025]]-Reach7[[#This Row],[Q4''2024]]</f>
        <v>0</v>
      </c>
    </row>
    <row r="459" spans="1:7" x14ac:dyDescent="0.45">
      <c r="A459" s="3" t="s">
        <v>474</v>
      </c>
      <c r="B459" s="3"/>
      <c r="C459" s="3"/>
      <c r="D459" s="3">
        <v>0</v>
      </c>
      <c r="E459" s="3">
        <v>0</v>
      </c>
      <c r="F459" s="2">
        <f>VLOOKUP(Reach7[[#This Row],[Station]],'[3]Reach and Share'!$A$1:$B$562,2,0)</f>
        <v>0</v>
      </c>
      <c r="G459" s="2">
        <f>Reach7[[#This Row],[Q1''2025]]-Reach7[[#This Row],[Q4''2024]]</f>
        <v>0</v>
      </c>
    </row>
    <row r="460" spans="1:7" x14ac:dyDescent="0.45">
      <c r="A460" s="3" t="s">
        <v>390</v>
      </c>
      <c r="B460" s="3">
        <v>0</v>
      </c>
      <c r="C460" s="3">
        <v>0</v>
      </c>
      <c r="D460" s="3">
        <v>0</v>
      </c>
      <c r="E460" s="3">
        <v>0</v>
      </c>
      <c r="F460" s="2">
        <f>VLOOKUP(Reach7[[#This Row],[Station]],'[3]Reach and Share'!$A$1:$B$562,2,0)</f>
        <v>0</v>
      </c>
      <c r="G460" s="2">
        <f>Reach7[[#This Row],[Q1''2025]]-Reach7[[#This Row],[Q4''2024]]</f>
        <v>0</v>
      </c>
    </row>
    <row r="461" spans="1:7" x14ac:dyDescent="0.45">
      <c r="A461" s="3" t="s">
        <v>389</v>
      </c>
      <c r="B461" s="3">
        <v>0</v>
      </c>
      <c r="C461" s="3">
        <v>0</v>
      </c>
      <c r="D461" s="3">
        <v>0</v>
      </c>
      <c r="E461" s="3">
        <v>0</v>
      </c>
      <c r="F461" s="2">
        <f>VLOOKUP(Reach7[[#This Row],[Station]],'[3]Reach and Share'!$A$1:$B$562,2,0)</f>
        <v>0</v>
      </c>
      <c r="G461" s="2">
        <f>Reach7[[#This Row],[Q1''2025]]-Reach7[[#This Row],[Q4''2024]]</f>
        <v>0</v>
      </c>
    </row>
    <row r="462" spans="1:7" x14ac:dyDescent="0.45">
      <c r="A462" s="3" t="s">
        <v>45</v>
      </c>
      <c r="B462" s="3">
        <v>0</v>
      </c>
      <c r="C462" s="3">
        <v>0</v>
      </c>
      <c r="D462" s="3">
        <v>0</v>
      </c>
      <c r="E462" s="3">
        <v>0</v>
      </c>
      <c r="F462" s="2">
        <f>VLOOKUP(Reach7[[#This Row],[Station]],'[3]Reach and Share'!$A$1:$B$562,2,0)</f>
        <v>0</v>
      </c>
      <c r="G462" s="2">
        <f>Reach7[[#This Row],[Q1''2025]]-Reach7[[#This Row],[Q4''2024]]</f>
        <v>0</v>
      </c>
    </row>
    <row r="463" spans="1:7" x14ac:dyDescent="0.45">
      <c r="A463" s="3" t="s">
        <v>265</v>
      </c>
      <c r="B463" s="3">
        <v>0</v>
      </c>
      <c r="C463" s="3">
        <v>0</v>
      </c>
      <c r="D463" s="3">
        <v>0</v>
      </c>
      <c r="E463" s="3">
        <v>0</v>
      </c>
      <c r="F463" s="2">
        <f>VLOOKUP(Reach7[[#This Row],[Station]],'[3]Reach and Share'!$A$1:$B$562,2,0)</f>
        <v>0</v>
      </c>
      <c r="G463" s="2">
        <f>Reach7[[#This Row],[Q1''2025]]-Reach7[[#This Row],[Q4''2024]]</f>
        <v>0</v>
      </c>
    </row>
    <row r="464" spans="1:7" x14ac:dyDescent="0.45">
      <c r="A464" s="3" t="s">
        <v>504</v>
      </c>
      <c r="B464" s="3"/>
      <c r="C464" s="3"/>
      <c r="D464" s="3"/>
      <c r="E464" s="3">
        <v>0</v>
      </c>
      <c r="F464" s="2">
        <f>VLOOKUP(Reach7[[#This Row],[Station]],'[3]Reach and Share'!$A$1:$B$562,2,0)</f>
        <v>0</v>
      </c>
      <c r="G464" s="2">
        <f>Reach7[[#This Row],[Q1''2025]]-Reach7[[#This Row],[Q4''2024]]</f>
        <v>0</v>
      </c>
    </row>
    <row r="465" spans="1:7" x14ac:dyDescent="0.45">
      <c r="A465" s="3" t="s">
        <v>159</v>
      </c>
      <c r="B465" s="3">
        <v>0</v>
      </c>
      <c r="C465" s="3">
        <v>0</v>
      </c>
      <c r="D465" s="3">
        <v>0</v>
      </c>
      <c r="E465" s="3">
        <v>0</v>
      </c>
      <c r="F465" s="2">
        <f>VLOOKUP(Reach7[[#This Row],[Station]],'[3]Reach and Share'!$A$1:$B$562,2,0)</f>
        <v>0</v>
      </c>
      <c r="G465" s="2">
        <f>Reach7[[#This Row],[Q1''2025]]-Reach7[[#This Row],[Q4''2024]]</f>
        <v>0</v>
      </c>
    </row>
    <row r="466" spans="1:7" x14ac:dyDescent="0.45">
      <c r="A466" s="3" t="s">
        <v>485</v>
      </c>
      <c r="B466" s="3"/>
      <c r="C466" s="3"/>
      <c r="D466" s="3">
        <v>0</v>
      </c>
      <c r="E466" s="3">
        <v>0</v>
      </c>
      <c r="F466" s="2">
        <f>VLOOKUP(Reach7[[#This Row],[Station]],'[3]Reach and Share'!$A$1:$B$562,2,0)</f>
        <v>0</v>
      </c>
      <c r="G466" s="2">
        <f>Reach7[[#This Row],[Q1''2025]]-Reach7[[#This Row],[Q4''2024]]</f>
        <v>0</v>
      </c>
    </row>
    <row r="467" spans="1:7" x14ac:dyDescent="0.45">
      <c r="A467" s="3" t="s">
        <v>244</v>
      </c>
      <c r="B467" s="3">
        <v>0</v>
      </c>
      <c r="C467" s="3">
        <v>0</v>
      </c>
      <c r="D467" s="3">
        <v>0</v>
      </c>
      <c r="E467" s="3">
        <v>0</v>
      </c>
      <c r="F467" s="2">
        <f>VLOOKUP(Reach7[[#This Row],[Station]],'[3]Reach and Share'!$A$1:$B$562,2,0)</f>
        <v>0</v>
      </c>
      <c r="G467" s="2">
        <f>Reach7[[#This Row],[Q1''2025]]-Reach7[[#This Row],[Q4''2024]]</f>
        <v>0</v>
      </c>
    </row>
    <row r="468" spans="1:7" x14ac:dyDescent="0.45">
      <c r="A468" s="3" t="s">
        <v>221</v>
      </c>
      <c r="B468" s="3">
        <v>0</v>
      </c>
      <c r="C468" s="3">
        <v>0</v>
      </c>
      <c r="D468" s="3">
        <v>0</v>
      </c>
      <c r="E468" s="3">
        <v>0</v>
      </c>
      <c r="F468" s="2">
        <f>VLOOKUP(Reach7[[#This Row],[Station]],'[3]Reach and Share'!$A$1:$B$562,2,0)</f>
        <v>0</v>
      </c>
      <c r="G468" s="2">
        <f>Reach7[[#This Row],[Q1''2025]]-Reach7[[#This Row],[Q4''2024]]</f>
        <v>0</v>
      </c>
    </row>
    <row r="469" spans="1:7" x14ac:dyDescent="0.45">
      <c r="A469" s="3" t="s">
        <v>184</v>
      </c>
      <c r="B469" s="3">
        <v>0</v>
      </c>
      <c r="C469" s="3">
        <v>0</v>
      </c>
      <c r="D469" s="3">
        <v>0</v>
      </c>
      <c r="E469" s="3">
        <v>0</v>
      </c>
      <c r="F469" s="2">
        <f>VLOOKUP(Reach7[[#This Row],[Station]],'[3]Reach and Share'!$A$1:$B$562,2,0)</f>
        <v>0</v>
      </c>
      <c r="G469" s="2">
        <f>Reach7[[#This Row],[Q1''2025]]-Reach7[[#This Row],[Q4''2024]]</f>
        <v>0</v>
      </c>
    </row>
    <row r="470" spans="1:7" x14ac:dyDescent="0.45">
      <c r="A470" s="3" t="s">
        <v>286</v>
      </c>
      <c r="B470" s="3">
        <v>0</v>
      </c>
      <c r="C470" s="3">
        <v>0</v>
      </c>
      <c r="D470" s="3">
        <v>0</v>
      </c>
      <c r="E470" s="3">
        <v>0</v>
      </c>
      <c r="F470" s="2">
        <f>VLOOKUP(Reach7[[#This Row],[Station]],'[3]Reach and Share'!$A$1:$B$562,2,0)</f>
        <v>0</v>
      </c>
      <c r="G470" s="2">
        <f>Reach7[[#This Row],[Q1''2025]]-Reach7[[#This Row],[Q4''2024]]</f>
        <v>0</v>
      </c>
    </row>
    <row r="471" spans="1:7" x14ac:dyDescent="0.45">
      <c r="A471" s="3" t="s">
        <v>452</v>
      </c>
      <c r="B471" s="3"/>
      <c r="C471" s="3">
        <v>0</v>
      </c>
      <c r="D471" s="3">
        <v>0</v>
      </c>
      <c r="E471" s="3">
        <v>0</v>
      </c>
      <c r="F471" s="2">
        <f>VLOOKUP(Reach7[[#This Row],[Station]],'[3]Reach and Share'!$A$1:$B$562,2,0)</f>
        <v>0</v>
      </c>
      <c r="G471" s="2">
        <f>Reach7[[#This Row],[Q1''2025]]-Reach7[[#This Row],[Q4''2024]]</f>
        <v>0</v>
      </c>
    </row>
    <row r="472" spans="1:7" x14ac:dyDescent="0.45">
      <c r="A472" s="3" t="s">
        <v>478</v>
      </c>
      <c r="B472" s="3"/>
      <c r="C472" s="3"/>
      <c r="D472" s="3">
        <v>0</v>
      </c>
      <c r="E472" s="3">
        <v>0</v>
      </c>
      <c r="F472" s="2">
        <f>VLOOKUP(Reach7[[#This Row],[Station]],'[3]Reach and Share'!$A$1:$B$562,2,0)</f>
        <v>0</v>
      </c>
      <c r="G472" s="2">
        <f>Reach7[[#This Row],[Q1''2025]]-Reach7[[#This Row],[Q4''2024]]</f>
        <v>0</v>
      </c>
    </row>
    <row r="473" spans="1:7" x14ac:dyDescent="0.45">
      <c r="A473" s="3" t="s">
        <v>266</v>
      </c>
      <c r="B473" s="3">
        <v>0</v>
      </c>
      <c r="C473" s="3">
        <v>0</v>
      </c>
      <c r="D473" s="3">
        <v>0</v>
      </c>
      <c r="E473" s="3">
        <v>0</v>
      </c>
      <c r="F473" s="2">
        <f>VLOOKUP(Reach7[[#This Row],[Station]],'[3]Reach and Share'!$A$1:$B$562,2,0)</f>
        <v>0</v>
      </c>
      <c r="G473" s="2">
        <f>Reach7[[#This Row],[Q1''2025]]-Reach7[[#This Row],[Q4''2024]]</f>
        <v>0</v>
      </c>
    </row>
    <row r="474" spans="1:7" x14ac:dyDescent="0.45">
      <c r="A474" s="3" t="s">
        <v>522</v>
      </c>
      <c r="B474" s="3"/>
      <c r="C474" s="3"/>
      <c r="D474" s="3"/>
      <c r="E474" s="3">
        <v>0</v>
      </c>
      <c r="F474" s="2">
        <f>VLOOKUP(Reach7[[#This Row],[Station]],'[3]Reach and Share'!$A$1:$B$562,2,0)</f>
        <v>0</v>
      </c>
      <c r="G474" s="2">
        <f>Reach7[[#This Row],[Q1''2025]]-Reach7[[#This Row],[Q4''2024]]</f>
        <v>0</v>
      </c>
    </row>
    <row r="475" spans="1:7" x14ac:dyDescent="0.45">
      <c r="A475" s="3" t="s">
        <v>479</v>
      </c>
      <c r="B475" s="3"/>
      <c r="C475" s="3"/>
      <c r="D475" s="3">
        <v>0</v>
      </c>
      <c r="E475" s="3">
        <v>0</v>
      </c>
      <c r="F475" s="2">
        <f>VLOOKUP(Reach7[[#This Row],[Station]],'[3]Reach and Share'!$A$1:$B$562,2,0)</f>
        <v>0</v>
      </c>
      <c r="G475" s="2">
        <f>Reach7[[#This Row],[Q1''2025]]-Reach7[[#This Row],[Q4''2024]]</f>
        <v>0</v>
      </c>
    </row>
    <row r="476" spans="1:7" x14ac:dyDescent="0.45">
      <c r="A476" s="3" t="s">
        <v>79</v>
      </c>
      <c r="B476" s="3">
        <v>0</v>
      </c>
      <c r="C476" s="3">
        <v>0</v>
      </c>
      <c r="D476" s="3">
        <v>0</v>
      </c>
      <c r="E476" s="3">
        <v>0</v>
      </c>
      <c r="F476" s="2">
        <f>VLOOKUP(Reach7[[#This Row],[Station]],'[3]Reach and Share'!$A$1:$B$562,2,0)</f>
        <v>0</v>
      </c>
      <c r="G476" s="2">
        <f>Reach7[[#This Row],[Q1''2025]]-Reach7[[#This Row],[Q4''2024]]</f>
        <v>0</v>
      </c>
    </row>
    <row r="477" spans="1:7" x14ac:dyDescent="0.45">
      <c r="A477" s="3" t="s">
        <v>451</v>
      </c>
      <c r="B477" s="3"/>
      <c r="C477" s="3">
        <v>0</v>
      </c>
      <c r="D477" s="3">
        <v>0</v>
      </c>
      <c r="E477" s="3">
        <v>0</v>
      </c>
      <c r="F477" s="2">
        <f>VLOOKUP(Reach7[[#This Row],[Station]],'[3]Reach and Share'!$A$1:$B$562,2,0)</f>
        <v>0</v>
      </c>
      <c r="G477" s="2">
        <f>Reach7[[#This Row],[Q1''2025]]-Reach7[[#This Row],[Q4''2024]]</f>
        <v>0</v>
      </c>
    </row>
    <row r="478" spans="1:7" x14ac:dyDescent="0.45">
      <c r="A478" s="3" t="s">
        <v>153</v>
      </c>
      <c r="B478" s="3">
        <v>0</v>
      </c>
      <c r="C478" s="3">
        <v>0</v>
      </c>
      <c r="D478" s="3">
        <v>0</v>
      </c>
      <c r="E478" s="3">
        <v>0</v>
      </c>
      <c r="F478" s="2">
        <f>VLOOKUP(Reach7[[#This Row],[Station]],'[3]Reach and Share'!$A$1:$B$562,2,0)</f>
        <v>0</v>
      </c>
      <c r="G478" s="2">
        <f>Reach7[[#This Row],[Q1''2025]]-Reach7[[#This Row],[Q4''2024]]</f>
        <v>0</v>
      </c>
    </row>
    <row r="479" spans="1:7" x14ac:dyDescent="0.45">
      <c r="A479" s="3" t="s">
        <v>252</v>
      </c>
      <c r="B479" s="3">
        <v>0</v>
      </c>
      <c r="C479" s="3">
        <v>0</v>
      </c>
      <c r="D479" s="3">
        <v>0</v>
      </c>
      <c r="E479" s="3">
        <v>0</v>
      </c>
      <c r="F479" s="2">
        <f>VLOOKUP(Reach7[[#This Row],[Station]],'[3]Reach and Share'!$A$1:$B$562,2,0)</f>
        <v>0</v>
      </c>
      <c r="G479" s="2">
        <f>Reach7[[#This Row],[Q1''2025]]-Reach7[[#This Row],[Q4''2024]]</f>
        <v>0</v>
      </c>
    </row>
    <row r="480" spans="1:7" x14ac:dyDescent="0.45">
      <c r="A480" s="3" t="s">
        <v>246</v>
      </c>
      <c r="B480" s="3">
        <v>0</v>
      </c>
      <c r="C480" s="3">
        <v>0</v>
      </c>
      <c r="D480" s="3">
        <v>0</v>
      </c>
      <c r="E480" s="3">
        <v>0</v>
      </c>
      <c r="F480" s="2">
        <f>VLOOKUP(Reach7[[#This Row],[Station]],'[3]Reach and Share'!$A$1:$B$562,2,0)</f>
        <v>0</v>
      </c>
      <c r="G480" s="2">
        <f>Reach7[[#This Row],[Q1''2025]]-Reach7[[#This Row],[Q4''2024]]</f>
        <v>0</v>
      </c>
    </row>
    <row r="481" spans="1:7" x14ac:dyDescent="0.45">
      <c r="A481" s="3" t="s">
        <v>447</v>
      </c>
      <c r="B481" s="3"/>
      <c r="C481" s="3">
        <v>0</v>
      </c>
      <c r="D481" s="3">
        <v>0</v>
      </c>
      <c r="E481" s="3">
        <v>0</v>
      </c>
      <c r="F481" s="2">
        <f>VLOOKUP(Reach7[[#This Row],[Station]],'[3]Reach and Share'!$A$1:$B$562,2,0)</f>
        <v>0</v>
      </c>
      <c r="G481" s="2">
        <f>Reach7[[#This Row],[Q1''2025]]-Reach7[[#This Row],[Q4''2024]]</f>
        <v>0</v>
      </c>
    </row>
    <row r="482" spans="1:7" x14ac:dyDescent="0.45">
      <c r="A482" s="3" t="s">
        <v>253</v>
      </c>
      <c r="B482" s="3">
        <v>0</v>
      </c>
      <c r="C482" s="3">
        <v>0</v>
      </c>
      <c r="D482" s="3">
        <v>0</v>
      </c>
      <c r="E482" s="3">
        <v>0</v>
      </c>
      <c r="F482" s="2">
        <f>VLOOKUP(Reach7[[#This Row],[Station]],'[3]Reach and Share'!$A$1:$B$562,2,0)</f>
        <v>0</v>
      </c>
      <c r="G482" s="2">
        <f>Reach7[[#This Row],[Q1''2025]]-Reach7[[#This Row],[Q4''2024]]</f>
        <v>0</v>
      </c>
    </row>
    <row r="483" spans="1:7" x14ac:dyDescent="0.45">
      <c r="A483" s="3" t="s">
        <v>251</v>
      </c>
      <c r="B483" s="3">
        <v>0</v>
      </c>
      <c r="C483" s="3">
        <v>0</v>
      </c>
      <c r="D483" s="3">
        <v>0</v>
      </c>
      <c r="E483" s="3">
        <v>0</v>
      </c>
      <c r="F483" s="2">
        <f>VLOOKUP(Reach7[[#This Row],[Station]],'[3]Reach and Share'!$A$1:$B$562,2,0)</f>
        <v>0</v>
      </c>
      <c r="G483" s="2">
        <f>Reach7[[#This Row],[Q1''2025]]-Reach7[[#This Row],[Q4''2024]]</f>
        <v>0</v>
      </c>
    </row>
    <row r="484" spans="1:7" x14ac:dyDescent="0.45">
      <c r="A484" s="3" t="s">
        <v>248</v>
      </c>
      <c r="B484" s="3">
        <v>0</v>
      </c>
      <c r="C484" s="3">
        <v>0</v>
      </c>
      <c r="D484" s="3">
        <v>0</v>
      </c>
      <c r="E484" s="3">
        <v>0</v>
      </c>
      <c r="F484" s="2">
        <f>VLOOKUP(Reach7[[#This Row],[Station]],'[3]Reach and Share'!$A$1:$B$562,2,0)</f>
        <v>0</v>
      </c>
      <c r="G484" s="2">
        <f>Reach7[[#This Row],[Q1''2025]]-Reach7[[#This Row],[Q4''2024]]</f>
        <v>0</v>
      </c>
    </row>
    <row r="485" spans="1:7" x14ac:dyDescent="0.45">
      <c r="A485" s="3" t="s">
        <v>247</v>
      </c>
      <c r="B485" s="3">
        <v>0</v>
      </c>
      <c r="C485" s="3">
        <v>0</v>
      </c>
      <c r="D485" s="3">
        <v>0</v>
      </c>
      <c r="E485" s="3">
        <v>0</v>
      </c>
      <c r="F485" s="2">
        <f>VLOOKUP(Reach7[[#This Row],[Station]],'[3]Reach and Share'!$A$1:$B$562,2,0)</f>
        <v>0</v>
      </c>
      <c r="G485" s="2">
        <f>Reach7[[#This Row],[Q1''2025]]-Reach7[[#This Row],[Q4''2024]]</f>
        <v>0</v>
      </c>
    </row>
    <row r="486" spans="1:7" x14ac:dyDescent="0.45">
      <c r="A486" s="3" t="s">
        <v>245</v>
      </c>
      <c r="B486" s="3">
        <v>0</v>
      </c>
      <c r="C486" s="3">
        <v>0</v>
      </c>
      <c r="D486" s="3">
        <v>0</v>
      </c>
      <c r="E486" s="3">
        <v>0</v>
      </c>
      <c r="F486" s="2">
        <f>VLOOKUP(Reach7[[#This Row],[Station]],'[3]Reach and Share'!$A$1:$B$562,2,0)</f>
        <v>0</v>
      </c>
      <c r="G486" s="2">
        <f>Reach7[[#This Row],[Q1''2025]]-Reach7[[#This Row],[Q4''2024]]</f>
        <v>0</v>
      </c>
    </row>
    <row r="487" spans="1:7" x14ac:dyDescent="0.45">
      <c r="A487" s="3" t="s">
        <v>249</v>
      </c>
      <c r="B487" s="3">
        <v>0</v>
      </c>
      <c r="C487" s="3">
        <v>0</v>
      </c>
      <c r="D487" s="3">
        <v>0</v>
      </c>
      <c r="E487" s="3">
        <v>0</v>
      </c>
      <c r="F487" s="2">
        <f>VLOOKUP(Reach7[[#This Row],[Station]],'[3]Reach and Share'!$A$1:$B$562,2,0)</f>
        <v>0</v>
      </c>
      <c r="G487" s="2">
        <f>Reach7[[#This Row],[Q1''2025]]-Reach7[[#This Row],[Q4''2024]]</f>
        <v>0</v>
      </c>
    </row>
    <row r="488" spans="1:7" x14ac:dyDescent="0.45">
      <c r="A488" s="3" t="s">
        <v>229</v>
      </c>
      <c r="B488" s="3">
        <v>0</v>
      </c>
      <c r="C488" s="3">
        <v>0</v>
      </c>
      <c r="D488" s="3">
        <v>0</v>
      </c>
      <c r="E488" s="3">
        <v>0</v>
      </c>
      <c r="F488" s="2">
        <f>VLOOKUP(Reach7[[#This Row],[Station]],'[3]Reach and Share'!$A$1:$B$562,2,0)</f>
        <v>0</v>
      </c>
      <c r="G488" s="2">
        <f>Reach7[[#This Row],[Q1''2025]]-Reach7[[#This Row],[Q4''2024]]</f>
        <v>0</v>
      </c>
    </row>
    <row r="489" spans="1:7" x14ac:dyDescent="0.45">
      <c r="A489" s="3" t="s">
        <v>20</v>
      </c>
      <c r="B489" s="3">
        <v>0</v>
      </c>
      <c r="C489" s="3">
        <v>0</v>
      </c>
      <c r="D489" s="3">
        <v>0</v>
      </c>
      <c r="E489" s="3">
        <v>0</v>
      </c>
      <c r="F489" s="2">
        <f>VLOOKUP(Reach7[[#This Row],[Station]],'[3]Reach and Share'!$A$1:$B$562,2,0)</f>
        <v>0</v>
      </c>
      <c r="G489" s="2">
        <f>Reach7[[#This Row],[Q1''2025]]-Reach7[[#This Row],[Q4''2024]]</f>
        <v>0</v>
      </c>
    </row>
    <row r="490" spans="1:7" x14ac:dyDescent="0.45">
      <c r="A490" s="3" t="s">
        <v>250</v>
      </c>
      <c r="B490" s="3">
        <v>0</v>
      </c>
      <c r="C490" s="3">
        <v>0</v>
      </c>
      <c r="D490" s="3">
        <v>0</v>
      </c>
      <c r="E490" s="3">
        <v>0</v>
      </c>
      <c r="F490" s="2">
        <f>VLOOKUP(Reach7[[#This Row],[Station]],'[3]Reach and Share'!$A$1:$B$562,2,0)</f>
        <v>0</v>
      </c>
      <c r="G490" s="2">
        <f>Reach7[[#This Row],[Q1''2025]]-Reach7[[#This Row],[Q4''2024]]</f>
        <v>0</v>
      </c>
    </row>
    <row r="491" spans="1:7" x14ac:dyDescent="0.45">
      <c r="A491" s="3" t="s">
        <v>285</v>
      </c>
      <c r="B491" s="3">
        <v>0</v>
      </c>
      <c r="C491" s="3">
        <v>0</v>
      </c>
      <c r="D491" s="3">
        <v>0</v>
      </c>
      <c r="E491" s="3">
        <v>0</v>
      </c>
      <c r="F491" s="2">
        <f>VLOOKUP(Reach7[[#This Row],[Station]],'[3]Reach and Share'!$A$1:$B$562,2,0)</f>
        <v>0</v>
      </c>
      <c r="G491" s="2">
        <f>Reach7[[#This Row],[Q1''2025]]-Reach7[[#This Row],[Q4''2024]]</f>
        <v>0</v>
      </c>
    </row>
    <row r="492" spans="1:7" x14ac:dyDescent="0.45">
      <c r="A492" s="3" t="s">
        <v>510</v>
      </c>
      <c r="B492" s="3"/>
      <c r="C492" s="3"/>
      <c r="D492" s="3"/>
      <c r="E492" s="3">
        <v>0</v>
      </c>
      <c r="F492" s="2">
        <f>VLOOKUP(Reach7[[#This Row],[Station]],'[3]Reach and Share'!$A$1:$B$562,2,0)</f>
        <v>0</v>
      </c>
      <c r="G492" s="2">
        <f>Reach7[[#This Row],[Q1''2025]]-Reach7[[#This Row],[Q4''2024]]</f>
        <v>0</v>
      </c>
    </row>
    <row r="493" spans="1:7" x14ac:dyDescent="0.45">
      <c r="A493" s="3" t="s">
        <v>73</v>
      </c>
      <c r="B493" s="3">
        <v>0</v>
      </c>
      <c r="C493" s="3">
        <v>0</v>
      </c>
      <c r="D493" s="3">
        <v>0</v>
      </c>
      <c r="E493" s="3">
        <v>0</v>
      </c>
      <c r="F493" s="2">
        <f>VLOOKUP(Reach7[[#This Row],[Station]],'[3]Reach and Share'!$A$1:$B$562,2,0)</f>
        <v>0</v>
      </c>
      <c r="G493" s="2">
        <f>Reach7[[#This Row],[Q1''2025]]-Reach7[[#This Row],[Q4''2024]]</f>
        <v>0</v>
      </c>
    </row>
    <row r="494" spans="1:7" x14ac:dyDescent="0.45">
      <c r="A494" s="3" t="s">
        <v>446</v>
      </c>
      <c r="B494" s="3"/>
      <c r="C494" s="3">
        <v>0</v>
      </c>
      <c r="D494" s="3">
        <v>0</v>
      </c>
      <c r="E494" s="3">
        <v>0</v>
      </c>
      <c r="F494" s="2">
        <f>VLOOKUP(Reach7[[#This Row],[Station]],'[3]Reach and Share'!$A$1:$B$562,2,0)</f>
        <v>0</v>
      </c>
      <c r="G494" s="2">
        <f>Reach7[[#This Row],[Q1''2025]]-Reach7[[#This Row],[Q4''2024]]</f>
        <v>0</v>
      </c>
    </row>
    <row r="495" spans="1:7" x14ac:dyDescent="0.45">
      <c r="A495" s="3" t="s">
        <v>181</v>
      </c>
      <c r="B495" s="3">
        <v>0</v>
      </c>
      <c r="C495" s="3">
        <v>0</v>
      </c>
      <c r="D495" s="3">
        <v>0</v>
      </c>
      <c r="E495" s="3">
        <v>0</v>
      </c>
      <c r="F495" s="2">
        <f>VLOOKUP(Reach7[[#This Row],[Station]],'[3]Reach and Share'!$A$1:$B$562,2,0)</f>
        <v>0</v>
      </c>
      <c r="G495" s="2">
        <f>Reach7[[#This Row],[Q1''2025]]-Reach7[[#This Row],[Q4''2024]]</f>
        <v>0</v>
      </c>
    </row>
    <row r="496" spans="1:7" x14ac:dyDescent="0.45">
      <c r="A496" s="3" t="s">
        <v>280</v>
      </c>
      <c r="B496" s="3">
        <v>0</v>
      </c>
      <c r="C496" s="3">
        <v>0</v>
      </c>
      <c r="D496" s="3">
        <v>0</v>
      </c>
      <c r="E496" s="3">
        <v>0</v>
      </c>
      <c r="F496" s="2">
        <f>VLOOKUP(Reach7[[#This Row],[Station]],'[3]Reach and Share'!$A$1:$B$562,2,0)</f>
        <v>0</v>
      </c>
      <c r="G496" s="2">
        <f>Reach7[[#This Row],[Q1''2025]]-Reach7[[#This Row],[Q4''2024]]</f>
        <v>0</v>
      </c>
    </row>
    <row r="497" spans="1:7" x14ac:dyDescent="0.45">
      <c r="A497" s="3" t="s">
        <v>278</v>
      </c>
      <c r="B497" s="3">
        <v>0</v>
      </c>
      <c r="C497" s="3">
        <v>0</v>
      </c>
      <c r="D497" s="3">
        <v>0</v>
      </c>
      <c r="E497" s="3">
        <v>0</v>
      </c>
      <c r="F497" s="2">
        <f>VLOOKUP(Reach7[[#This Row],[Station]],'[3]Reach and Share'!$A$1:$B$562,2,0)</f>
        <v>0</v>
      </c>
      <c r="G497" s="2">
        <f>Reach7[[#This Row],[Q1''2025]]-Reach7[[#This Row],[Q4''2024]]</f>
        <v>0</v>
      </c>
    </row>
    <row r="498" spans="1:7" x14ac:dyDescent="0.45">
      <c r="A498" s="3" t="s">
        <v>40</v>
      </c>
      <c r="B498" s="3">
        <v>0</v>
      </c>
      <c r="C498" s="3">
        <v>0</v>
      </c>
      <c r="D498" s="3">
        <v>0</v>
      </c>
      <c r="E498" s="3">
        <v>0</v>
      </c>
      <c r="F498" s="2">
        <f>VLOOKUP(Reach7[[#This Row],[Station]],'[3]Reach and Share'!$A$1:$B$562,2,0)</f>
        <v>0</v>
      </c>
      <c r="G498" s="2">
        <f>Reach7[[#This Row],[Q1''2025]]-Reach7[[#This Row],[Q4''2024]]</f>
        <v>0</v>
      </c>
    </row>
    <row r="499" spans="1:7" x14ac:dyDescent="0.45">
      <c r="A499" s="3" t="s">
        <v>268</v>
      </c>
      <c r="B499" s="3">
        <v>0</v>
      </c>
      <c r="C499" s="3">
        <v>0</v>
      </c>
      <c r="D499" s="3">
        <v>0</v>
      </c>
      <c r="E499" s="3">
        <v>0</v>
      </c>
      <c r="F499" s="2">
        <f>VLOOKUP(Reach7[[#This Row],[Station]],'[3]Reach and Share'!$A$1:$B$562,2,0)</f>
        <v>0</v>
      </c>
      <c r="G499" s="2">
        <f>Reach7[[#This Row],[Q1''2025]]-Reach7[[#This Row],[Q4''2024]]</f>
        <v>0</v>
      </c>
    </row>
    <row r="500" spans="1:7" x14ac:dyDescent="0.45">
      <c r="A500" s="3" t="s">
        <v>273</v>
      </c>
      <c r="B500" s="3">
        <v>2E-3</v>
      </c>
      <c r="C500" s="3">
        <v>0</v>
      </c>
      <c r="D500" s="3">
        <v>0</v>
      </c>
      <c r="E500" s="3">
        <v>0</v>
      </c>
      <c r="F500" s="2">
        <f>VLOOKUP(Reach7[[#This Row],[Station]],'[3]Reach and Share'!$A$1:$B$562,2,0)</f>
        <v>0</v>
      </c>
      <c r="G500" s="2">
        <f>Reach7[[#This Row],[Q1''2025]]-Reach7[[#This Row],[Q4''2024]]</f>
        <v>0</v>
      </c>
    </row>
    <row r="501" spans="1:7" x14ac:dyDescent="0.45">
      <c r="A501" s="3" t="s">
        <v>272</v>
      </c>
      <c r="B501" s="3">
        <v>0</v>
      </c>
      <c r="C501" s="3">
        <v>0</v>
      </c>
      <c r="D501" s="3">
        <v>0</v>
      </c>
      <c r="E501" s="3">
        <v>0</v>
      </c>
      <c r="F501" s="2">
        <f>VLOOKUP(Reach7[[#This Row],[Station]],'[3]Reach and Share'!$A$1:$B$562,2,0)</f>
        <v>0</v>
      </c>
      <c r="G501" s="2">
        <f>Reach7[[#This Row],[Q1''2025]]-Reach7[[#This Row],[Q4''2024]]</f>
        <v>0</v>
      </c>
    </row>
    <row r="502" spans="1:7" x14ac:dyDescent="0.45">
      <c r="A502" s="3" t="s">
        <v>274</v>
      </c>
      <c r="B502" s="3">
        <v>0</v>
      </c>
      <c r="C502" s="3">
        <v>0</v>
      </c>
      <c r="D502" s="3">
        <v>0</v>
      </c>
      <c r="E502" s="3">
        <v>0</v>
      </c>
      <c r="F502" s="2">
        <f>VLOOKUP(Reach7[[#This Row],[Station]],'[3]Reach and Share'!$A$1:$B$562,2,0)</f>
        <v>0</v>
      </c>
      <c r="G502" s="2">
        <f>Reach7[[#This Row],[Q1''2025]]-Reach7[[#This Row],[Q4''2024]]</f>
        <v>0</v>
      </c>
    </row>
    <row r="503" spans="1:7" x14ac:dyDescent="0.45">
      <c r="A503" s="3" t="s">
        <v>277</v>
      </c>
      <c r="B503" s="3">
        <v>0</v>
      </c>
      <c r="C503" s="3">
        <v>0</v>
      </c>
      <c r="D503" s="3">
        <v>0</v>
      </c>
      <c r="E503" s="3">
        <v>0</v>
      </c>
      <c r="F503" s="2">
        <f>VLOOKUP(Reach7[[#This Row],[Station]],'[3]Reach and Share'!$A$1:$B$562,2,0)</f>
        <v>0</v>
      </c>
      <c r="G503" s="2">
        <f>Reach7[[#This Row],[Q1''2025]]-Reach7[[#This Row],[Q4''2024]]</f>
        <v>0</v>
      </c>
    </row>
    <row r="504" spans="1:7" x14ac:dyDescent="0.45">
      <c r="A504" s="3" t="s">
        <v>276</v>
      </c>
      <c r="B504" s="3">
        <v>0</v>
      </c>
      <c r="C504" s="3">
        <v>0</v>
      </c>
      <c r="D504" s="3">
        <v>0</v>
      </c>
      <c r="E504" s="3">
        <v>0</v>
      </c>
      <c r="F504" s="2">
        <f>VLOOKUP(Reach7[[#This Row],[Station]],'[3]Reach and Share'!$A$1:$B$562,2,0)</f>
        <v>0</v>
      </c>
      <c r="G504" s="2">
        <f>Reach7[[#This Row],[Q1''2025]]-Reach7[[#This Row],[Q4''2024]]</f>
        <v>0</v>
      </c>
    </row>
    <row r="505" spans="1:7" x14ac:dyDescent="0.45">
      <c r="A505" s="3" t="s">
        <v>275</v>
      </c>
      <c r="B505" s="3">
        <v>0</v>
      </c>
      <c r="C505" s="3">
        <v>0</v>
      </c>
      <c r="D505" s="3">
        <v>0</v>
      </c>
      <c r="E505" s="3">
        <v>0</v>
      </c>
      <c r="F505" s="2">
        <f>VLOOKUP(Reach7[[#This Row],[Station]],'[3]Reach and Share'!$A$1:$B$562,2,0)</f>
        <v>0</v>
      </c>
      <c r="G505" s="2">
        <f>Reach7[[#This Row],[Q1''2025]]-Reach7[[#This Row],[Q4''2024]]</f>
        <v>0</v>
      </c>
    </row>
    <row r="506" spans="1:7" x14ac:dyDescent="0.45">
      <c r="A506" s="3" t="s">
        <v>503</v>
      </c>
      <c r="B506" s="3"/>
      <c r="C506" s="3"/>
      <c r="D506" s="3"/>
      <c r="E506" s="3">
        <v>0</v>
      </c>
      <c r="F506" s="2">
        <f>VLOOKUP(Reach7[[#This Row],[Station]],'[3]Reach and Share'!$A$1:$B$562,2,0)</f>
        <v>0</v>
      </c>
      <c r="G506" s="2">
        <f>Reach7[[#This Row],[Q1''2025]]-Reach7[[#This Row],[Q4''2024]]</f>
        <v>0</v>
      </c>
    </row>
    <row r="507" spans="1:7" x14ac:dyDescent="0.45">
      <c r="A507" s="3" t="s">
        <v>466</v>
      </c>
      <c r="B507" s="3"/>
      <c r="C507" s="3"/>
      <c r="D507" s="3">
        <v>0</v>
      </c>
      <c r="E507" s="3">
        <v>0</v>
      </c>
      <c r="F507" s="2">
        <f>VLOOKUP(Reach7[[#This Row],[Station]],'[3]Reach and Share'!$A$1:$B$562,2,0)</f>
        <v>0</v>
      </c>
      <c r="G507" s="2">
        <f>Reach7[[#This Row],[Q1''2025]]-Reach7[[#This Row],[Q4''2024]]</f>
        <v>0</v>
      </c>
    </row>
    <row r="508" spans="1:7" x14ac:dyDescent="0.45">
      <c r="A508" s="3" t="s">
        <v>267</v>
      </c>
      <c r="B508" s="3">
        <v>0</v>
      </c>
      <c r="C508" s="3">
        <v>0</v>
      </c>
      <c r="D508" s="3">
        <v>1E-3</v>
      </c>
      <c r="E508" s="3">
        <v>0</v>
      </c>
      <c r="F508" s="2">
        <f>VLOOKUP(Reach7[[#This Row],[Station]],'[3]Reach and Share'!$A$1:$B$562,2,0)</f>
        <v>0</v>
      </c>
      <c r="G508" s="2">
        <f>Reach7[[#This Row],[Q1''2025]]-Reach7[[#This Row],[Q4''2024]]</f>
        <v>0</v>
      </c>
    </row>
    <row r="509" spans="1:7" x14ac:dyDescent="0.45">
      <c r="A509" s="3" t="s">
        <v>269</v>
      </c>
      <c r="B509" s="3">
        <v>0</v>
      </c>
      <c r="C509" s="3">
        <v>0</v>
      </c>
      <c r="D509" s="3">
        <v>0</v>
      </c>
      <c r="E509" s="3">
        <v>0</v>
      </c>
      <c r="F509" s="2">
        <f>VLOOKUP(Reach7[[#This Row],[Station]],'[3]Reach and Share'!$A$1:$B$562,2,0)</f>
        <v>0</v>
      </c>
      <c r="G509" s="2">
        <f>Reach7[[#This Row],[Q1''2025]]-Reach7[[#This Row],[Q4''2024]]</f>
        <v>0</v>
      </c>
    </row>
    <row r="510" spans="1:7" x14ac:dyDescent="0.45">
      <c r="A510" s="3" t="s">
        <v>93</v>
      </c>
      <c r="B510" s="3">
        <v>1.6999999999999999E-3</v>
      </c>
      <c r="C510" s="3">
        <v>0</v>
      </c>
      <c r="D510" s="3">
        <v>0</v>
      </c>
      <c r="E510" s="3">
        <v>0</v>
      </c>
      <c r="F510" s="2">
        <f>VLOOKUP(Reach7[[#This Row],[Station]],'[3]Reach and Share'!$A$1:$B$562,2,0)</f>
        <v>0</v>
      </c>
      <c r="G510" s="2">
        <f>Reach7[[#This Row],[Q1''2025]]-Reach7[[#This Row],[Q4''2024]]</f>
        <v>0</v>
      </c>
    </row>
    <row r="511" spans="1:7" x14ac:dyDescent="0.45">
      <c r="A511" s="3" t="s">
        <v>284</v>
      </c>
      <c r="B511" s="3">
        <v>0</v>
      </c>
      <c r="C511" s="3">
        <v>0</v>
      </c>
      <c r="D511" s="3">
        <v>0</v>
      </c>
      <c r="E511" s="3">
        <v>0</v>
      </c>
      <c r="F511" s="2">
        <f>VLOOKUP(Reach7[[#This Row],[Station]],'[3]Reach and Share'!$A$1:$B$562,2,0)</f>
        <v>0</v>
      </c>
      <c r="G511" s="2">
        <f>Reach7[[#This Row],[Q1''2025]]-Reach7[[#This Row],[Q4''2024]]</f>
        <v>0</v>
      </c>
    </row>
    <row r="512" spans="1:7" x14ac:dyDescent="0.45">
      <c r="A512" s="3" t="s">
        <v>282</v>
      </c>
      <c r="B512" s="3">
        <v>0</v>
      </c>
      <c r="C512" s="3">
        <v>0</v>
      </c>
      <c r="D512" s="3">
        <v>0</v>
      </c>
      <c r="E512" s="3">
        <v>0</v>
      </c>
      <c r="F512" s="2">
        <f>VLOOKUP(Reach7[[#This Row],[Station]],'[3]Reach and Share'!$A$1:$B$562,2,0)</f>
        <v>0</v>
      </c>
      <c r="G512" s="2">
        <f>Reach7[[#This Row],[Q1''2025]]-Reach7[[#This Row],[Q4''2024]]</f>
        <v>0</v>
      </c>
    </row>
    <row r="513" spans="1:7" x14ac:dyDescent="0.45">
      <c r="A513" s="3" t="s">
        <v>288</v>
      </c>
      <c r="B513" s="3">
        <v>0</v>
      </c>
      <c r="C513" s="3">
        <v>0</v>
      </c>
      <c r="D513" s="3">
        <v>0</v>
      </c>
      <c r="E513" s="3">
        <v>0</v>
      </c>
      <c r="F513" s="2">
        <f>VLOOKUP(Reach7[[#This Row],[Station]],'[3]Reach and Share'!$A$1:$B$562,2,0)</f>
        <v>0</v>
      </c>
      <c r="G513" s="2">
        <f>Reach7[[#This Row],[Q1''2025]]-Reach7[[#This Row],[Q4''2024]]</f>
        <v>0</v>
      </c>
    </row>
    <row r="514" spans="1:7" x14ac:dyDescent="0.45">
      <c r="A514" s="3" t="s">
        <v>477</v>
      </c>
      <c r="B514" s="3"/>
      <c r="C514" s="3"/>
      <c r="D514" s="3">
        <v>0</v>
      </c>
      <c r="E514" s="3">
        <v>0</v>
      </c>
      <c r="F514" s="2">
        <f>VLOOKUP(Reach7[[#This Row],[Station]],'[3]Reach and Share'!$A$1:$B$562,2,0)</f>
        <v>0</v>
      </c>
      <c r="G514" s="2">
        <f>Reach7[[#This Row],[Q1''2025]]-Reach7[[#This Row],[Q4''2024]]</f>
        <v>0</v>
      </c>
    </row>
    <row r="515" spans="1:7" x14ac:dyDescent="0.45">
      <c r="A515" s="3" t="s">
        <v>283</v>
      </c>
      <c r="B515" s="3">
        <v>0</v>
      </c>
      <c r="C515" s="3">
        <v>0</v>
      </c>
      <c r="D515" s="3">
        <v>0</v>
      </c>
      <c r="E515" s="3">
        <v>0</v>
      </c>
      <c r="F515" s="2">
        <f>VLOOKUP(Reach7[[#This Row],[Station]],'[3]Reach and Share'!$A$1:$B$562,2,0)</f>
        <v>0</v>
      </c>
      <c r="G515" s="2">
        <f>Reach7[[#This Row],[Q1''2025]]-Reach7[[#This Row],[Q4''2024]]</f>
        <v>0</v>
      </c>
    </row>
    <row r="516" spans="1:7" x14ac:dyDescent="0.45">
      <c r="A516" s="3" t="s">
        <v>281</v>
      </c>
      <c r="B516" s="3">
        <v>0</v>
      </c>
      <c r="C516" s="3">
        <v>0</v>
      </c>
      <c r="D516" s="3">
        <v>0</v>
      </c>
      <c r="E516" s="3">
        <v>0</v>
      </c>
      <c r="F516" s="2">
        <f>VLOOKUP(Reach7[[#This Row],[Station]],'[3]Reach and Share'!$A$1:$B$562,2,0)</f>
        <v>0</v>
      </c>
      <c r="G516" s="2">
        <f>Reach7[[#This Row],[Q1''2025]]-Reach7[[#This Row],[Q4''2024]]</f>
        <v>0</v>
      </c>
    </row>
    <row r="517" spans="1:7" x14ac:dyDescent="0.45">
      <c r="A517" s="3" t="s">
        <v>78</v>
      </c>
      <c r="B517" s="3">
        <v>0</v>
      </c>
      <c r="C517" s="3">
        <v>0</v>
      </c>
      <c r="D517" s="3">
        <v>0</v>
      </c>
      <c r="E517" s="3">
        <v>0</v>
      </c>
      <c r="F517" s="2">
        <f>VLOOKUP(Reach7[[#This Row],[Station]],'[3]Reach and Share'!$A$1:$B$562,2,0)</f>
        <v>0</v>
      </c>
      <c r="G517" s="2">
        <f>Reach7[[#This Row],[Q1''2025]]-Reach7[[#This Row],[Q4''2024]]</f>
        <v>0</v>
      </c>
    </row>
    <row r="518" spans="1:7" x14ac:dyDescent="0.45">
      <c r="A518" s="3" t="s">
        <v>188</v>
      </c>
      <c r="B518" s="3">
        <v>0</v>
      </c>
      <c r="C518" s="3">
        <v>0</v>
      </c>
      <c r="D518" s="3">
        <v>0</v>
      </c>
      <c r="E518" s="3">
        <v>0</v>
      </c>
      <c r="F518" s="2">
        <f>VLOOKUP(Reach7[[#This Row],[Station]],'[3]Reach and Share'!$A$1:$B$562,2,0)</f>
        <v>0</v>
      </c>
      <c r="G518" s="2">
        <f>Reach7[[#This Row],[Q1''2025]]-Reach7[[#This Row],[Q4''2024]]</f>
        <v>0</v>
      </c>
    </row>
    <row r="519" spans="1:7" x14ac:dyDescent="0.45">
      <c r="A519" s="3" t="s">
        <v>28</v>
      </c>
      <c r="B519" s="3">
        <v>0</v>
      </c>
      <c r="C519" s="3">
        <v>0</v>
      </c>
      <c r="D519" s="3">
        <v>0</v>
      </c>
      <c r="E519" s="3">
        <v>0</v>
      </c>
      <c r="F519" s="2">
        <f>VLOOKUP(Reach7[[#This Row],[Station]],'[3]Reach and Share'!$A$1:$B$562,2,0)</f>
        <v>0</v>
      </c>
      <c r="G519" s="2">
        <f>Reach7[[#This Row],[Q1''2025]]-Reach7[[#This Row],[Q4''2024]]</f>
        <v>0</v>
      </c>
    </row>
    <row r="520" spans="1:7" x14ac:dyDescent="0.45">
      <c r="A520" s="3" t="s">
        <v>222</v>
      </c>
      <c r="B520" s="3">
        <v>0</v>
      </c>
      <c r="C520" s="3">
        <v>0</v>
      </c>
      <c r="D520" s="3">
        <v>0</v>
      </c>
      <c r="E520" s="3">
        <v>0</v>
      </c>
      <c r="F520" s="2">
        <f>VLOOKUP(Reach7[[#This Row],[Station]],'[3]Reach and Share'!$A$1:$B$562,2,0)</f>
        <v>0</v>
      </c>
      <c r="G520" s="2">
        <f>Reach7[[#This Row],[Q1''2025]]-Reach7[[#This Row],[Q4''2024]]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0"/>
  <sheetViews>
    <sheetView workbookViewId="0">
      <selection activeCell="E8" sqref="E8"/>
    </sheetView>
  </sheetViews>
  <sheetFormatPr defaultRowHeight="14.25" x14ac:dyDescent="0.45"/>
  <cols>
    <col min="1" max="1" width="31.796875" bestFit="1" customWidth="1"/>
    <col min="2" max="5" width="11.73046875" bestFit="1" customWidth="1"/>
    <col min="6" max="6" width="9.59765625" style="2" bestFit="1" customWidth="1"/>
    <col min="7" max="7" width="11.06640625" customWidth="1"/>
  </cols>
  <sheetData>
    <row r="1" spans="1:8" x14ac:dyDescent="0.45">
      <c r="A1" s="3" t="s">
        <v>0</v>
      </c>
      <c r="B1" s="2" t="s">
        <v>527</v>
      </c>
      <c r="C1" s="2" t="s">
        <v>528</v>
      </c>
      <c r="D1" s="2" t="s">
        <v>529</v>
      </c>
      <c r="E1" s="2" t="s">
        <v>530</v>
      </c>
      <c r="F1" s="2" t="s">
        <v>531</v>
      </c>
      <c r="G1" t="s">
        <v>532</v>
      </c>
    </row>
    <row r="2" spans="1:8" x14ac:dyDescent="0.45">
      <c r="A2" s="3" t="s">
        <v>4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f>Share8[[#This Row],[Q1''2025]]-Share8[[#This Row],[Q4''2024]]</f>
        <v>0</v>
      </c>
    </row>
    <row r="3" spans="1:8" x14ac:dyDescent="0.45">
      <c r="A3" s="3" t="s">
        <v>17</v>
      </c>
      <c r="B3" s="2">
        <v>0.4205909763719094</v>
      </c>
      <c r="C3" s="2">
        <v>0.4712515729358242</v>
      </c>
      <c r="D3" s="2">
        <v>0.45268380694632376</v>
      </c>
      <c r="E3" s="2">
        <v>0.48532302450530723</v>
      </c>
      <c r="F3" s="2">
        <f>VLOOKUP(Share8[[#This Row],[Station]],'[4]Reach and Share'!$A$3:$C$562,3,0)</f>
        <v>0.46967565306665648</v>
      </c>
      <c r="G3" s="2">
        <f>Share8[[#This Row],[Q1''2025]]-Share8[[#This Row],[Q4''2024]]</f>
        <v>-1.5647371438650748E-2</v>
      </c>
      <c r="H3">
        <v>100</v>
      </c>
    </row>
    <row r="4" spans="1:8" x14ac:dyDescent="0.45">
      <c r="A4" s="3" t="s">
        <v>7</v>
      </c>
      <c r="B4" s="2">
        <v>7.3351241708239687E-2</v>
      </c>
      <c r="C4" s="2">
        <v>8.3147807569451157E-2</v>
      </c>
      <c r="D4" s="2">
        <v>3.7257555254848904E-2</v>
      </c>
      <c r="E4" s="2">
        <v>8.2361420521556802E-2</v>
      </c>
      <c r="F4" s="2">
        <f>VLOOKUP(Share8[[#This Row],[Station]],'[4]Reach and Share'!$A$3:$C$562,3,0)</f>
        <v>0.102247233735123</v>
      </c>
      <c r="G4" s="2">
        <f>Share8[[#This Row],[Q1''2025]]-Share8[[#This Row],[Q4''2024]]</f>
        <v>1.9885813213566195E-2</v>
      </c>
    </row>
    <row r="5" spans="1:8" x14ac:dyDescent="0.45">
      <c r="A5" s="3" t="s">
        <v>5</v>
      </c>
      <c r="B5" s="2">
        <v>0.19955046324214681</v>
      </c>
      <c r="C5" s="2">
        <v>0.1297551059916755</v>
      </c>
      <c r="D5" s="2">
        <v>0.18506991429860173</v>
      </c>
      <c r="E5" s="2">
        <v>0.14631109946271781</v>
      </c>
      <c r="F5" s="2">
        <f>VLOOKUP(Share8[[#This Row],[Station]],'[4]Reach and Share'!$A$3:$C$562,3,0)</f>
        <v>0.100992433172364</v>
      </c>
      <c r="G5" s="2">
        <f>Share8[[#This Row],[Q1''2025]]-Share8[[#This Row],[Q4''2024]]</f>
        <v>-4.5318666290353804E-2</v>
      </c>
    </row>
    <row r="6" spans="1:8" x14ac:dyDescent="0.45">
      <c r="A6" s="3" t="s">
        <v>397</v>
      </c>
      <c r="B6" s="2">
        <v>4.9284578696343402E-2</v>
      </c>
      <c r="C6" s="2">
        <v>3.4701384183525308E-2</v>
      </c>
      <c r="D6" s="2">
        <v>1.6869643662607129E-2</v>
      </c>
      <c r="E6" s="2">
        <v>3.0959245184117412E-2</v>
      </c>
      <c r="F6" s="2">
        <f>VLOOKUP(Share8[[#This Row],[Station]],'[4]Reach and Share'!$A$3:$C$562,3,0)</f>
        <v>5.502110346401004E-2</v>
      </c>
      <c r="G6" s="2">
        <f>Share8[[#This Row],[Q1''2025]]-Share8[[#This Row],[Q4''2024]]</f>
        <v>2.4061858279892628E-2</v>
      </c>
    </row>
    <row r="7" spans="1:8" x14ac:dyDescent="0.45">
      <c r="A7" s="3" t="s">
        <v>14</v>
      </c>
      <c r="B7" s="2">
        <v>1.0745024943807911E-2</v>
      </c>
      <c r="C7" s="2">
        <v>2.7490078404801079E-2</v>
      </c>
      <c r="D7" s="2">
        <v>1.4749661705006769E-2</v>
      </c>
      <c r="E7" s="2">
        <v>6.9453544751670818E-3</v>
      </c>
      <c r="F7" s="2">
        <f>VLOOKUP(Share8[[#This Row],[Station]],'[4]Reach and Share'!$A$3:$C$562,3,0)</f>
        <v>3.5742803908893873E-2</v>
      </c>
      <c r="G7" s="2">
        <f>Share8[[#This Row],[Q1''2025]]-Share8[[#This Row],[Q4''2024]]</f>
        <v>2.8797449433726793E-2</v>
      </c>
    </row>
    <row r="8" spans="1:8" x14ac:dyDescent="0.45">
      <c r="A8" s="3" t="s">
        <v>8</v>
      </c>
      <c r="B8" s="2">
        <v>4.7639932021270759E-2</v>
      </c>
      <c r="C8" s="2">
        <v>5.3673410124866899E-2</v>
      </c>
      <c r="D8" s="2">
        <v>5.5841226883175471E-2</v>
      </c>
      <c r="E8" s="2">
        <v>3.7118333114925961E-2</v>
      </c>
      <c r="F8" s="2">
        <f>VLOOKUP(Share8[[#This Row],[Station]],'[4]Reach and Share'!$A$3:$C$562,3,0)</f>
        <v>3.1484086847408638E-2</v>
      </c>
      <c r="G8" s="2">
        <f>Share8[[#This Row],[Q1''2025]]-Share8[[#This Row],[Q4''2024]]</f>
        <v>-5.6342462675173233E-3</v>
      </c>
    </row>
    <row r="9" spans="1:8" x14ac:dyDescent="0.45">
      <c r="A9" s="3" t="s">
        <v>36</v>
      </c>
      <c r="B9" s="2">
        <v>2.6807740803684008E-2</v>
      </c>
      <c r="C9" s="2">
        <v>1.5584164166102019E-2</v>
      </c>
      <c r="D9" s="2">
        <v>7.216959855660802E-4</v>
      </c>
      <c r="E9" s="2">
        <v>6.2213340322369269E-2</v>
      </c>
      <c r="F9" s="2">
        <f>VLOOKUP(Share8[[#This Row],[Station]],'[4]Reach and Share'!$A$3:$C$562,3,0)</f>
        <v>3.0875698695767891E-2</v>
      </c>
      <c r="G9" s="2">
        <f>Share8[[#This Row],[Q1''2025]]-Share8[[#This Row],[Q4''2024]]</f>
        <v>-3.1337641626601381E-2</v>
      </c>
    </row>
    <row r="10" spans="1:8" x14ac:dyDescent="0.45">
      <c r="A10" s="3" t="s">
        <v>24</v>
      </c>
      <c r="B10" s="2">
        <v>7.4283208157447517E-2</v>
      </c>
      <c r="C10" s="2">
        <v>3.3685025650953444E-2</v>
      </c>
      <c r="D10" s="2">
        <v>7.1402796571944066E-2</v>
      </c>
      <c r="E10" s="2">
        <v>5.009173109684182E-2</v>
      </c>
      <c r="F10" s="2">
        <f>VLOOKUP(Share8[[#This Row],[Station]],'[4]Reach and Share'!$A$3:$C$562,3,0)</f>
        <v>2.9126582759800752E-2</v>
      </c>
      <c r="G10" s="2">
        <f>Share8[[#This Row],[Q1''2025]]-Share8[[#This Row],[Q4''2024]]</f>
        <v>-2.0965148337041068E-2</v>
      </c>
    </row>
    <row r="11" spans="1:8" x14ac:dyDescent="0.45">
      <c r="A11" s="3" t="s">
        <v>6</v>
      </c>
      <c r="B11" s="2">
        <v>0.10098130584946001</v>
      </c>
      <c r="C11" s="2">
        <v>4.4235795179556676E-2</v>
      </c>
      <c r="D11" s="2">
        <v>5.1511050969778982E-2</v>
      </c>
      <c r="E11" s="2">
        <v>4.7634648145721395E-2</v>
      </c>
      <c r="F11" s="2">
        <f>VLOOKUP(Share8[[#This Row],[Station]],'[4]Reach and Share'!$A$3:$C$562,3,0)</f>
        <v>2.4411574584584969E-2</v>
      </c>
      <c r="G11" s="2">
        <f>Share8[[#This Row],[Q1''2025]]-Share8[[#This Row],[Q4''2024]]</f>
        <v>-2.3223073561136426E-2</v>
      </c>
    </row>
    <row r="12" spans="1:8" x14ac:dyDescent="0.45">
      <c r="A12" s="3" t="s">
        <v>19</v>
      </c>
      <c r="B12" s="2">
        <v>4.7694753577106506E-3</v>
      </c>
      <c r="C12" s="2">
        <v>2.274707191946568E-3</v>
      </c>
      <c r="D12" s="2">
        <v>1.1186287776274239E-2</v>
      </c>
      <c r="E12" s="2">
        <v>3.7675271917179919E-3</v>
      </c>
      <c r="F12" s="2">
        <f>VLOOKUP(Share8[[#This Row],[Station]],'[4]Reach and Share'!$A$3:$C$562,3,0)</f>
        <v>1.821362028974486E-2</v>
      </c>
      <c r="G12" s="2">
        <f>Share8[[#This Row],[Q1''2025]]-Share8[[#This Row],[Q4''2024]]</f>
        <v>1.4446093098026868E-2</v>
      </c>
    </row>
    <row r="13" spans="1:8" x14ac:dyDescent="0.45">
      <c r="A13" s="3" t="s">
        <v>504</v>
      </c>
      <c r="B13" s="2">
        <v>0</v>
      </c>
      <c r="C13" s="2">
        <v>0</v>
      </c>
      <c r="D13" s="2">
        <v>0</v>
      </c>
      <c r="E13" s="2">
        <v>0</v>
      </c>
      <c r="F13" s="2">
        <f>VLOOKUP(Share8[[#This Row],[Station]],'[4]Reach and Share'!$A$3:$C$562,3,0)</f>
        <v>1.346058785505152E-2</v>
      </c>
      <c r="G13" s="2">
        <f>Share8[[#This Row],[Q1''2025]]-Share8[[#This Row],[Q4''2024]]</f>
        <v>1.346058785505152E-2</v>
      </c>
    </row>
    <row r="14" spans="1:8" x14ac:dyDescent="0.45">
      <c r="A14" s="3" t="s">
        <v>97</v>
      </c>
      <c r="B14" s="2">
        <v>8.2232333753631923E-4</v>
      </c>
      <c r="C14" s="2">
        <v>1.355144710095828E-3</v>
      </c>
      <c r="D14" s="2">
        <v>4.6910239061795219E-3</v>
      </c>
      <c r="E14" s="2">
        <v>4.9469270082557982E-3</v>
      </c>
      <c r="F14" s="2">
        <f>VLOOKUP(Share8[[#This Row],[Station]],'[4]Reach and Share'!$A$3:$C$562,3,0)</f>
        <v>1.038062283737024E-2</v>
      </c>
      <c r="G14" s="2">
        <f>Share8[[#This Row],[Q1''2025]]-Share8[[#This Row],[Q4''2024]]</f>
        <v>5.4336958291144417E-3</v>
      </c>
    </row>
    <row r="15" spans="1:8" x14ac:dyDescent="0.45">
      <c r="A15" s="3" t="s">
        <v>10</v>
      </c>
      <c r="B15" s="2">
        <v>0</v>
      </c>
      <c r="C15" s="2">
        <v>1.7907269383409161E-3</v>
      </c>
      <c r="D15" s="2">
        <v>0</v>
      </c>
      <c r="E15" s="2">
        <v>0</v>
      </c>
      <c r="F15" s="2">
        <f>VLOOKUP(Share8[[#This Row],[Station]],'[4]Reach and Share'!$A$3:$C$562,3,0)</f>
        <v>9.0497737556561077E-3</v>
      </c>
      <c r="G15" s="2">
        <f>Share8[[#This Row],[Q1''2025]]-Share8[[#This Row],[Q4''2024]]</f>
        <v>9.0497737556561077E-3</v>
      </c>
    </row>
    <row r="16" spans="1:8" x14ac:dyDescent="0.45">
      <c r="A16" s="3" t="s">
        <v>362</v>
      </c>
      <c r="B16" s="2">
        <v>0</v>
      </c>
      <c r="C16" s="2">
        <v>2.0907946955764197E-2</v>
      </c>
      <c r="D16" s="2">
        <v>1.470455570590889E-2</v>
      </c>
      <c r="E16" s="2">
        <v>1.1793998165378059E-3</v>
      </c>
      <c r="F16" s="2">
        <f>VLOOKUP(Share8[[#This Row],[Station]],'[4]Reach and Share'!$A$3:$C$562,3,0)</f>
        <v>8.2132400471500826E-3</v>
      </c>
      <c r="G16" s="2">
        <f>Share8[[#This Row],[Q1''2025]]-Share8[[#This Row],[Q4''2024]]</f>
        <v>7.0338402306122771E-3</v>
      </c>
    </row>
    <row r="17" spans="1:7" x14ac:dyDescent="0.45">
      <c r="A17" s="3" t="s">
        <v>126</v>
      </c>
      <c r="B17" s="2">
        <v>0</v>
      </c>
      <c r="C17" s="2">
        <v>8.9536346917045793E-3</v>
      </c>
      <c r="D17" s="2">
        <v>0</v>
      </c>
      <c r="E17" s="2">
        <v>1.185952037740794E-2</v>
      </c>
      <c r="F17" s="2">
        <f>VLOOKUP(Share8[[#This Row],[Station]],'[4]Reach and Share'!$A$3:$C$562,3,0)</f>
        <v>8.0611430092398951E-3</v>
      </c>
      <c r="G17" s="2">
        <f>Share8[[#This Row],[Q1''2025]]-Share8[[#This Row],[Q4''2024]]</f>
        <v>-3.798377368168045E-3</v>
      </c>
    </row>
    <row r="18" spans="1:7" x14ac:dyDescent="0.45">
      <c r="A18" s="3" t="s">
        <v>310</v>
      </c>
      <c r="B18" s="2">
        <v>0</v>
      </c>
      <c r="C18" s="2">
        <v>0</v>
      </c>
      <c r="D18" s="2">
        <v>2.0748759585024808E-3</v>
      </c>
      <c r="E18" s="2">
        <v>0</v>
      </c>
      <c r="F18" s="2">
        <f>VLOOKUP(Share8[[#This Row],[Station]],'[4]Reach and Share'!$A$3:$C$562,3,0)</f>
        <v>7.3386820791665076E-3</v>
      </c>
      <c r="G18" s="2">
        <f>Share8[[#This Row],[Q1''2025]]-Share8[[#This Row],[Q4''2024]]</f>
        <v>7.3386820791665076E-3</v>
      </c>
    </row>
    <row r="19" spans="1:7" x14ac:dyDescent="0.45">
      <c r="A19" s="3" t="s">
        <v>12</v>
      </c>
      <c r="B19" s="2">
        <v>2.6314346801162218E-3</v>
      </c>
      <c r="C19" s="2">
        <v>3.5330558513212663E-3</v>
      </c>
      <c r="D19" s="2">
        <v>3.5633739287325222E-3</v>
      </c>
      <c r="E19" s="2">
        <v>1.3104442405975619E-3</v>
      </c>
      <c r="F19" s="2">
        <f>VLOOKUP(Share8[[#This Row],[Station]],'[4]Reach and Share'!$A$3:$C$562,3,0)</f>
        <v>6.5021483706604807E-3</v>
      </c>
      <c r="G19" s="2">
        <f>Share8[[#This Row],[Q1''2025]]-Share8[[#This Row],[Q4''2024]]</f>
        <v>5.1917041300629189E-3</v>
      </c>
    </row>
    <row r="20" spans="1:7" x14ac:dyDescent="0.45">
      <c r="A20" s="3" t="s">
        <v>13</v>
      </c>
      <c r="B20" s="2">
        <v>0</v>
      </c>
      <c r="C20" s="2">
        <v>6.9693156519214008E-3</v>
      </c>
      <c r="D20" s="2">
        <v>1.714027965719441E-3</v>
      </c>
      <c r="E20" s="2">
        <v>0</v>
      </c>
      <c r="F20" s="2">
        <f>VLOOKUP(Share8[[#This Row],[Station]],'[4]Reach and Share'!$A$3:$C$562,3,0)</f>
        <v>6.3120270732727477E-3</v>
      </c>
      <c r="G20" s="2">
        <f>Share8[[#This Row],[Q1''2025]]-Share8[[#This Row],[Q4''2024]]</f>
        <v>6.3120270732727477E-3</v>
      </c>
    </row>
    <row r="21" spans="1:7" x14ac:dyDescent="0.45">
      <c r="A21" s="3" t="s">
        <v>15</v>
      </c>
      <c r="B21" s="2">
        <v>9.9227016062715858E-3</v>
      </c>
      <c r="C21" s="2">
        <v>0</v>
      </c>
      <c r="D21" s="2">
        <v>1.714027965719441E-3</v>
      </c>
      <c r="E21" s="2">
        <v>1.343205346612502E-3</v>
      </c>
      <c r="F21" s="2">
        <f>VLOOKUP(Share8[[#This Row],[Station]],'[4]Reach and Share'!$A$3:$C$562,3,0)</f>
        <v>2.851819460816001E-3</v>
      </c>
      <c r="G21" s="2">
        <f>Share8[[#This Row],[Q1''2025]]-Share8[[#This Row],[Q4''2024]]</f>
        <v>1.508614114203499E-3</v>
      </c>
    </row>
    <row r="22" spans="1:7" x14ac:dyDescent="0.45">
      <c r="A22" s="3" t="s">
        <v>43</v>
      </c>
      <c r="B22" s="2">
        <v>3.398936461816787E-3</v>
      </c>
      <c r="C22" s="2">
        <v>0</v>
      </c>
      <c r="D22" s="2">
        <v>0</v>
      </c>
      <c r="E22" s="2">
        <v>0</v>
      </c>
      <c r="F22" s="2">
        <f>VLOOKUP(Share8[[#This Row],[Station]],'[4]Reach and Share'!$A$3:$C$562,3,0)</f>
        <v>2.5096011255180801E-3</v>
      </c>
      <c r="G22" s="2">
        <f>Share8[[#This Row],[Q1''2025]]-Share8[[#This Row],[Q4''2024]]</f>
        <v>2.5096011255180801E-3</v>
      </c>
    </row>
    <row r="23" spans="1:7" x14ac:dyDescent="0.45">
      <c r="A23" s="3" t="s">
        <v>45</v>
      </c>
      <c r="B23" s="2">
        <v>0</v>
      </c>
      <c r="C23" s="2">
        <v>1.4035427354563931E-3</v>
      </c>
      <c r="D23" s="2">
        <v>0</v>
      </c>
      <c r="E23" s="2">
        <v>0</v>
      </c>
      <c r="F23" s="2">
        <f>VLOOKUP(Share8[[#This Row],[Station]],'[4]Reach and Share'!$A$3:$C$562,3,0)</f>
        <v>2.4335526065629872E-3</v>
      </c>
      <c r="G23" s="2">
        <f>Share8[[#This Row],[Q1''2025]]-Share8[[#This Row],[Q4''2024]]</f>
        <v>2.4335526065629872E-3</v>
      </c>
    </row>
    <row r="24" spans="1:7" x14ac:dyDescent="0.45">
      <c r="A24" s="3" t="s">
        <v>132</v>
      </c>
      <c r="B24" s="2">
        <v>2.9603640151307496E-3</v>
      </c>
      <c r="C24" s="2">
        <v>3.668570322330849E-2</v>
      </c>
      <c r="D24" s="2">
        <v>6.9012178619756422E-3</v>
      </c>
      <c r="E24" s="2">
        <v>0</v>
      </c>
      <c r="F24" s="2">
        <f>VLOOKUP(Share8[[#This Row],[Station]],'[4]Reach and Share'!$A$3:$C$562,3,0)</f>
        <v>2.2054070496977068E-3</v>
      </c>
      <c r="G24" s="2">
        <f>Share8[[#This Row],[Q1''2025]]-Share8[[#This Row],[Q4''2024]]</f>
        <v>2.2054070496977068E-3</v>
      </c>
    </row>
    <row r="25" spans="1:7" x14ac:dyDescent="0.45">
      <c r="A25" s="3" t="s">
        <v>458</v>
      </c>
      <c r="B25" s="2">
        <v>0</v>
      </c>
      <c r="C25" s="2">
        <v>2.9038815216339174E-4</v>
      </c>
      <c r="D25" s="2">
        <v>1.3531799729364012E-4</v>
      </c>
      <c r="E25" s="2">
        <v>1.3759664526274409E-3</v>
      </c>
      <c r="F25" s="2">
        <f>VLOOKUP(Share8[[#This Row],[Station]],'[4]Reach and Share'!$A$3:$C$562,3,0)</f>
        <v>2.129358530742614E-3</v>
      </c>
      <c r="G25" s="2">
        <f>Share8[[#This Row],[Q1''2025]]-Share8[[#This Row],[Q4''2024]]</f>
        <v>7.5339207811517305E-4</v>
      </c>
    </row>
    <row r="26" spans="1:7" x14ac:dyDescent="0.45">
      <c r="A26" s="3" t="s">
        <v>389</v>
      </c>
      <c r="B26" s="2">
        <v>1.3157173400581109E-3</v>
      </c>
      <c r="C26" s="2">
        <v>9.2924208692285355E-3</v>
      </c>
      <c r="D26" s="2">
        <v>3.5633739287325222E-3</v>
      </c>
      <c r="E26" s="2">
        <v>0</v>
      </c>
      <c r="F26" s="2">
        <f>VLOOKUP(Share8[[#This Row],[Station]],'[4]Reach and Share'!$A$3:$C$562,3,0)</f>
        <v>1.9772614928324269E-3</v>
      </c>
      <c r="G26" s="2">
        <f>Share8[[#This Row],[Q1''2025]]-Share8[[#This Row],[Q4''2024]]</f>
        <v>1.9772614928324269E-3</v>
      </c>
    </row>
    <row r="27" spans="1:7" x14ac:dyDescent="0.45">
      <c r="A27" s="3" t="s">
        <v>27</v>
      </c>
      <c r="B27" s="2">
        <v>0</v>
      </c>
      <c r="C27" s="2">
        <v>1.0163585325718711E-3</v>
      </c>
      <c r="D27" s="2">
        <v>5.8186738836265225E-3</v>
      </c>
      <c r="E27" s="2">
        <v>3.2761106014939064E-3</v>
      </c>
      <c r="F27" s="2">
        <f>VLOOKUP(Share8[[#This Row],[Station]],'[4]Reach and Share'!$A$3:$C$562,3,0)</f>
        <v>1.8251644549222401E-3</v>
      </c>
      <c r="G27" s="2">
        <f>Share8[[#This Row],[Q1''2025]]-Share8[[#This Row],[Q4''2024]]</f>
        <v>-1.4509461465716663E-3</v>
      </c>
    </row>
    <row r="28" spans="1:7" x14ac:dyDescent="0.45">
      <c r="A28" s="3" t="s">
        <v>41</v>
      </c>
      <c r="B28" s="2">
        <v>0</v>
      </c>
      <c r="C28" s="2">
        <v>0</v>
      </c>
      <c r="D28" s="2">
        <v>1.217861975642761E-3</v>
      </c>
      <c r="E28" s="2">
        <v>0</v>
      </c>
      <c r="F28" s="2">
        <f>VLOOKUP(Share8[[#This Row],[Station]],'[4]Reach and Share'!$A$3:$C$562,3,0)</f>
        <v>1.8251644549222401E-3</v>
      </c>
      <c r="G28" s="2">
        <f>Share8[[#This Row],[Q1''2025]]-Share8[[#This Row],[Q4''2024]]</f>
        <v>1.8251644549222401E-3</v>
      </c>
    </row>
    <row r="29" spans="1:7" x14ac:dyDescent="0.45">
      <c r="A29" s="3" t="s">
        <v>254</v>
      </c>
      <c r="B29" s="2">
        <v>0</v>
      </c>
      <c r="C29" s="2">
        <v>0</v>
      </c>
      <c r="D29" s="2">
        <v>3.5182679296346408E-3</v>
      </c>
      <c r="E29" s="2">
        <v>0</v>
      </c>
      <c r="F29" s="2">
        <f>VLOOKUP(Share8[[#This Row],[Station]],'[4]Reach and Share'!$A$3:$C$562,3,0)</f>
        <v>1.635043157534507E-3</v>
      </c>
      <c r="G29" s="2">
        <f>Share8[[#This Row],[Q1''2025]]-Share8[[#This Row],[Q4''2024]]</f>
        <v>1.635043157534507E-3</v>
      </c>
    </row>
    <row r="30" spans="1:7" x14ac:dyDescent="0.45">
      <c r="A30" s="3" t="s">
        <v>98</v>
      </c>
      <c r="B30" s="2">
        <v>0</v>
      </c>
      <c r="C30" s="2">
        <v>2.9522795469944818E-3</v>
      </c>
      <c r="D30" s="2">
        <v>0</v>
      </c>
      <c r="E30" s="2">
        <v>0</v>
      </c>
      <c r="F30" s="2">
        <f>VLOOKUP(Share8[[#This Row],[Station]],'[4]Reach and Share'!$A$3:$C$562,3,0)</f>
        <v>1.48294611962432E-3</v>
      </c>
      <c r="G30" s="2">
        <f>Share8[[#This Row],[Q1''2025]]-Share8[[#This Row],[Q4''2024]]</f>
        <v>1.48294611962432E-3</v>
      </c>
    </row>
    <row r="31" spans="1:7" x14ac:dyDescent="0.45">
      <c r="A31" s="3" t="s">
        <v>285</v>
      </c>
      <c r="B31" s="2">
        <v>0</v>
      </c>
      <c r="C31" s="2">
        <v>0</v>
      </c>
      <c r="D31" s="2">
        <v>2.7063599458728013E-4</v>
      </c>
      <c r="E31" s="2">
        <v>0</v>
      </c>
      <c r="F31" s="2">
        <f>VLOOKUP(Share8[[#This Row],[Station]],'[4]Reach and Share'!$A$3:$C$562,3,0)</f>
        <v>1.444921860146774E-3</v>
      </c>
      <c r="G31" s="2">
        <f>Share8[[#This Row],[Q1''2025]]-Share8[[#This Row],[Q4''2024]]</f>
        <v>1.444921860146774E-3</v>
      </c>
    </row>
    <row r="32" spans="1:7" x14ac:dyDescent="0.45">
      <c r="A32" s="3" t="s">
        <v>189</v>
      </c>
      <c r="B32" s="2">
        <v>0</v>
      </c>
      <c r="C32" s="2">
        <v>0</v>
      </c>
      <c r="D32" s="2">
        <v>0</v>
      </c>
      <c r="E32" s="2">
        <v>1.932905254881405E-3</v>
      </c>
      <c r="F32" s="2">
        <f>VLOOKUP(Share8[[#This Row],[Station]],'[4]Reach and Share'!$A$3:$C$562,3,0)</f>
        <v>1.4068976006692271E-3</v>
      </c>
      <c r="G32" s="2">
        <f>Share8[[#This Row],[Q1''2025]]-Share8[[#This Row],[Q4''2024]]</f>
        <v>-5.2600765421217791E-4</v>
      </c>
    </row>
    <row r="33" spans="1:7" x14ac:dyDescent="0.45">
      <c r="A33" s="3" t="s">
        <v>331</v>
      </c>
      <c r="B33" s="2">
        <v>0</v>
      </c>
      <c r="C33" s="2">
        <v>7.3081018294453596E-3</v>
      </c>
      <c r="D33" s="2">
        <v>1.9305367613892649E-2</v>
      </c>
      <c r="E33" s="2">
        <v>1.8018608308216489E-2</v>
      </c>
      <c r="F33" s="2">
        <f>VLOOKUP(Share8[[#This Row],[Station]],'[4]Reach and Share'!$A$3:$C$562,3,0)</f>
        <v>1.25480056275904E-3</v>
      </c>
      <c r="G33" s="2">
        <f>Share8[[#This Row],[Q1''2025]]-Share8[[#This Row],[Q4''2024]]</f>
        <v>-1.6763807745457448E-2</v>
      </c>
    </row>
    <row r="34" spans="1:7" x14ac:dyDescent="0.45">
      <c r="A34" s="3" t="s">
        <v>42</v>
      </c>
      <c r="B34" s="2">
        <v>0</v>
      </c>
      <c r="C34" s="2">
        <v>0</v>
      </c>
      <c r="D34" s="2">
        <v>0</v>
      </c>
      <c r="E34" s="2">
        <v>1.0843926090944832E-2</v>
      </c>
      <c r="F34" s="2">
        <f>VLOOKUP(Share8[[#This Row],[Station]],'[4]Reach and Share'!$A$3:$C$562,3,0)</f>
        <v>5.7036389216320003E-4</v>
      </c>
      <c r="G34" s="2">
        <f>Share8[[#This Row],[Q1''2025]]-Share8[[#This Row],[Q4''2024]]</f>
        <v>-1.0273562198781632E-2</v>
      </c>
    </row>
    <row r="35" spans="1:7" x14ac:dyDescent="0.45">
      <c r="A35" s="3" t="s">
        <v>28</v>
      </c>
      <c r="B35" s="2">
        <v>0</v>
      </c>
      <c r="C35" s="2">
        <v>0</v>
      </c>
      <c r="D35" s="2">
        <v>1.217861975642761E-3</v>
      </c>
      <c r="E35" s="2">
        <v>0</v>
      </c>
      <c r="F35" s="2">
        <f>VLOOKUP(Share8[[#This Row],[Station]],'[4]Reach and Share'!$A$3:$C$562,3,0)</f>
        <v>3.8024259477546682E-4</v>
      </c>
      <c r="G35" s="2">
        <f>Share8[[#This Row],[Q1''2025]]-Share8[[#This Row],[Q4''2024]]</f>
        <v>3.8024259477546682E-4</v>
      </c>
    </row>
    <row r="36" spans="1:7" x14ac:dyDescent="0.45">
      <c r="A36" s="3" t="s">
        <v>317</v>
      </c>
      <c r="B36" s="2">
        <v>0</v>
      </c>
      <c r="C36" s="2">
        <v>5.4689768657438772E-3</v>
      </c>
      <c r="D36" s="2">
        <v>5.0518718989625618E-3</v>
      </c>
      <c r="E36" s="2">
        <v>0</v>
      </c>
      <c r="F36" s="2">
        <f>VLOOKUP(Share8[[#This Row],[Station]],'[4]Reach and Share'!$A$3:$C$562,3,0)</f>
        <v>3.4221833529792011E-4</v>
      </c>
      <c r="G36" s="2">
        <f>Share8[[#This Row],[Q1''2025]]-Share8[[#This Row],[Q4''2024]]</f>
        <v>3.4221833529792011E-4</v>
      </c>
    </row>
    <row r="37" spans="1:7" x14ac:dyDescent="0.45">
      <c r="A37" s="3" t="s">
        <v>249</v>
      </c>
      <c r="B37" s="2">
        <v>0</v>
      </c>
      <c r="C37" s="2">
        <v>0</v>
      </c>
      <c r="D37" s="2">
        <v>0</v>
      </c>
      <c r="E37" s="2">
        <v>0</v>
      </c>
      <c r="F37" s="2">
        <f>VLOOKUP(Share8[[#This Row],[Station]],'[4]Reach and Share'!$A$3:$C$562,3,0)</f>
        <v>3.4221833529792011E-4</v>
      </c>
      <c r="G37" s="2">
        <f>Share8[[#This Row],[Q1''2025]]-Share8[[#This Row],[Q4''2024]]</f>
        <v>3.4221833529792011E-4</v>
      </c>
    </row>
    <row r="38" spans="1:7" x14ac:dyDescent="0.45">
      <c r="A38" s="3" t="s">
        <v>62</v>
      </c>
      <c r="B38" s="2">
        <v>6.5785867002905545E-4</v>
      </c>
      <c r="C38" s="2">
        <v>4.9365985867776598E-3</v>
      </c>
      <c r="D38" s="2">
        <v>0</v>
      </c>
      <c r="E38" s="2">
        <v>1.3268247936050319E-2</v>
      </c>
      <c r="F38" s="2">
        <f>VLOOKUP(Share8[[#This Row],[Station]],'[4]Reach and Share'!$A$3:$C$562,3,0)</f>
        <v>0</v>
      </c>
      <c r="G38" s="2">
        <f>Share8[[#This Row],[Q1''2025]]-Share8[[#This Row],[Q4''2024]]</f>
        <v>-1.3268247936050319E-2</v>
      </c>
    </row>
    <row r="39" spans="1:7" x14ac:dyDescent="0.45">
      <c r="A39" s="3" t="s">
        <v>365</v>
      </c>
      <c r="B39" s="2">
        <v>0</v>
      </c>
      <c r="C39" s="2">
        <v>2.274707191946568E-3</v>
      </c>
      <c r="D39" s="2">
        <v>9.0211998195760046E-4</v>
      </c>
      <c r="E39" s="2">
        <v>7.2074433232865946E-3</v>
      </c>
      <c r="F39" s="2">
        <f>VLOOKUP(Share8[[#This Row],[Station]],'[4]Reach and Share'!$A$3:$C$562,3,0)</f>
        <v>0</v>
      </c>
      <c r="G39" s="2">
        <f>Share8[[#This Row],[Q1''2025]]-Share8[[#This Row],[Q4''2024]]</f>
        <v>-7.2074433232865946E-3</v>
      </c>
    </row>
    <row r="40" spans="1:7" x14ac:dyDescent="0.45">
      <c r="A40" s="3" t="s">
        <v>497</v>
      </c>
      <c r="B40" s="2">
        <v>0</v>
      </c>
      <c r="C40" s="2">
        <v>0</v>
      </c>
      <c r="D40" s="2">
        <v>0</v>
      </c>
      <c r="E40" s="2">
        <v>3.8658105097628091E-3</v>
      </c>
      <c r="F40" s="2">
        <f>VLOOKUP(Share8[[#This Row],[Station]],'[4]Reach and Share'!$A$3:$C$562,3,0)</f>
        <v>0</v>
      </c>
      <c r="G40" s="2">
        <f>Share8[[#This Row],[Q1''2025]]-Share8[[#This Row],[Q4''2024]]</f>
        <v>-3.8658105097628091E-3</v>
      </c>
    </row>
    <row r="41" spans="1:7" x14ac:dyDescent="0.45">
      <c r="A41" s="3" t="s">
        <v>108</v>
      </c>
      <c r="B41" s="2">
        <v>0</v>
      </c>
      <c r="C41" s="2">
        <v>0</v>
      </c>
      <c r="D41" s="2">
        <v>0</v>
      </c>
      <c r="E41" s="2">
        <v>3.7020049796881137E-3</v>
      </c>
      <c r="F41" s="2">
        <f>VLOOKUP(Share8[[#This Row],[Station]],'[4]Reach and Share'!$A$3:$C$562,3,0)</f>
        <v>0</v>
      </c>
      <c r="G41" s="2">
        <f>Share8[[#This Row],[Q1''2025]]-Share8[[#This Row],[Q4''2024]]</f>
        <v>-3.7020049796881137E-3</v>
      </c>
    </row>
    <row r="42" spans="1:7" x14ac:dyDescent="0.45">
      <c r="A42" s="3" t="s">
        <v>47</v>
      </c>
      <c r="B42" s="2">
        <v>0</v>
      </c>
      <c r="C42" s="2">
        <v>0</v>
      </c>
      <c r="D42" s="2">
        <v>0</v>
      </c>
      <c r="E42" s="2">
        <v>3.14506617743415E-3</v>
      </c>
      <c r="F42" s="2">
        <f>VLOOKUP(Share8[[#This Row],[Station]],'[4]Reach and Share'!$A$3:$C$562,3,0)</f>
        <v>0</v>
      </c>
      <c r="G42" s="2">
        <f>Share8[[#This Row],[Q1''2025]]-Share8[[#This Row],[Q4''2024]]</f>
        <v>-3.14506617743415E-3</v>
      </c>
    </row>
    <row r="43" spans="1:7" x14ac:dyDescent="0.45">
      <c r="A43" s="3" t="s">
        <v>9</v>
      </c>
      <c r="B43" s="2">
        <v>7.6750178170056471E-4</v>
      </c>
      <c r="C43" s="2">
        <v>0</v>
      </c>
      <c r="D43" s="2">
        <v>4.6910239061795219E-3</v>
      </c>
      <c r="E43" s="2">
        <v>2.5226051631503082E-3</v>
      </c>
      <c r="F43" s="2">
        <f>VLOOKUP(Share8[[#This Row],[Station]],'[4]Reach and Share'!$A$3:$C$562,3,0)</f>
        <v>0</v>
      </c>
      <c r="G43" s="2">
        <f>Share8[[#This Row],[Q1''2025]]-Share8[[#This Row],[Q4''2024]]</f>
        <v>-2.5226051631503082E-3</v>
      </c>
    </row>
    <row r="44" spans="1:7" x14ac:dyDescent="0.45">
      <c r="A44" s="3" t="s">
        <v>496</v>
      </c>
      <c r="B44" s="2">
        <v>0</v>
      </c>
      <c r="C44" s="2">
        <v>0</v>
      </c>
      <c r="D44" s="2">
        <v>0</v>
      </c>
      <c r="E44" s="2">
        <v>2.1949941030009173E-3</v>
      </c>
      <c r="F44" s="2">
        <f>VLOOKUP(Share8[[#This Row],[Station]],'[4]Reach and Share'!$A$3:$C$562,3,0)</f>
        <v>0</v>
      </c>
      <c r="G44" s="2">
        <f>Share8[[#This Row],[Q1''2025]]-Share8[[#This Row],[Q4''2024]]</f>
        <v>-2.1949941030009173E-3</v>
      </c>
    </row>
    <row r="45" spans="1:7" x14ac:dyDescent="0.45">
      <c r="A45" s="3" t="s">
        <v>295</v>
      </c>
      <c r="B45" s="2">
        <v>1.3157173400581109E-3</v>
      </c>
      <c r="C45" s="2">
        <v>0</v>
      </c>
      <c r="D45" s="2">
        <v>0</v>
      </c>
      <c r="E45" s="2">
        <v>2.1949941030009173E-3</v>
      </c>
      <c r="F45" s="2">
        <f>VLOOKUP(Share8[[#This Row],[Station]],'[4]Reach and Share'!$A$3:$C$562,3,0)</f>
        <v>0</v>
      </c>
      <c r="G45" s="2">
        <f>Share8[[#This Row],[Q1''2025]]-Share8[[#This Row],[Q4''2024]]</f>
        <v>-2.1949941030009173E-3</v>
      </c>
    </row>
    <row r="46" spans="1:7" x14ac:dyDescent="0.45">
      <c r="A46" s="3" t="s">
        <v>282</v>
      </c>
      <c r="B46" s="2">
        <v>0</v>
      </c>
      <c r="C46" s="2">
        <v>0</v>
      </c>
      <c r="D46" s="2">
        <v>0</v>
      </c>
      <c r="E46" s="2">
        <v>2.0311885729262218E-3</v>
      </c>
      <c r="F46" s="2">
        <f>VLOOKUP(Share8[[#This Row],[Station]],'[4]Reach and Share'!$A$3:$C$562,3,0)</f>
        <v>0</v>
      </c>
      <c r="G46" s="2">
        <f>Share8[[#This Row],[Q1''2025]]-Share8[[#This Row],[Q4''2024]]</f>
        <v>-2.0311885729262218E-3</v>
      </c>
    </row>
    <row r="47" spans="1:7" x14ac:dyDescent="0.45">
      <c r="A47" s="3" t="s">
        <v>281</v>
      </c>
      <c r="B47" s="2">
        <v>0</v>
      </c>
      <c r="C47" s="2">
        <v>0</v>
      </c>
      <c r="D47" s="2">
        <v>0</v>
      </c>
      <c r="E47" s="2">
        <v>1.9984274669112832E-3</v>
      </c>
      <c r="F47" s="2">
        <f>VLOOKUP(Share8[[#This Row],[Station]],'[4]Reach and Share'!$A$3:$C$562,3,0)</f>
        <v>0</v>
      </c>
      <c r="G47" s="2">
        <f>Share8[[#This Row],[Q1''2025]]-Share8[[#This Row],[Q4''2024]]</f>
        <v>-1.9984274669112832E-3</v>
      </c>
    </row>
    <row r="48" spans="1:7" x14ac:dyDescent="0.45">
      <c r="A48" s="3" t="s">
        <v>49</v>
      </c>
      <c r="B48" s="2">
        <v>0</v>
      </c>
      <c r="C48" s="2">
        <v>0</v>
      </c>
      <c r="D48" s="2">
        <v>0</v>
      </c>
      <c r="E48" s="2">
        <v>1.507010876687197E-3</v>
      </c>
      <c r="F48" s="2">
        <f>VLOOKUP(Share8[[#This Row],[Station]],'[4]Reach and Share'!$A$3:$C$562,3,0)</f>
        <v>0</v>
      </c>
      <c r="G48" s="2">
        <f>Share8[[#This Row],[Q1''2025]]-Share8[[#This Row],[Q4''2024]]</f>
        <v>-1.507010876687197E-3</v>
      </c>
    </row>
    <row r="49" spans="1:7" x14ac:dyDescent="0.45">
      <c r="A49" s="3" t="s">
        <v>384</v>
      </c>
      <c r="B49" s="2">
        <v>0</v>
      </c>
      <c r="C49" s="2">
        <v>0</v>
      </c>
      <c r="D49" s="2">
        <v>0</v>
      </c>
      <c r="E49" s="2">
        <v>1.4414886646573191E-3</v>
      </c>
      <c r="F49" s="2">
        <f>VLOOKUP(Share8[[#This Row],[Station]],'[4]Reach and Share'!$A$3:$C$562,3,0)</f>
        <v>0</v>
      </c>
      <c r="G49" s="2">
        <f>Share8[[#This Row],[Q1''2025]]-Share8[[#This Row],[Q4''2024]]</f>
        <v>-1.4414886646573191E-3</v>
      </c>
    </row>
    <row r="50" spans="1:7" x14ac:dyDescent="0.45">
      <c r="A50" s="3" t="s">
        <v>30</v>
      </c>
      <c r="B50" s="2">
        <v>0</v>
      </c>
      <c r="C50" s="2">
        <v>0</v>
      </c>
      <c r="D50" s="2">
        <v>4.0144339197113223E-3</v>
      </c>
      <c r="E50" s="2">
        <v>1.0811164984929891E-3</v>
      </c>
      <c r="F50" s="2">
        <f>VLOOKUP(Share8[[#This Row],[Station]],'[4]Reach and Share'!$A$3:$C$562,3,0)</f>
        <v>0</v>
      </c>
      <c r="G50" s="2">
        <f>Share8[[#This Row],[Q1''2025]]-Share8[[#This Row],[Q4''2024]]</f>
        <v>-1.0811164984929891E-3</v>
      </c>
    </row>
    <row r="51" spans="1:7" x14ac:dyDescent="0.45">
      <c r="A51" s="3" t="s">
        <v>264</v>
      </c>
      <c r="B51" s="2">
        <v>0</v>
      </c>
      <c r="C51" s="2">
        <v>0</v>
      </c>
      <c r="D51" s="2">
        <v>0</v>
      </c>
      <c r="E51" s="2">
        <v>1.0811164984929891E-3</v>
      </c>
      <c r="F51" s="2">
        <f>VLOOKUP(Share8[[#This Row],[Station]],'[4]Reach and Share'!$A$3:$C$562,3,0)</f>
        <v>0</v>
      </c>
      <c r="G51" s="2">
        <f>Share8[[#This Row],[Q1''2025]]-Share8[[#This Row],[Q4''2024]]</f>
        <v>-1.0811164984929891E-3</v>
      </c>
    </row>
    <row r="52" spans="1:7" x14ac:dyDescent="0.45">
      <c r="A52" s="3" t="s">
        <v>48</v>
      </c>
      <c r="B52" s="2">
        <v>0</v>
      </c>
      <c r="C52" s="2">
        <v>0</v>
      </c>
      <c r="D52" s="2">
        <v>0</v>
      </c>
      <c r="E52" s="2">
        <v>1.0155942864631109E-3</v>
      </c>
      <c r="F52" s="2">
        <f>VLOOKUP(Share8[[#This Row],[Station]],'[4]Reach and Share'!$A$3:$C$562,3,0)</f>
        <v>0</v>
      </c>
      <c r="G52" s="2">
        <f>Share8[[#This Row],[Q1''2025]]-Share8[[#This Row],[Q4''2024]]</f>
        <v>-1.0155942864631109E-3</v>
      </c>
    </row>
    <row r="53" spans="1:7" x14ac:dyDescent="0.45">
      <c r="A53" s="3" t="s">
        <v>278</v>
      </c>
      <c r="B53" s="2">
        <v>0</v>
      </c>
      <c r="C53" s="2">
        <v>0</v>
      </c>
      <c r="D53" s="2">
        <v>0</v>
      </c>
      <c r="E53" s="2">
        <v>8.1902765037347659E-4</v>
      </c>
      <c r="F53" s="2">
        <f>VLOOKUP(Share8[[#This Row],[Station]],'[4]Reach and Share'!$A$3:$C$562,3,0)</f>
        <v>0</v>
      </c>
      <c r="G53" s="2">
        <f>Share8[[#This Row],[Q1''2025]]-Share8[[#This Row],[Q4''2024]]</f>
        <v>-8.1902765037347659E-4</v>
      </c>
    </row>
    <row r="54" spans="1:7" x14ac:dyDescent="0.45">
      <c r="A54" s="3" t="s">
        <v>320</v>
      </c>
      <c r="B54" s="2">
        <v>0</v>
      </c>
      <c r="C54" s="2">
        <v>0</v>
      </c>
      <c r="D54" s="2">
        <v>0</v>
      </c>
      <c r="E54" s="2">
        <v>7.5350543834359852E-4</v>
      </c>
      <c r="F54" s="2">
        <f>VLOOKUP(Share8[[#This Row],[Station]],'[4]Reach and Share'!$A$3:$C$562,3,0)</f>
        <v>0</v>
      </c>
      <c r="G54" s="2">
        <f>Share8[[#This Row],[Q1''2025]]-Share8[[#This Row],[Q4''2024]]</f>
        <v>-7.5350543834359852E-4</v>
      </c>
    </row>
    <row r="55" spans="1:7" x14ac:dyDescent="0.45">
      <c r="A55" s="3" t="s">
        <v>417</v>
      </c>
      <c r="B55" s="2">
        <v>0</v>
      </c>
      <c r="C55" s="2">
        <v>0</v>
      </c>
      <c r="D55" s="2">
        <v>0</v>
      </c>
      <c r="E55" s="2">
        <v>7.5350543834359852E-4</v>
      </c>
      <c r="F55" s="2">
        <f>VLOOKUP(Share8[[#This Row],[Station]],'[4]Reach and Share'!$A$3:$C$562,3,0)</f>
        <v>0</v>
      </c>
      <c r="G55" s="2">
        <f>Share8[[#This Row],[Q1''2025]]-Share8[[#This Row],[Q4''2024]]</f>
        <v>-7.5350543834359852E-4</v>
      </c>
    </row>
    <row r="56" spans="1:7" x14ac:dyDescent="0.45">
      <c r="A56" s="3" t="s">
        <v>11</v>
      </c>
      <c r="B56" s="2">
        <v>9.5937722712570589E-3</v>
      </c>
      <c r="C56" s="2">
        <v>8.8568386409834474E-3</v>
      </c>
      <c r="D56" s="2">
        <v>7.0816418583671634E-3</v>
      </c>
      <c r="E56" s="2">
        <v>7.5350543834359852E-4</v>
      </c>
      <c r="F56" s="2">
        <f>VLOOKUP(Share8[[#This Row],[Station]],'[4]Reach and Share'!$A$3:$C$562,3,0)</f>
        <v>0</v>
      </c>
      <c r="G56" s="2">
        <f>Share8[[#This Row],[Q1''2025]]-Share8[[#This Row],[Q4''2024]]</f>
        <v>-7.5350543834359852E-4</v>
      </c>
    </row>
    <row r="57" spans="1:7" x14ac:dyDescent="0.45">
      <c r="A57" s="3" t="s">
        <v>465</v>
      </c>
      <c r="B57" s="2">
        <v>0</v>
      </c>
      <c r="C57" s="2">
        <v>0</v>
      </c>
      <c r="D57" s="2">
        <v>9.0211998195760046E-4</v>
      </c>
      <c r="E57" s="2">
        <v>6.5522212029878125E-4</v>
      </c>
      <c r="F57" s="2">
        <f>VLOOKUP(Share8[[#This Row],[Station]],'[4]Reach and Share'!$A$3:$C$562,3,0)</f>
        <v>0</v>
      </c>
      <c r="G57" s="2">
        <f>Share8[[#This Row],[Q1''2025]]-Share8[[#This Row],[Q4''2024]]</f>
        <v>-6.5522212029878125E-4</v>
      </c>
    </row>
    <row r="58" spans="1:7" x14ac:dyDescent="0.45">
      <c r="A58" s="3" t="s">
        <v>337</v>
      </c>
      <c r="B58" s="2">
        <v>0</v>
      </c>
      <c r="C58" s="2">
        <v>0</v>
      </c>
      <c r="D58" s="2">
        <v>0</v>
      </c>
      <c r="E58" s="2">
        <v>4.5865548420914693E-4</v>
      </c>
      <c r="F58" s="2">
        <f>VLOOKUP(Share8[[#This Row],[Station]],'[4]Reach and Share'!$A$3:$C$562,3,0)</f>
        <v>0</v>
      </c>
      <c r="G58" s="2">
        <f>Share8[[#This Row],[Q1''2025]]-Share8[[#This Row],[Q4''2024]]</f>
        <v>-4.5865548420914693E-4</v>
      </c>
    </row>
    <row r="59" spans="1:7" x14ac:dyDescent="0.45">
      <c r="A59" s="3" t="s">
        <v>427</v>
      </c>
      <c r="B59" s="2">
        <v>0</v>
      </c>
      <c r="C59" s="2">
        <v>0</v>
      </c>
      <c r="D59" s="2">
        <v>0</v>
      </c>
      <c r="E59" s="2">
        <v>4.5865548420914693E-4</v>
      </c>
      <c r="F59" s="2">
        <f>VLOOKUP(Share8[[#This Row],[Station]],'[4]Reach and Share'!$A$3:$C$562,3,0)</f>
        <v>0</v>
      </c>
      <c r="G59" s="2">
        <f>Share8[[#This Row],[Q1''2025]]-Share8[[#This Row],[Q4''2024]]</f>
        <v>-4.5865548420914693E-4</v>
      </c>
    </row>
    <row r="60" spans="1:7" x14ac:dyDescent="0.45">
      <c r="A60" s="3" t="s">
        <v>256</v>
      </c>
      <c r="B60" s="2">
        <v>1.5350035634011288E-3</v>
      </c>
      <c r="C60" s="2">
        <v>0</v>
      </c>
      <c r="D60" s="2">
        <v>0</v>
      </c>
      <c r="E60" s="2">
        <v>3.6037216616432972E-4</v>
      </c>
      <c r="F60" s="2">
        <f>VLOOKUP(Share8[[#This Row],[Station]],'[4]Reach and Share'!$A$3:$C$562,3,0)</f>
        <v>0</v>
      </c>
      <c r="G60" s="2">
        <f>Share8[[#This Row],[Q1''2025]]-Share8[[#This Row],[Q4''2024]]</f>
        <v>-3.6037216616432972E-4</v>
      </c>
    </row>
    <row r="61" spans="1:7" x14ac:dyDescent="0.45">
      <c r="A61" s="3" t="s">
        <v>304</v>
      </c>
      <c r="B61" s="2">
        <v>0</v>
      </c>
      <c r="C61" s="2">
        <v>0</v>
      </c>
      <c r="D61" s="2">
        <v>0</v>
      </c>
      <c r="E61" s="2">
        <v>2.9484995413445148E-4</v>
      </c>
      <c r="F61" s="2">
        <f>VLOOKUP(Share8[[#This Row],[Station]],'[4]Reach and Share'!$A$3:$C$562,3,0)</f>
        <v>0</v>
      </c>
      <c r="G61" s="2">
        <f>Share8[[#This Row],[Q1''2025]]-Share8[[#This Row],[Q4''2024]]</f>
        <v>-2.9484995413445148E-4</v>
      </c>
    </row>
    <row r="62" spans="1:7" x14ac:dyDescent="0.45">
      <c r="A62" s="3" t="s">
        <v>357</v>
      </c>
      <c r="B62" s="2">
        <v>0</v>
      </c>
      <c r="C62" s="2">
        <v>0</v>
      </c>
      <c r="D62" s="2">
        <v>5.8637798827244024E-4</v>
      </c>
      <c r="E62" s="2">
        <v>2.620888481195125E-4</v>
      </c>
      <c r="F62" s="2">
        <f>VLOOKUP(Share8[[#This Row],[Station]],'[4]Reach and Share'!$A$3:$C$562,3,0)</f>
        <v>0</v>
      </c>
      <c r="G62" s="2">
        <f>Share8[[#This Row],[Q1''2025]]-Share8[[#This Row],[Q4''2024]]</f>
        <v>-2.620888481195125E-4</v>
      </c>
    </row>
    <row r="63" spans="1:7" x14ac:dyDescent="0.45">
      <c r="A63" s="3" t="s">
        <v>388</v>
      </c>
      <c r="B63" s="2">
        <v>0</v>
      </c>
      <c r="C63" s="2">
        <v>0</v>
      </c>
      <c r="D63" s="2">
        <v>3.4280559314388811E-3</v>
      </c>
      <c r="E63" s="2">
        <v>2.620888481195125E-4</v>
      </c>
      <c r="F63" s="2">
        <f>VLOOKUP(Share8[[#This Row],[Station]],'[4]Reach and Share'!$A$3:$C$562,3,0)</f>
        <v>0</v>
      </c>
      <c r="G63" s="2">
        <f>Share8[[#This Row],[Q1''2025]]-Share8[[#This Row],[Q4''2024]]</f>
        <v>-2.620888481195125E-4</v>
      </c>
    </row>
    <row r="64" spans="1:7" x14ac:dyDescent="0.45">
      <c r="A64" s="3" t="s">
        <v>236</v>
      </c>
      <c r="B64" s="2">
        <v>0</v>
      </c>
      <c r="C64" s="2">
        <v>0</v>
      </c>
      <c r="D64" s="2">
        <v>0</v>
      </c>
      <c r="E64" s="2">
        <v>1.965666360896344E-4</v>
      </c>
      <c r="F64" s="2">
        <f>VLOOKUP(Share8[[#This Row],[Station]],'[4]Reach and Share'!$A$3:$C$562,3,0)</f>
        <v>0</v>
      </c>
      <c r="G64" s="2">
        <f>Share8[[#This Row],[Q1''2025]]-Share8[[#This Row],[Q4''2024]]</f>
        <v>-1.965666360896344E-4</v>
      </c>
    </row>
    <row r="65" spans="1:7" x14ac:dyDescent="0.45">
      <c r="A65" s="3" t="s">
        <v>363</v>
      </c>
      <c r="B65" s="2">
        <v>0</v>
      </c>
      <c r="C65" s="2">
        <v>0</v>
      </c>
      <c r="D65" s="2">
        <v>0</v>
      </c>
      <c r="E65" s="2">
        <v>1.965666360896344E-4</v>
      </c>
      <c r="F65" s="2">
        <f>VLOOKUP(Share8[[#This Row],[Station]],'[4]Reach and Share'!$A$3:$C$562,3,0)</f>
        <v>0</v>
      </c>
      <c r="G65" s="2">
        <f>Share8[[#This Row],[Q1''2025]]-Share8[[#This Row],[Q4''2024]]</f>
        <v>-1.965666360896344E-4</v>
      </c>
    </row>
    <row r="66" spans="1:7" x14ac:dyDescent="0.45">
      <c r="A66" s="3" t="s">
        <v>138</v>
      </c>
      <c r="B66" s="2">
        <v>0</v>
      </c>
      <c r="C66" s="2">
        <v>0</v>
      </c>
      <c r="D66" s="2">
        <v>0</v>
      </c>
      <c r="E66" s="2">
        <v>1.6380553007469531E-4</v>
      </c>
      <c r="F66" s="2">
        <f>VLOOKUP(Share8[[#This Row],[Station]],'[4]Reach and Share'!$A$3:$C$562,3,0)</f>
        <v>0</v>
      </c>
      <c r="G66" s="2">
        <f>Share8[[#This Row],[Q1''2025]]-Share8[[#This Row],[Q4''2024]]</f>
        <v>-1.6380553007469531E-4</v>
      </c>
    </row>
    <row r="67" spans="1:7" x14ac:dyDescent="0.45">
      <c r="A67" s="3" t="s">
        <v>276</v>
      </c>
      <c r="B67" s="2">
        <v>0</v>
      </c>
      <c r="C67" s="2">
        <v>0</v>
      </c>
      <c r="D67" s="2">
        <v>0</v>
      </c>
      <c r="E67" s="2">
        <v>1.3104442405975631E-4</v>
      </c>
      <c r="F67" s="2">
        <f>VLOOKUP(Share8[[#This Row],[Station]],'[4]Reach and Share'!$A$3:$C$562,3,0)</f>
        <v>0</v>
      </c>
      <c r="G67" s="2">
        <f>Share8[[#This Row],[Q1''2025]]-Share8[[#This Row],[Q4''2024]]</f>
        <v>-1.3104442405975631E-4</v>
      </c>
    </row>
    <row r="68" spans="1:7" x14ac:dyDescent="0.45">
      <c r="A68" s="3" t="s">
        <v>462</v>
      </c>
      <c r="B68" s="2">
        <v>0</v>
      </c>
      <c r="C68" s="2">
        <v>0</v>
      </c>
      <c r="D68" s="2">
        <v>0</v>
      </c>
      <c r="E68" s="2">
        <v>0</v>
      </c>
      <c r="F68" s="2">
        <f>VLOOKUP(Share8[[#This Row],[Station]],'[4]Reach and Share'!$A$3:$C$562,3,0)</f>
        <v>0</v>
      </c>
      <c r="G68" s="2">
        <f>Share8[[#This Row],[Q1''2025]]-Share8[[#This Row],[Q4''2024]]</f>
        <v>0</v>
      </c>
    </row>
    <row r="69" spans="1:7" x14ac:dyDescent="0.45">
      <c r="A69" s="3" t="s">
        <v>473</v>
      </c>
      <c r="B69" s="2">
        <v>0</v>
      </c>
      <c r="C69" s="2">
        <v>0</v>
      </c>
      <c r="D69" s="2">
        <v>0</v>
      </c>
      <c r="E69" s="2">
        <v>0</v>
      </c>
      <c r="F69" s="2">
        <f>VLOOKUP(Share8[[#This Row],[Station]],'[4]Reach and Share'!$A$3:$C$562,3,0)</f>
        <v>0</v>
      </c>
      <c r="G69" s="2">
        <f>Share8[[#This Row],[Q1''2025]]-Share8[[#This Row],[Q4''2024]]</f>
        <v>0</v>
      </c>
    </row>
    <row r="70" spans="1:7" x14ac:dyDescent="0.45">
      <c r="A70" s="3" t="s">
        <v>380</v>
      </c>
      <c r="B70" s="2">
        <v>0</v>
      </c>
      <c r="C70" s="2">
        <v>0</v>
      </c>
      <c r="D70" s="2">
        <v>0</v>
      </c>
      <c r="E70" s="2">
        <v>0</v>
      </c>
      <c r="F70" s="2">
        <f>VLOOKUP(Share8[[#This Row],[Station]],'[4]Reach and Share'!$A$3:$C$562,3,0)</f>
        <v>0</v>
      </c>
      <c r="G70" s="2">
        <f>Share8[[#This Row],[Q1''2025]]-Share8[[#This Row],[Q4''2024]]</f>
        <v>0</v>
      </c>
    </row>
    <row r="71" spans="1:7" x14ac:dyDescent="0.45">
      <c r="A71" s="3" t="s">
        <v>354</v>
      </c>
      <c r="B71" s="2">
        <v>0</v>
      </c>
      <c r="C71" s="2">
        <v>0</v>
      </c>
      <c r="D71" s="2">
        <v>0</v>
      </c>
      <c r="E71" s="2">
        <v>0</v>
      </c>
      <c r="F71" s="2">
        <f>VLOOKUP(Share8[[#This Row],[Station]],'[4]Reach and Share'!$A$3:$C$562,3,0)</f>
        <v>0</v>
      </c>
      <c r="G71" s="2">
        <f>Share8[[#This Row],[Q1''2025]]-Share8[[#This Row],[Q4''2024]]</f>
        <v>0</v>
      </c>
    </row>
    <row r="72" spans="1:7" x14ac:dyDescent="0.45">
      <c r="A72" s="3" t="s">
        <v>379</v>
      </c>
      <c r="B72" s="2">
        <v>0</v>
      </c>
      <c r="C72" s="2">
        <v>0</v>
      </c>
      <c r="D72" s="2">
        <v>0</v>
      </c>
      <c r="E72" s="2">
        <v>0</v>
      </c>
      <c r="F72" s="2">
        <f>VLOOKUP(Share8[[#This Row],[Station]],'[4]Reach and Share'!$A$3:$C$562,3,0)</f>
        <v>0</v>
      </c>
      <c r="G72" s="2">
        <f>Share8[[#This Row],[Q1''2025]]-Share8[[#This Row],[Q4''2024]]</f>
        <v>0</v>
      </c>
    </row>
    <row r="73" spans="1:7" x14ac:dyDescent="0.45">
      <c r="A73" s="3" t="s">
        <v>353</v>
      </c>
      <c r="B73" s="2">
        <v>0</v>
      </c>
      <c r="C73" s="2">
        <v>0</v>
      </c>
      <c r="D73" s="2">
        <v>0</v>
      </c>
      <c r="E73" s="2">
        <v>0</v>
      </c>
      <c r="F73" s="2">
        <f>VLOOKUP(Share8[[#This Row],[Station]],'[4]Reach and Share'!$A$3:$C$562,3,0)</f>
        <v>0</v>
      </c>
      <c r="G73" s="2">
        <f>Share8[[#This Row],[Q1''2025]]-Share8[[#This Row],[Q4''2024]]</f>
        <v>0</v>
      </c>
    </row>
    <row r="74" spans="1:7" x14ac:dyDescent="0.45">
      <c r="A74" s="3" t="s">
        <v>426</v>
      </c>
      <c r="B74" s="2">
        <v>0</v>
      </c>
      <c r="C74" s="2">
        <v>0</v>
      </c>
      <c r="D74" s="2">
        <v>0</v>
      </c>
      <c r="E74" s="2">
        <v>0</v>
      </c>
      <c r="F74" s="2">
        <f>VLOOKUP(Share8[[#This Row],[Station]],'[4]Reach and Share'!$A$3:$C$562,3,0)</f>
        <v>0</v>
      </c>
      <c r="G74" s="2">
        <f>Share8[[#This Row],[Q1''2025]]-Share8[[#This Row],[Q4''2024]]</f>
        <v>0</v>
      </c>
    </row>
    <row r="75" spans="1:7" x14ac:dyDescent="0.45">
      <c r="A75" s="3" t="s">
        <v>117</v>
      </c>
      <c r="B75" s="2">
        <v>0</v>
      </c>
      <c r="C75" s="2">
        <v>0</v>
      </c>
      <c r="D75" s="2">
        <v>0</v>
      </c>
      <c r="E75" s="2">
        <v>0</v>
      </c>
      <c r="F75" s="2">
        <f>VLOOKUP(Share8[[#This Row],[Station]],'[4]Reach and Share'!$A$3:$C$562,3,0)</f>
        <v>0</v>
      </c>
      <c r="G75" s="2">
        <f>Share8[[#This Row],[Q1''2025]]-Share8[[#This Row],[Q4''2024]]</f>
        <v>0</v>
      </c>
    </row>
    <row r="76" spans="1:7" x14ac:dyDescent="0.45">
      <c r="A76" s="3" t="s">
        <v>119</v>
      </c>
      <c r="B76" s="2">
        <v>0</v>
      </c>
      <c r="C76" s="2">
        <v>0</v>
      </c>
      <c r="D76" s="2">
        <v>0</v>
      </c>
      <c r="E76" s="2">
        <v>0</v>
      </c>
      <c r="F76" s="2">
        <f>VLOOKUP(Share8[[#This Row],[Station]],'[4]Reach and Share'!$A$3:$C$562,3,0)</f>
        <v>0</v>
      </c>
      <c r="G76" s="2">
        <f>Share8[[#This Row],[Q1''2025]]-Share8[[#This Row],[Q4''2024]]</f>
        <v>0</v>
      </c>
    </row>
    <row r="77" spans="1:7" x14ac:dyDescent="0.45">
      <c r="A77" s="3" t="s">
        <v>118</v>
      </c>
      <c r="B77" s="2">
        <v>0</v>
      </c>
      <c r="C77" s="2">
        <v>0</v>
      </c>
      <c r="D77" s="2">
        <v>0</v>
      </c>
      <c r="E77" s="2">
        <v>0</v>
      </c>
      <c r="F77" s="2">
        <f>VLOOKUP(Share8[[#This Row],[Station]],'[4]Reach and Share'!$A$3:$C$562,3,0)</f>
        <v>0</v>
      </c>
      <c r="G77" s="2">
        <f>Share8[[#This Row],[Q1''2025]]-Share8[[#This Row],[Q4''2024]]</f>
        <v>0</v>
      </c>
    </row>
    <row r="78" spans="1:7" x14ac:dyDescent="0.45">
      <c r="A78" s="3" t="s">
        <v>507</v>
      </c>
      <c r="B78" s="2">
        <v>0</v>
      </c>
      <c r="C78" s="2">
        <v>0</v>
      </c>
      <c r="D78" s="2">
        <v>0</v>
      </c>
      <c r="E78" s="2">
        <v>0</v>
      </c>
      <c r="F78" s="2">
        <f>VLOOKUP(Share8[[#This Row],[Station]],'[4]Reach and Share'!$A$3:$C$562,3,0)</f>
        <v>0</v>
      </c>
      <c r="G78" s="2">
        <f>Share8[[#This Row],[Q1''2025]]-Share8[[#This Row],[Q4''2024]]</f>
        <v>0</v>
      </c>
    </row>
    <row r="79" spans="1:7" x14ac:dyDescent="0.45">
      <c r="A79" s="3" t="s">
        <v>169</v>
      </c>
      <c r="B79" s="2">
        <v>0</v>
      </c>
      <c r="C79" s="2">
        <v>0</v>
      </c>
      <c r="D79" s="2">
        <v>0</v>
      </c>
      <c r="E79" s="2">
        <v>0</v>
      </c>
      <c r="F79" s="2">
        <f>VLOOKUP(Share8[[#This Row],[Station]],'[4]Reach and Share'!$A$3:$C$562,3,0)</f>
        <v>0</v>
      </c>
      <c r="G79" s="2">
        <f>Share8[[#This Row],[Q1''2025]]-Share8[[#This Row],[Q4''2024]]</f>
        <v>0</v>
      </c>
    </row>
    <row r="80" spans="1:7" x14ac:dyDescent="0.45">
      <c r="A80" s="3" t="s">
        <v>343</v>
      </c>
      <c r="B80" s="2">
        <v>0</v>
      </c>
      <c r="C80" s="2">
        <v>0</v>
      </c>
      <c r="D80" s="2">
        <v>0</v>
      </c>
      <c r="E80" s="2">
        <v>0</v>
      </c>
      <c r="F80" s="2">
        <f>VLOOKUP(Share8[[#This Row],[Station]],'[4]Reach and Share'!$A$3:$C$562,3,0)</f>
        <v>0</v>
      </c>
      <c r="G80" s="2">
        <f>Share8[[#This Row],[Q1''2025]]-Share8[[#This Row],[Q4''2024]]</f>
        <v>0</v>
      </c>
    </row>
    <row r="81" spans="1:7" x14ac:dyDescent="0.45">
      <c r="A81" s="3" t="s">
        <v>377</v>
      </c>
      <c r="B81" s="2">
        <v>0</v>
      </c>
      <c r="C81" s="2">
        <v>0</v>
      </c>
      <c r="D81" s="2">
        <v>0</v>
      </c>
      <c r="E81" s="2">
        <v>0</v>
      </c>
      <c r="F81" s="2">
        <f>VLOOKUP(Share8[[#This Row],[Station]],'[4]Reach and Share'!$A$3:$C$562,3,0)</f>
        <v>0</v>
      </c>
      <c r="G81" s="2">
        <f>Share8[[#This Row],[Q1''2025]]-Share8[[#This Row],[Q4''2024]]</f>
        <v>0</v>
      </c>
    </row>
    <row r="82" spans="1:7" x14ac:dyDescent="0.45">
      <c r="A82" s="3" t="s">
        <v>378</v>
      </c>
      <c r="B82" s="2">
        <v>0</v>
      </c>
      <c r="C82" s="2">
        <v>0</v>
      </c>
      <c r="D82" s="2">
        <v>0</v>
      </c>
      <c r="E82" s="2">
        <v>0</v>
      </c>
      <c r="F82" s="2">
        <f>VLOOKUP(Share8[[#This Row],[Station]],'[4]Reach and Share'!$A$3:$C$562,3,0)</f>
        <v>0</v>
      </c>
      <c r="G82" s="2">
        <f>Share8[[#This Row],[Q1''2025]]-Share8[[#This Row],[Q4''2024]]</f>
        <v>0</v>
      </c>
    </row>
    <row r="83" spans="1:7" x14ac:dyDescent="0.45">
      <c r="A83" s="3" t="s">
        <v>381</v>
      </c>
      <c r="B83" s="2">
        <v>3.8375089085028241E-4</v>
      </c>
      <c r="C83" s="2">
        <v>0</v>
      </c>
      <c r="D83" s="2">
        <v>0</v>
      </c>
      <c r="E83" s="2">
        <v>0</v>
      </c>
      <c r="F83" s="2">
        <f>VLOOKUP(Share8[[#This Row],[Station]],'[4]Reach and Share'!$A$3:$C$562,3,0)</f>
        <v>0</v>
      </c>
      <c r="G83" s="2">
        <f>Share8[[#This Row],[Q1''2025]]-Share8[[#This Row],[Q4''2024]]</f>
        <v>0</v>
      </c>
    </row>
    <row r="84" spans="1:7" x14ac:dyDescent="0.45">
      <c r="A84" s="3" t="s">
        <v>346</v>
      </c>
      <c r="B84" s="2">
        <v>0</v>
      </c>
      <c r="C84" s="2">
        <v>0</v>
      </c>
      <c r="D84" s="2">
        <v>0</v>
      </c>
      <c r="E84" s="2">
        <v>0</v>
      </c>
      <c r="F84" s="2">
        <f>VLOOKUP(Share8[[#This Row],[Station]],'[4]Reach and Share'!$A$3:$C$562,3,0)</f>
        <v>0</v>
      </c>
      <c r="G84" s="2">
        <f>Share8[[#This Row],[Q1''2025]]-Share8[[#This Row],[Q4''2024]]</f>
        <v>0</v>
      </c>
    </row>
    <row r="85" spans="1:7" x14ac:dyDescent="0.45">
      <c r="A85" s="3" t="s">
        <v>345</v>
      </c>
      <c r="B85" s="2">
        <v>0</v>
      </c>
      <c r="C85" s="2">
        <v>0</v>
      </c>
      <c r="D85" s="2">
        <v>0</v>
      </c>
      <c r="E85" s="2">
        <v>0</v>
      </c>
      <c r="F85" s="2">
        <f>VLOOKUP(Share8[[#This Row],[Station]],'[4]Reach and Share'!$A$3:$C$562,3,0)</f>
        <v>0</v>
      </c>
      <c r="G85" s="2">
        <f>Share8[[#This Row],[Q1''2025]]-Share8[[#This Row],[Q4''2024]]</f>
        <v>0</v>
      </c>
    </row>
    <row r="86" spans="1:7" x14ac:dyDescent="0.45">
      <c r="A86" s="3" t="s">
        <v>506</v>
      </c>
      <c r="B86" s="2">
        <v>0</v>
      </c>
      <c r="C86" s="2">
        <v>0</v>
      </c>
      <c r="D86" s="2">
        <v>0</v>
      </c>
      <c r="E86" s="2">
        <v>0</v>
      </c>
      <c r="F86" s="2">
        <f>VLOOKUP(Share8[[#This Row],[Station]],'[4]Reach and Share'!$A$3:$C$562,3,0)</f>
        <v>0</v>
      </c>
      <c r="G86" s="2">
        <f>Share8[[#This Row],[Q1''2025]]-Share8[[#This Row],[Q4''2024]]</f>
        <v>0</v>
      </c>
    </row>
    <row r="87" spans="1:7" x14ac:dyDescent="0.45">
      <c r="A87" s="3" t="s">
        <v>375</v>
      </c>
      <c r="B87" s="2">
        <v>0</v>
      </c>
      <c r="C87" s="2">
        <v>0</v>
      </c>
      <c r="D87" s="2">
        <v>0</v>
      </c>
      <c r="E87" s="2">
        <v>0</v>
      </c>
      <c r="F87" s="2">
        <f>VLOOKUP(Share8[[#This Row],[Station]],'[4]Reach and Share'!$A$3:$C$562,3,0)</f>
        <v>0</v>
      </c>
      <c r="G87" s="2">
        <f>Share8[[#This Row],[Q1''2025]]-Share8[[#This Row],[Q4''2024]]</f>
        <v>0</v>
      </c>
    </row>
    <row r="88" spans="1:7" x14ac:dyDescent="0.45">
      <c r="A88" s="3" t="s">
        <v>29</v>
      </c>
      <c r="B88" s="2">
        <v>0</v>
      </c>
      <c r="C88" s="2">
        <v>0</v>
      </c>
      <c r="D88" s="2">
        <v>0</v>
      </c>
      <c r="E88" s="2">
        <v>0</v>
      </c>
      <c r="F88" s="2">
        <f>VLOOKUP(Share8[[#This Row],[Station]],'[4]Reach and Share'!$A$3:$C$562,3,0)</f>
        <v>0</v>
      </c>
      <c r="G88" s="2">
        <f>Share8[[#This Row],[Q1''2025]]-Share8[[#This Row],[Q4''2024]]</f>
        <v>0</v>
      </c>
    </row>
    <row r="89" spans="1:7" x14ac:dyDescent="0.45">
      <c r="A89" s="3" t="s">
        <v>344</v>
      </c>
      <c r="B89" s="2">
        <v>0</v>
      </c>
      <c r="C89" s="2">
        <v>0</v>
      </c>
      <c r="D89" s="2">
        <v>0</v>
      </c>
      <c r="E89" s="2">
        <v>0</v>
      </c>
      <c r="F89" s="2">
        <f>VLOOKUP(Share8[[#This Row],[Station]],'[4]Reach and Share'!$A$3:$C$562,3,0)</f>
        <v>0</v>
      </c>
      <c r="G89" s="2">
        <f>Share8[[#This Row],[Q1''2025]]-Share8[[#This Row],[Q4''2024]]</f>
        <v>0</v>
      </c>
    </row>
    <row r="90" spans="1:7" x14ac:dyDescent="0.45">
      <c r="A90" s="3" t="s">
        <v>361</v>
      </c>
      <c r="B90" s="2">
        <v>7.0719807028123459E-3</v>
      </c>
      <c r="C90" s="2">
        <v>1.4519407608169579E-3</v>
      </c>
      <c r="D90" s="2">
        <v>0</v>
      </c>
      <c r="E90" s="2">
        <v>0</v>
      </c>
      <c r="F90" s="2">
        <f>VLOOKUP(Share8[[#This Row],[Station]],'[4]Reach and Share'!$A$3:$C$562,3,0)</f>
        <v>0</v>
      </c>
      <c r="G90" s="2">
        <f>Share8[[#This Row],[Q1''2025]]-Share8[[#This Row],[Q4''2024]]</f>
        <v>0</v>
      </c>
    </row>
    <row r="91" spans="1:7" x14ac:dyDescent="0.45">
      <c r="A91" s="3" t="s">
        <v>351</v>
      </c>
      <c r="B91" s="2">
        <v>0</v>
      </c>
      <c r="C91" s="2">
        <v>0</v>
      </c>
      <c r="D91" s="2">
        <v>0</v>
      </c>
      <c r="E91" s="2">
        <v>0</v>
      </c>
      <c r="F91" s="2">
        <f>VLOOKUP(Share8[[#This Row],[Station]],'[4]Reach and Share'!$A$3:$C$562,3,0)</f>
        <v>0</v>
      </c>
      <c r="G91" s="2">
        <f>Share8[[#This Row],[Q1''2025]]-Share8[[#This Row],[Q4''2024]]</f>
        <v>0</v>
      </c>
    </row>
    <row r="92" spans="1:7" x14ac:dyDescent="0.45">
      <c r="A92" s="3" t="s">
        <v>341</v>
      </c>
      <c r="B92" s="2">
        <v>0</v>
      </c>
      <c r="C92" s="2">
        <v>0</v>
      </c>
      <c r="D92" s="2">
        <v>0</v>
      </c>
      <c r="E92" s="2">
        <v>0</v>
      </c>
      <c r="F92" s="2">
        <f>VLOOKUP(Share8[[#This Row],[Station]],'[4]Reach and Share'!$A$3:$C$562,3,0)</f>
        <v>0</v>
      </c>
      <c r="G92" s="2">
        <f>Share8[[#This Row],[Q1''2025]]-Share8[[#This Row],[Q4''2024]]</f>
        <v>0</v>
      </c>
    </row>
    <row r="93" spans="1:7" x14ac:dyDescent="0.45">
      <c r="A93" s="3" t="s">
        <v>493</v>
      </c>
      <c r="B93" s="2">
        <v>0</v>
      </c>
      <c r="C93" s="2">
        <v>0</v>
      </c>
      <c r="D93" s="2">
        <v>0</v>
      </c>
      <c r="E93" s="2">
        <v>0</v>
      </c>
      <c r="F93" s="2">
        <f>VLOOKUP(Share8[[#This Row],[Station]],'[4]Reach and Share'!$A$3:$C$562,3,0)</f>
        <v>0</v>
      </c>
      <c r="G93" s="2">
        <f>Share8[[#This Row],[Q1''2025]]-Share8[[#This Row],[Q4''2024]]</f>
        <v>0</v>
      </c>
    </row>
    <row r="94" spans="1:7" x14ac:dyDescent="0.45">
      <c r="A94" s="3" t="s">
        <v>342</v>
      </c>
      <c r="B94" s="2">
        <v>0</v>
      </c>
      <c r="C94" s="2">
        <v>0</v>
      </c>
      <c r="D94" s="2">
        <v>0</v>
      </c>
      <c r="E94" s="2">
        <v>0</v>
      </c>
      <c r="F94" s="2">
        <f>VLOOKUP(Share8[[#This Row],[Station]],'[4]Reach and Share'!$A$3:$C$562,3,0)</f>
        <v>0</v>
      </c>
      <c r="G94" s="2">
        <f>Share8[[#This Row],[Q1''2025]]-Share8[[#This Row],[Q4''2024]]</f>
        <v>0</v>
      </c>
    </row>
    <row r="95" spans="1:7" x14ac:dyDescent="0.45">
      <c r="A95" s="3" t="s">
        <v>432</v>
      </c>
      <c r="B95" s="2">
        <v>0</v>
      </c>
      <c r="C95" s="2">
        <v>0</v>
      </c>
      <c r="D95" s="2">
        <v>0</v>
      </c>
      <c r="E95" s="2">
        <v>0</v>
      </c>
      <c r="F95" s="2">
        <f>VLOOKUP(Share8[[#This Row],[Station]],'[4]Reach and Share'!$A$3:$C$562,3,0)</f>
        <v>0</v>
      </c>
      <c r="G95" s="2">
        <f>Share8[[#This Row],[Q1''2025]]-Share8[[#This Row],[Q4''2024]]</f>
        <v>0</v>
      </c>
    </row>
    <row r="96" spans="1:7" x14ac:dyDescent="0.45">
      <c r="A96" s="3" t="s">
        <v>340</v>
      </c>
      <c r="B96" s="2">
        <v>0</v>
      </c>
      <c r="C96" s="2">
        <v>0</v>
      </c>
      <c r="D96" s="2">
        <v>0</v>
      </c>
      <c r="E96" s="2">
        <v>0</v>
      </c>
      <c r="F96" s="2">
        <f>VLOOKUP(Share8[[#This Row],[Station]],'[4]Reach and Share'!$A$3:$C$562,3,0)</f>
        <v>0</v>
      </c>
      <c r="G96" s="2">
        <f>Share8[[#This Row],[Q1''2025]]-Share8[[#This Row],[Q4''2024]]</f>
        <v>0</v>
      </c>
    </row>
    <row r="97" spans="1:7" x14ac:dyDescent="0.45">
      <c r="A97" s="3" t="s">
        <v>349</v>
      </c>
      <c r="B97" s="2">
        <v>0</v>
      </c>
      <c r="C97" s="2">
        <v>0</v>
      </c>
      <c r="D97" s="2">
        <v>0</v>
      </c>
      <c r="E97" s="2">
        <v>0</v>
      </c>
      <c r="F97" s="2">
        <f>VLOOKUP(Share8[[#This Row],[Station]],'[4]Reach and Share'!$A$3:$C$562,3,0)</f>
        <v>0</v>
      </c>
      <c r="G97" s="2">
        <f>Share8[[#This Row],[Q1''2025]]-Share8[[#This Row],[Q4''2024]]</f>
        <v>0</v>
      </c>
    </row>
    <row r="98" spans="1:7" x14ac:dyDescent="0.45">
      <c r="A98" s="3" t="s">
        <v>350</v>
      </c>
      <c r="B98" s="2">
        <v>0</v>
      </c>
      <c r="C98" s="2">
        <v>0</v>
      </c>
      <c r="D98" s="2">
        <v>0</v>
      </c>
      <c r="E98" s="2">
        <v>0</v>
      </c>
      <c r="F98" s="2">
        <f>VLOOKUP(Share8[[#This Row],[Station]],'[4]Reach and Share'!$A$3:$C$562,3,0)</f>
        <v>0</v>
      </c>
      <c r="G98" s="2">
        <f>Share8[[#This Row],[Q1''2025]]-Share8[[#This Row],[Q4''2024]]</f>
        <v>0</v>
      </c>
    </row>
    <row r="99" spans="1:7" x14ac:dyDescent="0.45">
      <c r="A99" s="3" t="s">
        <v>352</v>
      </c>
      <c r="B99" s="2">
        <v>0</v>
      </c>
      <c r="C99" s="2">
        <v>0</v>
      </c>
      <c r="D99" s="2">
        <v>0</v>
      </c>
      <c r="E99" s="2">
        <v>0</v>
      </c>
      <c r="F99" s="2">
        <f>VLOOKUP(Share8[[#This Row],[Station]],'[4]Reach and Share'!$A$3:$C$562,3,0)</f>
        <v>0</v>
      </c>
      <c r="G99" s="2">
        <f>Share8[[#This Row],[Q1''2025]]-Share8[[#This Row],[Q4''2024]]</f>
        <v>0</v>
      </c>
    </row>
    <row r="100" spans="1:7" x14ac:dyDescent="0.45">
      <c r="A100" s="3" t="s">
        <v>382</v>
      </c>
      <c r="B100" s="2">
        <v>0</v>
      </c>
      <c r="C100" s="2">
        <v>0</v>
      </c>
      <c r="D100" s="2">
        <v>0</v>
      </c>
      <c r="E100" s="2">
        <v>0</v>
      </c>
      <c r="F100" s="2">
        <f>VLOOKUP(Share8[[#This Row],[Station]],'[4]Reach and Share'!$A$3:$C$562,3,0)</f>
        <v>0</v>
      </c>
      <c r="G100" s="2">
        <f>Share8[[#This Row],[Q1''2025]]-Share8[[#This Row],[Q4''2024]]</f>
        <v>0</v>
      </c>
    </row>
    <row r="101" spans="1:7" x14ac:dyDescent="0.45">
      <c r="A101" s="3" t="s">
        <v>383</v>
      </c>
      <c r="B101" s="2">
        <v>0</v>
      </c>
      <c r="C101" s="2">
        <v>0</v>
      </c>
      <c r="D101" s="2">
        <v>0</v>
      </c>
      <c r="E101" s="2">
        <v>0</v>
      </c>
      <c r="F101" s="2">
        <f>VLOOKUP(Share8[[#This Row],[Station]],'[4]Reach and Share'!$A$3:$C$562,3,0)</f>
        <v>0</v>
      </c>
      <c r="G101" s="2">
        <f>Share8[[#This Row],[Q1''2025]]-Share8[[#This Row],[Q4''2024]]</f>
        <v>0</v>
      </c>
    </row>
    <row r="102" spans="1:7" x14ac:dyDescent="0.45">
      <c r="A102" s="3" t="s">
        <v>192</v>
      </c>
      <c r="B102" s="2">
        <v>0</v>
      </c>
      <c r="C102" s="2">
        <v>0</v>
      </c>
      <c r="D102" s="2">
        <v>0</v>
      </c>
      <c r="E102" s="2">
        <v>0</v>
      </c>
      <c r="F102" s="2">
        <f>VLOOKUP(Share8[[#This Row],[Station]],'[4]Reach and Share'!$A$3:$C$562,3,0)</f>
        <v>0</v>
      </c>
      <c r="G102" s="2">
        <f>Share8[[#This Row],[Q1''2025]]-Share8[[#This Row],[Q4''2024]]</f>
        <v>0</v>
      </c>
    </row>
    <row r="103" spans="1:7" x14ac:dyDescent="0.45">
      <c r="A103" s="3" t="s">
        <v>347</v>
      </c>
      <c r="B103" s="2">
        <v>0</v>
      </c>
      <c r="C103" s="2">
        <v>0</v>
      </c>
      <c r="D103" s="2">
        <v>0</v>
      </c>
      <c r="E103" s="2">
        <v>0</v>
      </c>
      <c r="F103" s="2">
        <f>VLOOKUP(Share8[[#This Row],[Station]],'[4]Reach and Share'!$A$3:$C$562,3,0)</f>
        <v>0</v>
      </c>
      <c r="G103" s="2">
        <f>Share8[[#This Row],[Q1''2025]]-Share8[[#This Row],[Q4''2024]]</f>
        <v>0</v>
      </c>
    </row>
    <row r="104" spans="1:7" x14ac:dyDescent="0.45">
      <c r="A104" s="3" t="s">
        <v>241</v>
      </c>
      <c r="B104" s="2">
        <v>0</v>
      </c>
      <c r="C104" s="2">
        <v>0</v>
      </c>
      <c r="D104" s="2">
        <v>0</v>
      </c>
      <c r="E104" s="2">
        <v>0</v>
      </c>
      <c r="F104" s="2">
        <f>VLOOKUP(Share8[[#This Row],[Station]],'[4]Reach and Share'!$A$3:$C$562,3,0)</f>
        <v>0</v>
      </c>
      <c r="G104" s="2">
        <f>Share8[[#This Row],[Q1''2025]]-Share8[[#This Row],[Q4''2024]]</f>
        <v>0</v>
      </c>
    </row>
    <row r="105" spans="1:7" x14ac:dyDescent="0.45">
      <c r="A105" s="3" t="s">
        <v>31</v>
      </c>
      <c r="B105" s="2">
        <v>0</v>
      </c>
      <c r="C105" s="2">
        <v>0</v>
      </c>
      <c r="D105" s="2">
        <v>0</v>
      </c>
      <c r="E105" s="2">
        <v>0</v>
      </c>
      <c r="F105" s="2">
        <f>VLOOKUP(Share8[[#This Row],[Station]],'[4]Reach and Share'!$A$3:$C$562,3,0)</f>
        <v>0</v>
      </c>
      <c r="G105" s="2">
        <f>Share8[[#This Row],[Q1''2025]]-Share8[[#This Row],[Q4''2024]]</f>
        <v>0</v>
      </c>
    </row>
    <row r="106" spans="1:7" x14ac:dyDescent="0.45">
      <c r="A106" s="3" t="s">
        <v>348</v>
      </c>
      <c r="B106" s="2">
        <v>0</v>
      </c>
      <c r="C106" s="2">
        <v>0</v>
      </c>
      <c r="D106" s="2">
        <v>0</v>
      </c>
      <c r="E106" s="2">
        <v>0</v>
      </c>
      <c r="F106" s="2">
        <f>VLOOKUP(Share8[[#This Row],[Station]],'[4]Reach and Share'!$A$3:$C$562,3,0)</f>
        <v>0</v>
      </c>
      <c r="G106" s="2">
        <f>Share8[[#This Row],[Q1''2025]]-Share8[[#This Row],[Q4''2024]]</f>
        <v>0</v>
      </c>
    </row>
    <row r="107" spans="1:7" x14ac:dyDescent="0.45">
      <c r="A107" s="3" t="s">
        <v>242</v>
      </c>
      <c r="B107" s="2">
        <v>0</v>
      </c>
      <c r="C107" s="2">
        <v>0</v>
      </c>
      <c r="D107" s="2">
        <v>0</v>
      </c>
      <c r="E107" s="2">
        <v>0</v>
      </c>
      <c r="F107" s="2">
        <f>VLOOKUP(Share8[[#This Row],[Station]],'[4]Reach and Share'!$A$3:$C$562,3,0)</f>
        <v>0</v>
      </c>
      <c r="G107" s="2">
        <f>Share8[[#This Row],[Q1''2025]]-Share8[[#This Row],[Q4''2024]]</f>
        <v>0</v>
      </c>
    </row>
    <row r="108" spans="1:7" x14ac:dyDescent="0.45">
      <c r="A108" s="3" t="s">
        <v>518</v>
      </c>
      <c r="B108" s="2">
        <v>0</v>
      </c>
      <c r="C108" s="2">
        <v>0</v>
      </c>
      <c r="D108" s="2">
        <v>0</v>
      </c>
      <c r="E108" s="2">
        <v>0</v>
      </c>
      <c r="F108" s="2">
        <f>VLOOKUP(Share8[[#This Row],[Station]],'[4]Reach and Share'!$A$3:$C$562,3,0)</f>
        <v>0</v>
      </c>
      <c r="G108" s="2">
        <f>Share8[[#This Row],[Q1''2025]]-Share8[[#This Row],[Q4''2024]]</f>
        <v>0</v>
      </c>
    </row>
    <row r="109" spans="1:7" x14ac:dyDescent="0.45">
      <c r="A109" s="3" t="s">
        <v>190</v>
      </c>
      <c r="B109" s="2">
        <v>0</v>
      </c>
      <c r="C109" s="2">
        <v>0</v>
      </c>
      <c r="D109" s="2">
        <v>0</v>
      </c>
      <c r="E109" s="2">
        <v>0</v>
      </c>
      <c r="F109" s="2">
        <f>VLOOKUP(Share8[[#This Row],[Station]],'[4]Reach and Share'!$A$3:$C$562,3,0)</f>
        <v>0</v>
      </c>
      <c r="G109" s="2">
        <f>Share8[[#This Row],[Q1''2025]]-Share8[[#This Row],[Q4''2024]]</f>
        <v>0</v>
      </c>
    </row>
    <row r="110" spans="1:7" x14ac:dyDescent="0.45">
      <c r="A110" s="3" t="s">
        <v>173</v>
      </c>
      <c r="B110" s="2">
        <v>0</v>
      </c>
      <c r="C110" s="2">
        <v>0</v>
      </c>
      <c r="D110" s="2">
        <v>0</v>
      </c>
      <c r="E110" s="2">
        <v>0</v>
      </c>
      <c r="F110" s="2">
        <f>VLOOKUP(Share8[[#This Row],[Station]],'[4]Reach and Share'!$A$3:$C$562,3,0)</f>
        <v>0</v>
      </c>
      <c r="G110" s="2">
        <f>Share8[[#This Row],[Q1''2025]]-Share8[[#This Row],[Q4''2024]]</f>
        <v>0</v>
      </c>
    </row>
    <row r="111" spans="1:7" x14ac:dyDescent="0.45">
      <c r="A111" s="3" t="s">
        <v>163</v>
      </c>
      <c r="B111" s="2">
        <v>0</v>
      </c>
      <c r="C111" s="2">
        <v>0</v>
      </c>
      <c r="D111" s="2">
        <v>0</v>
      </c>
      <c r="E111" s="2">
        <v>0</v>
      </c>
      <c r="F111" s="2">
        <f>VLOOKUP(Share8[[#This Row],[Station]],'[4]Reach and Share'!$A$3:$C$562,3,0)</f>
        <v>0</v>
      </c>
      <c r="G111" s="2">
        <f>Share8[[#This Row],[Q1''2025]]-Share8[[#This Row],[Q4''2024]]</f>
        <v>0</v>
      </c>
    </row>
    <row r="112" spans="1:7" x14ac:dyDescent="0.45">
      <c r="A112" s="3" t="s">
        <v>186</v>
      </c>
      <c r="B112" s="2">
        <v>0</v>
      </c>
      <c r="C112" s="2">
        <v>0</v>
      </c>
      <c r="D112" s="2">
        <v>0</v>
      </c>
      <c r="E112" s="2">
        <v>0</v>
      </c>
      <c r="F112" s="2">
        <f>VLOOKUP(Share8[[#This Row],[Station]],'[4]Reach and Share'!$A$3:$C$562,3,0)</f>
        <v>0</v>
      </c>
      <c r="G112" s="2">
        <f>Share8[[#This Row],[Q1''2025]]-Share8[[#This Row],[Q4''2024]]</f>
        <v>0</v>
      </c>
    </row>
    <row r="113" spans="1:7" x14ac:dyDescent="0.45">
      <c r="A113" s="3" t="s">
        <v>191</v>
      </c>
      <c r="B113" s="2">
        <v>0</v>
      </c>
      <c r="C113" s="2">
        <v>0</v>
      </c>
      <c r="D113" s="2">
        <v>0</v>
      </c>
      <c r="E113" s="2">
        <v>0</v>
      </c>
      <c r="F113" s="2">
        <f>VLOOKUP(Share8[[#This Row],[Station]],'[4]Reach and Share'!$A$3:$C$562,3,0)</f>
        <v>0</v>
      </c>
      <c r="G113" s="2">
        <f>Share8[[#This Row],[Q1''2025]]-Share8[[#This Row],[Q4''2024]]</f>
        <v>0</v>
      </c>
    </row>
    <row r="114" spans="1:7" x14ac:dyDescent="0.45">
      <c r="A114" s="3" t="s">
        <v>238</v>
      </c>
      <c r="B114" s="2">
        <v>0</v>
      </c>
      <c r="C114" s="2">
        <v>0</v>
      </c>
      <c r="D114" s="2">
        <v>0</v>
      </c>
      <c r="E114" s="2">
        <v>0</v>
      </c>
      <c r="F114" s="2">
        <f>VLOOKUP(Share8[[#This Row],[Station]],'[4]Reach and Share'!$A$3:$C$562,3,0)</f>
        <v>0</v>
      </c>
      <c r="G114" s="2">
        <f>Share8[[#This Row],[Q1''2025]]-Share8[[#This Row],[Q4''2024]]</f>
        <v>0</v>
      </c>
    </row>
    <row r="115" spans="1:7" x14ac:dyDescent="0.45">
      <c r="A115" s="3" t="s">
        <v>416</v>
      </c>
      <c r="B115" s="2">
        <v>0</v>
      </c>
      <c r="C115" s="2">
        <v>0</v>
      </c>
      <c r="D115" s="2">
        <v>0</v>
      </c>
      <c r="E115" s="2">
        <v>0</v>
      </c>
      <c r="F115" s="2">
        <f>VLOOKUP(Share8[[#This Row],[Station]],'[4]Reach and Share'!$A$3:$C$562,3,0)</f>
        <v>0</v>
      </c>
      <c r="G115" s="2">
        <f>Share8[[#This Row],[Q1''2025]]-Share8[[#This Row],[Q4''2024]]</f>
        <v>0</v>
      </c>
    </row>
    <row r="116" spans="1:7" x14ac:dyDescent="0.45">
      <c r="A116" s="3" t="s">
        <v>415</v>
      </c>
      <c r="B116" s="2">
        <v>0</v>
      </c>
      <c r="C116" s="2">
        <v>0</v>
      </c>
      <c r="D116" s="2">
        <v>0</v>
      </c>
      <c r="E116" s="2">
        <v>0</v>
      </c>
      <c r="F116" s="2">
        <f>VLOOKUP(Share8[[#This Row],[Station]],'[4]Reach and Share'!$A$3:$C$562,3,0)</f>
        <v>0</v>
      </c>
      <c r="G116" s="2">
        <f>Share8[[#This Row],[Q1''2025]]-Share8[[#This Row],[Q4''2024]]</f>
        <v>0</v>
      </c>
    </row>
    <row r="117" spans="1:7" x14ac:dyDescent="0.45">
      <c r="A117" s="3" t="s">
        <v>469</v>
      </c>
      <c r="B117" s="2">
        <v>0</v>
      </c>
      <c r="C117" s="2">
        <v>0</v>
      </c>
      <c r="D117" s="2">
        <v>0</v>
      </c>
      <c r="E117" s="2">
        <v>0</v>
      </c>
      <c r="F117" s="2">
        <f>VLOOKUP(Share8[[#This Row],[Station]],'[4]Reach and Share'!$A$3:$C$562,3,0)</f>
        <v>0</v>
      </c>
      <c r="G117" s="2">
        <f>Share8[[#This Row],[Q1''2025]]-Share8[[#This Row],[Q4''2024]]</f>
        <v>0</v>
      </c>
    </row>
    <row r="118" spans="1:7" x14ac:dyDescent="0.45">
      <c r="A118" s="3" t="s">
        <v>418</v>
      </c>
      <c r="B118" s="2">
        <v>0</v>
      </c>
      <c r="C118" s="2">
        <v>1.355144710095828E-3</v>
      </c>
      <c r="D118" s="2">
        <v>1.2223725755525489E-2</v>
      </c>
      <c r="E118" s="2">
        <v>0</v>
      </c>
      <c r="F118" s="2">
        <f>VLOOKUP(Share8[[#This Row],[Station]],'[4]Reach and Share'!$A$3:$C$562,3,0)</f>
        <v>0</v>
      </c>
      <c r="G118" s="2">
        <f>Share8[[#This Row],[Q1''2025]]-Share8[[#This Row],[Q4''2024]]</f>
        <v>0</v>
      </c>
    </row>
    <row r="119" spans="1:7" x14ac:dyDescent="0.45">
      <c r="A119" s="3" t="s">
        <v>32</v>
      </c>
      <c r="B119" s="2">
        <v>0</v>
      </c>
      <c r="C119" s="2">
        <v>0</v>
      </c>
      <c r="D119" s="2">
        <v>0</v>
      </c>
      <c r="E119" s="2">
        <v>0</v>
      </c>
      <c r="F119" s="2">
        <f>VLOOKUP(Share8[[#This Row],[Station]],'[4]Reach and Share'!$A$3:$C$562,3,0)</f>
        <v>0</v>
      </c>
      <c r="G119" s="2">
        <f>Share8[[#This Row],[Q1''2025]]-Share8[[#This Row],[Q4''2024]]</f>
        <v>0</v>
      </c>
    </row>
    <row r="120" spans="1:7" x14ac:dyDescent="0.45">
      <c r="A120" s="3" t="s">
        <v>207</v>
      </c>
      <c r="B120" s="2">
        <v>0</v>
      </c>
      <c r="C120" s="2">
        <v>0</v>
      </c>
      <c r="D120" s="2">
        <v>0</v>
      </c>
      <c r="E120" s="2">
        <v>0</v>
      </c>
      <c r="F120" s="2">
        <f>VLOOKUP(Share8[[#This Row],[Station]],'[4]Reach and Share'!$A$3:$C$562,3,0)</f>
        <v>0</v>
      </c>
      <c r="G120" s="2">
        <f>Share8[[#This Row],[Q1''2025]]-Share8[[#This Row],[Q4''2024]]</f>
        <v>0</v>
      </c>
    </row>
    <row r="121" spans="1:7" x14ac:dyDescent="0.45">
      <c r="A121" s="3" t="s">
        <v>471</v>
      </c>
      <c r="B121" s="2">
        <v>0</v>
      </c>
      <c r="C121" s="2">
        <v>0</v>
      </c>
      <c r="D121" s="2">
        <v>0</v>
      </c>
      <c r="E121" s="2">
        <v>0</v>
      </c>
      <c r="F121" s="2">
        <f>VLOOKUP(Share8[[#This Row],[Station]],'[4]Reach and Share'!$A$3:$C$562,3,0)</f>
        <v>0</v>
      </c>
      <c r="G121" s="2">
        <f>Share8[[#This Row],[Q1''2025]]-Share8[[#This Row],[Q4''2024]]</f>
        <v>0</v>
      </c>
    </row>
    <row r="122" spans="1:7" x14ac:dyDescent="0.45">
      <c r="A122" s="3" t="s">
        <v>419</v>
      </c>
      <c r="B122" s="2">
        <v>0</v>
      </c>
      <c r="C122" s="2">
        <v>0</v>
      </c>
      <c r="D122" s="2">
        <v>0</v>
      </c>
      <c r="E122" s="2">
        <v>0</v>
      </c>
      <c r="F122" s="2">
        <f>VLOOKUP(Share8[[#This Row],[Station]],'[4]Reach and Share'!$A$3:$C$562,3,0)</f>
        <v>0</v>
      </c>
      <c r="G122" s="2">
        <f>Share8[[#This Row],[Q1''2025]]-Share8[[#This Row],[Q4''2024]]</f>
        <v>0</v>
      </c>
    </row>
    <row r="123" spans="1:7" x14ac:dyDescent="0.45">
      <c r="A123" s="3" t="s">
        <v>425</v>
      </c>
      <c r="B123" s="2">
        <v>0</v>
      </c>
      <c r="C123" s="2">
        <v>0</v>
      </c>
      <c r="D123" s="2">
        <v>0</v>
      </c>
      <c r="E123" s="2">
        <v>0</v>
      </c>
      <c r="F123" s="2">
        <f>VLOOKUP(Share8[[#This Row],[Station]],'[4]Reach and Share'!$A$3:$C$562,3,0)</f>
        <v>0</v>
      </c>
      <c r="G123" s="2">
        <f>Share8[[#This Row],[Q1''2025]]-Share8[[#This Row],[Q4''2024]]</f>
        <v>0</v>
      </c>
    </row>
    <row r="124" spans="1:7" x14ac:dyDescent="0.45">
      <c r="A124" s="3" t="s">
        <v>182</v>
      </c>
      <c r="B124" s="2">
        <v>0</v>
      </c>
      <c r="C124" s="2">
        <v>0</v>
      </c>
      <c r="D124" s="2">
        <v>0</v>
      </c>
      <c r="E124" s="2">
        <v>0</v>
      </c>
      <c r="F124" s="2">
        <f>VLOOKUP(Share8[[#This Row],[Station]],'[4]Reach and Share'!$A$3:$C$562,3,0)</f>
        <v>0</v>
      </c>
      <c r="G124" s="2">
        <f>Share8[[#This Row],[Q1''2025]]-Share8[[#This Row],[Q4''2024]]</f>
        <v>0</v>
      </c>
    </row>
    <row r="125" spans="1:7" x14ac:dyDescent="0.45">
      <c r="A125" s="3" t="s">
        <v>424</v>
      </c>
      <c r="B125" s="2">
        <v>0</v>
      </c>
      <c r="C125" s="2">
        <v>0</v>
      </c>
      <c r="D125" s="2">
        <v>0</v>
      </c>
      <c r="E125" s="2">
        <v>0</v>
      </c>
      <c r="F125" s="2">
        <f>VLOOKUP(Share8[[#This Row],[Station]],'[4]Reach and Share'!$A$3:$C$562,3,0)</f>
        <v>0</v>
      </c>
      <c r="G125" s="2">
        <f>Share8[[#This Row],[Q1''2025]]-Share8[[#This Row],[Q4''2024]]</f>
        <v>0</v>
      </c>
    </row>
    <row r="126" spans="1:7" x14ac:dyDescent="0.45">
      <c r="A126" s="3" t="s">
        <v>168</v>
      </c>
      <c r="B126" s="2">
        <v>0</v>
      </c>
      <c r="C126" s="2">
        <v>0</v>
      </c>
      <c r="D126" s="2">
        <v>0</v>
      </c>
      <c r="E126" s="2">
        <v>0</v>
      </c>
      <c r="F126" s="2">
        <f>VLOOKUP(Share8[[#This Row],[Station]],'[4]Reach and Share'!$A$3:$C$562,3,0)</f>
        <v>0</v>
      </c>
      <c r="G126" s="2">
        <f>Share8[[#This Row],[Q1''2025]]-Share8[[#This Row],[Q4''2024]]</f>
        <v>0</v>
      </c>
    </row>
    <row r="127" spans="1:7" x14ac:dyDescent="0.45">
      <c r="A127" s="3" t="s">
        <v>444</v>
      </c>
      <c r="B127" s="2">
        <v>0</v>
      </c>
      <c r="C127" s="2">
        <v>0</v>
      </c>
      <c r="D127" s="2">
        <v>0</v>
      </c>
      <c r="E127" s="2">
        <v>0</v>
      </c>
      <c r="F127" s="2">
        <f>VLOOKUP(Share8[[#This Row],[Station]],'[4]Reach and Share'!$A$3:$C$562,3,0)</f>
        <v>0</v>
      </c>
      <c r="G127" s="2">
        <f>Share8[[#This Row],[Q1''2025]]-Share8[[#This Row],[Q4''2024]]</f>
        <v>0</v>
      </c>
    </row>
    <row r="128" spans="1:7" x14ac:dyDescent="0.45">
      <c r="A128" s="3" t="s">
        <v>180</v>
      </c>
      <c r="B128" s="2">
        <v>0</v>
      </c>
      <c r="C128" s="2">
        <v>0</v>
      </c>
      <c r="D128" s="2">
        <v>0</v>
      </c>
      <c r="E128" s="2">
        <v>0</v>
      </c>
      <c r="F128" s="2">
        <f>VLOOKUP(Share8[[#This Row],[Station]],'[4]Reach and Share'!$A$3:$C$562,3,0)</f>
        <v>0</v>
      </c>
      <c r="G128" s="2">
        <f>Share8[[#This Row],[Q1''2025]]-Share8[[#This Row],[Q4''2024]]</f>
        <v>0</v>
      </c>
    </row>
    <row r="129" spans="1:7" x14ac:dyDescent="0.45">
      <c r="A129" s="3" t="s">
        <v>412</v>
      </c>
      <c r="B129" s="2">
        <v>0</v>
      </c>
      <c r="C129" s="2">
        <v>0</v>
      </c>
      <c r="D129" s="2">
        <v>9.0211998195760046E-4</v>
      </c>
      <c r="E129" s="2">
        <v>0</v>
      </c>
      <c r="F129" s="2">
        <f>VLOOKUP(Share8[[#This Row],[Station]],'[4]Reach and Share'!$A$3:$C$562,3,0)</f>
        <v>0</v>
      </c>
      <c r="G129" s="2">
        <f>Share8[[#This Row],[Q1''2025]]-Share8[[#This Row],[Q4''2024]]</f>
        <v>0</v>
      </c>
    </row>
    <row r="130" spans="1:7" x14ac:dyDescent="0.45">
      <c r="A130" s="3" t="s">
        <v>420</v>
      </c>
      <c r="B130" s="2">
        <v>0</v>
      </c>
      <c r="C130" s="2">
        <v>0</v>
      </c>
      <c r="D130" s="2">
        <v>0</v>
      </c>
      <c r="E130" s="2">
        <v>0</v>
      </c>
      <c r="F130" s="2">
        <f>VLOOKUP(Share8[[#This Row],[Station]],'[4]Reach and Share'!$A$3:$C$562,3,0)</f>
        <v>0</v>
      </c>
      <c r="G130" s="2">
        <f>Share8[[#This Row],[Q1''2025]]-Share8[[#This Row],[Q4''2024]]</f>
        <v>0</v>
      </c>
    </row>
    <row r="131" spans="1:7" x14ac:dyDescent="0.45">
      <c r="A131" s="3" t="s">
        <v>457</v>
      </c>
      <c r="B131" s="2">
        <v>0</v>
      </c>
      <c r="C131" s="2">
        <v>0</v>
      </c>
      <c r="D131" s="2">
        <v>0</v>
      </c>
      <c r="E131" s="2">
        <v>0</v>
      </c>
      <c r="F131" s="2">
        <f>VLOOKUP(Share8[[#This Row],[Station]],'[4]Reach and Share'!$A$3:$C$562,3,0)</f>
        <v>0</v>
      </c>
      <c r="G131" s="2">
        <f>Share8[[#This Row],[Q1''2025]]-Share8[[#This Row],[Q4''2024]]</f>
        <v>0</v>
      </c>
    </row>
    <row r="132" spans="1:7" x14ac:dyDescent="0.45">
      <c r="A132" s="3" t="s">
        <v>421</v>
      </c>
      <c r="B132" s="2">
        <v>0</v>
      </c>
      <c r="C132" s="2">
        <v>0</v>
      </c>
      <c r="D132" s="2">
        <v>0</v>
      </c>
      <c r="E132" s="2">
        <v>0</v>
      </c>
      <c r="F132" s="2">
        <f>VLOOKUP(Share8[[#This Row],[Station]],'[4]Reach and Share'!$A$3:$C$562,3,0)</f>
        <v>0</v>
      </c>
      <c r="G132" s="2">
        <f>Share8[[#This Row],[Q1''2025]]-Share8[[#This Row],[Q4''2024]]</f>
        <v>0</v>
      </c>
    </row>
    <row r="133" spans="1:7" x14ac:dyDescent="0.45">
      <c r="A133" s="3" t="s">
        <v>226</v>
      </c>
      <c r="B133" s="2">
        <v>0</v>
      </c>
      <c r="C133" s="2">
        <v>0</v>
      </c>
      <c r="D133" s="2">
        <v>0</v>
      </c>
      <c r="E133" s="2">
        <v>0</v>
      </c>
      <c r="F133" s="2">
        <f>VLOOKUP(Share8[[#This Row],[Station]],'[4]Reach and Share'!$A$3:$C$562,3,0)</f>
        <v>0</v>
      </c>
      <c r="G133" s="2">
        <f>Share8[[#This Row],[Q1''2025]]-Share8[[#This Row],[Q4''2024]]</f>
        <v>0</v>
      </c>
    </row>
    <row r="134" spans="1:7" x14ac:dyDescent="0.45">
      <c r="A134" s="3" t="s">
        <v>195</v>
      </c>
      <c r="B134" s="2">
        <v>0</v>
      </c>
      <c r="C134" s="2">
        <v>0</v>
      </c>
      <c r="D134" s="2">
        <v>0</v>
      </c>
      <c r="E134" s="2">
        <v>0</v>
      </c>
      <c r="F134" s="2">
        <f>VLOOKUP(Share8[[#This Row],[Station]],'[4]Reach and Share'!$A$3:$C$562,3,0)</f>
        <v>0</v>
      </c>
      <c r="G134" s="2">
        <f>Share8[[#This Row],[Q1''2025]]-Share8[[#This Row],[Q4''2024]]</f>
        <v>0</v>
      </c>
    </row>
    <row r="135" spans="1:7" x14ac:dyDescent="0.45">
      <c r="A135" s="3" t="s">
        <v>423</v>
      </c>
      <c r="B135" s="2">
        <v>0</v>
      </c>
      <c r="C135" s="2">
        <v>0</v>
      </c>
      <c r="D135" s="2">
        <v>0</v>
      </c>
      <c r="E135" s="2">
        <v>0</v>
      </c>
      <c r="F135" s="2">
        <f>VLOOKUP(Share8[[#This Row],[Station]],'[4]Reach and Share'!$A$3:$C$562,3,0)</f>
        <v>0</v>
      </c>
      <c r="G135" s="2">
        <f>Share8[[#This Row],[Q1''2025]]-Share8[[#This Row],[Q4''2024]]</f>
        <v>0</v>
      </c>
    </row>
    <row r="136" spans="1:7" x14ac:dyDescent="0.45">
      <c r="A136" s="3" t="s">
        <v>360</v>
      </c>
      <c r="B136" s="2">
        <v>0</v>
      </c>
      <c r="C136" s="2">
        <v>0</v>
      </c>
      <c r="D136" s="2">
        <v>0</v>
      </c>
      <c r="E136" s="2">
        <v>0</v>
      </c>
      <c r="F136" s="2">
        <f>VLOOKUP(Share8[[#This Row],[Station]],'[4]Reach and Share'!$A$3:$C$562,3,0)</f>
        <v>0</v>
      </c>
      <c r="G136" s="2">
        <f>Share8[[#This Row],[Q1''2025]]-Share8[[#This Row],[Q4''2024]]</f>
        <v>0</v>
      </c>
    </row>
    <row r="137" spans="1:7" x14ac:dyDescent="0.45">
      <c r="A137" s="3" t="s">
        <v>239</v>
      </c>
      <c r="B137" s="2">
        <v>0</v>
      </c>
      <c r="C137" s="2">
        <v>0</v>
      </c>
      <c r="D137" s="2">
        <v>0</v>
      </c>
      <c r="E137" s="2">
        <v>0</v>
      </c>
      <c r="F137" s="2">
        <f>VLOOKUP(Share8[[#This Row],[Station]],'[4]Reach and Share'!$A$3:$C$562,3,0)</f>
        <v>0</v>
      </c>
      <c r="G137" s="2">
        <f>Share8[[#This Row],[Q1''2025]]-Share8[[#This Row],[Q4''2024]]</f>
        <v>0</v>
      </c>
    </row>
    <row r="138" spans="1:7" x14ac:dyDescent="0.45">
      <c r="A138" s="3" t="s">
        <v>472</v>
      </c>
      <c r="B138" s="2">
        <v>0</v>
      </c>
      <c r="C138" s="2">
        <v>0</v>
      </c>
      <c r="D138" s="2">
        <v>0</v>
      </c>
      <c r="E138" s="2">
        <v>0</v>
      </c>
      <c r="F138" s="2">
        <f>VLOOKUP(Share8[[#This Row],[Station]],'[4]Reach and Share'!$A$3:$C$562,3,0)</f>
        <v>0</v>
      </c>
      <c r="G138" s="2">
        <f>Share8[[#This Row],[Q1''2025]]-Share8[[#This Row],[Q4''2024]]</f>
        <v>0</v>
      </c>
    </row>
    <row r="139" spans="1:7" x14ac:dyDescent="0.45">
      <c r="A139" s="3" t="s">
        <v>92</v>
      </c>
      <c r="B139" s="2">
        <v>0</v>
      </c>
      <c r="C139" s="2">
        <v>0</v>
      </c>
      <c r="D139" s="2">
        <v>0</v>
      </c>
      <c r="E139" s="2">
        <v>0</v>
      </c>
      <c r="F139" s="2">
        <f>VLOOKUP(Share8[[#This Row],[Station]],'[4]Reach and Share'!$A$3:$C$562,3,0)</f>
        <v>0</v>
      </c>
      <c r="G139" s="2">
        <f>Share8[[#This Row],[Q1''2025]]-Share8[[#This Row],[Q4''2024]]</f>
        <v>0</v>
      </c>
    </row>
    <row r="140" spans="1:7" x14ac:dyDescent="0.45">
      <c r="A140" s="3" t="s">
        <v>385</v>
      </c>
      <c r="B140" s="2">
        <v>0</v>
      </c>
      <c r="C140" s="2">
        <v>0</v>
      </c>
      <c r="D140" s="2">
        <v>0</v>
      </c>
      <c r="E140" s="2">
        <v>0</v>
      </c>
      <c r="F140" s="2">
        <f>VLOOKUP(Share8[[#This Row],[Station]],'[4]Reach and Share'!$A$3:$C$562,3,0)</f>
        <v>0</v>
      </c>
      <c r="G140" s="2">
        <f>Share8[[#This Row],[Q1''2025]]-Share8[[#This Row],[Q4''2024]]</f>
        <v>0</v>
      </c>
    </row>
    <row r="141" spans="1:7" x14ac:dyDescent="0.45">
      <c r="A141" s="3" t="s">
        <v>442</v>
      </c>
      <c r="B141" s="2">
        <v>0</v>
      </c>
      <c r="C141" s="2">
        <v>0</v>
      </c>
      <c r="D141" s="2">
        <v>0</v>
      </c>
      <c r="E141" s="2">
        <v>0</v>
      </c>
      <c r="F141" s="2">
        <f>VLOOKUP(Share8[[#This Row],[Station]],'[4]Reach and Share'!$A$3:$C$562,3,0)</f>
        <v>0</v>
      </c>
      <c r="G141" s="2">
        <f>Share8[[#This Row],[Q1''2025]]-Share8[[#This Row],[Q4''2024]]</f>
        <v>0</v>
      </c>
    </row>
    <row r="142" spans="1:7" x14ac:dyDescent="0.45">
      <c r="A142" s="3" t="s">
        <v>23</v>
      </c>
      <c r="B142" s="2">
        <v>1.3157173400581109E-3</v>
      </c>
      <c r="C142" s="2">
        <v>0</v>
      </c>
      <c r="D142" s="2">
        <v>0</v>
      </c>
      <c r="E142" s="2">
        <v>0</v>
      </c>
      <c r="F142" s="2">
        <f>VLOOKUP(Share8[[#This Row],[Station]],'[4]Reach and Share'!$A$3:$C$562,3,0)</f>
        <v>0</v>
      </c>
      <c r="G142" s="2">
        <f>Share8[[#This Row],[Q1''2025]]-Share8[[#This Row],[Q4''2024]]</f>
        <v>0</v>
      </c>
    </row>
    <row r="143" spans="1:7" x14ac:dyDescent="0.45">
      <c r="A143" s="3" t="s">
        <v>358</v>
      </c>
      <c r="B143" s="2">
        <v>0</v>
      </c>
      <c r="C143" s="2">
        <v>0</v>
      </c>
      <c r="D143" s="2">
        <v>0</v>
      </c>
      <c r="E143" s="2">
        <v>0</v>
      </c>
      <c r="F143" s="2">
        <f>VLOOKUP(Share8[[#This Row],[Station]],'[4]Reach and Share'!$A$3:$C$562,3,0)</f>
        <v>0</v>
      </c>
      <c r="G143" s="2">
        <f>Share8[[#This Row],[Q1''2025]]-Share8[[#This Row],[Q4''2024]]</f>
        <v>0</v>
      </c>
    </row>
    <row r="144" spans="1:7" x14ac:dyDescent="0.45">
      <c r="A144" s="3" t="s">
        <v>356</v>
      </c>
      <c r="B144" s="2">
        <v>0</v>
      </c>
      <c r="C144" s="2">
        <v>0</v>
      </c>
      <c r="D144" s="2">
        <v>0</v>
      </c>
      <c r="E144" s="2">
        <v>0</v>
      </c>
      <c r="F144" s="2">
        <f>VLOOKUP(Share8[[#This Row],[Station]],'[4]Reach and Share'!$A$3:$C$562,3,0)</f>
        <v>0</v>
      </c>
      <c r="G144" s="2">
        <f>Share8[[#This Row],[Q1''2025]]-Share8[[#This Row],[Q4''2024]]</f>
        <v>0</v>
      </c>
    </row>
    <row r="145" spans="1:7" x14ac:dyDescent="0.45">
      <c r="A145" s="3" t="s">
        <v>355</v>
      </c>
      <c r="B145" s="2">
        <v>0</v>
      </c>
      <c r="C145" s="2">
        <v>0</v>
      </c>
      <c r="D145" s="2">
        <v>0</v>
      </c>
      <c r="E145" s="2">
        <v>0</v>
      </c>
      <c r="F145" s="2">
        <f>VLOOKUP(Share8[[#This Row],[Station]],'[4]Reach and Share'!$A$3:$C$562,3,0)</f>
        <v>0</v>
      </c>
      <c r="G145" s="2">
        <f>Share8[[#This Row],[Q1''2025]]-Share8[[#This Row],[Q4''2024]]</f>
        <v>0</v>
      </c>
    </row>
    <row r="146" spans="1:7" x14ac:dyDescent="0.45">
      <c r="A146" s="3" t="s">
        <v>158</v>
      </c>
      <c r="B146" s="2">
        <v>0</v>
      </c>
      <c r="C146" s="2">
        <v>0</v>
      </c>
      <c r="D146" s="2">
        <v>0</v>
      </c>
      <c r="E146" s="2">
        <v>0</v>
      </c>
      <c r="F146" s="2">
        <f>VLOOKUP(Share8[[#This Row],[Station]],'[4]Reach and Share'!$A$3:$C$562,3,0)</f>
        <v>0</v>
      </c>
      <c r="G146" s="2">
        <f>Share8[[#This Row],[Q1''2025]]-Share8[[#This Row],[Q4''2024]]</f>
        <v>0</v>
      </c>
    </row>
    <row r="147" spans="1:7" x14ac:dyDescent="0.45">
      <c r="A147" s="3" t="s">
        <v>225</v>
      </c>
      <c r="B147" s="2">
        <v>0</v>
      </c>
      <c r="C147" s="2">
        <v>0</v>
      </c>
      <c r="D147" s="2">
        <v>0</v>
      </c>
      <c r="E147" s="2">
        <v>0</v>
      </c>
      <c r="F147" s="2">
        <f>VLOOKUP(Share8[[#This Row],[Station]],'[4]Reach and Share'!$A$3:$C$562,3,0)</f>
        <v>0</v>
      </c>
      <c r="G147" s="2">
        <f>Share8[[#This Row],[Q1''2025]]-Share8[[#This Row],[Q4''2024]]</f>
        <v>0</v>
      </c>
    </row>
    <row r="148" spans="1:7" x14ac:dyDescent="0.45">
      <c r="A148" s="3" t="s">
        <v>217</v>
      </c>
      <c r="B148" s="2">
        <v>0</v>
      </c>
      <c r="C148" s="2">
        <v>0</v>
      </c>
      <c r="D148" s="2">
        <v>0</v>
      </c>
      <c r="E148" s="2">
        <v>0</v>
      </c>
      <c r="F148" s="2">
        <f>VLOOKUP(Share8[[#This Row],[Station]],'[4]Reach and Share'!$A$3:$C$562,3,0)</f>
        <v>0</v>
      </c>
      <c r="G148" s="2">
        <f>Share8[[#This Row],[Q1''2025]]-Share8[[#This Row],[Q4''2024]]</f>
        <v>0</v>
      </c>
    </row>
    <row r="149" spans="1:7" x14ac:dyDescent="0.45">
      <c r="A149" s="3" t="s">
        <v>359</v>
      </c>
      <c r="B149" s="2">
        <v>0</v>
      </c>
      <c r="C149" s="2">
        <v>0</v>
      </c>
      <c r="D149" s="2">
        <v>0</v>
      </c>
      <c r="E149" s="2">
        <v>0</v>
      </c>
      <c r="F149" s="2">
        <f>VLOOKUP(Share8[[#This Row],[Station]],'[4]Reach and Share'!$A$3:$C$562,3,0)</f>
        <v>0</v>
      </c>
      <c r="G149" s="2">
        <f>Share8[[#This Row],[Q1''2025]]-Share8[[#This Row],[Q4''2024]]</f>
        <v>0</v>
      </c>
    </row>
    <row r="150" spans="1:7" x14ac:dyDescent="0.45">
      <c r="A150" s="3" t="s">
        <v>438</v>
      </c>
      <c r="B150" s="2">
        <v>0</v>
      </c>
      <c r="C150" s="2">
        <v>0</v>
      </c>
      <c r="D150" s="2">
        <v>0</v>
      </c>
      <c r="E150" s="2">
        <v>0</v>
      </c>
      <c r="F150" s="2">
        <f>VLOOKUP(Share8[[#This Row],[Station]],'[4]Reach and Share'!$A$3:$C$562,3,0)</f>
        <v>0</v>
      </c>
      <c r="G150" s="2">
        <f>Share8[[#This Row],[Q1''2025]]-Share8[[#This Row],[Q4''2024]]</f>
        <v>0</v>
      </c>
    </row>
    <row r="151" spans="1:7" x14ac:dyDescent="0.45">
      <c r="A151" s="3" t="s">
        <v>501</v>
      </c>
      <c r="B151" s="2">
        <v>0</v>
      </c>
      <c r="C151" s="2">
        <v>0</v>
      </c>
      <c r="D151" s="2">
        <v>0</v>
      </c>
      <c r="E151" s="2">
        <v>0</v>
      </c>
      <c r="F151" s="2">
        <f>VLOOKUP(Share8[[#This Row],[Station]],'[4]Reach and Share'!$A$3:$C$562,3,0)</f>
        <v>0</v>
      </c>
      <c r="G151" s="2">
        <f>Share8[[#This Row],[Q1''2025]]-Share8[[#This Row],[Q4''2024]]</f>
        <v>0</v>
      </c>
    </row>
    <row r="152" spans="1:7" x14ac:dyDescent="0.45">
      <c r="A152" s="3" t="s">
        <v>91</v>
      </c>
      <c r="B152" s="2">
        <v>0</v>
      </c>
      <c r="C152" s="2">
        <v>0</v>
      </c>
      <c r="D152" s="2">
        <v>0</v>
      </c>
      <c r="E152" s="2">
        <v>0</v>
      </c>
      <c r="F152" s="2">
        <f>VLOOKUP(Share8[[#This Row],[Station]],'[4]Reach and Share'!$A$3:$C$562,3,0)</f>
        <v>0</v>
      </c>
      <c r="G152" s="2">
        <f>Share8[[#This Row],[Q1''2025]]-Share8[[#This Row],[Q4''2024]]</f>
        <v>0</v>
      </c>
    </row>
    <row r="153" spans="1:7" x14ac:dyDescent="0.45">
      <c r="A153" s="3" t="s">
        <v>413</v>
      </c>
      <c r="B153" s="2">
        <v>0</v>
      </c>
      <c r="C153" s="2">
        <v>0</v>
      </c>
      <c r="D153" s="2">
        <v>0</v>
      </c>
      <c r="E153" s="2">
        <v>0</v>
      </c>
      <c r="F153" s="2">
        <f>VLOOKUP(Share8[[#This Row],[Station]],'[4]Reach and Share'!$A$3:$C$562,3,0)</f>
        <v>0</v>
      </c>
      <c r="G153" s="2">
        <f>Share8[[#This Row],[Q1''2025]]-Share8[[#This Row],[Q4''2024]]</f>
        <v>0</v>
      </c>
    </row>
    <row r="154" spans="1:7" x14ac:dyDescent="0.45">
      <c r="A154" s="3" t="s">
        <v>414</v>
      </c>
      <c r="B154" s="2">
        <v>0</v>
      </c>
      <c r="C154" s="2">
        <v>0</v>
      </c>
      <c r="D154" s="2">
        <v>0</v>
      </c>
      <c r="E154" s="2">
        <v>0</v>
      </c>
      <c r="F154" s="2">
        <f>VLOOKUP(Share8[[#This Row],[Station]],'[4]Reach and Share'!$A$3:$C$562,3,0)</f>
        <v>0</v>
      </c>
      <c r="G154" s="2">
        <f>Share8[[#This Row],[Q1''2025]]-Share8[[#This Row],[Q4''2024]]</f>
        <v>0</v>
      </c>
    </row>
    <row r="155" spans="1:7" x14ac:dyDescent="0.45">
      <c r="A155" s="3" t="s">
        <v>456</v>
      </c>
      <c r="B155" s="2">
        <v>0</v>
      </c>
      <c r="C155" s="2">
        <v>0</v>
      </c>
      <c r="D155" s="2">
        <v>0</v>
      </c>
      <c r="E155" s="2">
        <v>0</v>
      </c>
      <c r="F155" s="2">
        <f>VLOOKUP(Share8[[#This Row],[Station]],'[4]Reach and Share'!$A$3:$C$562,3,0)</f>
        <v>0</v>
      </c>
      <c r="G155" s="2">
        <f>Share8[[#This Row],[Q1''2025]]-Share8[[#This Row],[Q4''2024]]</f>
        <v>0</v>
      </c>
    </row>
    <row r="156" spans="1:7" x14ac:dyDescent="0.45">
      <c r="A156" s="3" t="s">
        <v>147</v>
      </c>
      <c r="B156" s="2">
        <v>0</v>
      </c>
      <c r="C156" s="2">
        <v>0</v>
      </c>
      <c r="D156" s="2">
        <v>0</v>
      </c>
      <c r="E156" s="2">
        <v>0</v>
      </c>
      <c r="F156" s="2">
        <f>VLOOKUP(Share8[[#This Row],[Station]],'[4]Reach and Share'!$A$3:$C$562,3,0)</f>
        <v>0</v>
      </c>
      <c r="G156" s="2">
        <f>Share8[[#This Row],[Q1''2025]]-Share8[[#This Row],[Q4''2024]]</f>
        <v>0</v>
      </c>
    </row>
    <row r="157" spans="1:7" x14ac:dyDescent="0.45">
      <c r="A157" s="3" t="s">
        <v>491</v>
      </c>
      <c r="B157" s="2">
        <v>0</v>
      </c>
      <c r="C157" s="2">
        <v>0</v>
      </c>
      <c r="D157" s="2">
        <v>0</v>
      </c>
      <c r="E157" s="2">
        <v>0</v>
      </c>
      <c r="F157" s="2">
        <f>VLOOKUP(Share8[[#This Row],[Station]],'[4]Reach and Share'!$A$3:$C$562,3,0)</f>
        <v>0</v>
      </c>
      <c r="G157" s="2">
        <f>Share8[[#This Row],[Q1''2025]]-Share8[[#This Row],[Q4''2024]]</f>
        <v>0</v>
      </c>
    </row>
    <row r="158" spans="1:7" x14ac:dyDescent="0.45">
      <c r="A158" s="3" t="s">
        <v>443</v>
      </c>
      <c r="B158" s="2">
        <v>0</v>
      </c>
      <c r="C158" s="2">
        <v>0</v>
      </c>
      <c r="D158" s="2">
        <v>0</v>
      </c>
      <c r="E158" s="2">
        <v>0</v>
      </c>
      <c r="F158" s="2">
        <f>VLOOKUP(Share8[[#This Row],[Station]],'[4]Reach and Share'!$A$3:$C$562,3,0)</f>
        <v>0</v>
      </c>
      <c r="G158" s="2">
        <f>Share8[[#This Row],[Q1''2025]]-Share8[[#This Row],[Q4''2024]]</f>
        <v>0</v>
      </c>
    </row>
    <row r="159" spans="1:7" x14ac:dyDescent="0.45">
      <c r="A159" s="3" t="s">
        <v>34</v>
      </c>
      <c r="B159" s="2">
        <v>0</v>
      </c>
      <c r="C159" s="2">
        <v>0</v>
      </c>
      <c r="D159" s="2">
        <v>0</v>
      </c>
      <c r="E159" s="2">
        <v>0</v>
      </c>
      <c r="F159" s="2">
        <f>VLOOKUP(Share8[[#This Row],[Station]],'[4]Reach and Share'!$A$3:$C$562,3,0)</f>
        <v>0</v>
      </c>
      <c r="G159" s="2">
        <f>Share8[[#This Row],[Q1''2025]]-Share8[[#This Row],[Q4''2024]]</f>
        <v>0</v>
      </c>
    </row>
    <row r="160" spans="1:7" x14ac:dyDescent="0.45">
      <c r="A160" s="3" t="s">
        <v>508</v>
      </c>
      <c r="B160" s="2">
        <v>0</v>
      </c>
      <c r="C160" s="2">
        <v>0</v>
      </c>
      <c r="D160" s="2">
        <v>0</v>
      </c>
      <c r="E160" s="2">
        <v>0</v>
      </c>
      <c r="F160" s="2">
        <f>VLOOKUP(Share8[[#This Row],[Station]],'[4]Reach and Share'!$A$3:$C$562,3,0)</f>
        <v>0</v>
      </c>
      <c r="G160" s="2">
        <f>Share8[[#This Row],[Q1''2025]]-Share8[[#This Row],[Q4''2024]]</f>
        <v>0</v>
      </c>
    </row>
    <row r="161" spans="1:7" x14ac:dyDescent="0.45">
      <c r="A161" s="3" t="s">
        <v>386</v>
      </c>
      <c r="B161" s="2">
        <v>0</v>
      </c>
      <c r="C161" s="2">
        <v>0</v>
      </c>
      <c r="D161" s="2">
        <v>0</v>
      </c>
      <c r="E161" s="2">
        <v>0</v>
      </c>
      <c r="F161" s="2">
        <f>VLOOKUP(Share8[[#This Row],[Station]],'[4]Reach and Share'!$A$3:$C$562,3,0)</f>
        <v>0</v>
      </c>
      <c r="G161" s="2">
        <f>Share8[[#This Row],[Q1''2025]]-Share8[[#This Row],[Q4''2024]]</f>
        <v>0</v>
      </c>
    </row>
    <row r="162" spans="1:7" x14ac:dyDescent="0.45">
      <c r="A162" s="3" t="s">
        <v>411</v>
      </c>
      <c r="B162" s="2">
        <v>0</v>
      </c>
      <c r="C162" s="2">
        <v>0</v>
      </c>
      <c r="D162" s="2">
        <v>0</v>
      </c>
      <c r="E162" s="2">
        <v>0</v>
      </c>
      <c r="F162" s="2">
        <f>VLOOKUP(Share8[[#This Row],[Station]],'[4]Reach and Share'!$A$3:$C$562,3,0)</f>
        <v>0</v>
      </c>
      <c r="G162" s="2">
        <f>Share8[[#This Row],[Q1''2025]]-Share8[[#This Row],[Q4''2024]]</f>
        <v>0</v>
      </c>
    </row>
    <row r="163" spans="1:7" x14ac:dyDescent="0.45">
      <c r="A163" s="3" t="s">
        <v>500</v>
      </c>
      <c r="B163" s="2">
        <v>0</v>
      </c>
      <c r="C163" s="2">
        <v>0</v>
      </c>
      <c r="D163" s="2">
        <v>0</v>
      </c>
      <c r="E163" s="2">
        <v>0</v>
      </c>
      <c r="F163" s="2">
        <f>VLOOKUP(Share8[[#This Row],[Station]],'[4]Reach and Share'!$A$3:$C$562,3,0)</f>
        <v>0</v>
      </c>
      <c r="G163" s="2">
        <f>Share8[[#This Row],[Q1''2025]]-Share8[[#This Row],[Q4''2024]]</f>
        <v>0</v>
      </c>
    </row>
    <row r="164" spans="1:7" x14ac:dyDescent="0.45">
      <c r="A164" s="3" t="s">
        <v>463</v>
      </c>
      <c r="B164" s="2">
        <v>0</v>
      </c>
      <c r="C164" s="2">
        <v>0</v>
      </c>
      <c r="D164" s="2">
        <v>0</v>
      </c>
      <c r="E164" s="2">
        <v>0</v>
      </c>
      <c r="F164" s="2">
        <f>VLOOKUP(Share8[[#This Row],[Station]],'[4]Reach and Share'!$A$3:$C$562,3,0)</f>
        <v>0</v>
      </c>
      <c r="G164" s="2">
        <f>Share8[[#This Row],[Q1''2025]]-Share8[[#This Row],[Q4''2024]]</f>
        <v>0</v>
      </c>
    </row>
    <row r="165" spans="1:7" x14ac:dyDescent="0.45">
      <c r="A165" s="3" t="s">
        <v>376</v>
      </c>
      <c r="B165" s="2">
        <v>0</v>
      </c>
      <c r="C165" s="2">
        <v>0</v>
      </c>
      <c r="D165" s="2">
        <v>0</v>
      </c>
      <c r="E165" s="2">
        <v>0</v>
      </c>
      <c r="F165" s="2">
        <f>VLOOKUP(Share8[[#This Row],[Station]],'[4]Reach and Share'!$A$3:$C$562,3,0)</f>
        <v>0</v>
      </c>
      <c r="G165" s="2">
        <f>Share8[[#This Row],[Q1''2025]]-Share8[[#This Row],[Q4''2024]]</f>
        <v>0</v>
      </c>
    </row>
    <row r="166" spans="1:7" x14ac:dyDescent="0.45">
      <c r="A166" s="3" t="s">
        <v>70</v>
      </c>
      <c r="B166" s="2">
        <v>0</v>
      </c>
      <c r="C166" s="2">
        <v>0</v>
      </c>
      <c r="D166" s="2">
        <v>0</v>
      </c>
      <c r="E166" s="2">
        <v>0</v>
      </c>
      <c r="F166" s="2">
        <f>VLOOKUP(Share8[[#This Row],[Station]],'[4]Reach and Share'!$A$3:$C$562,3,0)</f>
        <v>0</v>
      </c>
      <c r="G166" s="2">
        <f>Share8[[#This Row],[Q1''2025]]-Share8[[#This Row],[Q4''2024]]</f>
        <v>0</v>
      </c>
    </row>
    <row r="167" spans="1:7" x14ac:dyDescent="0.45">
      <c r="A167" s="3" t="s">
        <v>65</v>
      </c>
      <c r="B167" s="2">
        <v>0</v>
      </c>
      <c r="C167" s="2">
        <v>0</v>
      </c>
      <c r="D167" s="2">
        <v>0</v>
      </c>
      <c r="E167" s="2">
        <v>0</v>
      </c>
      <c r="F167" s="2">
        <f>VLOOKUP(Share8[[#This Row],[Station]],'[4]Reach and Share'!$A$3:$C$562,3,0)</f>
        <v>0</v>
      </c>
      <c r="G167" s="2">
        <f>Share8[[#This Row],[Q1''2025]]-Share8[[#This Row],[Q4''2024]]</f>
        <v>0</v>
      </c>
    </row>
    <row r="168" spans="1:7" x14ac:dyDescent="0.45">
      <c r="A168" s="3" t="s">
        <v>69</v>
      </c>
      <c r="B168" s="2">
        <v>0</v>
      </c>
      <c r="C168" s="2">
        <v>0</v>
      </c>
      <c r="D168" s="2">
        <v>0</v>
      </c>
      <c r="E168" s="2">
        <v>0</v>
      </c>
      <c r="F168" s="2">
        <f>VLOOKUP(Share8[[#This Row],[Station]],'[4]Reach and Share'!$A$3:$C$562,3,0)</f>
        <v>0</v>
      </c>
      <c r="G168" s="2">
        <f>Share8[[#This Row],[Q1''2025]]-Share8[[#This Row],[Q4''2024]]</f>
        <v>0</v>
      </c>
    </row>
    <row r="169" spans="1:7" x14ac:dyDescent="0.45">
      <c r="A169" s="3" t="s">
        <v>227</v>
      </c>
      <c r="B169" s="2">
        <v>0</v>
      </c>
      <c r="C169" s="2">
        <v>0</v>
      </c>
      <c r="D169" s="2">
        <v>0</v>
      </c>
      <c r="E169" s="2">
        <v>0</v>
      </c>
      <c r="F169" s="2">
        <f>VLOOKUP(Share8[[#This Row],[Station]],'[4]Reach and Share'!$A$3:$C$562,3,0)</f>
        <v>0</v>
      </c>
      <c r="G169" s="2">
        <f>Share8[[#This Row],[Q1''2025]]-Share8[[#This Row],[Q4''2024]]</f>
        <v>0</v>
      </c>
    </row>
    <row r="170" spans="1:7" x14ac:dyDescent="0.45">
      <c r="A170" s="3" t="s">
        <v>77</v>
      </c>
      <c r="B170" s="2">
        <v>0</v>
      </c>
      <c r="C170" s="2">
        <v>0</v>
      </c>
      <c r="D170" s="2">
        <v>0</v>
      </c>
      <c r="E170" s="2">
        <v>0</v>
      </c>
      <c r="F170" s="2">
        <f>VLOOKUP(Share8[[#This Row],[Station]],'[4]Reach and Share'!$A$3:$C$562,3,0)</f>
        <v>0</v>
      </c>
      <c r="G170" s="2">
        <f>Share8[[#This Row],[Q1''2025]]-Share8[[#This Row],[Q4''2024]]</f>
        <v>0</v>
      </c>
    </row>
    <row r="171" spans="1:7" x14ac:dyDescent="0.45">
      <c r="A171" s="3" t="s">
        <v>96</v>
      </c>
      <c r="B171" s="2">
        <v>0</v>
      </c>
      <c r="C171" s="2">
        <v>0</v>
      </c>
      <c r="D171" s="2">
        <v>0</v>
      </c>
      <c r="E171" s="2">
        <v>0</v>
      </c>
      <c r="F171" s="2">
        <f>VLOOKUP(Share8[[#This Row],[Station]],'[4]Reach and Share'!$A$3:$C$562,3,0)</f>
        <v>0</v>
      </c>
      <c r="G171" s="2">
        <f>Share8[[#This Row],[Q1''2025]]-Share8[[#This Row],[Q4''2024]]</f>
        <v>0</v>
      </c>
    </row>
    <row r="172" spans="1:7" x14ac:dyDescent="0.45">
      <c r="A172" s="3" t="s">
        <v>68</v>
      </c>
      <c r="B172" s="2">
        <v>0</v>
      </c>
      <c r="C172" s="2">
        <v>0</v>
      </c>
      <c r="D172" s="2">
        <v>0</v>
      </c>
      <c r="E172" s="2">
        <v>0</v>
      </c>
      <c r="F172" s="2">
        <f>VLOOKUP(Share8[[#This Row],[Station]],'[4]Reach and Share'!$A$3:$C$562,3,0)</f>
        <v>0</v>
      </c>
      <c r="G172" s="2">
        <f>Share8[[#This Row],[Q1''2025]]-Share8[[#This Row],[Q4''2024]]</f>
        <v>0</v>
      </c>
    </row>
    <row r="173" spans="1:7" x14ac:dyDescent="0.45">
      <c r="A173" s="3" t="s">
        <v>178</v>
      </c>
      <c r="B173" s="2">
        <v>0</v>
      </c>
      <c r="C173" s="2">
        <v>0</v>
      </c>
      <c r="D173" s="2">
        <v>0</v>
      </c>
      <c r="E173" s="2">
        <v>0</v>
      </c>
      <c r="F173" s="2">
        <f>VLOOKUP(Share8[[#This Row],[Station]],'[4]Reach and Share'!$A$3:$C$562,3,0)</f>
        <v>0</v>
      </c>
      <c r="G173" s="2">
        <f>Share8[[#This Row],[Q1''2025]]-Share8[[#This Row],[Q4''2024]]</f>
        <v>0</v>
      </c>
    </row>
    <row r="174" spans="1:7" x14ac:dyDescent="0.45">
      <c r="A174" s="3" t="s">
        <v>64</v>
      </c>
      <c r="B174" s="2">
        <v>0</v>
      </c>
      <c r="C174" s="2">
        <v>0</v>
      </c>
      <c r="D174" s="2">
        <v>0</v>
      </c>
      <c r="E174" s="2">
        <v>0</v>
      </c>
      <c r="F174" s="2">
        <f>VLOOKUP(Share8[[#This Row],[Station]],'[4]Reach and Share'!$A$3:$C$562,3,0)</f>
        <v>0</v>
      </c>
      <c r="G174" s="2">
        <f>Share8[[#This Row],[Q1''2025]]-Share8[[#This Row],[Q4''2024]]</f>
        <v>0</v>
      </c>
    </row>
    <row r="175" spans="1:7" x14ac:dyDescent="0.45">
      <c r="A175" s="3" t="s">
        <v>63</v>
      </c>
      <c r="B175" s="2">
        <v>0</v>
      </c>
      <c r="C175" s="2">
        <v>0</v>
      </c>
      <c r="D175" s="2">
        <v>0</v>
      </c>
      <c r="E175" s="2">
        <v>0</v>
      </c>
      <c r="F175" s="2">
        <f>VLOOKUP(Share8[[#This Row],[Station]],'[4]Reach and Share'!$A$3:$C$562,3,0)</f>
        <v>0</v>
      </c>
      <c r="G175" s="2">
        <f>Share8[[#This Row],[Q1''2025]]-Share8[[#This Row],[Q4''2024]]</f>
        <v>0</v>
      </c>
    </row>
    <row r="176" spans="1:7" x14ac:dyDescent="0.45">
      <c r="A176" s="3" t="s">
        <v>66</v>
      </c>
      <c r="B176" s="2">
        <v>0</v>
      </c>
      <c r="C176" s="2">
        <v>0</v>
      </c>
      <c r="D176" s="2">
        <v>2.5259359494812809E-3</v>
      </c>
      <c r="E176" s="2">
        <v>0</v>
      </c>
      <c r="F176" s="2">
        <f>VLOOKUP(Share8[[#This Row],[Station]],'[4]Reach and Share'!$A$3:$C$562,3,0)</f>
        <v>0</v>
      </c>
      <c r="G176" s="2">
        <f>Share8[[#This Row],[Q1''2025]]-Share8[[#This Row],[Q4''2024]]</f>
        <v>0</v>
      </c>
    </row>
    <row r="177" spans="1:7" x14ac:dyDescent="0.45">
      <c r="A177" s="3" t="s">
        <v>198</v>
      </c>
      <c r="B177" s="2">
        <v>0</v>
      </c>
      <c r="C177" s="2">
        <v>0</v>
      </c>
      <c r="D177" s="2">
        <v>0</v>
      </c>
      <c r="E177" s="2">
        <v>0</v>
      </c>
      <c r="F177" s="2">
        <f>VLOOKUP(Share8[[#This Row],[Station]],'[4]Reach and Share'!$A$3:$C$562,3,0)</f>
        <v>0</v>
      </c>
      <c r="G177" s="2">
        <f>Share8[[#This Row],[Q1''2025]]-Share8[[#This Row],[Q4''2024]]</f>
        <v>0</v>
      </c>
    </row>
    <row r="178" spans="1:7" x14ac:dyDescent="0.45">
      <c r="A178" s="3" t="s">
        <v>60</v>
      </c>
      <c r="B178" s="2">
        <v>0</v>
      </c>
      <c r="C178" s="2">
        <v>0</v>
      </c>
      <c r="D178" s="2">
        <v>0</v>
      </c>
      <c r="E178" s="2">
        <v>0</v>
      </c>
      <c r="F178" s="2">
        <f>VLOOKUP(Share8[[#This Row],[Station]],'[4]Reach and Share'!$A$3:$C$562,3,0)</f>
        <v>0</v>
      </c>
      <c r="G178" s="2">
        <f>Share8[[#This Row],[Q1''2025]]-Share8[[#This Row],[Q4''2024]]</f>
        <v>0</v>
      </c>
    </row>
    <row r="179" spans="1:7" x14ac:dyDescent="0.45">
      <c r="A179" s="3" t="s">
        <v>67</v>
      </c>
      <c r="B179" s="2">
        <v>0</v>
      </c>
      <c r="C179" s="2">
        <v>0</v>
      </c>
      <c r="D179" s="2">
        <v>0</v>
      </c>
      <c r="E179" s="2">
        <v>0</v>
      </c>
      <c r="F179" s="2">
        <f>VLOOKUP(Share8[[#This Row],[Station]],'[4]Reach and Share'!$A$3:$C$562,3,0)</f>
        <v>0</v>
      </c>
      <c r="G179" s="2">
        <f>Share8[[#This Row],[Q1''2025]]-Share8[[#This Row],[Q4''2024]]</f>
        <v>0</v>
      </c>
    </row>
    <row r="180" spans="1:7" x14ac:dyDescent="0.45">
      <c r="A180" s="3" t="s">
        <v>122</v>
      </c>
      <c r="B180" s="2">
        <v>0</v>
      </c>
      <c r="C180" s="2">
        <v>0</v>
      </c>
      <c r="D180" s="2">
        <v>0</v>
      </c>
      <c r="E180" s="2">
        <v>0</v>
      </c>
      <c r="F180" s="2">
        <f>VLOOKUP(Share8[[#This Row],[Station]],'[4]Reach and Share'!$A$3:$C$562,3,0)</f>
        <v>0</v>
      </c>
      <c r="G180" s="2">
        <f>Share8[[#This Row],[Q1''2025]]-Share8[[#This Row],[Q4''2024]]</f>
        <v>0</v>
      </c>
    </row>
    <row r="181" spans="1:7" x14ac:dyDescent="0.45">
      <c r="A181" s="3" t="s">
        <v>490</v>
      </c>
      <c r="B181" s="2">
        <v>0</v>
      </c>
      <c r="C181" s="2">
        <v>0</v>
      </c>
      <c r="D181" s="2">
        <v>0</v>
      </c>
      <c r="E181" s="2">
        <v>0</v>
      </c>
      <c r="F181" s="2">
        <f>VLOOKUP(Share8[[#This Row],[Station]],'[4]Reach and Share'!$A$3:$C$562,3,0)</f>
        <v>0</v>
      </c>
      <c r="G181" s="2">
        <f>Share8[[#This Row],[Q1''2025]]-Share8[[#This Row],[Q4''2024]]</f>
        <v>0</v>
      </c>
    </row>
    <row r="182" spans="1:7" x14ac:dyDescent="0.45">
      <c r="A182" s="3" t="s">
        <v>196</v>
      </c>
      <c r="B182" s="2">
        <v>0</v>
      </c>
      <c r="C182" s="2">
        <v>0</v>
      </c>
      <c r="D182" s="2">
        <v>0</v>
      </c>
      <c r="E182" s="2">
        <v>0</v>
      </c>
      <c r="F182" s="2">
        <f>VLOOKUP(Share8[[#This Row],[Station]],'[4]Reach and Share'!$A$3:$C$562,3,0)</f>
        <v>0</v>
      </c>
      <c r="G182" s="2">
        <f>Share8[[#This Row],[Q1''2025]]-Share8[[#This Row],[Q4''2024]]</f>
        <v>0</v>
      </c>
    </row>
    <row r="183" spans="1:7" x14ac:dyDescent="0.45">
      <c r="A183" s="3" t="s">
        <v>216</v>
      </c>
      <c r="B183" s="2">
        <v>0</v>
      </c>
      <c r="C183" s="2">
        <v>0</v>
      </c>
      <c r="D183" s="2">
        <v>0</v>
      </c>
      <c r="E183" s="2">
        <v>0</v>
      </c>
      <c r="F183" s="2">
        <f>VLOOKUP(Share8[[#This Row],[Station]],'[4]Reach and Share'!$A$3:$C$562,3,0)</f>
        <v>0</v>
      </c>
      <c r="G183" s="2">
        <f>Share8[[#This Row],[Q1''2025]]-Share8[[#This Row],[Q4''2024]]</f>
        <v>0</v>
      </c>
    </row>
    <row r="184" spans="1:7" x14ac:dyDescent="0.45">
      <c r="A184" s="3" t="s">
        <v>129</v>
      </c>
      <c r="B184" s="2">
        <v>0</v>
      </c>
      <c r="C184" s="2">
        <v>0</v>
      </c>
      <c r="D184" s="2">
        <v>0</v>
      </c>
      <c r="E184" s="2">
        <v>0</v>
      </c>
      <c r="F184" s="2">
        <f>VLOOKUP(Share8[[#This Row],[Station]],'[4]Reach and Share'!$A$3:$C$562,3,0)</f>
        <v>0</v>
      </c>
      <c r="G184" s="2">
        <f>Share8[[#This Row],[Q1''2025]]-Share8[[#This Row],[Q4''2024]]</f>
        <v>0</v>
      </c>
    </row>
    <row r="185" spans="1:7" x14ac:dyDescent="0.45">
      <c r="A185" s="3" t="s">
        <v>515</v>
      </c>
      <c r="B185" s="2">
        <v>0</v>
      </c>
      <c r="C185" s="2">
        <v>0</v>
      </c>
      <c r="D185" s="2">
        <v>0</v>
      </c>
      <c r="E185" s="2">
        <v>0</v>
      </c>
      <c r="F185" s="2">
        <f>VLOOKUP(Share8[[#This Row],[Station]],'[4]Reach and Share'!$A$3:$C$562,3,0)</f>
        <v>0</v>
      </c>
      <c r="G185" s="2">
        <f>Share8[[#This Row],[Q1''2025]]-Share8[[#This Row],[Q4''2024]]</f>
        <v>0</v>
      </c>
    </row>
    <row r="186" spans="1:7" x14ac:dyDescent="0.45">
      <c r="A186" s="3" t="s">
        <v>454</v>
      </c>
      <c r="B186" s="2">
        <v>0</v>
      </c>
      <c r="C186" s="2">
        <v>0</v>
      </c>
      <c r="D186" s="2">
        <v>0</v>
      </c>
      <c r="E186" s="2">
        <v>0</v>
      </c>
      <c r="F186" s="2">
        <f>VLOOKUP(Share8[[#This Row],[Station]],'[4]Reach and Share'!$A$3:$C$562,3,0)</f>
        <v>0</v>
      </c>
      <c r="G186" s="2">
        <f>Share8[[#This Row],[Q1''2025]]-Share8[[#This Row],[Q4''2024]]</f>
        <v>0</v>
      </c>
    </row>
    <row r="187" spans="1:7" x14ac:dyDescent="0.45">
      <c r="A187" s="3" t="s">
        <v>128</v>
      </c>
      <c r="B187" s="2">
        <v>0</v>
      </c>
      <c r="C187" s="2">
        <v>0</v>
      </c>
      <c r="D187" s="2">
        <v>0</v>
      </c>
      <c r="E187" s="2">
        <v>0</v>
      </c>
      <c r="F187" s="2">
        <f>VLOOKUP(Share8[[#This Row],[Station]],'[4]Reach and Share'!$A$3:$C$562,3,0)</f>
        <v>0</v>
      </c>
      <c r="G187" s="2">
        <f>Share8[[#This Row],[Q1''2025]]-Share8[[#This Row],[Q4''2024]]</f>
        <v>0</v>
      </c>
    </row>
    <row r="188" spans="1:7" x14ac:dyDescent="0.45">
      <c r="A188" s="3" t="s">
        <v>210</v>
      </c>
      <c r="B188" s="2">
        <v>0</v>
      </c>
      <c r="C188" s="2">
        <v>0</v>
      </c>
      <c r="D188" s="2">
        <v>0</v>
      </c>
      <c r="E188" s="2">
        <v>0</v>
      </c>
      <c r="F188" s="2">
        <f>VLOOKUP(Share8[[#This Row],[Station]],'[4]Reach and Share'!$A$3:$C$562,3,0)</f>
        <v>0</v>
      </c>
      <c r="G188" s="2">
        <f>Share8[[#This Row],[Q1''2025]]-Share8[[#This Row],[Q4''2024]]</f>
        <v>0</v>
      </c>
    </row>
    <row r="189" spans="1:7" x14ac:dyDescent="0.45">
      <c r="A189" s="3" t="s">
        <v>179</v>
      </c>
      <c r="B189" s="2">
        <v>0</v>
      </c>
      <c r="C189" s="2">
        <v>0</v>
      </c>
      <c r="D189" s="2">
        <v>0</v>
      </c>
      <c r="E189" s="2">
        <v>0</v>
      </c>
      <c r="F189" s="2">
        <f>VLOOKUP(Share8[[#This Row],[Station]],'[4]Reach and Share'!$A$3:$C$562,3,0)</f>
        <v>0</v>
      </c>
      <c r="G189" s="2">
        <f>Share8[[#This Row],[Q1''2025]]-Share8[[#This Row],[Q4''2024]]</f>
        <v>0</v>
      </c>
    </row>
    <row r="190" spans="1:7" x14ac:dyDescent="0.45">
      <c r="A190" s="3" t="s">
        <v>124</v>
      </c>
      <c r="B190" s="2">
        <v>0</v>
      </c>
      <c r="C190" s="2">
        <v>0</v>
      </c>
      <c r="D190" s="2">
        <v>0</v>
      </c>
      <c r="E190" s="2">
        <v>0</v>
      </c>
      <c r="F190" s="2">
        <f>VLOOKUP(Share8[[#This Row],[Station]],'[4]Reach and Share'!$A$3:$C$562,3,0)</f>
        <v>0</v>
      </c>
      <c r="G190" s="2">
        <f>Share8[[#This Row],[Q1''2025]]-Share8[[#This Row],[Q4''2024]]</f>
        <v>0</v>
      </c>
    </row>
    <row r="191" spans="1:7" x14ac:dyDescent="0.45">
      <c r="A191" s="3" t="s">
        <v>137</v>
      </c>
      <c r="B191" s="2">
        <v>0</v>
      </c>
      <c r="C191" s="2">
        <v>0</v>
      </c>
      <c r="D191" s="2">
        <v>0</v>
      </c>
      <c r="E191" s="2">
        <v>0</v>
      </c>
      <c r="F191" s="2">
        <f>VLOOKUP(Share8[[#This Row],[Station]],'[4]Reach and Share'!$A$3:$C$562,3,0)</f>
        <v>0</v>
      </c>
      <c r="G191" s="2">
        <f>Share8[[#This Row],[Q1''2025]]-Share8[[#This Row],[Q4''2024]]</f>
        <v>0</v>
      </c>
    </row>
    <row r="192" spans="1:7" x14ac:dyDescent="0.45">
      <c r="A192" s="3" t="s">
        <v>514</v>
      </c>
      <c r="B192" s="2">
        <v>0</v>
      </c>
      <c r="C192" s="2">
        <v>0</v>
      </c>
      <c r="D192" s="2">
        <v>0</v>
      </c>
      <c r="E192" s="2">
        <v>0</v>
      </c>
      <c r="F192" s="2">
        <f>VLOOKUP(Share8[[#This Row],[Station]],'[4]Reach and Share'!$A$3:$C$562,3,0)</f>
        <v>0</v>
      </c>
      <c r="G192" s="2">
        <f>Share8[[#This Row],[Q1''2025]]-Share8[[#This Row],[Q4''2024]]</f>
        <v>0</v>
      </c>
    </row>
    <row r="193" spans="1:7" x14ac:dyDescent="0.45">
      <c r="A193" s="3" t="s">
        <v>460</v>
      </c>
      <c r="B193" s="2">
        <v>0</v>
      </c>
      <c r="C193" s="2">
        <v>0</v>
      </c>
      <c r="D193" s="2">
        <v>0</v>
      </c>
      <c r="E193" s="2">
        <v>0</v>
      </c>
      <c r="F193" s="2">
        <f>VLOOKUP(Share8[[#This Row],[Station]],'[4]Reach and Share'!$A$3:$C$562,3,0)</f>
        <v>0</v>
      </c>
      <c r="G193" s="2">
        <f>Share8[[#This Row],[Q1''2025]]-Share8[[#This Row],[Q4''2024]]</f>
        <v>0</v>
      </c>
    </row>
    <row r="194" spans="1:7" x14ac:dyDescent="0.45">
      <c r="A194" s="3" t="s">
        <v>125</v>
      </c>
      <c r="B194" s="2">
        <v>0</v>
      </c>
      <c r="C194" s="2">
        <v>0</v>
      </c>
      <c r="D194" s="2">
        <v>0</v>
      </c>
      <c r="E194" s="2">
        <v>0</v>
      </c>
      <c r="F194" s="2">
        <f>VLOOKUP(Share8[[#This Row],[Station]],'[4]Reach and Share'!$A$3:$C$562,3,0)</f>
        <v>0</v>
      </c>
      <c r="G194" s="2">
        <f>Share8[[#This Row],[Q1''2025]]-Share8[[#This Row],[Q4''2024]]</f>
        <v>0</v>
      </c>
    </row>
    <row r="195" spans="1:7" x14ac:dyDescent="0.45">
      <c r="A195" s="3" t="s">
        <v>71</v>
      </c>
      <c r="B195" s="2">
        <v>0</v>
      </c>
      <c r="C195" s="2">
        <v>0</v>
      </c>
      <c r="D195" s="2">
        <v>0</v>
      </c>
      <c r="E195" s="2">
        <v>0</v>
      </c>
      <c r="F195" s="2">
        <f>VLOOKUP(Share8[[#This Row],[Station]],'[4]Reach and Share'!$A$3:$C$562,3,0)</f>
        <v>0</v>
      </c>
      <c r="G195" s="2">
        <f>Share8[[#This Row],[Q1''2025]]-Share8[[#This Row],[Q4''2024]]</f>
        <v>0</v>
      </c>
    </row>
    <row r="196" spans="1:7" x14ac:dyDescent="0.45">
      <c r="A196" s="3" t="s">
        <v>74</v>
      </c>
      <c r="B196" s="2">
        <v>0</v>
      </c>
      <c r="C196" s="2">
        <v>0</v>
      </c>
      <c r="D196" s="2">
        <v>0</v>
      </c>
      <c r="E196" s="2">
        <v>0</v>
      </c>
      <c r="F196" s="2">
        <f>VLOOKUP(Share8[[#This Row],[Station]],'[4]Reach and Share'!$A$3:$C$562,3,0)</f>
        <v>0</v>
      </c>
      <c r="G196" s="2">
        <f>Share8[[#This Row],[Q1''2025]]-Share8[[#This Row],[Q4''2024]]</f>
        <v>0</v>
      </c>
    </row>
    <row r="197" spans="1:7" x14ac:dyDescent="0.45">
      <c r="A197" s="3" t="s">
        <v>86</v>
      </c>
      <c r="B197" s="2">
        <v>0</v>
      </c>
      <c r="C197" s="2">
        <v>0</v>
      </c>
      <c r="D197" s="2">
        <v>0</v>
      </c>
      <c r="E197" s="2">
        <v>0</v>
      </c>
      <c r="F197" s="2">
        <f>VLOOKUP(Share8[[#This Row],[Station]],'[4]Reach and Share'!$A$3:$C$562,3,0)</f>
        <v>0</v>
      </c>
      <c r="G197" s="2">
        <f>Share8[[#This Row],[Q1''2025]]-Share8[[#This Row],[Q4''2024]]</f>
        <v>0</v>
      </c>
    </row>
    <row r="198" spans="1:7" x14ac:dyDescent="0.45">
      <c r="A198" s="3" t="s">
        <v>72</v>
      </c>
      <c r="B198" s="2">
        <v>0</v>
      </c>
      <c r="C198" s="2">
        <v>0</v>
      </c>
      <c r="D198" s="2">
        <v>0</v>
      </c>
      <c r="E198" s="2">
        <v>0</v>
      </c>
      <c r="F198" s="2">
        <f>VLOOKUP(Share8[[#This Row],[Station]],'[4]Reach and Share'!$A$3:$C$562,3,0)</f>
        <v>0</v>
      </c>
      <c r="G198" s="2">
        <f>Share8[[#This Row],[Q1''2025]]-Share8[[#This Row],[Q4''2024]]</f>
        <v>0</v>
      </c>
    </row>
    <row r="199" spans="1:7" x14ac:dyDescent="0.45">
      <c r="A199" s="3" t="s">
        <v>53</v>
      </c>
      <c r="B199" s="2">
        <v>0</v>
      </c>
      <c r="C199" s="2">
        <v>0</v>
      </c>
      <c r="D199" s="2">
        <v>0</v>
      </c>
      <c r="E199" s="2">
        <v>0</v>
      </c>
      <c r="F199" s="2">
        <f>VLOOKUP(Share8[[#This Row],[Station]],'[4]Reach and Share'!$A$3:$C$562,3,0)</f>
        <v>0</v>
      </c>
      <c r="G199" s="2">
        <f>Share8[[#This Row],[Q1''2025]]-Share8[[#This Row],[Q4''2024]]</f>
        <v>0</v>
      </c>
    </row>
    <row r="200" spans="1:7" x14ac:dyDescent="0.45">
      <c r="A200" s="3" t="s">
        <v>209</v>
      </c>
      <c r="B200" s="2">
        <v>0</v>
      </c>
      <c r="C200" s="2">
        <v>0</v>
      </c>
      <c r="D200" s="2">
        <v>0</v>
      </c>
      <c r="E200" s="2">
        <v>0</v>
      </c>
      <c r="F200" s="2">
        <f>VLOOKUP(Share8[[#This Row],[Station]],'[4]Reach and Share'!$A$3:$C$562,3,0)</f>
        <v>0</v>
      </c>
      <c r="G200" s="2">
        <f>Share8[[#This Row],[Q1''2025]]-Share8[[#This Row],[Q4''2024]]</f>
        <v>0</v>
      </c>
    </row>
    <row r="201" spans="1:7" x14ac:dyDescent="0.45">
      <c r="A201" s="3" t="s">
        <v>52</v>
      </c>
      <c r="B201" s="2">
        <v>0</v>
      </c>
      <c r="C201" s="2">
        <v>0</v>
      </c>
      <c r="D201" s="2">
        <v>0</v>
      </c>
      <c r="E201" s="2">
        <v>0</v>
      </c>
      <c r="F201" s="2">
        <f>VLOOKUP(Share8[[#This Row],[Station]],'[4]Reach and Share'!$A$3:$C$562,3,0)</f>
        <v>0</v>
      </c>
      <c r="G201" s="2">
        <f>Share8[[#This Row],[Q1''2025]]-Share8[[#This Row],[Q4''2024]]</f>
        <v>0</v>
      </c>
    </row>
    <row r="202" spans="1:7" x14ac:dyDescent="0.45">
      <c r="A202" s="3" t="s">
        <v>224</v>
      </c>
      <c r="B202" s="2">
        <v>0</v>
      </c>
      <c r="C202" s="2">
        <v>0</v>
      </c>
      <c r="D202" s="2">
        <v>0</v>
      </c>
      <c r="E202" s="2">
        <v>0</v>
      </c>
      <c r="F202" s="2">
        <f>VLOOKUP(Share8[[#This Row],[Station]],'[4]Reach and Share'!$A$3:$C$562,3,0)</f>
        <v>0</v>
      </c>
      <c r="G202" s="2">
        <f>Share8[[#This Row],[Q1''2025]]-Share8[[#This Row],[Q4''2024]]</f>
        <v>0</v>
      </c>
    </row>
    <row r="203" spans="1:7" x14ac:dyDescent="0.45">
      <c r="A203" s="3" t="s">
        <v>517</v>
      </c>
      <c r="B203" s="2">
        <v>0</v>
      </c>
      <c r="C203" s="2">
        <v>0</v>
      </c>
      <c r="D203" s="2">
        <v>0</v>
      </c>
      <c r="E203" s="2">
        <v>0</v>
      </c>
      <c r="F203" s="2">
        <f>VLOOKUP(Share8[[#This Row],[Station]],'[4]Reach and Share'!$A$3:$C$562,3,0)</f>
        <v>0</v>
      </c>
      <c r="G203" s="2">
        <f>Share8[[#This Row],[Q1''2025]]-Share8[[#This Row],[Q4''2024]]</f>
        <v>0</v>
      </c>
    </row>
    <row r="204" spans="1:7" x14ac:dyDescent="0.45">
      <c r="A204" s="3" t="s">
        <v>516</v>
      </c>
      <c r="B204" s="2">
        <v>0</v>
      </c>
      <c r="C204" s="2">
        <v>0</v>
      </c>
      <c r="D204" s="2">
        <v>0</v>
      </c>
      <c r="E204" s="2">
        <v>0</v>
      </c>
      <c r="F204" s="2">
        <f>VLOOKUP(Share8[[#This Row],[Station]],'[4]Reach and Share'!$A$3:$C$562,3,0)</f>
        <v>0</v>
      </c>
      <c r="G204" s="2">
        <f>Share8[[#This Row],[Q1''2025]]-Share8[[#This Row],[Q4''2024]]</f>
        <v>0</v>
      </c>
    </row>
    <row r="205" spans="1:7" x14ac:dyDescent="0.45">
      <c r="A205" s="3" t="s">
        <v>213</v>
      </c>
      <c r="B205" s="2">
        <v>0</v>
      </c>
      <c r="C205" s="2">
        <v>0</v>
      </c>
      <c r="D205" s="2">
        <v>0</v>
      </c>
      <c r="E205" s="2">
        <v>0</v>
      </c>
      <c r="F205" s="2">
        <f>VLOOKUP(Share8[[#This Row],[Station]],'[4]Reach and Share'!$A$3:$C$562,3,0)</f>
        <v>0</v>
      </c>
      <c r="G205" s="2">
        <f>Share8[[#This Row],[Q1''2025]]-Share8[[#This Row],[Q4''2024]]</f>
        <v>0</v>
      </c>
    </row>
    <row r="206" spans="1:7" x14ac:dyDescent="0.45">
      <c r="A206" s="3" t="s">
        <v>470</v>
      </c>
      <c r="B206" s="2">
        <v>0</v>
      </c>
      <c r="C206" s="2">
        <v>0</v>
      </c>
      <c r="D206" s="2">
        <v>0</v>
      </c>
      <c r="E206" s="2">
        <v>0</v>
      </c>
      <c r="F206" s="2">
        <f>VLOOKUP(Share8[[#This Row],[Station]],'[4]Reach and Share'!$A$3:$C$562,3,0)</f>
        <v>0</v>
      </c>
      <c r="G206" s="2">
        <f>Share8[[#This Row],[Q1''2025]]-Share8[[#This Row],[Q4''2024]]</f>
        <v>0</v>
      </c>
    </row>
    <row r="207" spans="1:7" x14ac:dyDescent="0.45">
      <c r="A207" s="3" t="s">
        <v>95</v>
      </c>
      <c r="B207" s="2">
        <v>0</v>
      </c>
      <c r="C207" s="2">
        <v>0</v>
      </c>
      <c r="D207" s="2">
        <v>0</v>
      </c>
      <c r="E207" s="2">
        <v>0</v>
      </c>
      <c r="F207" s="2">
        <f>VLOOKUP(Share8[[#This Row],[Station]],'[4]Reach and Share'!$A$3:$C$562,3,0)</f>
        <v>0</v>
      </c>
      <c r="G207" s="2">
        <f>Share8[[#This Row],[Q1''2025]]-Share8[[#This Row],[Q4''2024]]</f>
        <v>0</v>
      </c>
    </row>
    <row r="208" spans="1:7" x14ac:dyDescent="0.45">
      <c r="A208" s="3" t="s">
        <v>94</v>
      </c>
      <c r="B208" s="2">
        <v>0</v>
      </c>
      <c r="C208" s="2">
        <v>0</v>
      </c>
      <c r="D208" s="2">
        <v>0</v>
      </c>
      <c r="E208" s="2">
        <v>0</v>
      </c>
      <c r="F208" s="2">
        <f>VLOOKUP(Share8[[#This Row],[Station]],'[4]Reach and Share'!$A$3:$C$562,3,0)</f>
        <v>0</v>
      </c>
      <c r="G208" s="2">
        <f>Share8[[#This Row],[Q1''2025]]-Share8[[#This Row],[Q4''2024]]</f>
        <v>0</v>
      </c>
    </row>
    <row r="209" spans="1:7" x14ac:dyDescent="0.45">
      <c r="A209" s="3" t="s">
        <v>175</v>
      </c>
      <c r="B209" s="2">
        <v>0</v>
      </c>
      <c r="C209" s="2">
        <v>0</v>
      </c>
      <c r="D209" s="2">
        <v>0</v>
      </c>
      <c r="E209" s="2">
        <v>0</v>
      </c>
      <c r="F209" s="2">
        <f>VLOOKUP(Share8[[#This Row],[Station]],'[4]Reach and Share'!$A$3:$C$562,3,0)</f>
        <v>0</v>
      </c>
      <c r="G209" s="2">
        <f>Share8[[#This Row],[Q1''2025]]-Share8[[#This Row],[Q4''2024]]</f>
        <v>0</v>
      </c>
    </row>
    <row r="210" spans="1:7" x14ac:dyDescent="0.45">
      <c r="A210" s="3" t="s">
        <v>54</v>
      </c>
      <c r="B210" s="2">
        <v>0</v>
      </c>
      <c r="C210" s="2">
        <v>0</v>
      </c>
      <c r="D210" s="2">
        <v>0</v>
      </c>
      <c r="E210" s="2">
        <v>0</v>
      </c>
      <c r="F210" s="2">
        <f>VLOOKUP(Share8[[#This Row],[Station]],'[4]Reach and Share'!$A$3:$C$562,3,0)</f>
        <v>0</v>
      </c>
      <c r="G210" s="2">
        <f>Share8[[#This Row],[Q1''2025]]-Share8[[#This Row],[Q4''2024]]</f>
        <v>0</v>
      </c>
    </row>
    <row r="211" spans="1:7" x14ac:dyDescent="0.45">
      <c r="A211" s="3" t="s">
        <v>489</v>
      </c>
      <c r="B211" s="2">
        <v>0</v>
      </c>
      <c r="C211" s="2">
        <v>0</v>
      </c>
      <c r="D211" s="2">
        <v>0</v>
      </c>
      <c r="E211" s="2">
        <v>0</v>
      </c>
      <c r="F211" s="2">
        <f>VLOOKUP(Share8[[#This Row],[Station]],'[4]Reach and Share'!$A$3:$C$562,3,0)</f>
        <v>0</v>
      </c>
      <c r="G211" s="2">
        <f>Share8[[#This Row],[Q1''2025]]-Share8[[#This Row],[Q4''2024]]</f>
        <v>0</v>
      </c>
    </row>
    <row r="212" spans="1:7" x14ac:dyDescent="0.45">
      <c r="A212" s="3" t="s">
        <v>59</v>
      </c>
      <c r="B212" s="2">
        <v>0</v>
      </c>
      <c r="C212" s="2">
        <v>0</v>
      </c>
      <c r="D212" s="2">
        <v>0</v>
      </c>
      <c r="E212" s="2">
        <v>0</v>
      </c>
      <c r="F212" s="2">
        <f>VLOOKUP(Share8[[#This Row],[Station]],'[4]Reach and Share'!$A$3:$C$562,3,0)</f>
        <v>0</v>
      </c>
      <c r="G212" s="2">
        <f>Share8[[#This Row],[Q1''2025]]-Share8[[#This Row],[Q4''2024]]</f>
        <v>0</v>
      </c>
    </row>
    <row r="213" spans="1:7" x14ac:dyDescent="0.45">
      <c r="A213" s="3" t="s">
        <v>441</v>
      </c>
      <c r="B213" s="2">
        <v>0</v>
      </c>
      <c r="C213" s="2">
        <v>0</v>
      </c>
      <c r="D213" s="2">
        <v>0</v>
      </c>
      <c r="E213" s="2">
        <v>0</v>
      </c>
      <c r="F213" s="2">
        <f>VLOOKUP(Share8[[#This Row],[Station]],'[4]Reach and Share'!$A$3:$C$562,3,0)</f>
        <v>0</v>
      </c>
      <c r="G213" s="2">
        <f>Share8[[#This Row],[Q1''2025]]-Share8[[#This Row],[Q4''2024]]</f>
        <v>0</v>
      </c>
    </row>
    <row r="214" spans="1:7" x14ac:dyDescent="0.45">
      <c r="A214" s="3" t="s">
        <v>51</v>
      </c>
      <c r="B214" s="2">
        <v>0</v>
      </c>
      <c r="C214" s="2">
        <v>0</v>
      </c>
      <c r="D214" s="2">
        <v>0</v>
      </c>
      <c r="E214" s="2">
        <v>0</v>
      </c>
      <c r="F214" s="2">
        <f>VLOOKUP(Share8[[#This Row],[Station]],'[4]Reach and Share'!$A$3:$C$562,3,0)</f>
        <v>0</v>
      </c>
      <c r="G214" s="2">
        <f>Share8[[#This Row],[Q1''2025]]-Share8[[#This Row],[Q4''2024]]</f>
        <v>0</v>
      </c>
    </row>
    <row r="215" spans="1:7" x14ac:dyDescent="0.45">
      <c r="A215" s="3" t="s">
        <v>200</v>
      </c>
      <c r="B215" s="2">
        <v>0</v>
      </c>
      <c r="C215" s="2">
        <v>0</v>
      </c>
      <c r="D215" s="2">
        <v>0</v>
      </c>
      <c r="E215" s="2">
        <v>0</v>
      </c>
      <c r="F215" s="2">
        <f>VLOOKUP(Share8[[#This Row],[Station]],'[4]Reach and Share'!$A$3:$C$562,3,0)</f>
        <v>0</v>
      </c>
      <c r="G215" s="2">
        <f>Share8[[#This Row],[Q1''2025]]-Share8[[#This Row],[Q4''2024]]</f>
        <v>0</v>
      </c>
    </row>
    <row r="216" spans="1:7" x14ac:dyDescent="0.45">
      <c r="A216" s="3" t="s">
        <v>18</v>
      </c>
      <c r="B216" s="2">
        <v>0</v>
      </c>
      <c r="C216" s="2">
        <v>0</v>
      </c>
      <c r="D216" s="2">
        <v>0</v>
      </c>
      <c r="E216" s="2">
        <v>0</v>
      </c>
      <c r="F216" s="2">
        <f>VLOOKUP(Share8[[#This Row],[Station]],'[4]Reach and Share'!$A$3:$C$562,3,0)</f>
        <v>0</v>
      </c>
      <c r="G216" s="2">
        <f>Share8[[#This Row],[Q1''2025]]-Share8[[#This Row],[Q4''2024]]</f>
        <v>0</v>
      </c>
    </row>
    <row r="217" spans="1:7" x14ac:dyDescent="0.45">
      <c r="A217" s="3" t="s">
        <v>61</v>
      </c>
      <c r="B217" s="2">
        <v>0</v>
      </c>
      <c r="C217" s="2">
        <v>0</v>
      </c>
      <c r="D217" s="2">
        <v>0</v>
      </c>
      <c r="E217" s="2">
        <v>0</v>
      </c>
      <c r="F217" s="2">
        <f>VLOOKUP(Share8[[#This Row],[Station]],'[4]Reach and Share'!$A$3:$C$562,3,0)</f>
        <v>0</v>
      </c>
      <c r="G217" s="2">
        <f>Share8[[#This Row],[Q1''2025]]-Share8[[#This Row],[Q4''2024]]</f>
        <v>0</v>
      </c>
    </row>
    <row r="218" spans="1:7" x14ac:dyDescent="0.45">
      <c r="A218" s="3" t="s">
        <v>58</v>
      </c>
      <c r="B218" s="2">
        <v>0</v>
      </c>
      <c r="C218" s="2">
        <v>0</v>
      </c>
      <c r="D218" s="2">
        <v>0</v>
      </c>
      <c r="E218" s="2">
        <v>0</v>
      </c>
      <c r="F218" s="2">
        <f>VLOOKUP(Share8[[#This Row],[Station]],'[4]Reach and Share'!$A$3:$C$562,3,0)</f>
        <v>0</v>
      </c>
      <c r="G218" s="2">
        <f>Share8[[#This Row],[Q1''2025]]-Share8[[#This Row],[Q4''2024]]</f>
        <v>0</v>
      </c>
    </row>
    <row r="219" spans="1:7" x14ac:dyDescent="0.45">
      <c r="A219" s="3" t="s">
        <v>199</v>
      </c>
      <c r="B219" s="2">
        <v>0</v>
      </c>
      <c r="C219" s="2">
        <v>0</v>
      </c>
      <c r="D219" s="2">
        <v>0</v>
      </c>
      <c r="E219" s="2">
        <v>0</v>
      </c>
      <c r="F219" s="2">
        <f>VLOOKUP(Share8[[#This Row],[Station]],'[4]Reach and Share'!$A$3:$C$562,3,0)</f>
        <v>0</v>
      </c>
      <c r="G219" s="2">
        <f>Share8[[#This Row],[Q1''2025]]-Share8[[#This Row],[Q4''2024]]</f>
        <v>0</v>
      </c>
    </row>
    <row r="220" spans="1:7" x14ac:dyDescent="0.45">
      <c r="A220" s="3" t="s">
        <v>55</v>
      </c>
      <c r="B220" s="2">
        <v>0</v>
      </c>
      <c r="C220" s="2">
        <v>0</v>
      </c>
      <c r="D220" s="2">
        <v>0</v>
      </c>
      <c r="E220" s="2">
        <v>0</v>
      </c>
      <c r="F220" s="2">
        <f>VLOOKUP(Share8[[#This Row],[Station]],'[4]Reach and Share'!$A$3:$C$562,3,0)</f>
        <v>0</v>
      </c>
      <c r="G220" s="2">
        <f>Share8[[#This Row],[Q1''2025]]-Share8[[#This Row],[Q4''2024]]</f>
        <v>0</v>
      </c>
    </row>
    <row r="221" spans="1:7" x14ac:dyDescent="0.45">
      <c r="A221" s="3" t="s">
        <v>214</v>
      </c>
      <c r="B221" s="2">
        <v>0</v>
      </c>
      <c r="C221" s="2">
        <v>0</v>
      </c>
      <c r="D221" s="2">
        <v>0</v>
      </c>
      <c r="E221" s="2">
        <v>0</v>
      </c>
      <c r="F221" s="2">
        <f>VLOOKUP(Share8[[#This Row],[Station]],'[4]Reach and Share'!$A$3:$C$562,3,0)</f>
        <v>0</v>
      </c>
      <c r="G221" s="2">
        <f>Share8[[#This Row],[Q1''2025]]-Share8[[#This Row],[Q4''2024]]</f>
        <v>0</v>
      </c>
    </row>
    <row r="222" spans="1:7" x14ac:dyDescent="0.45">
      <c r="A222" s="3" t="s">
        <v>56</v>
      </c>
      <c r="B222" s="2">
        <v>0</v>
      </c>
      <c r="C222" s="2">
        <v>0</v>
      </c>
      <c r="D222" s="2">
        <v>0</v>
      </c>
      <c r="E222" s="2">
        <v>0</v>
      </c>
      <c r="F222" s="2">
        <f>VLOOKUP(Share8[[#This Row],[Station]],'[4]Reach and Share'!$A$3:$C$562,3,0)</f>
        <v>0</v>
      </c>
      <c r="G222" s="2">
        <f>Share8[[#This Row],[Q1''2025]]-Share8[[#This Row],[Q4''2024]]</f>
        <v>0</v>
      </c>
    </row>
    <row r="223" spans="1:7" x14ac:dyDescent="0.45">
      <c r="A223" s="3" t="s">
        <v>57</v>
      </c>
      <c r="B223" s="2">
        <v>0</v>
      </c>
      <c r="C223" s="2">
        <v>0</v>
      </c>
      <c r="D223" s="2">
        <v>0</v>
      </c>
      <c r="E223" s="2">
        <v>0</v>
      </c>
      <c r="F223" s="2">
        <f>VLOOKUP(Share8[[#This Row],[Station]],'[4]Reach and Share'!$A$3:$C$562,3,0)</f>
        <v>0</v>
      </c>
      <c r="G223" s="2">
        <f>Share8[[#This Row],[Q1''2025]]-Share8[[#This Row],[Q4''2024]]</f>
        <v>0</v>
      </c>
    </row>
    <row r="224" spans="1:7" x14ac:dyDescent="0.45">
      <c r="A224" s="3" t="s">
        <v>162</v>
      </c>
      <c r="B224" s="2">
        <v>0</v>
      </c>
      <c r="C224" s="2">
        <v>0</v>
      </c>
      <c r="D224" s="2">
        <v>0</v>
      </c>
      <c r="E224" s="2">
        <v>0</v>
      </c>
      <c r="F224" s="2">
        <f>VLOOKUP(Share8[[#This Row],[Station]],'[4]Reach and Share'!$A$3:$C$562,3,0)</f>
        <v>0</v>
      </c>
      <c r="G224" s="2">
        <f>Share8[[#This Row],[Q1''2025]]-Share8[[#This Row],[Q4''2024]]</f>
        <v>0</v>
      </c>
    </row>
    <row r="225" spans="1:7" x14ac:dyDescent="0.45">
      <c r="A225" s="3" t="s">
        <v>453</v>
      </c>
      <c r="B225" s="2">
        <v>0</v>
      </c>
      <c r="C225" s="2">
        <v>0</v>
      </c>
      <c r="D225" s="2">
        <v>0</v>
      </c>
      <c r="E225" s="2">
        <v>0</v>
      </c>
      <c r="F225" s="2">
        <f>VLOOKUP(Share8[[#This Row],[Station]],'[4]Reach and Share'!$A$3:$C$562,3,0)</f>
        <v>0</v>
      </c>
      <c r="G225" s="2">
        <f>Share8[[#This Row],[Q1''2025]]-Share8[[#This Row],[Q4''2024]]</f>
        <v>0</v>
      </c>
    </row>
    <row r="226" spans="1:7" x14ac:dyDescent="0.45">
      <c r="A226" s="3" t="s">
        <v>123</v>
      </c>
      <c r="B226" s="2">
        <v>0</v>
      </c>
      <c r="C226" s="2">
        <v>0</v>
      </c>
      <c r="D226" s="2">
        <v>0</v>
      </c>
      <c r="E226" s="2">
        <v>0</v>
      </c>
      <c r="F226" s="2">
        <f>VLOOKUP(Share8[[#This Row],[Station]],'[4]Reach and Share'!$A$3:$C$562,3,0)</f>
        <v>0</v>
      </c>
      <c r="G226" s="2">
        <f>Share8[[#This Row],[Q1''2025]]-Share8[[#This Row],[Q4''2024]]</f>
        <v>0</v>
      </c>
    </row>
    <row r="227" spans="1:7" x14ac:dyDescent="0.45">
      <c r="A227" s="3" t="s">
        <v>197</v>
      </c>
      <c r="B227" s="2">
        <v>0</v>
      </c>
      <c r="C227" s="2">
        <v>0</v>
      </c>
      <c r="D227" s="2">
        <v>0</v>
      </c>
      <c r="E227" s="2">
        <v>0</v>
      </c>
      <c r="F227" s="2">
        <f>VLOOKUP(Share8[[#This Row],[Station]],'[4]Reach and Share'!$A$3:$C$562,3,0)</f>
        <v>0</v>
      </c>
      <c r="G227" s="2">
        <f>Share8[[#This Row],[Q1''2025]]-Share8[[#This Row],[Q4''2024]]</f>
        <v>0</v>
      </c>
    </row>
    <row r="228" spans="1:7" x14ac:dyDescent="0.45">
      <c r="A228" s="3" t="s">
        <v>166</v>
      </c>
      <c r="B228" s="2">
        <v>0</v>
      </c>
      <c r="C228" s="2">
        <v>0</v>
      </c>
      <c r="D228" s="2">
        <v>0</v>
      </c>
      <c r="E228" s="2">
        <v>0</v>
      </c>
      <c r="F228" s="2">
        <f>VLOOKUP(Share8[[#This Row],[Station]],'[4]Reach and Share'!$A$3:$C$562,3,0)</f>
        <v>0</v>
      </c>
      <c r="G228" s="2">
        <f>Share8[[#This Row],[Q1''2025]]-Share8[[#This Row],[Q4''2024]]</f>
        <v>0</v>
      </c>
    </row>
    <row r="229" spans="1:7" x14ac:dyDescent="0.45">
      <c r="A229" s="3" t="s">
        <v>240</v>
      </c>
      <c r="B229" s="2">
        <v>0</v>
      </c>
      <c r="C229" s="2">
        <v>0</v>
      </c>
      <c r="D229" s="2">
        <v>0</v>
      </c>
      <c r="E229" s="2">
        <v>0</v>
      </c>
      <c r="F229" s="2">
        <f>VLOOKUP(Share8[[#This Row],[Station]],'[4]Reach and Share'!$A$3:$C$562,3,0)</f>
        <v>0</v>
      </c>
      <c r="G229" s="2">
        <f>Share8[[#This Row],[Q1''2025]]-Share8[[#This Row],[Q4''2024]]</f>
        <v>0</v>
      </c>
    </row>
    <row r="230" spans="1:7" x14ac:dyDescent="0.45">
      <c r="A230" s="3" t="s">
        <v>156</v>
      </c>
      <c r="B230" s="2">
        <v>0</v>
      </c>
      <c r="C230" s="2">
        <v>0</v>
      </c>
      <c r="D230" s="2">
        <v>0</v>
      </c>
      <c r="E230" s="2">
        <v>0</v>
      </c>
      <c r="F230" s="2">
        <f>VLOOKUP(Share8[[#This Row],[Station]],'[4]Reach and Share'!$A$3:$C$562,3,0)</f>
        <v>0</v>
      </c>
      <c r="G230" s="2">
        <f>Share8[[#This Row],[Q1''2025]]-Share8[[#This Row],[Q4''2024]]</f>
        <v>0</v>
      </c>
    </row>
    <row r="231" spans="1:7" x14ac:dyDescent="0.45">
      <c r="A231" s="3" t="s">
        <v>366</v>
      </c>
      <c r="B231" s="2">
        <v>0</v>
      </c>
      <c r="C231" s="2">
        <v>0</v>
      </c>
      <c r="D231" s="2">
        <v>0</v>
      </c>
      <c r="E231" s="2">
        <v>0</v>
      </c>
      <c r="F231" s="2">
        <f>VLOOKUP(Share8[[#This Row],[Station]],'[4]Reach and Share'!$A$3:$C$562,3,0)</f>
        <v>0</v>
      </c>
      <c r="G231" s="2">
        <f>Share8[[#This Row],[Q1''2025]]-Share8[[#This Row],[Q4''2024]]</f>
        <v>0</v>
      </c>
    </row>
    <row r="232" spans="1:7" x14ac:dyDescent="0.45">
      <c r="A232" s="3" t="s">
        <v>154</v>
      </c>
      <c r="B232" s="2">
        <v>0</v>
      </c>
      <c r="C232" s="2">
        <v>0</v>
      </c>
      <c r="D232" s="2">
        <v>0</v>
      </c>
      <c r="E232" s="2">
        <v>0</v>
      </c>
      <c r="F232" s="2">
        <f>VLOOKUP(Share8[[#This Row],[Station]],'[4]Reach and Share'!$A$3:$C$562,3,0)</f>
        <v>0</v>
      </c>
      <c r="G232" s="2">
        <f>Share8[[#This Row],[Q1''2025]]-Share8[[#This Row],[Q4''2024]]</f>
        <v>0</v>
      </c>
    </row>
    <row r="233" spans="1:7" x14ac:dyDescent="0.45">
      <c r="A233" s="3" t="s">
        <v>243</v>
      </c>
      <c r="B233" s="2">
        <v>0</v>
      </c>
      <c r="C233" s="2">
        <v>0</v>
      </c>
      <c r="D233" s="2">
        <v>2.7063599458728013E-4</v>
      </c>
      <c r="E233" s="2">
        <v>0</v>
      </c>
      <c r="F233" s="2">
        <f>VLOOKUP(Share8[[#This Row],[Station]],'[4]Reach and Share'!$A$3:$C$562,3,0)</f>
        <v>0</v>
      </c>
      <c r="G233" s="2">
        <f>Share8[[#This Row],[Q1''2025]]-Share8[[#This Row],[Q4''2024]]</f>
        <v>0</v>
      </c>
    </row>
    <row r="234" spans="1:7" x14ac:dyDescent="0.45">
      <c r="A234" s="3" t="s">
        <v>205</v>
      </c>
      <c r="B234" s="2">
        <v>0</v>
      </c>
      <c r="C234" s="2">
        <v>0</v>
      </c>
      <c r="D234" s="2">
        <v>0</v>
      </c>
      <c r="E234" s="2">
        <v>0</v>
      </c>
      <c r="F234" s="2">
        <f>VLOOKUP(Share8[[#This Row],[Station]],'[4]Reach and Share'!$A$3:$C$562,3,0)</f>
        <v>0</v>
      </c>
      <c r="G234" s="2">
        <f>Share8[[#This Row],[Q1''2025]]-Share8[[#This Row],[Q4''2024]]</f>
        <v>0</v>
      </c>
    </row>
    <row r="235" spans="1:7" x14ac:dyDescent="0.45">
      <c r="A235" s="3" t="s">
        <v>112</v>
      </c>
      <c r="B235" s="2">
        <v>0</v>
      </c>
      <c r="C235" s="2">
        <v>0</v>
      </c>
      <c r="D235" s="2">
        <v>0</v>
      </c>
      <c r="E235" s="2">
        <v>0</v>
      </c>
      <c r="F235" s="2">
        <f>VLOOKUP(Share8[[#This Row],[Station]],'[4]Reach and Share'!$A$3:$C$562,3,0)</f>
        <v>0</v>
      </c>
      <c r="G235" s="2">
        <f>Share8[[#This Row],[Q1''2025]]-Share8[[#This Row],[Q4''2024]]</f>
        <v>0</v>
      </c>
    </row>
    <row r="236" spans="1:7" x14ac:dyDescent="0.45">
      <c r="A236" s="3" t="s">
        <v>111</v>
      </c>
      <c r="B236" s="2">
        <v>0</v>
      </c>
      <c r="C236" s="2">
        <v>0</v>
      </c>
      <c r="D236" s="2">
        <v>0</v>
      </c>
      <c r="E236" s="2">
        <v>0</v>
      </c>
      <c r="F236" s="2">
        <f>VLOOKUP(Share8[[#This Row],[Station]],'[4]Reach and Share'!$A$3:$C$562,3,0)</f>
        <v>0</v>
      </c>
      <c r="G236" s="2">
        <f>Share8[[#This Row],[Q1''2025]]-Share8[[#This Row],[Q4''2024]]</f>
        <v>0</v>
      </c>
    </row>
    <row r="237" spans="1:7" x14ac:dyDescent="0.45">
      <c r="A237" s="3" t="s">
        <v>109</v>
      </c>
      <c r="B237" s="2">
        <v>0</v>
      </c>
      <c r="C237" s="2">
        <v>0</v>
      </c>
      <c r="D237" s="2">
        <v>0</v>
      </c>
      <c r="E237" s="2">
        <v>0</v>
      </c>
      <c r="F237" s="2">
        <f>VLOOKUP(Share8[[#This Row],[Station]],'[4]Reach and Share'!$A$3:$C$562,3,0)</f>
        <v>0</v>
      </c>
      <c r="G237" s="2">
        <f>Share8[[#This Row],[Q1''2025]]-Share8[[#This Row],[Q4''2024]]</f>
        <v>0</v>
      </c>
    </row>
    <row r="238" spans="1:7" x14ac:dyDescent="0.45">
      <c r="A238" s="3" t="s">
        <v>113</v>
      </c>
      <c r="B238" s="2">
        <v>0</v>
      </c>
      <c r="C238" s="2">
        <v>0</v>
      </c>
      <c r="D238" s="2">
        <v>0</v>
      </c>
      <c r="E238" s="2">
        <v>0</v>
      </c>
      <c r="F238" s="2">
        <f>VLOOKUP(Share8[[#This Row],[Station]],'[4]Reach and Share'!$A$3:$C$562,3,0)</f>
        <v>0</v>
      </c>
      <c r="G238" s="2">
        <f>Share8[[#This Row],[Q1''2025]]-Share8[[#This Row],[Q4''2024]]</f>
        <v>0</v>
      </c>
    </row>
    <row r="239" spans="1:7" x14ac:dyDescent="0.45">
      <c r="A239" s="3" t="s">
        <v>116</v>
      </c>
      <c r="B239" s="2">
        <v>0</v>
      </c>
      <c r="C239" s="2">
        <v>0</v>
      </c>
      <c r="D239" s="2">
        <v>0</v>
      </c>
      <c r="E239" s="2">
        <v>0</v>
      </c>
      <c r="F239" s="2">
        <f>VLOOKUP(Share8[[#This Row],[Station]],'[4]Reach and Share'!$A$3:$C$562,3,0)</f>
        <v>0</v>
      </c>
      <c r="G239" s="2">
        <f>Share8[[#This Row],[Q1''2025]]-Share8[[#This Row],[Q4''2024]]</f>
        <v>0</v>
      </c>
    </row>
    <row r="240" spans="1:7" x14ac:dyDescent="0.45">
      <c r="A240" s="3" t="s">
        <v>115</v>
      </c>
      <c r="B240" s="2">
        <v>0</v>
      </c>
      <c r="C240" s="2">
        <v>0</v>
      </c>
      <c r="D240" s="2">
        <v>0</v>
      </c>
      <c r="E240" s="2">
        <v>0</v>
      </c>
      <c r="F240" s="2">
        <f>VLOOKUP(Share8[[#This Row],[Station]],'[4]Reach and Share'!$A$3:$C$562,3,0)</f>
        <v>0</v>
      </c>
      <c r="G240" s="2">
        <f>Share8[[#This Row],[Q1''2025]]-Share8[[#This Row],[Q4''2024]]</f>
        <v>0</v>
      </c>
    </row>
    <row r="241" spans="1:7" x14ac:dyDescent="0.45">
      <c r="A241" s="3" t="s">
        <v>114</v>
      </c>
      <c r="B241" s="2">
        <v>0</v>
      </c>
      <c r="C241" s="2">
        <v>0</v>
      </c>
      <c r="D241" s="2">
        <v>0</v>
      </c>
      <c r="E241" s="2">
        <v>0</v>
      </c>
      <c r="F241" s="2">
        <f>VLOOKUP(Share8[[#This Row],[Station]],'[4]Reach and Share'!$A$3:$C$562,3,0)</f>
        <v>0</v>
      </c>
      <c r="G241" s="2">
        <f>Share8[[#This Row],[Q1''2025]]-Share8[[#This Row],[Q4''2024]]</f>
        <v>0</v>
      </c>
    </row>
    <row r="242" spans="1:7" x14ac:dyDescent="0.45">
      <c r="A242" s="3" t="s">
        <v>206</v>
      </c>
      <c r="B242" s="2">
        <v>0</v>
      </c>
      <c r="C242" s="2">
        <v>0</v>
      </c>
      <c r="D242" s="2">
        <v>0</v>
      </c>
      <c r="E242" s="2">
        <v>0</v>
      </c>
      <c r="F242" s="2">
        <f>VLOOKUP(Share8[[#This Row],[Station]],'[4]Reach and Share'!$A$3:$C$562,3,0)</f>
        <v>0</v>
      </c>
      <c r="G242" s="2">
        <f>Share8[[#This Row],[Q1''2025]]-Share8[[#This Row],[Q4''2024]]</f>
        <v>0</v>
      </c>
    </row>
    <row r="243" spans="1:7" x14ac:dyDescent="0.45">
      <c r="A243" s="3" t="s">
        <v>215</v>
      </c>
      <c r="B243" s="2">
        <v>0</v>
      </c>
      <c r="C243" s="2">
        <v>0</v>
      </c>
      <c r="D243" s="2">
        <v>0</v>
      </c>
      <c r="E243" s="2">
        <v>0</v>
      </c>
      <c r="F243" s="2">
        <f>VLOOKUP(Share8[[#This Row],[Station]],'[4]Reach and Share'!$A$3:$C$562,3,0)</f>
        <v>0</v>
      </c>
      <c r="G243" s="2">
        <f>Share8[[#This Row],[Q1''2025]]-Share8[[#This Row],[Q4''2024]]</f>
        <v>0</v>
      </c>
    </row>
    <row r="244" spans="1:7" x14ac:dyDescent="0.45">
      <c r="A244" s="3" t="s">
        <v>50</v>
      </c>
      <c r="B244" s="2">
        <v>0</v>
      </c>
      <c r="C244" s="2">
        <v>0</v>
      </c>
      <c r="D244" s="2">
        <v>0</v>
      </c>
      <c r="E244" s="2">
        <v>0</v>
      </c>
      <c r="F244" s="2">
        <f>VLOOKUP(Share8[[#This Row],[Station]],'[4]Reach and Share'!$A$3:$C$562,3,0)</f>
        <v>0</v>
      </c>
      <c r="G244" s="2">
        <f>Share8[[#This Row],[Q1''2025]]-Share8[[#This Row],[Q4''2024]]</f>
        <v>0</v>
      </c>
    </row>
    <row r="245" spans="1:7" x14ac:dyDescent="0.45">
      <c r="A245" s="3" t="s">
        <v>371</v>
      </c>
      <c r="B245" s="2">
        <v>0</v>
      </c>
      <c r="C245" s="2">
        <v>0</v>
      </c>
      <c r="D245" s="2">
        <v>0</v>
      </c>
      <c r="E245" s="2">
        <v>0</v>
      </c>
      <c r="F245" s="2">
        <f>VLOOKUP(Share8[[#This Row],[Station]],'[4]Reach and Share'!$A$3:$C$562,3,0)</f>
        <v>0</v>
      </c>
      <c r="G245" s="2">
        <f>Share8[[#This Row],[Q1''2025]]-Share8[[#This Row],[Q4''2024]]</f>
        <v>0</v>
      </c>
    </row>
    <row r="246" spans="1:7" x14ac:dyDescent="0.45">
      <c r="A246" s="3" t="s">
        <v>372</v>
      </c>
      <c r="B246" s="2">
        <v>0</v>
      </c>
      <c r="C246" s="2">
        <v>0</v>
      </c>
      <c r="D246" s="2">
        <v>0</v>
      </c>
      <c r="E246" s="2">
        <v>0</v>
      </c>
      <c r="F246" s="2">
        <f>VLOOKUP(Share8[[#This Row],[Station]],'[4]Reach and Share'!$A$3:$C$562,3,0)</f>
        <v>0</v>
      </c>
      <c r="G246" s="2">
        <f>Share8[[#This Row],[Q1''2025]]-Share8[[#This Row],[Q4''2024]]</f>
        <v>0</v>
      </c>
    </row>
    <row r="247" spans="1:7" x14ac:dyDescent="0.45">
      <c r="A247" s="3" t="s">
        <v>374</v>
      </c>
      <c r="B247" s="2">
        <v>0</v>
      </c>
      <c r="C247" s="2">
        <v>0</v>
      </c>
      <c r="D247" s="2">
        <v>0</v>
      </c>
      <c r="E247" s="2">
        <v>0</v>
      </c>
      <c r="F247" s="2">
        <f>VLOOKUP(Share8[[#This Row],[Station]],'[4]Reach and Share'!$A$3:$C$562,3,0)</f>
        <v>0</v>
      </c>
      <c r="G247" s="2">
        <f>Share8[[#This Row],[Q1''2025]]-Share8[[#This Row],[Q4''2024]]</f>
        <v>0</v>
      </c>
    </row>
    <row r="248" spans="1:7" x14ac:dyDescent="0.45">
      <c r="A248" s="3" t="s">
        <v>364</v>
      </c>
      <c r="B248" s="2">
        <v>0</v>
      </c>
      <c r="C248" s="2">
        <v>0</v>
      </c>
      <c r="D248" s="2">
        <v>0</v>
      </c>
      <c r="E248" s="2">
        <v>0</v>
      </c>
      <c r="F248" s="2">
        <f>VLOOKUP(Share8[[#This Row],[Station]],'[4]Reach and Share'!$A$3:$C$562,3,0)</f>
        <v>0</v>
      </c>
      <c r="G248" s="2">
        <f>Share8[[#This Row],[Q1''2025]]-Share8[[#This Row],[Q4''2024]]</f>
        <v>0</v>
      </c>
    </row>
    <row r="249" spans="1:7" x14ac:dyDescent="0.45">
      <c r="A249" s="3" t="s">
        <v>373</v>
      </c>
      <c r="B249" s="2">
        <v>0</v>
      </c>
      <c r="C249" s="2">
        <v>0</v>
      </c>
      <c r="D249" s="2">
        <v>0</v>
      </c>
      <c r="E249" s="2">
        <v>0</v>
      </c>
      <c r="F249" s="2">
        <f>VLOOKUP(Share8[[#This Row],[Station]],'[4]Reach and Share'!$A$3:$C$562,3,0)</f>
        <v>0</v>
      </c>
      <c r="G249" s="2">
        <f>Share8[[#This Row],[Q1''2025]]-Share8[[#This Row],[Q4''2024]]</f>
        <v>0</v>
      </c>
    </row>
    <row r="250" spans="1:7" x14ac:dyDescent="0.45">
      <c r="A250" s="3" t="s">
        <v>370</v>
      </c>
      <c r="B250" s="2">
        <v>0</v>
      </c>
      <c r="C250" s="2">
        <v>0</v>
      </c>
      <c r="D250" s="2">
        <v>0</v>
      </c>
      <c r="E250" s="2">
        <v>0</v>
      </c>
      <c r="F250" s="2">
        <f>VLOOKUP(Share8[[#This Row],[Station]],'[4]Reach and Share'!$A$3:$C$562,3,0)</f>
        <v>0</v>
      </c>
      <c r="G250" s="2">
        <f>Share8[[#This Row],[Q1''2025]]-Share8[[#This Row],[Q4''2024]]</f>
        <v>0</v>
      </c>
    </row>
    <row r="251" spans="1:7" x14ac:dyDescent="0.45">
      <c r="A251" s="3" t="s">
        <v>223</v>
      </c>
      <c r="B251" s="2">
        <v>0</v>
      </c>
      <c r="C251" s="2">
        <v>0</v>
      </c>
      <c r="D251" s="2">
        <v>0</v>
      </c>
      <c r="E251" s="2">
        <v>0</v>
      </c>
      <c r="F251" s="2">
        <f>VLOOKUP(Share8[[#This Row],[Station]],'[4]Reach and Share'!$A$3:$C$562,3,0)</f>
        <v>0</v>
      </c>
      <c r="G251" s="2">
        <f>Share8[[#This Row],[Q1''2025]]-Share8[[#This Row],[Q4''2024]]</f>
        <v>0</v>
      </c>
    </row>
    <row r="252" spans="1:7" x14ac:dyDescent="0.45">
      <c r="A252" s="3" t="s">
        <v>150</v>
      </c>
      <c r="B252" s="2">
        <v>0</v>
      </c>
      <c r="C252" s="2">
        <v>0</v>
      </c>
      <c r="D252" s="2">
        <v>0</v>
      </c>
      <c r="E252" s="2">
        <v>0</v>
      </c>
      <c r="F252" s="2">
        <f>VLOOKUP(Share8[[#This Row],[Station]],'[4]Reach and Share'!$A$3:$C$562,3,0)</f>
        <v>0</v>
      </c>
      <c r="G252" s="2">
        <f>Share8[[#This Row],[Q1''2025]]-Share8[[#This Row],[Q4''2024]]</f>
        <v>0</v>
      </c>
    </row>
    <row r="253" spans="1:7" x14ac:dyDescent="0.45">
      <c r="A253" s="3" t="s">
        <v>230</v>
      </c>
      <c r="B253" s="2">
        <v>0</v>
      </c>
      <c r="C253" s="2">
        <v>0</v>
      </c>
      <c r="D253" s="2">
        <v>0</v>
      </c>
      <c r="E253" s="2">
        <v>0</v>
      </c>
      <c r="F253" s="2">
        <f>VLOOKUP(Share8[[#This Row],[Station]],'[4]Reach and Share'!$A$3:$C$562,3,0)</f>
        <v>0</v>
      </c>
      <c r="G253" s="2">
        <f>Share8[[#This Row],[Q1''2025]]-Share8[[#This Row],[Q4''2024]]</f>
        <v>0</v>
      </c>
    </row>
    <row r="254" spans="1:7" x14ac:dyDescent="0.45">
      <c r="A254" s="3" t="s">
        <v>367</v>
      </c>
      <c r="B254" s="2">
        <v>0</v>
      </c>
      <c r="C254" s="2">
        <v>0</v>
      </c>
      <c r="D254" s="2">
        <v>0</v>
      </c>
      <c r="E254" s="2">
        <v>0</v>
      </c>
      <c r="F254" s="2">
        <f>VLOOKUP(Share8[[#This Row],[Station]],'[4]Reach and Share'!$A$3:$C$562,3,0)</f>
        <v>0</v>
      </c>
      <c r="G254" s="2">
        <f>Share8[[#This Row],[Q1''2025]]-Share8[[#This Row],[Q4''2024]]</f>
        <v>0</v>
      </c>
    </row>
    <row r="255" spans="1:7" x14ac:dyDescent="0.45">
      <c r="A255" s="3" t="s">
        <v>183</v>
      </c>
      <c r="B255" s="2">
        <v>0</v>
      </c>
      <c r="C255" s="2">
        <v>0</v>
      </c>
      <c r="D255" s="2">
        <v>0</v>
      </c>
      <c r="E255" s="2">
        <v>0</v>
      </c>
      <c r="F255" s="2">
        <f>VLOOKUP(Share8[[#This Row],[Station]],'[4]Reach and Share'!$A$3:$C$562,3,0)</f>
        <v>0</v>
      </c>
      <c r="G255" s="2">
        <f>Share8[[#This Row],[Q1''2025]]-Share8[[#This Row],[Q4''2024]]</f>
        <v>0</v>
      </c>
    </row>
    <row r="256" spans="1:7" x14ac:dyDescent="0.45">
      <c r="A256" s="3" t="s">
        <v>369</v>
      </c>
      <c r="B256" s="2">
        <v>0</v>
      </c>
      <c r="C256" s="2">
        <v>5.6141709418255741E-3</v>
      </c>
      <c r="D256" s="2">
        <v>0</v>
      </c>
      <c r="E256" s="2">
        <v>0</v>
      </c>
      <c r="F256" s="2">
        <f>VLOOKUP(Share8[[#This Row],[Station]],'[4]Reach and Share'!$A$3:$C$562,3,0)</f>
        <v>0</v>
      </c>
      <c r="G256" s="2">
        <f>Share8[[#This Row],[Q1''2025]]-Share8[[#This Row],[Q4''2024]]</f>
        <v>0</v>
      </c>
    </row>
    <row r="257" spans="1:7" x14ac:dyDescent="0.45">
      <c r="A257" s="3" t="s">
        <v>368</v>
      </c>
      <c r="B257" s="2">
        <v>0</v>
      </c>
      <c r="C257" s="2">
        <v>0</v>
      </c>
      <c r="D257" s="2">
        <v>0</v>
      </c>
      <c r="E257" s="2">
        <v>0</v>
      </c>
      <c r="F257" s="2">
        <f>VLOOKUP(Share8[[#This Row],[Station]],'[4]Reach and Share'!$A$3:$C$562,3,0)</f>
        <v>0</v>
      </c>
      <c r="G257" s="2">
        <f>Share8[[#This Row],[Q1''2025]]-Share8[[#This Row],[Q4''2024]]</f>
        <v>0</v>
      </c>
    </row>
    <row r="258" spans="1:7" x14ac:dyDescent="0.45">
      <c r="A258" s="3" t="s">
        <v>140</v>
      </c>
      <c r="B258" s="2">
        <v>0</v>
      </c>
      <c r="C258" s="2">
        <v>0</v>
      </c>
      <c r="D258" s="2">
        <v>0</v>
      </c>
      <c r="E258" s="2">
        <v>0</v>
      </c>
      <c r="F258" s="2">
        <f>VLOOKUP(Share8[[#This Row],[Station]],'[4]Reach and Share'!$A$3:$C$562,3,0)</f>
        <v>0</v>
      </c>
      <c r="G258" s="2">
        <f>Share8[[#This Row],[Q1''2025]]-Share8[[#This Row],[Q4''2024]]</f>
        <v>0</v>
      </c>
    </row>
    <row r="259" spans="1:7" x14ac:dyDescent="0.45">
      <c r="A259" s="3" t="s">
        <v>455</v>
      </c>
      <c r="B259" s="2">
        <v>0</v>
      </c>
      <c r="C259" s="2">
        <v>0</v>
      </c>
      <c r="D259" s="2">
        <v>0</v>
      </c>
      <c r="E259" s="2">
        <v>0</v>
      </c>
      <c r="F259" s="2">
        <f>VLOOKUP(Share8[[#This Row],[Station]],'[4]Reach and Share'!$A$3:$C$562,3,0)</f>
        <v>0</v>
      </c>
      <c r="G259" s="2">
        <f>Share8[[#This Row],[Q1''2025]]-Share8[[#This Row],[Q4''2024]]</f>
        <v>0</v>
      </c>
    </row>
    <row r="260" spans="1:7" x14ac:dyDescent="0.45">
      <c r="A260" s="3" t="s">
        <v>139</v>
      </c>
      <c r="B260" s="2">
        <v>0</v>
      </c>
      <c r="C260" s="2">
        <v>0</v>
      </c>
      <c r="D260" s="2">
        <v>0</v>
      </c>
      <c r="E260" s="2">
        <v>0</v>
      </c>
      <c r="F260" s="2">
        <f>VLOOKUP(Share8[[#This Row],[Station]],'[4]Reach and Share'!$A$3:$C$562,3,0)</f>
        <v>0</v>
      </c>
      <c r="G260" s="2">
        <f>Share8[[#This Row],[Q1''2025]]-Share8[[#This Row],[Q4''2024]]</f>
        <v>0</v>
      </c>
    </row>
    <row r="261" spans="1:7" x14ac:dyDescent="0.45">
      <c r="A261" s="3" t="s">
        <v>141</v>
      </c>
      <c r="B261" s="2">
        <v>0</v>
      </c>
      <c r="C261" s="2">
        <v>0</v>
      </c>
      <c r="D261" s="2">
        <v>0</v>
      </c>
      <c r="E261" s="2">
        <v>0</v>
      </c>
      <c r="F261" s="2">
        <f>VLOOKUP(Share8[[#This Row],[Station]],'[4]Reach and Share'!$A$3:$C$562,3,0)</f>
        <v>0</v>
      </c>
      <c r="G261" s="2">
        <f>Share8[[#This Row],[Q1''2025]]-Share8[[#This Row],[Q4''2024]]</f>
        <v>0</v>
      </c>
    </row>
    <row r="262" spans="1:7" x14ac:dyDescent="0.45">
      <c r="A262" s="3" t="s">
        <v>211</v>
      </c>
      <c r="B262" s="2">
        <v>0</v>
      </c>
      <c r="C262" s="2">
        <v>0</v>
      </c>
      <c r="D262" s="2">
        <v>0</v>
      </c>
      <c r="E262" s="2">
        <v>0</v>
      </c>
      <c r="F262" s="2">
        <f>VLOOKUP(Share8[[#This Row],[Station]],'[4]Reach and Share'!$A$3:$C$562,3,0)</f>
        <v>0</v>
      </c>
      <c r="G262" s="2">
        <f>Share8[[#This Row],[Q1''2025]]-Share8[[#This Row],[Q4''2024]]</f>
        <v>0</v>
      </c>
    </row>
    <row r="263" spans="1:7" x14ac:dyDescent="0.45">
      <c r="A263" s="3" t="s">
        <v>143</v>
      </c>
      <c r="B263" s="2">
        <v>0</v>
      </c>
      <c r="C263" s="2">
        <v>0</v>
      </c>
      <c r="D263" s="2">
        <v>0</v>
      </c>
      <c r="E263" s="2">
        <v>0</v>
      </c>
      <c r="F263" s="2">
        <f>VLOOKUP(Share8[[#This Row],[Station]],'[4]Reach and Share'!$A$3:$C$562,3,0)</f>
        <v>0</v>
      </c>
      <c r="G263" s="2">
        <f>Share8[[#This Row],[Q1''2025]]-Share8[[#This Row],[Q4''2024]]</f>
        <v>0</v>
      </c>
    </row>
    <row r="264" spans="1:7" x14ac:dyDescent="0.45">
      <c r="A264" s="3" t="s">
        <v>142</v>
      </c>
      <c r="B264" s="2">
        <v>0</v>
      </c>
      <c r="C264" s="2">
        <v>0</v>
      </c>
      <c r="D264" s="2">
        <v>0</v>
      </c>
      <c r="E264" s="2">
        <v>0</v>
      </c>
      <c r="F264" s="2">
        <f>VLOOKUP(Share8[[#This Row],[Station]],'[4]Reach and Share'!$A$3:$C$562,3,0)</f>
        <v>0</v>
      </c>
      <c r="G264" s="2">
        <f>Share8[[#This Row],[Q1''2025]]-Share8[[#This Row],[Q4''2024]]</f>
        <v>0</v>
      </c>
    </row>
    <row r="265" spans="1:7" x14ac:dyDescent="0.45">
      <c r="A265" s="3" t="s">
        <v>145</v>
      </c>
      <c r="B265" s="2">
        <v>0</v>
      </c>
      <c r="C265" s="2">
        <v>0</v>
      </c>
      <c r="D265" s="2">
        <v>0</v>
      </c>
      <c r="E265" s="2">
        <v>0</v>
      </c>
      <c r="F265" s="2">
        <f>VLOOKUP(Share8[[#This Row],[Station]],'[4]Reach and Share'!$A$3:$C$562,3,0)</f>
        <v>0</v>
      </c>
      <c r="G265" s="2">
        <f>Share8[[#This Row],[Q1''2025]]-Share8[[#This Row],[Q4''2024]]</f>
        <v>0</v>
      </c>
    </row>
    <row r="266" spans="1:7" x14ac:dyDescent="0.45">
      <c r="A266" s="3" t="s">
        <v>135</v>
      </c>
      <c r="B266" s="2">
        <v>0</v>
      </c>
      <c r="C266" s="2">
        <v>0</v>
      </c>
      <c r="D266" s="2">
        <v>0</v>
      </c>
      <c r="E266" s="2">
        <v>0</v>
      </c>
      <c r="F266" s="2">
        <f>VLOOKUP(Share8[[#This Row],[Station]],'[4]Reach and Share'!$A$3:$C$562,3,0)</f>
        <v>0</v>
      </c>
      <c r="G266" s="2">
        <f>Share8[[#This Row],[Q1''2025]]-Share8[[#This Row],[Q4''2024]]</f>
        <v>0</v>
      </c>
    </row>
    <row r="267" spans="1:7" x14ac:dyDescent="0.45">
      <c r="A267" s="3" t="s">
        <v>155</v>
      </c>
      <c r="B267" s="2">
        <v>0</v>
      </c>
      <c r="C267" s="2">
        <v>0</v>
      </c>
      <c r="D267" s="2">
        <v>0</v>
      </c>
      <c r="E267" s="2">
        <v>0</v>
      </c>
      <c r="F267" s="2">
        <f>VLOOKUP(Share8[[#This Row],[Station]],'[4]Reach and Share'!$A$3:$C$562,3,0)</f>
        <v>0</v>
      </c>
      <c r="G267" s="2">
        <f>Share8[[#This Row],[Q1''2025]]-Share8[[#This Row],[Q4''2024]]</f>
        <v>0</v>
      </c>
    </row>
    <row r="268" spans="1:7" x14ac:dyDescent="0.45">
      <c r="A268" s="3" t="s">
        <v>133</v>
      </c>
      <c r="B268" s="2">
        <v>0</v>
      </c>
      <c r="C268" s="2">
        <v>0</v>
      </c>
      <c r="D268" s="2">
        <v>0</v>
      </c>
      <c r="E268" s="2">
        <v>0</v>
      </c>
      <c r="F268" s="2">
        <f>VLOOKUP(Share8[[#This Row],[Station]],'[4]Reach and Share'!$A$3:$C$562,3,0)</f>
        <v>0</v>
      </c>
      <c r="G268" s="2">
        <f>Share8[[#This Row],[Q1''2025]]-Share8[[#This Row],[Q4''2024]]</f>
        <v>0</v>
      </c>
    </row>
    <row r="269" spans="1:7" x14ac:dyDescent="0.45">
      <c r="A269" s="3" t="s">
        <v>136</v>
      </c>
      <c r="B269" s="2">
        <v>0</v>
      </c>
      <c r="C269" s="2">
        <v>0</v>
      </c>
      <c r="D269" s="2">
        <v>0</v>
      </c>
      <c r="E269" s="2">
        <v>0</v>
      </c>
      <c r="F269" s="2">
        <f>VLOOKUP(Share8[[#This Row],[Station]],'[4]Reach and Share'!$A$3:$C$562,3,0)</f>
        <v>0</v>
      </c>
      <c r="G269" s="2">
        <f>Share8[[#This Row],[Q1''2025]]-Share8[[#This Row],[Q4''2024]]</f>
        <v>0</v>
      </c>
    </row>
    <row r="270" spans="1:7" x14ac:dyDescent="0.45">
      <c r="A270" s="3" t="s">
        <v>131</v>
      </c>
      <c r="B270" s="2">
        <v>0</v>
      </c>
      <c r="C270" s="2">
        <v>0</v>
      </c>
      <c r="D270" s="2">
        <v>0</v>
      </c>
      <c r="E270" s="2">
        <v>0</v>
      </c>
      <c r="F270" s="2">
        <f>VLOOKUP(Share8[[#This Row],[Station]],'[4]Reach and Share'!$A$3:$C$562,3,0)</f>
        <v>0</v>
      </c>
      <c r="G270" s="2">
        <f>Share8[[#This Row],[Q1''2025]]-Share8[[#This Row],[Q4''2024]]</f>
        <v>0</v>
      </c>
    </row>
    <row r="271" spans="1:7" x14ac:dyDescent="0.45">
      <c r="A271" s="3" t="s">
        <v>130</v>
      </c>
      <c r="B271" s="2">
        <v>0</v>
      </c>
      <c r="C271" s="2">
        <v>0</v>
      </c>
      <c r="D271" s="2">
        <v>0</v>
      </c>
      <c r="E271" s="2">
        <v>0</v>
      </c>
      <c r="F271" s="2">
        <f>VLOOKUP(Share8[[#This Row],[Station]],'[4]Reach and Share'!$A$3:$C$562,3,0)</f>
        <v>0</v>
      </c>
      <c r="G271" s="2">
        <f>Share8[[#This Row],[Q1''2025]]-Share8[[#This Row],[Q4''2024]]</f>
        <v>0</v>
      </c>
    </row>
    <row r="272" spans="1:7" x14ac:dyDescent="0.45">
      <c r="A272" s="3" t="s">
        <v>127</v>
      </c>
      <c r="B272" s="2">
        <v>0</v>
      </c>
      <c r="C272" s="2">
        <v>0</v>
      </c>
      <c r="D272" s="2">
        <v>0</v>
      </c>
      <c r="E272" s="2">
        <v>0</v>
      </c>
      <c r="F272" s="2">
        <f>VLOOKUP(Share8[[#This Row],[Station]],'[4]Reach and Share'!$A$3:$C$562,3,0)</f>
        <v>0</v>
      </c>
      <c r="G272" s="2">
        <f>Share8[[#This Row],[Q1''2025]]-Share8[[#This Row],[Q4''2024]]</f>
        <v>0</v>
      </c>
    </row>
    <row r="273" spans="1:7" x14ac:dyDescent="0.45">
      <c r="A273" s="3" t="s">
        <v>121</v>
      </c>
      <c r="B273" s="2">
        <v>0</v>
      </c>
      <c r="C273" s="2">
        <v>0</v>
      </c>
      <c r="D273" s="2">
        <v>0</v>
      </c>
      <c r="E273" s="2">
        <v>0</v>
      </c>
      <c r="F273" s="2">
        <f>VLOOKUP(Share8[[#This Row],[Station]],'[4]Reach and Share'!$A$3:$C$562,3,0)</f>
        <v>0</v>
      </c>
      <c r="G273" s="2">
        <f>Share8[[#This Row],[Q1''2025]]-Share8[[#This Row],[Q4''2024]]</f>
        <v>0</v>
      </c>
    </row>
    <row r="274" spans="1:7" x14ac:dyDescent="0.45">
      <c r="A274" s="3" t="s">
        <v>219</v>
      </c>
      <c r="B274" s="2">
        <v>0</v>
      </c>
      <c r="C274" s="2">
        <v>0</v>
      </c>
      <c r="D274" s="2">
        <v>0</v>
      </c>
      <c r="E274" s="2">
        <v>0</v>
      </c>
      <c r="F274" s="2">
        <f>VLOOKUP(Share8[[#This Row],[Station]],'[4]Reach and Share'!$A$3:$C$562,3,0)</f>
        <v>0</v>
      </c>
      <c r="G274" s="2">
        <f>Share8[[#This Row],[Q1''2025]]-Share8[[#This Row],[Q4''2024]]</f>
        <v>0</v>
      </c>
    </row>
    <row r="275" spans="1:7" x14ac:dyDescent="0.45">
      <c r="A275" s="3" t="s">
        <v>106</v>
      </c>
      <c r="B275" s="2">
        <v>0</v>
      </c>
      <c r="C275" s="2">
        <v>0</v>
      </c>
      <c r="D275" s="2">
        <v>0</v>
      </c>
      <c r="E275" s="2">
        <v>0</v>
      </c>
      <c r="F275" s="2">
        <f>VLOOKUP(Share8[[#This Row],[Station]],'[4]Reach and Share'!$A$3:$C$562,3,0)</f>
        <v>0</v>
      </c>
      <c r="G275" s="2">
        <f>Share8[[#This Row],[Q1''2025]]-Share8[[#This Row],[Q4''2024]]</f>
        <v>0</v>
      </c>
    </row>
    <row r="276" spans="1:7" x14ac:dyDescent="0.45">
      <c r="A276" s="3" t="s">
        <v>105</v>
      </c>
      <c r="B276" s="2">
        <v>0</v>
      </c>
      <c r="C276" s="2">
        <v>0</v>
      </c>
      <c r="D276" s="2">
        <v>0</v>
      </c>
      <c r="E276" s="2">
        <v>0</v>
      </c>
      <c r="F276" s="2">
        <f>VLOOKUP(Share8[[#This Row],[Station]],'[4]Reach and Share'!$A$3:$C$562,3,0)</f>
        <v>0</v>
      </c>
      <c r="G276" s="2">
        <f>Share8[[#This Row],[Q1''2025]]-Share8[[#This Row],[Q4''2024]]</f>
        <v>0</v>
      </c>
    </row>
    <row r="277" spans="1:7" x14ac:dyDescent="0.45">
      <c r="A277" s="3" t="s">
        <v>450</v>
      </c>
      <c r="B277" s="2">
        <v>0</v>
      </c>
      <c r="C277" s="2">
        <v>0</v>
      </c>
      <c r="D277" s="2">
        <v>0</v>
      </c>
      <c r="E277" s="2">
        <v>0</v>
      </c>
      <c r="F277" s="2">
        <f>VLOOKUP(Share8[[#This Row],[Station]],'[4]Reach and Share'!$A$3:$C$562,3,0)</f>
        <v>0</v>
      </c>
      <c r="G277" s="2">
        <f>Share8[[#This Row],[Q1''2025]]-Share8[[#This Row],[Q4''2024]]</f>
        <v>0</v>
      </c>
    </row>
    <row r="278" spans="1:7" x14ac:dyDescent="0.45">
      <c r="A278" s="3" t="s">
        <v>99</v>
      </c>
      <c r="B278" s="2">
        <v>0</v>
      </c>
      <c r="C278" s="2">
        <v>0</v>
      </c>
      <c r="D278" s="2">
        <v>0</v>
      </c>
      <c r="E278" s="2">
        <v>0</v>
      </c>
      <c r="F278" s="2">
        <f>VLOOKUP(Share8[[#This Row],[Station]],'[4]Reach and Share'!$A$3:$C$562,3,0)</f>
        <v>0</v>
      </c>
      <c r="G278" s="2">
        <f>Share8[[#This Row],[Q1''2025]]-Share8[[#This Row],[Q4''2024]]</f>
        <v>0</v>
      </c>
    </row>
    <row r="279" spans="1:7" x14ac:dyDescent="0.45">
      <c r="A279" s="3" t="s">
        <v>204</v>
      </c>
      <c r="B279" s="2">
        <v>0</v>
      </c>
      <c r="C279" s="2">
        <v>0</v>
      </c>
      <c r="D279" s="2">
        <v>0</v>
      </c>
      <c r="E279" s="2">
        <v>0</v>
      </c>
      <c r="F279" s="2">
        <f>VLOOKUP(Share8[[#This Row],[Station]],'[4]Reach and Share'!$A$3:$C$562,3,0)</f>
        <v>0</v>
      </c>
      <c r="G279" s="2">
        <f>Share8[[#This Row],[Q1''2025]]-Share8[[#This Row],[Q4''2024]]</f>
        <v>0</v>
      </c>
    </row>
    <row r="280" spans="1:7" x14ac:dyDescent="0.45">
      <c r="A280" s="3" t="s">
        <v>107</v>
      </c>
      <c r="B280" s="2">
        <v>0</v>
      </c>
      <c r="C280" s="2">
        <v>0</v>
      </c>
      <c r="D280" s="2">
        <v>0</v>
      </c>
      <c r="E280" s="2">
        <v>0</v>
      </c>
      <c r="F280" s="2">
        <f>VLOOKUP(Share8[[#This Row],[Station]],'[4]Reach and Share'!$A$3:$C$562,3,0)</f>
        <v>0</v>
      </c>
      <c r="G280" s="2">
        <f>Share8[[#This Row],[Q1''2025]]-Share8[[#This Row],[Q4''2024]]</f>
        <v>0</v>
      </c>
    </row>
    <row r="281" spans="1:7" x14ac:dyDescent="0.45">
      <c r="A281" s="3" t="s">
        <v>104</v>
      </c>
      <c r="B281" s="2">
        <v>0</v>
      </c>
      <c r="C281" s="2">
        <v>0</v>
      </c>
      <c r="D281" s="2">
        <v>0</v>
      </c>
      <c r="E281" s="2">
        <v>0</v>
      </c>
      <c r="F281" s="2">
        <f>VLOOKUP(Share8[[#This Row],[Station]],'[4]Reach and Share'!$A$3:$C$562,3,0)</f>
        <v>0</v>
      </c>
      <c r="G281" s="2">
        <f>Share8[[#This Row],[Q1''2025]]-Share8[[#This Row],[Q4''2024]]</f>
        <v>0</v>
      </c>
    </row>
    <row r="282" spans="1:7" x14ac:dyDescent="0.45">
      <c r="A282" s="3" t="s">
        <v>120</v>
      </c>
      <c r="B282" s="2">
        <v>0</v>
      </c>
      <c r="C282" s="2">
        <v>0</v>
      </c>
      <c r="D282" s="2">
        <v>0</v>
      </c>
      <c r="E282" s="2">
        <v>0</v>
      </c>
      <c r="F282" s="2">
        <f>VLOOKUP(Share8[[#This Row],[Station]],'[4]Reach and Share'!$A$3:$C$562,3,0)</f>
        <v>0</v>
      </c>
      <c r="G282" s="2">
        <f>Share8[[#This Row],[Q1''2025]]-Share8[[#This Row],[Q4''2024]]</f>
        <v>0</v>
      </c>
    </row>
    <row r="283" spans="1:7" x14ac:dyDescent="0.45">
      <c r="A283" s="3" t="s">
        <v>110</v>
      </c>
      <c r="B283" s="2">
        <v>0</v>
      </c>
      <c r="C283" s="2">
        <v>0</v>
      </c>
      <c r="D283" s="2">
        <v>0</v>
      </c>
      <c r="E283" s="2">
        <v>0</v>
      </c>
      <c r="F283" s="2">
        <f>VLOOKUP(Share8[[#This Row],[Station]],'[4]Reach and Share'!$A$3:$C$562,3,0)</f>
        <v>0</v>
      </c>
      <c r="G283" s="2">
        <f>Share8[[#This Row],[Q1''2025]]-Share8[[#This Row],[Q4''2024]]</f>
        <v>0</v>
      </c>
    </row>
    <row r="284" spans="1:7" x14ac:dyDescent="0.45">
      <c r="A284" s="3" t="s">
        <v>212</v>
      </c>
      <c r="B284" s="2">
        <v>0</v>
      </c>
      <c r="C284" s="2">
        <v>0</v>
      </c>
      <c r="D284" s="2">
        <v>0</v>
      </c>
      <c r="E284" s="2">
        <v>0</v>
      </c>
      <c r="F284" s="2">
        <f>VLOOKUP(Share8[[#This Row],[Station]],'[4]Reach and Share'!$A$3:$C$562,3,0)</f>
        <v>0</v>
      </c>
      <c r="G284" s="2">
        <f>Share8[[#This Row],[Q1''2025]]-Share8[[#This Row],[Q4''2024]]</f>
        <v>0</v>
      </c>
    </row>
    <row r="285" spans="1:7" x14ac:dyDescent="0.45">
      <c r="A285" s="3" t="s">
        <v>100</v>
      </c>
      <c r="B285" s="2">
        <v>0</v>
      </c>
      <c r="C285" s="2">
        <v>0</v>
      </c>
      <c r="D285" s="2">
        <v>0</v>
      </c>
      <c r="E285" s="2">
        <v>0</v>
      </c>
      <c r="F285" s="2">
        <f>VLOOKUP(Share8[[#This Row],[Station]],'[4]Reach and Share'!$A$3:$C$562,3,0)</f>
        <v>0</v>
      </c>
      <c r="G285" s="2">
        <f>Share8[[#This Row],[Q1''2025]]-Share8[[#This Row],[Q4''2024]]</f>
        <v>0</v>
      </c>
    </row>
    <row r="286" spans="1:7" x14ac:dyDescent="0.45">
      <c r="A286" s="3" t="s">
        <v>103</v>
      </c>
      <c r="B286" s="2">
        <v>0</v>
      </c>
      <c r="C286" s="2">
        <v>0</v>
      </c>
      <c r="D286" s="2">
        <v>0</v>
      </c>
      <c r="E286" s="2">
        <v>0</v>
      </c>
      <c r="F286" s="2">
        <f>VLOOKUP(Share8[[#This Row],[Station]],'[4]Reach and Share'!$A$3:$C$562,3,0)</f>
        <v>0</v>
      </c>
      <c r="G286" s="2">
        <f>Share8[[#This Row],[Q1''2025]]-Share8[[#This Row],[Q4''2024]]</f>
        <v>0</v>
      </c>
    </row>
    <row r="287" spans="1:7" x14ac:dyDescent="0.45">
      <c r="A287" s="3" t="s">
        <v>102</v>
      </c>
      <c r="B287" s="2">
        <v>0</v>
      </c>
      <c r="C287" s="2">
        <v>0</v>
      </c>
      <c r="D287" s="2">
        <v>1.8944519621109609E-3</v>
      </c>
      <c r="E287" s="2">
        <v>0</v>
      </c>
      <c r="F287" s="2">
        <f>VLOOKUP(Share8[[#This Row],[Station]],'[4]Reach and Share'!$A$3:$C$562,3,0)</f>
        <v>0</v>
      </c>
      <c r="G287" s="2">
        <f>Share8[[#This Row],[Q1''2025]]-Share8[[#This Row],[Q4''2024]]</f>
        <v>0</v>
      </c>
    </row>
    <row r="288" spans="1:7" x14ac:dyDescent="0.45">
      <c r="A288" s="3" t="s">
        <v>101</v>
      </c>
      <c r="B288" s="2">
        <v>0</v>
      </c>
      <c r="C288" s="2">
        <v>0</v>
      </c>
      <c r="D288" s="2">
        <v>0</v>
      </c>
      <c r="E288" s="2">
        <v>0</v>
      </c>
      <c r="F288" s="2">
        <f>VLOOKUP(Share8[[#This Row],[Station]],'[4]Reach and Share'!$A$3:$C$562,3,0)</f>
        <v>0</v>
      </c>
      <c r="G288" s="2">
        <f>Share8[[#This Row],[Q1''2025]]-Share8[[#This Row],[Q4''2024]]</f>
        <v>0</v>
      </c>
    </row>
    <row r="289" spans="1:7" x14ac:dyDescent="0.45">
      <c r="A289" s="3" t="s">
        <v>193</v>
      </c>
      <c r="B289" s="2">
        <v>0</v>
      </c>
      <c r="C289" s="2">
        <v>0</v>
      </c>
      <c r="D289" s="2">
        <v>0</v>
      </c>
      <c r="E289" s="2">
        <v>0</v>
      </c>
      <c r="F289" s="2">
        <f>VLOOKUP(Share8[[#This Row],[Station]],'[4]Reach and Share'!$A$3:$C$562,3,0)</f>
        <v>0</v>
      </c>
      <c r="G289" s="2">
        <f>Share8[[#This Row],[Q1''2025]]-Share8[[#This Row],[Q4''2024]]</f>
        <v>0</v>
      </c>
    </row>
    <row r="290" spans="1:7" x14ac:dyDescent="0.45">
      <c r="A290" s="3" t="s">
        <v>323</v>
      </c>
      <c r="B290" s="2">
        <v>0</v>
      </c>
      <c r="C290" s="2">
        <v>0</v>
      </c>
      <c r="D290" s="2">
        <v>0</v>
      </c>
      <c r="E290" s="2">
        <v>0</v>
      </c>
      <c r="F290" s="2">
        <f>VLOOKUP(Share8[[#This Row],[Station]],'[4]Reach and Share'!$A$3:$C$562,3,0)</f>
        <v>0</v>
      </c>
      <c r="G290" s="2">
        <f>Share8[[#This Row],[Q1''2025]]-Share8[[#This Row],[Q4''2024]]</f>
        <v>0</v>
      </c>
    </row>
    <row r="291" spans="1:7" x14ac:dyDescent="0.45">
      <c r="A291" s="3" t="s">
        <v>482</v>
      </c>
      <c r="B291" s="2">
        <v>0</v>
      </c>
      <c r="C291" s="2">
        <v>0</v>
      </c>
      <c r="D291" s="2">
        <v>0</v>
      </c>
      <c r="E291" s="2">
        <v>0</v>
      </c>
      <c r="F291" s="2">
        <f>VLOOKUP(Share8[[#This Row],[Station]],'[4]Reach and Share'!$A$3:$C$562,3,0)</f>
        <v>0</v>
      </c>
      <c r="G291" s="2">
        <f>Share8[[#This Row],[Q1''2025]]-Share8[[#This Row],[Q4''2024]]</f>
        <v>0</v>
      </c>
    </row>
    <row r="292" spans="1:7" x14ac:dyDescent="0.45">
      <c r="A292" s="3" t="s">
        <v>483</v>
      </c>
      <c r="B292" s="2">
        <v>0</v>
      </c>
      <c r="C292" s="2">
        <v>0</v>
      </c>
      <c r="D292" s="2">
        <v>0</v>
      </c>
      <c r="E292" s="2">
        <v>0</v>
      </c>
      <c r="F292" s="2">
        <f>VLOOKUP(Share8[[#This Row],[Station]],'[4]Reach and Share'!$A$3:$C$562,3,0)</f>
        <v>0</v>
      </c>
      <c r="G292" s="2">
        <f>Share8[[#This Row],[Q1''2025]]-Share8[[#This Row],[Q4''2024]]</f>
        <v>0</v>
      </c>
    </row>
    <row r="293" spans="1:7" x14ac:dyDescent="0.45">
      <c r="A293" s="3" t="s">
        <v>325</v>
      </c>
      <c r="B293" s="2">
        <v>0</v>
      </c>
      <c r="C293" s="2">
        <v>0</v>
      </c>
      <c r="D293" s="2">
        <v>0</v>
      </c>
      <c r="E293" s="2">
        <v>0</v>
      </c>
      <c r="F293" s="2">
        <f>VLOOKUP(Share8[[#This Row],[Station]],'[4]Reach and Share'!$A$3:$C$562,3,0)</f>
        <v>0</v>
      </c>
      <c r="G293" s="2">
        <f>Share8[[#This Row],[Q1''2025]]-Share8[[#This Row],[Q4''2024]]</f>
        <v>0</v>
      </c>
    </row>
    <row r="294" spans="1:7" x14ac:dyDescent="0.45">
      <c r="A294" s="3" t="s">
        <v>233</v>
      </c>
      <c r="B294" s="2">
        <v>0</v>
      </c>
      <c r="C294" s="2">
        <v>0</v>
      </c>
      <c r="D294" s="2">
        <v>0</v>
      </c>
      <c r="E294" s="2">
        <v>0</v>
      </c>
      <c r="F294" s="2">
        <f>VLOOKUP(Share8[[#This Row],[Station]],'[4]Reach and Share'!$A$3:$C$562,3,0)</f>
        <v>0</v>
      </c>
      <c r="G294" s="2">
        <f>Share8[[#This Row],[Q1''2025]]-Share8[[#This Row],[Q4''2024]]</f>
        <v>0</v>
      </c>
    </row>
    <row r="295" spans="1:7" x14ac:dyDescent="0.45">
      <c r="A295" s="3" t="s">
        <v>324</v>
      </c>
      <c r="B295" s="2">
        <v>0</v>
      </c>
      <c r="C295" s="2">
        <v>0</v>
      </c>
      <c r="D295" s="2">
        <v>1.9846639603067211E-3</v>
      </c>
      <c r="E295" s="2">
        <v>0</v>
      </c>
      <c r="F295" s="2">
        <f>VLOOKUP(Share8[[#This Row],[Station]],'[4]Reach and Share'!$A$3:$C$562,3,0)</f>
        <v>0</v>
      </c>
      <c r="G295" s="2">
        <f>Share8[[#This Row],[Q1''2025]]-Share8[[#This Row],[Q4''2024]]</f>
        <v>0</v>
      </c>
    </row>
    <row r="296" spans="1:7" x14ac:dyDescent="0.45">
      <c r="A296" s="3" t="s">
        <v>46</v>
      </c>
      <c r="B296" s="2">
        <v>0</v>
      </c>
      <c r="C296" s="2">
        <v>0</v>
      </c>
      <c r="D296" s="2">
        <v>0</v>
      </c>
      <c r="E296" s="2">
        <v>0</v>
      </c>
      <c r="F296" s="2">
        <f>VLOOKUP(Share8[[#This Row],[Station]],'[4]Reach and Share'!$A$3:$C$562,3,0)</f>
        <v>0</v>
      </c>
      <c r="G296" s="2">
        <f>Share8[[#This Row],[Q1''2025]]-Share8[[#This Row],[Q4''2024]]</f>
        <v>0</v>
      </c>
    </row>
    <row r="297" spans="1:7" x14ac:dyDescent="0.45">
      <c r="A297" s="3" t="s">
        <v>435</v>
      </c>
      <c r="B297" s="2">
        <v>0</v>
      </c>
      <c r="C297" s="2">
        <v>0</v>
      </c>
      <c r="D297" s="2">
        <v>0</v>
      </c>
      <c r="E297" s="2">
        <v>0</v>
      </c>
      <c r="F297" s="2">
        <f>VLOOKUP(Share8[[#This Row],[Station]],'[4]Reach and Share'!$A$3:$C$562,3,0)</f>
        <v>0</v>
      </c>
      <c r="G297" s="2">
        <f>Share8[[#This Row],[Q1''2025]]-Share8[[#This Row],[Q4''2024]]</f>
        <v>0</v>
      </c>
    </row>
    <row r="298" spans="1:7" x14ac:dyDescent="0.45">
      <c r="A298" s="3" t="s">
        <v>167</v>
      </c>
      <c r="B298" s="2">
        <v>0</v>
      </c>
      <c r="C298" s="2">
        <v>0</v>
      </c>
      <c r="D298" s="2">
        <v>0</v>
      </c>
      <c r="E298" s="2">
        <v>0</v>
      </c>
      <c r="F298" s="2">
        <f>VLOOKUP(Share8[[#This Row],[Station]],'[4]Reach and Share'!$A$3:$C$562,3,0)</f>
        <v>0</v>
      </c>
      <c r="G298" s="2">
        <f>Share8[[#This Row],[Q1''2025]]-Share8[[#This Row],[Q4''2024]]</f>
        <v>0</v>
      </c>
    </row>
    <row r="299" spans="1:7" x14ac:dyDescent="0.45">
      <c r="A299" s="3" t="s">
        <v>318</v>
      </c>
      <c r="B299" s="2">
        <v>0</v>
      </c>
      <c r="C299" s="2">
        <v>0</v>
      </c>
      <c r="D299" s="2">
        <v>0</v>
      </c>
      <c r="E299" s="2">
        <v>0</v>
      </c>
      <c r="F299" s="2">
        <f>VLOOKUP(Share8[[#This Row],[Station]],'[4]Reach and Share'!$A$3:$C$562,3,0)</f>
        <v>0</v>
      </c>
      <c r="G299" s="2">
        <f>Share8[[#This Row],[Q1''2025]]-Share8[[#This Row],[Q4''2024]]</f>
        <v>0</v>
      </c>
    </row>
    <row r="300" spans="1:7" x14ac:dyDescent="0.45">
      <c r="A300" s="3" t="s">
        <v>481</v>
      </c>
      <c r="B300" s="2">
        <v>0</v>
      </c>
      <c r="C300" s="2">
        <v>0</v>
      </c>
      <c r="D300" s="2">
        <v>0</v>
      </c>
      <c r="E300" s="2">
        <v>0</v>
      </c>
      <c r="F300" s="2">
        <f>VLOOKUP(Share8[[#This Row],[Station]],'[4]Reach and Share'!$A$3:$C$562,3,0)</f>
        <v>0</v>
      </c>
      <c r="G300" s="2">
        <f>Share8[[#This Row],[Q1''2025]]-Share8[[#This Row],[Q4''2024]]</f>
        <v>0</v>
      </c>
    </row>
    <row r="301" spans="1:7" x14ac:dyDescent="0.45">
      <c r="A301" s="3" t="s">
        <v>37</v>
      </c>
      <c r="B301" s="2">
        <v>0</v>
      </c>
      <c r="C301" s="2">
        <v>0</v>
      </c>
      <c r="D301" s="2">
        <v>0</v>
      </c>
      <c r="E301" s="2">
        <v>0</v>
      </c>
      <c r="F301" s="2">
        <f>VLOOKUP(Share8[[#This Row],[Station]],'[4]Reach and Share'!$A$3:$C$562,3,0)</f>
        <v>0</v>
      </c>
      <c r="G301" s="2">
        <f>Share8[[#This Row],[Q1''2025]]-Share8[[#This Row],[Q4''2024]]</f>
        <v>0</v>
      </c>
    </row>
    <row r="302" spans="1:7" x14ac:dyDescent="0.45">
      <c r="A302" s="3" t="s">
        <v>322</v>
      </c>
      <c r="B302" s="2">
        <v>0</v>
      </c>
      <c r="C302" s="2">
        <v>0</v>
      </c>
      <c r="D302" s="2">
        <v>0</v>
      </c>
      <c r="E302" s="2">
        <v>0</v>
      </c>
      <c r="F302" s="2">
        <f>VLOOKUP(Share8[[#This Row],[Station]],'[4]Reach and Share'!$A$3:$C$562,3,0)</f>
        <v>0</v>
      </c>
      <c r="G302" s="2">
        <f>Share8[[#This Row],[Q1''2025]]-Share8[[#This Row],[Q4''2024]]</f>
        <v>0</v>
      </c>
    </row>
    <row r="303" spans="1:7" x14ac:dyDescent="0.45">
      <c r="A303" s="3" t="s">
        <v>321</v>
      </c>
      <c r="B303" s="2">
        <v>4.4953675785318788E-3</v>
      </c>
      <c r="C303" s="2">
        <v>0</v>
      </c>
      <c r="D303" s="2">
        <v>0</v>
      </c>
      <c r="E303" s="2">
        <v>0</v>
      </c>
      <c r="F303" s="2">
        <f>VLOOKUP(Share8[[#This Row],[Station]],'[4]Reach and Share'!$A$3:$C$562,3,0)</f>
        <v>0</v>
      </c>
      <c r="G303" s="2">
        <f>Share8[[#This Row],[Q1''2025]]-Share8[[#This Row],[Q4''2024]]</f>
        <v>0</v>
      </c>
    </row>
    <row r="304" spans="1:7" x14ac:dyDescent="0.45">
      <c r="A304" s="3" t="s">
        <v>334</v>
      </c>
      <c r="B304" s="2">
        <v>0</v>
      </c>
      <c r="C304" s="2">
        <v>0</v>
      </c>
      <c r="D304" s="2">
        <v>0</v>
      </c>
      <c r="E304" s="2">
        <v>0</v>
      </c>
      <c r="F304" s="2">
        <f>VLOOKUP(Share8[[#This Row],[Station]],'[4]Reach and Share'!$A$3:$C$562,3,0)</f>
        <v>0</v>
      </c>
      <c r="G304" s="2">
        <f>Share8[[#This Row],[Q1''2025]]-Share8[[#This Row],[Q4''2024]]</f>
        <v>0</v>
      </c>
    </row>
    <row r="305" spans="1:7" x14ac:dyDescent="0.45">
      <c r="A305" s="3" t="s">
        <v>328</v>
      </c>
      <c r="B305" s="2">
        <v>1.7542897867441479E-3</v>
      </c>
      <c r="C305" s="2">
        <v>0</v>
      </c>
      <c r="D305" s="2">
        <v>0</v>
      </c>
      <c r="E305" s="2">
        <v>0</v>
      </c>
      <c r="F305" s="2">
        <f>VLOOKUP(Share8[[#This Row],[Station]],'[4]Reach and Share'!$A$3:$C$562,3,0)</f>
        <v>0</v>
      </c>
      <c r="G305" s="2">
        <f>Share8[[#This Row],[Q1''2025]]-Share8[[#This Row],[Q4''2024]]</f>
        <v>0</v>
      </c>
    </row>
    <row r="306" spans="1:7" x14ac:dyDescent="0.45">
      <c r="A306" s="3" t="s">
        <v>332</v>
      </c>
      <c r="B306" s="2">
        <v>0</v>
      </c>
      <c r="C306" s="2">
        <v>0</v>
      </c>
      <c r="D306" s="2">
        <v>0</v>
      </c>
      <c r="E306" s="2">
        <v>0</v>
      </c>
      <c r="F306" s="2">
        <f>VLOOKUP(Share8[[#This Row],[Station]],'[4]Reach and Share'!$A$3:$C$562,3,0)</f>
        <v>0</v>
      </c>
      <c r="G306" s="2">
        <f>Share8[[#This Row],[Q1''2025]]-Share8[[#This Row],[Q4''2024]]</f>
        <v>0</v>
      </c>
    </row>
    <row r="307" spans="1:7" x14ac:dyDescent="0.45">
      <c r="A307" s="3" t="s">
        <v>335</v>
      </c>
      <c r="B307" s="2">
        <v>0</v>
      </c>
      <c r="C307" s="2">
        <v>0</v>
      </c>
      <c r="D307" s="2">
        <v>0</v>
      </c>
      <c r="E307" s="2">
        <v>0</v>
      </c>
      <c r="F307" s="2">
        <f>VLOOKUP(Share8[[#This Row],[Station]],'[4]Reach and Share'!$A$3:$C$562,3,0)</f>
        <v>0</v>
      </c>
      <c r="G307" s="2">
        <f>Share8[[#This Row],[Q1''2025]]-Share8[[#This Row],[Q4''2024]]</f>
        <v>0</v>
      </c>
    </row>
    <row r="308" spans="1:7" x14ac:dyDescent="0.45">
      <c r="A308" s="3" t="s">
        <v>232</v>
      </c>
      <c r="B308" s="2">
        <v>0</v>
      </c>
      <c r="C308" s="2">
        <v>0</v>
      </c>
      <c r="D308" s="2">
        <v>0</v>
      </c>
      <c r="E308" s="2">
        <v>0</v>
      </c>
      <c r="F308" s="2">
        <f>VLOOKUP(Share8[[#This Row],[Station]],'[4]Reach and Share'!$A$3:$C$562,3,0)</f>
        <v>0</v>
      </c>
      <c r="G308" s="2">
        <f>Share8[[#This Row],[Q1''2025]]-Share8[[#This Row],[Q4''2024]]</f>
        <v>0</v>
      </c>
    </row>
    <row r="309" spans="1:7" x14ac:dyDescent="0.45">
      <c r="A309" s="3" t="s">
        <v>327</v>
      </c>
      <c r="B309" s="2">
        <v>0</v>
      </c>
      <c r="C309" s="2">
        <v>0</v>
      </c>
      <c r="D309" s="2">
        <v>0</v>
      </c>
      <c r="E309" s="2">
        <v>0</v>
      </c>
      <c r="F309" s="2">
        <f>VLOOKUP(Share8[[#This Row],[Station]],'[4]Reach and Share'!$A$3:$C$562,3,0)</f>
        <v>0</v>
      </c>
      <c r="G309" s="2">
        <f>Share8[[#This Row],[Q1''2025]]-Share8[[#This Row],[Q4''2024]]</f>
        <v>0</v>
      </c>
    </row>
    <row r="310" spans="1:7" x14ac:dyDescent="0.45">
      <c r="A310" s="3" t="s">
        <v>336</v>
      </c>
      <c r="B310" s="2">
        <v>0</v>
      </c>
      <c r="C310" s="2">
        <v>0</v>
      </c>
      <c r="D310" s="2">
        <v>0</v>
      </c>
      <c r="E310" s="2">
        <v>0</v>
      </c>
      <c r="F310" s="2">
        <f>VLOOKUP(Share8[[#This Row],[Station]],'[4]Reach and Share'!$A$3:$C$562,3,0)</f>
        <v>0</v>
      </c>
      <c r="G310" s="2">
        <f>Share8[[#This Row],[Q1''2025]]-Share8[[#This Row],[Q4''2024]]</f>
        <v>0</v>
      </c>
    </row>
    <row r="311" spans="1:7" x14ac:dyDescent="0.45">
      <c r="A311" s="3" t="s">
        <v>87</v>
      </c>
      <c r="B311" s="2">
        <v>0</v>
      </c>
      <c r="C311" s="2">
        <v>0</v>
      </c>
      <c r="D311" s="2">
        <v>0</v>
      </c>
      <c r="E311" s="2">
        <v>0</v>
      </c>
      <c r="F311" s="2">
        <f>VLOOKUP(Share8[[#This Row],[Station]],'[4]Reach and Share'!$A$3:$C$562,3,0)</f>
        <v>0</v>
      </c>
      <c r="G311" s="2">
        <f>Share8[[#This Row],[Q1''2025]]-Share8[[#This Row],[Q4''2024]]</f>
        <v>0</v>
      </c>
    </row>
    <row r="312" spans="1:7" x14ac:dyDescent="0.45">
      <c r="A312" s="3" t="s">
        <v>319</v>
      </c>
      <c r="B312" s="2">
        <v>0</v>
      </c>
      <c r="C312" s="2">
        <v>0</v>
      </c>
      <c r="D312" s="2">
        <v>0</v>
      </c>
      <c r="E312" s="2">
        <v>0</v>
      </c>
      <c r="F312" s="2">
        <f>VLOOKUP(Share8[[#This Row],[Station]],'[4]Reach and Share'!$A$3:$C$562,3,0)</f>
        <v>0</v>
      </c>
      <c r="G312" s="2">
        <f>Share8[[#This Row],[Q1''2025]]-Share8[[#This Row],[Q4''2024]]</f>
        <v>0</v>
      </c>
    </row>
    <row r="313" spans="1:7" x14ac:dyDescent="0.45">
      <c r="A313" s="3" t="s">
        <v>484</v>
      </c>
      <c r="B313" s="2">
        <v>0</v>
      </c>
      <c r="C313" s="2">
        <v>0</v>
      </c>
      <c r="D313" s="2">
        <v>0</v>
      </c>
      <c r="E313" s="2">
        <v>0</v>
      </c>
      <c r="F313" s="2">
        <f>VLOOKUP(Share8[[#This Row],[Station]],'[4]Reach and Share'!$A$3:$C$562,3,0)</f>
        <v>0</v>
      </c>
      <c r="G313" s="2">
        <f>Share8[[#This Row],[Q1''2025]]-Share8[[#This Row],[Q4''2024]]</f>
        <v>0</v>
      </c>
    </row>
    <row r="314" spans="1:7" x14ac:dyDescent="0.45">
      <c r="A314" s="3" t="s">
        <v>316</v>
      </c>
      <c r="B314" s="2">
        <v>0</v>
      </c>
      <c r="C314" s="2">
        <v>0</v>
      </c>
      <c r="D314" s="2">
        <v>0</v>
      </c>
      <c r="E314" s="2">
        <v>0</v>
      </c>
      <c r="F314" s="2">
        <f>VLOOKUP(Share8[[#This Row],[Station]],'[4]Reach and Share'!$A$3:$C$562,3,0)</f>
        <v>0</v>
      </c>
      <c r="G314" s="2">
        <f>Share8[[#This Row],[Q1''2025]]-Share8[[#This Row],[Q4''2024]]</f>
        <v>0</v>
      </c>
    </row>
    <row r="315" spans="1:7" x14ac:dyDescent="0.45">
      <c r="A315" s="3" t="s">
        <v>492</v>
      </c>
      <c r="B315" s="2">
        <v>0</v>
      </c>
      <c r="C315" s="2">
        <v>0</v>
      </c>
      <c r="D315" s="2">
        <v>0</v>
      </c>
      <c r="E315" s="2">
        <v>0</v>
      </c>
      <c r="F315" s="2">
        <f>VLOOKUP(Share8[[#This Row],[Station]],'[4]Reach and Share'!$A$3:$C$562,3,0)</f>
        <v>0</v>
      </c>
      <c r="G315" s="2">
        <f>Share8[[#This Row],[Q1''2025]]-Share8[[#This Row],[Q4''2024]]</f>
        <v>0</v>
      </c>
    </row>
    <row r="316" spans="1:7" x14ac:dyDescent="0.45">
      <c r="A316" s="3" t="s">
        <v>330</v>
      </c>
      <c r="B316" s="2">
        <v>0</v>
      </c>
      <c r="C316" s="2">
        <v>0</v>
      </c>
      <c r="D316" s="2">
        <v>0</v>
      </c>
      <c r="E316" s="2">
        <v>0</v>
      </c>
      <c r="F316" s="2">
        <f>VLOOKUP(Share8[[#This Row],[Station]],'[4]Reach and Share'!$A$3:$C$562,3,0)</f>
        <v>0</v>
      </c>
      <c r="G316" s="2">
        <f>Share8[[#This Row],[Q1''2025]]-Share8[[#This Row],[Q4''2024]]</f>
        <v>0</v>
      </c>
    </row>
    <row r="317" spans="1:7" x14ac:dyDescent="0.45">
      <c r="A317" s="3" t="s">
        <v>329</v>
      </c>
      <c r="B317" s="2">
        <v>0</v>
      </c>
      <c r="C317" s="2">
        <v>0</v>
      </c>
      <c r="D317" s="2">
        <v>0</v>
      </c>
      <c r="E317" s="2">
        <v>0</v>
      </c>
      <c r="F317" s="2">
        <f>VLOOKUP(Share8[[#This Row],[Station]],'[4]Reach and Share'!$A$3:$C$562,3,0)</f>
        <v>0</v>
      </c>
      <c r="G317" s="2">
        <f>Share8[[#This Row],[Q1''2025]]-Share8[[#This Row],[Q4''2024]]</f>
        <v>0</v>
      </c>
    </row>
    <row r="318" spans="1:7" x14ac:dyDescent="0.45">
      <c r="A318" s="3" t="s">
        <v>326</v>
      </c>
      <c r="B318" s="2">
        <v>0</v>
      </c>
      <c r="C318" s="2">
        <v>0</v>
      </c>
      <c r="D318" s="2">
        <v>0</v>
      </c>
      <c r="E318" s="2">
        <v>0</v>
      </c>
      <c r="F318" s="2">
        <f>VLOOKUP(Share8[[#This Row],[Station]],'[4]Reach and Share'!$A$3:$C$562,3,0)</f>
        <v>0</v>
      </c>
      <c r="G318" s="2">
        <f>Share8[[#This Row],[Q1''2025]]-Share8[[#This Row],[Q4''2024]]</f>
        <v>0</v>
      </c>
    </row>
    <row r="319" spans="1:7" x14ac:dyDescent="0.45">
      <c r="A319" s="3" t="s">
        <v>261</v>
      </c>
      <c r="B319" s="2">
        <v>0</v>
      </c>
      <c r="C319" s="2">
        <v>0</v>
      </c>
      <c r="D319" s="2">
        <v>1.8944519621109609E-3</v>
      </c>
      <c r="E319" s="2">
        <v>0</v>
      </c>
      <c r="F319" s="2">
        <f>VLOOKUP(Share8[[#This Row],[Station]],'[4]Reach and Share'!$A$3:$C$562,3,0)</f>
        <v>0</v>
      </c>
      <c r="G319" s="2">
        <f>Share8[[#This Row],[Q1''2025]]-Share8[[#This Row],[Q4''2024]]</f>
        <v>0</v>
      </c>
    </row>
    <row r="320" spans="1:7" x14ac:dyDescent="0.45">
      <c r="A320" s="3" t="s">
        <v>260</v>
      </c>
      <c r="B320" s="2">
        <v>0</v>
      </c>
      <c r="C320" s="2">
        <v>0</v>
      </c>
      <c r="D320" s="2">
        <v>0</v>
      </c>
      <c r="E320" s="2">
        <v>0</v>
      </c>
      <c r="F320" s="2">
        <f>VLOOKUP(Share8[[#This Row],[Station]],'[4]Reach and Share'!$A$3:$C$562,3,0)</f>
        <v>0</v>
      </c>
      <c r="G320" s="2">
        <f>Share8[[#This Row],[Q1''2025]]-Share8[[#This Row],[Q4''2024]]</f>
        <v>0</v>
      </c>
    </row>
    <row r="321" spans="1:7" x14ac:dyDescent="0.45">
      <c r="A321" s="3" t="s">
        <v>448</v>
      </c>
      <c r="B321" s="2">
        <v>0</v>
      </c>
      <c r="C321" s="2">
        <v>0</v>
      </c>
      <c r="D321" s="2">
        <v>0</v>
      </c>
      <c r="E321" s="2">
        <v>0</v>
      </c>
      <c r="F321" s="2">
        <f>VLOOKUP(Share8[[#This Row],[Station]],'[4]Reach and Share'!$A$3:$C$562,3,0)</f>
        <v>0</v>
      </c>
      <c r="G321" s="2">
        <f>Share8[[#This Row],[Q1''2025]]-Share8[[#This Row],[Q4''2024]]</f>
        <v>0</v>
      </c>
    </row>
    <row r="322" spans="1:7" x14ac:dyDescent="0.45">
      <c r="A322" s="3" t="s">
        <v>202</v>
      </c>
      <c r="B322" s="2">
        <v>0</v>
      </c>
      <c r="C322" s="2">
        <v>0</v>
      </c>
      <c r="D322" s="2">
        <v>0</v>
      </c>
      <c r="E322" s="2">
        <v>0</v>
      </c>
      <c r="F322" s="2">
        <f>VLOOKUP(Share8[[#This Row],[Station]],'[4]Reach and Share'!$A$3:$C$562,3,0)</f>
        <v>0</v>
      </c>
      <c r="G322" s="2">
        <f>Share8[[#This Row],[Q1''2025]]-Share8[[#This Row],[Q4''2024]]</f>
        <v>0</v>
      </c>
    </row>
    <row r="323" spans="1:7" x14ac:dyDescent="0.45">
      <c r="A323" s="3" t="s">
        <v>174</v>
      </c>
      <c r="B323" s="2">
        <v>0</v>
      </c>
      <c r="C323" s="2">
        <v>0</v>
      </c>
      <c r="D323" s="2">
        <v>0</v>
      </c>
      <c r="E323" s="2">
        <v>0</v>
      </c>
      <c r="F323" s="2">
        <f>VLOOKUP(Share8[[#This Row],[Station]],'[4]Reach and Share'!$A$3:$C$562,3,0)</f>
        <v>0</v>
      </c>
      <c r="G323" s="2">
        <f>Share8[[#This Row],[Q1''2025]]-Share8[[#This Row],[Q4''2024]]</f>
        <v>0</v>
      </c>
    </row>
    <row r="324" spans="1:7" x14ac:dyDescent="0.45">
      <c r="A324" s="3" t="s">
        <v>480</v>
      </c>
      <c r="B324" s="2">
        <v>0</v>
      </c>
      <c r="C324" s="2">
        <v>0</v>
      </c>
      <c r="D324" s="2">
        <v>0</v>
      </c>
      <c r="E324" s="2">
        <v>0</v>
      </c>
      <c r="F324" s="2">
        <f>VLOOKUP(Share8[[#This Row],[Station]],'[4]Reach and Share'!$A$3:$C$562,3,0)</f>
        <v>0</v>
      </c>
      <c r="G324" s="2">
        <f>Share8[[#This Row],[Q1''2025]]-Share8[[#This Row],[Q4''2024]]</f>
        <v>0</v>
      </c>
    </row>
    <row r="325" spans="1:7" x14ac:dyDescent="0.45">
      <c r="A325" s="3" t="s">
        <v>262</v>
      </c>
      <c r="B325" s="2">
        <v>0</v>
      </c>
      <c r="C325" s="2">
        <v>0</v>
      </c>
      <c r="D325" s="2">
        <v>0</v>
      </c>
      <c r="E325" s="2">
        <v>0</v>
      </c>
      <c r="F325" s="2">
        <f>VLOOKUP(Share8[[#This Row],[Station]],'[4]Reach and Share'!$A$3:$C$562,3,0)</f>
        <v>0</v>
      </c>
      <c r="G325" s="2">
        <f>Share8[[#This Row],[Q1''2025]]-Share8[[#This Row],[Q4''2024]]</f>
        <v>0</v>
      </c>
    </row>
    <row r="326" spans="1:7" x14ac:dyDescent="0.45">
      <c r="A326" s="3" t="s">
        <v>259</v>
      </c>
      <c r="B326" s="2">
        <v>0</v>
      </c>
      <c r="C326" s="2">
        <v>0</v>
      </c>
      <c r="D326" s="2">
        <v>0</v>
      </c>
      <c r="E326" s="2">
        <v>0</v>
      </c>
      <c r="F326" s="2">
        <f>VLOOKUP(Share8[[#This Row],[Station]],'[4]Reach and Share'!$A$3:$C$562,3,0)</f>
        <v>0</v>
      </c>
      <c r="G326" s="2">
        <f>Share8[[#This Row],[Q1''2025]]-Share8[[#This Row],[Q4''2024]]</f>
        <v>0</v>
      </c>
    </row>
    <row r="327" spans="1:7" x14ac:dyDescent="0.45">
      <c r="A327" s="3" t="s">
        <v>26</v>
      </c>
      <c r="B327" s="2">
        <v>0</v>
      </c>
      <c r="C327" s="2">
        <v>0</v>
      </c>
      <c r="D327" s="2">
        <v>0</v>
      </c>
      <c r="E327" s="2">
        <v>0</v>
      </c>
      <c r="F327" s="2">
        <f>VLOOKUP(Share8[[#This Row],[Station]],'[4]Reach and Share'!$A$3:$C$562,3,0)</f>
        <v>0</v>
      </c>
      <c r="G327" s="2">
        <f>Share8[[#This Row],[Q1''2025]]-Share8[[#This Row],[Q4''2024]]</f>
        <v>0</v>
      </c>
    </row>
    <row r="328" spans="1:7" x14ac:dyDescent="0.45">
      <c r="A328" s="3" t="s">
        <v>434</v>
      </c>
      <c r="B328" s="2">
        <v>0</v>
      </c>
      <c r="C328" s="2">
        <v>0</v>
      </c>
      <c r="D328" s="2">
        <v>0</v>
      </c>
      <c r="E328" s="2">
        <v>0</v>
      </c>
      <c r="F328" s="2">
        <f>VLOOKUP(Share8[[#This Row],[Station]],'[4]Reach and Share'!$A$3:$C$562,3,0)</f>
        <v>0</v>
      </c>
      <c r="G328" s="2">
        <f>Share8[[#This Row],[Q1''2025]]-Share8[[#This Row],[Q4''2024]]</f>
        <v>0</v>
      </c>
    </row>
    <row r="329" spans="1:7" x14ac:dyDescent="0.45">
      <c r="A329" s="3" t="s">
        <v>255</v>
      </c>
      <c r="B329" s="2">
        <v>2.3573269009374491E-3</v>
      </c>
      <c r="C329" s="2">
        <v>0</v>
      </c>
      <c r="D329" s="2">
        <v>0</v>
      </c>
      <c r="E329" s="2">
        <v>0</v>
      </c>
      <c r="F329" s="2">
        <f>VLOOKUP(Share8[[#This Row],[Station]],'[4]Reach and Share'!$A$3:$C$562,3,0)</f>
        <v>0</v>
      </c>
      <c r="G329" s="2">
        <f>Share8[[#This Row],[Q1''2025]]-Share8[[#This Row],[Q4''2024]]</f>
        <v>0</v>
      </c>
    </row>
    <row r="330" spans="1:7" x14ac:dyDescent="0.45">
      <c r="A330" s="3" t="s">
        <v>258</v>
      </c>
      <c r="B330" s="2">
        <v>0</v>
      </c>
      <c r="C330" s="2">
        <v>0</v>
      </c>
      <c r="D330" s="2">
        <v>0</v>
      </c>
      <c r="E330" s="2">
        <v>0</v>
      </c>
      <c r="F330" s="2">
        <f>VLOOKUP(Share8[[#This Row],[Station]],'[4]Reach and Share'!$A$3:$C$562,3,0)</f>
        <v>0</v>
      </c>
      <c r="G330" s="2">
        <f>Share8[[#This Row],[Q1''2025]]-Share8[[#This Row],[Q4''2024]]</f>
        <v>0</v>
      </c>
    </row>
    <row r="331" spans="1:7" x14ac:dyDescent="0.45">
      <c r="A331" s="3" t="s">
        <v>511</v>
      </c>
      <c r="B331" s="2">
        <v>0</v>
      </c>
      <c r="C331" s="2">
        <v>0</v>
      </c>
      <c r="D331" s="2">
        <v>0</v>
      </c>
      <c r="E331" s="2">
        <v>0</v>
      </c>
      <c r="F331" s="2">
        <f>VLOOKUP(Share8[[#This Row],[Station]],'[4]Reach and Share'!$A$3:$C$562,3,0)</f>
        <v>0</v>
      </c>
      <c r="G331" s="2">
        <f>Share8[[#This Row],[Q1''2025]]-Share8[[#This Row],[Q4''2024]]</f>
        <v>0</v>
      </c>
    </row>
    <row r="332" spans="1:7" x14ac:dyDescent="0.45">
      <c r="A332" s="3" t="s">
        <v>257</v>
      </c>
      <c r="B332" s="2">
        <v>0</v>
      </c>
      <c r="C332" s="2">
        <v>0</v>
      </c>
      <c r="D332" s="2">
        <v>0</v>
      </c>
      <c r="E332" s="2">
        <v>0</v>
      </c>
      <c r="F332" s="2">
        <f>VLOOKUP(Share8[[#This Row],[Station]],'[4]Reach and Share'!$A$3:$C$562,3,0)</f>
        <v>0</v>
      </c>
      <c r="G332" s="2">
        <f>Share8[[#This Row],[Q1''2025]]-Share8[[#This Row],[Q4''2024]]</f>
        <v>0</v>
      </c>
    </row>
    <row r="333" spans="1:7" x14ac:dyDescent="0.45">
      <c r="A333" s="3" t="s">
        <v>289</v>
      </c>
      <c r="B333" s="2">
        <v>0</v>
      </c>
      <c r="C333" s="2">
        <v>0</v>
      </c>
      <c r="D333" s="2">
        <v>0</v>
      </c>
      <c r="E333" s="2">
        <v>0</v>
      </c>
      <c r="F333" s="2">
        <f>VLOOKUP(Share8[[#This Row],[Station]],'[4]Reach and Share'!$A$3:$C$562,3,0)</f>
        <v>0</v>
      </c>
      <c r="G333" s="2">
        <f>Share8[[#This Row],[Q1''2025]]-Share8[[#This Row],[Q4''2024]]</f>
        <v>0</v>
      </c>
    </row>
    <row r="334" spans="1:7" x14ac:dyDescent="0.45">
      <c r="A334" s="3" t="s">
        <v>220</v>
      </c>
      <c r="B334" s="2">
        <v>0</v>
      </c>
      <c r="C334" s="2">
        <v>0</v>
      </c>
      <c r="D334" s="2">
        <v>0</v>
      </c>
      <c r="E334" s="2">
        <v>0</v>
      </c>
      <c r="F334" s="2">
        <f>VLOOKUP(Share8[[#This Row],[Station]],'[4]Reach and Share'!$A$3:$C$562,3,0)</f>
        <v>0</v>
      </c>
      <c r="G334" s="2">
        <f>Share8[[#This Row],[Q1''2025]]-Share8[[#This Row],[Q4''2024]]</f>
        <v>0</v>
      </c>
    </row>
    <row r="335" spans="1:7" x14ac:dyDescent="0.45">
      <c r="A335" s="3" t="s">
        <v>439</v>
      </c>
      <c r="B335" s="2">
        <v>0</v>
      </c>
      <c r="C335" s="2">
        <v>0</v>
      </c>
      <c r="D335" s="2">
        <v>0</v>
      </c>
      <c r="E335" s="2">
        <v>0</v>
      </c>
      <c r="F335" s="2">
        <f>VLOOKUP(Share8[[#This Row],[Station]],'[4]Reach and Share'!$A$3:$C$562,3,0)</f>
        <v>0</v>
      </c>
      <c r="G335" s="2">
        <f>Share8[[#This Row],[Q1''2025]]-Share8[[#This Row],[Q4''2024]]</f>
        <v>0</v>
      </c>
    </row>
    <row r="336" spans="1:7" x14ac:dyDescent="0.45">
      <c r="A336" s="3" t="s">
        <v>290</v>
      </c>
      <c r="B336" s="2">
        <v>0</v>
      </c>
      <c r="C336" s="2">
        <v>0</v>
      </c>
      <c r="D336" s="2">
        <v>0</v>
      </c>
      <c r="E336" s="2">
        <v>0</v>
      </c>
      <c r="F336" s="2">
        <f>VLOOKUP(Share8[[#This Row],[Station]],'[4]Reach and Share'!$A$3:$C$562,3,0)</f>
        <v>0</v>
      </c>
      <c r="G336" s="2">
        <f>Share8[[#This Row],[Q1''2025]]-Share8[[#This Row],[Q4''2024]]</f>
        <v>0</v>
      </c>
    </row>
    <row r="337" spans="1:7" x14ac:dyDescent="0.45">
      <c r="A337" s="3" t="s">
        <v>315</v>
      </c>
      <c r="B337" s="2">
        <v>0</v>
      </c>
      <c r="C337" s="2">
        <v>0</v>
      </c>
      <c r="D337" s="2">
        <v>0</v>
      </c>
      <c r="E337" s="2">
        <v>0</v>
      </c>
      <c r="F337" s="2">
        <f>VLOOKUP(Share8[[#This Row],[Station]],'[4]Reach and Share'!$A$3:$C$562,3,0)</f>
        <v>0</v>
      </c>
      <c r="G337" s="2">
        <f>Share8[[#This Row],[Q1''2025]]-Share8[[#This Row],[Q4''2024]]</f>
        <v>0</v>
      </c>
    </row>
    <row r="338" spans="1:7" x14ac:dyDescent="0.45">
      <c r="A338" s="3" t="s">
        <v>82</v>
      </c>
      <c r="B338" s="2">
        <v>0</v>
      </c>
      <c r="C338" s="2">
        <v>0</v>
      </c>
      <c r="D338" s="2">
        <v>0</v>
      </c>
      <c r="E338" s="2">
        <v>0</v>
      </c>
      <c r="F338" s="2">
        <f>VLOOKUP(Share8[[#This Row],[Station]],'[4]Reach and Share'!$A$3:$C$562,3,0)</f>
        <v>0</v>
      </c>
      <c r="G338" s="2">
        <f>Share8[[#This Row],[Q1''2025]]-Share8[[#This Row],[Q4''2024]]</f>
        <v>0</v>
      </c>
    </row>
    <row r="339" spans="1:7" x14ac:dyDescent="0.45">
      <c r="A339" s="3" t="s">
        <v>291</v>
      </c>
      <c r="B339" s="2">
        <v>0</v>
      </c>
      <c r="C339" s="2">
        <v>0</v>
      </c>
      <c r="D339" s="2">
        <v>0</v>
      </c>
      <c r="E339" s="2">
        <v>0</v>
      </c>
      <c r="F339" s="2">
        <f>VLOOKUP(Share8[[#This Row],[Station]],'[4]Reach and Share'!$A$3:$C$562,3,0)</f>
        <v>0</v>
      </c>
      <c r="G339" s="2">
        <f>Share8[[#This Row],[Q1''2025]]-Share8[[#This Row],[Q4''2024]]</f>
        <v>0</v>
      </c>
    </row>
    <row r="340" spans="1:7" x14ac:dyDescent="0.45">
      <c r="A340" s="3" t="s">
        <v>81</v>
      </c>
      <c r="B340" s="2">
        <v>0</v>
      </c>
      <c r="C340" s="2">
        <v>0</v>
      </c>
      <c r="D340" s="2">
        <v>0</v>
      </c>
      <c r="E340" s="2">
        <v>0</v>
      </c>
      <c r="F340" s="2">
        <f>VLOOKUP(Share8[[#This Row],[Station]],'[4]Reach and Share'!$A$3:$C$562,3,0)</f>
        <v>0</v>
      </c>
      <c r="G340" s="2">
        <f>Share8[[#This Row],[Q1''2025]]-Share8[[#This Row],[Q4''2024]]</f>
        <v>0</v>
      </c>
    </row>
    <row r="341" spans="1:7" x14ac:dyDescent="0.45">
      <c r="A341" s="3" t="s">
        <v>498</v>
      </c>
      <c r="B341" s="2">
        <v>0</v>
      </c>
      <c r="C341" s="2">
        <v>0</v>
      </c>
      <c r="D341" s="2">
        <v>0</v>
      </c>
      <c r="E341" s="2">
        <v>0</v>
      </c>
      <c r="F341" s="2">
        <f>VLOOKUP(Share8[[#This Row],[Station]],'[4]Reach and Share'!$A$3:$C$562,3,0)</f>
        <v>0</v>
      </c>
      <c r="G341" s="2">
        <f>Share8[[#This Row],[Q1''2025]]-Share8[[#This Row],[Q4''2024]]</f>
        <v>0</v>
      </c>
    </row>
    <row r="342" spans="1:7" x14ac:dyDescent="0.45">
      <c r="A342" s="3" t="s">
        <v>263</v>
      </c>
      <c r="B342" s="2">
        <v>0</v>
      </c>
      <c r="C342" s="2">
        <v>0</v>
      </c>
      <c r="D342" s="2">
        <v>0</v>
      </c>
      <c r="E342" s="2">
        <v>0</v>
      </c>
      <c r="F342" s="2">
        <f>VLOOKUP(Share8[[#This Row],[Station]],'[4]Reach and Share'!$A$3:$C$562,3,0)</f>
        <v>0</v>
      </c>
      <c r="G342" s="2">
        <f>Share8[[#This Row],[Q1''2025]]-Share8[[#This Row],[Q4''2024]]</f>
        <v>0</v>
      </c>
    </row>
    <row r="343" spans="1:7" x14ac:dyDescent="0.45">
      <c r="A343" s="3" t="s">
        <v>185</v>
      </c>
      <c r="B343" s="2">
        <v>0</v>
      </c>
      <c r="C343" s="2">
        <v>0</v>
      </c>
      <c r="D343" s="2">
        <v>0</v>
      </c>
      <c r="E343" s="2">
        <v>0</v>
      </c>
      <c r="F343" s="2">
        <f>VLOOKUP(Share8[[#This Row],[Station]],'[4]Reach and Share'!$A$3:$C$562,3,0)</f>
        <v>0</v>
      </c>
      <c r="G343" s="2">
        <f>Share8[[#This Row],[Q1''2025]]-Share8[[#This Row],[Q4''2024]]</f>
        <v>0</v>
      </c>
    </row>
    <row r="344" spans="1:7" x14ac:dyDescent="0.45">
      <c r="A344" s="3" t="s">
        <v>231</v>
      </c>
      <c r="B344" s="2">
        <v>0</v>
      </c>
      <c r="C344" s="2">
        <v>0</v>
      </c>
      <c r="D344" s="2">
        <v>0</v>
      </c>
      <c r="E344" s="2">
        <v>0</v>
      </c>
      <c r="F344" s="2">
        <f>VLOOKUP(Share8[[#This Row],[Station]],'[4]Reach and Share'!$A$3:$C$562,3,0)</f>
        <v>0</v>
      </c>
      <c r="G344" s="2">
        <f>Share8[[#This Row],[Q1''2025]]-Share8[[#This Row],[Q4''2024]]</f>
        <v>0</v>
      </c>
    </row>
    <row r="345" spans="1:7" x14ac:dyDescent="0.45">
      <c r="A345" s="3" t="s">
        <v>228</v>
      </c>
      <c r="B345" s="2">
        <v>0</v>
      </c>
      <c r="C345" s="2">
        <v>0</v>
      </c>
      <c r="D345" s="2">
        <v>0</v>
      </c>
      <c r="E345" s="2">
        <v>0</v>
      </c>
      <c r="F345" s="2">
        <f>VLOOKUP(Share8[[#This Row],[Station]],'[4]Reach and Share'!$A$3:$C$562,3,0)</f>
        <v>0</v>
      </c>
      <c r="G345" s="2">
        <f>Share8[[#This Row],[Q1''2025]]-Share8[[#This Row],[Q4''2024]]</f>
        <v>0</v>
      </c>
    </row>
    <row r="346" spans="1:7" x14ac:dyDescent="0.45">
      <c r="A346" s="3" t="s">
        <v>164</v>
      </c>
      <c r="B346" s="2">
        <v>0</v>
      </c>
      <c r="C346" s="2">
        <v>0</v>
      </c>
      <c r="D346" s="2">
        <v>0</v>
      </c>
      <c r="E346" s="2">
        <v>0</v>
      </c>
      <c r="F346" s="2">
        <f>VLOOKUP(Share8[[#This Row],[Station]],'[4]Reach and Share'!$A$3:$C$562,3,0)</f>
        <v>0</v>
      </c>
      <c r="G346" s="2">
        <f>Share8[[#This Row],[Q1''2025]]-Share8[[#This Row],[Q4''2024]]</f>
        <v>0</v>
      </c>
    </row>
    <row r="347" spans="1:7" x14ac:dyDescent="0.45">
      <c r="A347" s="3" t="s">
        <v>170</v>
      </c>
      <c r="B347" s="2">
        <v>0</v>
      </c>
      <c r="C347" s="2">
        <v>0</v>
      </c>
      <c r="D347" s="2">
        <v>0</v>
      </c>
      <c r="E347" s="2">
        <v>0</v>
      </c>
      <c r="F347" s="2">
        <f>VLOOKUP(Share8[[#This Row],[Station]],'[4]Reach and Share'!$A$3:$C$562,3,0)</f>
        <v>0</v>
      </c>
      <c r="G347" s="2">
        <f>Share8[[#This Row],[Q1''2025]]-Share8[[#This Row],[Q4''2024]]</f>
        <v>0</v>
      </c>
    </row>
    <row r="348" spans="1:7" x14ac:dyDescent="0.45">
      <c r="A348" s="3" t="s">
        <v>314</v>
      </c>
      <c r="B348" s="2">
        <v>0</v>
      </c>
      <c r="C348" s="2">
        <v>0</v>
      </c>
      <c r="D348" s="2">
        <v>0</v>
      </c>
      <c r="E348" s="2">
        <v>0</v>
      </c>
      <c r="F348" s="2">
        <f>VLOOKUP(Share8[[#This Row],[Station]],'[4]Reach and Share'!$A$3:$C$562,3,0)</f>
        <v>0</v>
      </c>
      <c r="G348" s="2">
        <f>Share8[[#This Row],[Q1''2025]]-Share8[[#This Row],[Q4''2024]]</f>
        <v>0</v>
      </c>
    </row>
    <row r="349" spans="1:7" x14ac:dyDescent="0.45">
      <c r="A349" s="3" t="s">
        <v>308</v>
      </c>
      <c r="B349" s="2">
        <v>0</v>
      </c>
      <c r="C349" s="2">
        <v>0</v>
      </c>
      <c r="D349" s="2">
        <v>0</v>
      </c>
      <c r="E349" s="2">
        <v>0</v>
      </c>
      <c r="F349" s="2">
        <f>VLOOKUP(Share8[[#This Row],[Station]],'[4]Reach and Share'!$A$3:$C$562,3,0)</f>
        <v>0</v>
      </c>
      <c r="G349" s="2">
        <f>Share8[[#This Row],[Q1''2025]]-Share8[[#This Row],[Q4''2024]]</f>
        <v>0</v>
      </c>
    </row>
    <row r="350" spans="1:7" x14ac:dyDescent="0.45">
      <c r="A350" s="3" t="s">
        <v>152</v>
      </c>
      <c r="B350" s="2">
        <v>0</v>
      </c>
      <c r="C350" s="2">
        <v>0</v>
      </c>
      <c r="D350" s="2">
        <v>0</v>
      </c>
      <c r="E350" s="2">
        <v>0</v>
      </c>
      <c r="F350" s="2">
        <f>VLOOKUP(Share8[[#This Row],[Station]],'[4]Reach and Share'!$A$3:$C$562,3,0)</f>
        <v>0</v>
      </c>
      <c r="G350" s="2">
        <f>Share8[[#This Row],[Q1''2025]]-Share8[[#This Row],[Q4''2024]]</f>
        <v>0</v>
      </c>
    </row>
    <row r="351" spans="1:7" x14ac:dyDescent="0.45">
      <c r="A351" s="3" t="s">
        <v>307</v>
      </c>
      <c r="B351" s="2">
        <v>0</v>
      </c>
      <c r="C351" s="2">
        <v>0</v>
      </c>
      <c r="D351" s="2">
        <v>0</v>
      </c>
      <c r="E351" s="2">
        <v>0</v>
      </c>
      <c r="F351" s="2">
        <f>VLOOKUP(Share8[[#This Row],[Station]],'[4]Reach and Share'!$A$3:$C$562,3,0)</f>
        <v>0</v>
      </c>
      <c r="G351" s="2">
        <f>Share8[[#This Row],[Q1''2025]]-Share8[[#This Row],[Q4''2024]]</f>
        <v>0</v>
      </c>
    </row>
    <row r="352" spans="1:7" x14ac:dyDescent="0.45">
      <c r="A352" s="3" t="s">
        <v>309</v>
      </c>
      <c r="B352" s="2">
        <v>0</v>
      </c>
      <c r="C352" s="2">
        <v>0</v>
      </c>
      <c r="D352" s="2">
        <v>0</v>
      </c>
      <c r="E352" s="2">
        <v>0</v>
      </c>
      <c r="F352" s="2">
        <f>VLOOKUP(Share8[[#This Row],[Station]],'[4]Reach and Share'!$A$3:$C$562,3,0)</f>
        <v>0</v>
      </c>
      <c r="G352" s="2">
        <f>Share8[[#This Row],[Q1''2025]]-Share8[[#This Row],[Q4''2024]]</f>
        <v>0</v>
      </c>
    </row>
    <row r="353" spans="1:7" x14ac:dyDescent="0.45">
      <c r="A353" s="3" t="s">
        <v>487</v>
      </c>
      <c r="B353" s="2">
        <v>0</v>
      </c>
      <c r="C353" s="2">
        <v>0</v>
      </c>
      <c r="D353" s="2">
        <v>0</v>
      </c>
      <c r="E353" s="2">
        <v>0</v>
      </c>
      <c r="F353" s="2">
        <f>VLOOKUP(Share8[[#This Row],[Station]],'[4]Reach and Share'!$A$3:$C$562,3,0)</f>
        <v>0</v>
      </c>
      <c r="G353" s="2">
        <f>Share8[[#This Row],[Q1''2025]]-Share8[[#This Row],[Q4''2024]]</f>
        <v>0</v>
      </c>
    </row>
    <row r="354" spans="1:7" x14ac:dyDescent="0.45">
      <c r="A354" s="3" t="s">
        <v>149</v>
      </c>
      <c r="B354" s="2">
        <v>0</v>
      </c>
      <c r="C354" s="2">
        <v>0</v>
      </c>
      <c r="D354" s="2">
        <v>0</v>
      </c>
      <c r="E354" s="2">
        <v>0</v>
      </c>
      <c r="F354" s="2">
        <f>VLOOKUP(Share8[[#This Row],[Station]],'[4]Reach and Share'!$A$3:$C$562,3,0)</f>
        <v>0</v>
      </c>
      <c r="G354" s="2">
        <f>Share8[[#This Row],[Q1''2025]]-Share8[[#This Row],[Q4''2024]]</f>
        <v>0</v>
      </c>
    </row>
    <row r="355" spans="1:7" x14ac:dyDescent="0.45">
      <c r="A355" s="3" t="s">
        <v>305</v>
      </c>
      <c r="B355" s="2">
        <v>0</v>
      </c>
      <c r="C355" s="2">
        <v>0</v>
      </c>
      <c r="D355" s="2">
        <v>0</v>
      </c>
      <c r="E355" s="2">
        <v>0</v>
      </c>
      <c r="F355" s="2">
        <f>VLOOKUP(Share8[[#This Row],[Station]],'[4]Reach and Share'!$A$3:$C$562,3,0)</f>
        <v>0</v>
      </c>
      <c r="G355" s="2">
        <f>Share8[[#This Row],[Q1''2025]]-Share8[[#This Row],[Q4''2024]]</f>
        <v>0</v>
      </c>
    </row>
    <row r="356" spans="1:7" x14ac:dyDescent="0.45">
      <c r="A356" s="3" t="s">
        <v>16</v>
      </c>
      <c r="B356" s="2">
        <v>0</v>
      </c>
      <c r="C356" s="2">
        <v>0</v>
      </c>
      <c r="D356" s="2">
        <v>0</v>
      </c>
      <c r="E356" s="2">
        <v>0</v>
      </c>
      <c r="F356" s="2">
        <f>VLOOKUP(Share8[[#This Row],[Station]],'[4]Reach and Share'!$A$3:$C$562,3,0)</f>
        <v>0</v>
      </c>
      <c r="G356" s="2">
        <f>Share8[[#This Row],[Q1''2025]]-Share8[[#This Row],[Q4''2024]]</f>
        <v>0</v>
      </c>
    </row>
    <row r="357" spans="1:7" x14ac:dyDescent="0.45">
      <c r="A357" s="3" t="s">
        <v>235</v>
      </c>
      <c r="B357" s="2">
        <v>0</v>
      </c>
      <c r="C357" s="2">
        <v>0</v>
      </c>
      <c r="D357" s="2">
        <v>0</v>
      </c>
      <c r="E357" s="2">
        <v>0</v>
      </c>
      <c r="F357" s="2">
        <f>VLOOKUP(Share8[[#This Row],[Station]],'[4]Reach and Share'!$A$3:$C$562,3,0)</f>
        <v>0</v>
      </c>
      <c r="G357" s="2">
        <f>Share8[[#This Row],[Q1''2025]]-Share8[[#This Row],[Q4''2024]]</f>
        <v>0</v>
      </c>
    </row>
    <row r="358" spans="1:7" x14ac:dyDescent="0.45">
      <c r="A358" s="3" t="s">
        <v>301</v>
      </c>
      <c r="B358" s="2">
        <v>0</v>
      </c>
      <c r="C358" s="2">
        <v>0</v>
      </c>
      <c r="D358" s="2">
        <v>0</v>
      </c>
      <c r="E358" s="2">
        <v>0</v>
      </c>
      <c r="F358" s="2">
        <f>VLOOKUP(Share8[[#This Row],[Station]],'[4]Reach and Share'!$A$3:$C$562,3,0)</f>
        <v>0</v>
      </c>
      <c r="G358" s="2">
        <f>Share8[[#This Row],[Q1''2025]]-Share8[[#This Row],[Q4''2024]]</f>
        <v>0</v>
      </c>
    </row>
    <row r="359" spans="1:7" x14ac:dyDescent="0.45">
      <c r="A359" s="3" t="s">
        <v>292</v>
      </c>
      <c r="B359" s="2">
        <v>0</v>
      </c>
      <c r="C359" s="2">
        <v>0</v>
      </c>
      <c r="D359" s="2">
        <v>0</v>
      </c>
      <c r="E359" s="2">
        <v>0</v>
      </c>
      <c r="F359" s="2">
        <f>VLOOKUP(Share8[[#This Row],[Station]],'[4]Reach and Share'!$A$3:$C$562,3,0)</f>
        <v>0</v>
      </c>
      <c r="G359" s="2">
        <f>Share8[[#This Row],[Q1''2025]]-Share8[[#This Row],[Q4''2024]]</f>
        <v>0</v>
      </c>
    </row>
    <row r="360" spans="1:7" x14ac:dyDescent="0.45">
      <c r="A360" s="3" t="s">
        <v>488</v>
      </c>
      <c r="B360" s="2">
        <v>0</v>
      </c>
      <c r="C360" s="2">
        <v>0</v>
      </c>
      <c r="D360" s="2">
        <v>0</v>
      </c>
      <c r="E360" s="2">
        <v>0</v>
      </c>
      <c r="F360" s="2">
        <f>VLOOKUP(Share8[[#This Row],[Station]],'[4]Reach and Share'!$A$3:$C$562,3,0)</f>
        <v>0</v>
      </c>
      <c r="G360" s="2">
        <f>Share8[[#This Row],[Q1''2025]]-Share8[[#This Row],[Q4''2024]]</f>
        <v>0</v>
      </c>
    </row>
    <row r="361" spans="1:7" x14ac:dyDescent="0.45">
      <c r="A361" s="3" t="s">
        <v>302</v>
      </c>
      <c r="B361" s="2">
        <v>0</v>
      </c>
      <c r="C361" s="2">
        <v>0</v>
      </c>
      <c r="D361" s="2">
        <v>0</v>
      </c>
      <c r="E361" s="2">
        <v>0</v>
      </c>
      <c r="F361" s="2">
        <f>VLOOKUP(Share8[[#This Row],[Station]],'[4]Reach and Share'!$A$3:$C$562,3,0)</f>
        <v>0</v>
      </c>
      <c r="G361" s="2">
        <f>Share8[[#This Row],[Q1''2025]]-Share8[[#This Row],[Q4''2024]]</f>
        <v>0</v>
      </c>
    </row>
    <row r="362" spans="1:7" x14ac:dyDescent="0.45">
      <c r="A362" s="3" t="s">
        <v>80</v>
      </c>
      <c r="B362" s="2">
        <v>0</v>
      </c>
      <c r="C362" s="2">
        <v>0</v>
      </c>
      <c r="D362" s="2">
        <v>0</v>
      </c>
      <c r="E362" s="2">
        <v>0</v>
      </c>
      <c r="F362" s="2">
        <f>VLOOKUP(Share8[[#This Row],[Station]],'[4]Reach and Share'!$A$3:$C$562,3,0)</f>
        <v>0</v>
      </c>
      <c r="G362" s="2">
        <f>Share8[[#This Row],[Q1''2025]]-Share8[[#This Row],[Q4''2024]]</f>
        <v>0</v>
      </c>
    </row>
    <row r="363" spans="1:7" x14ac:dyDescent="0.45">
      <c r="A363" s="3" t="s">
        <v>499</v>
      </c>
      <c r="B363" s="2">
        <v>0</v>
      </c>
      <c r="C363" s="2">
        <v>0</v>
      </c>
      <c r="D363" s="2">
        <v>0</v>
      </c>
      <c r="E363" s="2">
        <v>0</v>
      </c>
      <c r="F363" s="2">
        <f>VLOOKUP(Share8[[#This Row],[Station]],'[4]Reach and Share'!$A$3:$C$562,3,0)</f>
        <v>0</v>
      </c>
      <c r="G363" s="2">
        <f>Share8[[#This Row],[Q1''2025]]-Share8[[#This Row],[Q4''2024]]</f>
        <v>0</v>
      </c>
    </row>
    <row r="364" spans="1:7" x14ac:dyDescent="0.45">
      <c r="A364" s="3" t="s">
        <v>312</v>
      </c>
      <c r="B364" s="2">
        <v>0</v>
      </c>
      <c r="C364" s="2">
        <v>0</v>
      </c>
      <c r="D364" s="2">
        <v>0</v>
      </c>
      <c r="E364" s="2">
        <v>0</v>
      </c>
      <c r="F364" s="2">
        <f>VLOOKUP(Share8[[#This Row],[Station]],'[4]Reach and Share'!$A$3:$C$562,3,0)</f>
        <v>0</v>
      </c>
      <c r="G364" s="2">
        <f>Share8[[#This Row],[Q1''2025]]-Share8[[#This Row],[Q4''2024]]</f>
        <v>0</v>
      </c>
    </row>
    <row r="365" spans="1:7" x14ac:dyDescent="0.45">
      <c r="A365" s="3" t="s">
        <v>505</v>
      </c>
      <c r="B365" s="2">
        <v>0</v>
      </c>
      <c r="C365" s="2">
        <v>0</v>
      </c>
      <c r="D365" s="2">
        <v>0</v>
      </c>
      <c r="E365" s="2">
        <v>0</v>
      </c>
      <c r="F365" s="2">
        <f>VLOOKUP(Share8[[#This Row],[Station]],'[4]Reach and Share'!$A$3:$C$562,3,0)</f>
        <v>0</v>
      </c>
      <c r="G365" s="2">
        <f>Share8[[#This Row],[Q1''2025]]-Share8[[#This Row],[Q4''2024]]</f>
        <v>0</v>
      </c>
    </row>
    <row r="366" spans="1:7" x14ac:dyDescent="0.45">
      <c r="A366" s="3" t="s">
        <v>513</v>
      </c>
      <c r="B366" s="2">
        <v>0</v>
      </c>
      <c r="C366" s="2">
        <v>0</v>
      </c>
      <c r="D366" s="2">
        <v>0</v>
      </c>
      <c r="E366" s="2">
        <v>0</v>
      </c>
      <c r="F366" s="2">
        <f>VLOOKUP(Share8[[#This Row],[Station]],'[4]Reach and Share'!$A$3:$C$562,3,0)</f>
        <v>0</v>
      </c>
      <c r="G366" s="2">
        <f>Share8[[#This Row],[Q1''2025]]-Share8[[#This Row],[Q4''2024]]</f>
        <v>0</v>
      </c>
    </row>
    <row r="367" spans="1:7" x14ac:dyDescent="0.45">
      <c r="A367" s="3" t="s">
        <v>512</v>
      </c>
      <c r="B367" s="2">
        <v>0</v>
      </c>
      <c r="C367" s="2">
        <v>0</v>
      </c>
      <c r="D367" s="2">
        <v>0</v>
      </c>
      <c r="E367" s="2">
        <v>0</v>
      </c>
      <c r="F367" s="2">
        <f>VLOOKUP(Share8[[#This Row],[Station]],'[4]Reach and Share'!$A$3:$C$562,3,0)</f>
        <v>0</v>
      </c>
      <c r="G367" s="2">
        <f>Share8[[#This Row],[Q1''2025]]-Share8[[#This Row],[Q4''2024]]</f>
        <v>0</v>
      </c>
    </row>
    <row r="368" spans="1:7" x14ac:dyDescent="0.45">
      <c r="A368" s="3" t="s">
        <v>306</v>
      </c>
      <c r="B368" s="2">
        <v>0</v>
      </c>
      <c r="C368" s="2">
        <v>0</v>
      </c>
      <c r="D368" s="2">
        <v>0</v>
      </c>
      <c r="E368" s="2">
        <v>0</v>
      </c>
      <c r="F368" s="2">
        <f>VLOOKUP(Share8[[#This Row],[Station]],'[4]Reach and Share'!$A$3:$C$562,3,0)</f>
        <v>0</v>
      </c>
      <c r="G368" s="2">
        <f>Share8[[#This Row],[Q1''2025]]-Share8[[#This Row],[Q4''2024]]</f>
        <v>0</v>
      </c>
    </row>
    <row r="369" spans="1:7" x14ac:dyDescent="0.45">
      <c r="A369" s="3" t="s">
        <v>89</v>
      </c>
      <c r="B369" s="2">
        <v>0</v>
      </c>
      <c r="C369" s="2">
        <v>0</v>
      </c>
      <c r="D369" s="2">
        <v>0</v>
      </c>
      <c r="E369" s="2">
        <v>0</v>
      </c>
      <c r="F369" s="2">
        <f>VLOOKUP(Share8[[#This Row],[Station]],'[4]Reach and Share'!$A$3:$C$562,3,0)</f>
        <v>0</v>
      </c>
      <c r="G369" s="2">
        <f>Share8[[#This Row],[Q1''2025]]-Share8[[#This Row],[Q4''2024]]</f>
        <v>0</v>
      </c>
    </row>
    <row r="370" spans="1:7" x14ac:dyDescent="0.45">
      <c r="A370" s="3" t="s">
        <v>84</v>
      </c>
      <c r="B370" s="2">
        <v>0</v>
      </c>
      <c r="C370" s="2">
        <v>0</v>
      </c>
      <c r="D370" s="2">
        <v>0</v>
      </c>
      <c r="E370" s="2">
        <v>0</v>
      </c>
      <c r="F370" s="2">
        <f>VLOOKUP(Share8[[#This Row],[Station]],'[4]Reach and Share'!$A$3:$C$562,3,0)</f>
        <v>0</v>
      </c>
      <c r="G370" s="2">
        <f>Share8[[#This Row],[Q1''2025]]-Share8[[#This Row],[Q4''2024]]</f>
        <v>0</v>
      </c>
    </row>
    <row r="371" spans="1:7" x14ac:dyDescent="0.45">
      <c r="A371" s="3" t="s">
        <v>311</v>
      </c>
      <c r="B371" s="2">
        <v>0</v>
      </c>
      <c r="C371" s="2">
        <v>0</v>
      </c>
      <c r="D371" s="2">
        <v>0</v>
      </c>
      <c r="E371" s="2">
        <v>0</v>
      </c>
      <c r="F371" s="2">
        <f>VLOOKUP(Share8[[#This Row],[Station]],'[4]Reach and Share'!$A$3:$C$562,3,0)</f>
        <v>0</v>
      </c>
      <c r="G371" s="2">
        <f>Share8[[#This Row],[Q1''2025]]-Share8[[#This Row],[Q4''2024]]</f>
        <v>0</v>
      </c>
    </row>
    <row r="372" spans="1:7" x14ac:dyDescent="0.45">
      <c r="A372" s="3" t="s">
        <v>148</v>
      </c>
      <c r="B372" s="2">
        <v>0</v>
      </c>
      <c r="C372" s="2">
        <v>0</v>
      </c>
      <c r="D372" s="2">
        <v>0</v>
      </c>
      <c r="E372" s="2">
        <v>0</v>
      </c>
      <c r="F372" s="2">
        <f>VLOOKUP(Share8[[#This Row],[Station]],'[4]Reach and Share'!$A$3:$C$562,3,0)</f>
        <v>0</v>
      </c>
      <c r="G372" s="2">
        <f>Share8[[#This Row],[Q1''2025]]-Share8[[#This Row],[Q4''2024]]</f>
        <v>0</v>
      </c>
    </row>
    <row r="373" spans="1:7" x14ac:dyDescent="0.45">
      <c r="A373" s="3" t="s">
        <v>486</v>
      </c>
      <c r="B373" s="2">
        <v>0</v>
      </c>
      <c r="C373" s="2">
        <v>0</v>
      </c>
      <c r="D373" s="2">
        <v>0</v>
      </c>
      <c r="E373" s="2">
        <v>0</v>
      </c>
      <c r="F373" s="2">
        <f>VLOOKUP(Share8[[#This Row],[Station]],'[4]Reach and Share'!$A$3:$C$562,3,0)</f>
        <v>0</v>
      </c>
      <c r="G373" s="2">
        <f>Share8[[#This Row],[Q1''2025]]-Share8[[#This Row],[Q4''2024]]</f>
        <v>0</v>
      </c>
    </row>
    <row r="374" spans="1:7" x14ac:dyDescent="0.45">
      <c r="A374" s="3" t="s">
        <v>85</v>
      </c>
      <c r="B374" s="2">
        <v>0</v>
      </c>
      <c r="C374" s="2">
        <v>0</v>
      </c>
      <c r="D374" s="2">
        <v>0</v>
      </c>
      <c r="E374" s="2">
        <v>0</v>
      </c>
      <c r="F374" s="2">
        <f>VLOOKUP(Share8[[#This Row],[Station]],'[4]Reach and Share'!$A$3:$C$562,3,0)</f>
        <v>0</v>
      </c>
      <c r="G374" s="2">
        <f>Share8[[#This Row],[Q1''2025]]-Share8[[#This Row],[Q4''2024]]</f>
        <v>0</v>
      </c>
    </row>
    <row r="375" spans="1:7" x14ac:dyDescent="0.45">
      <c r="A375" s="3" t="s">
        <v>75</v>
      </c>
      <c r="B375" s="2">
        <v>0</v>
      </c>
      <c r="C375" s="2">
        <v>0</v>
      </c>
      <c r="D375" s="2">
        <v>0</v>
      </c>
      <c r="E375" s="2">
        <v>0</v>
      </c>
      <c r="F375" s="2">
        <f>VLOOKUP(Share8[[#This Row],[Station]],'[4]Reach and Share'!$A$3:$C$562,3,0)</f>
        <v>0</v>
      </c>
      <c r="G375" s="2">
        <f>Share8[[#This Row],[Q1''2025]]-Share8[[#This Row],[Q4''2024]]</f>
        <v>0</v>
      </c>
    </row>
    <row r="376" spans="1:7" x14ac:dyDescent="0.45">
      <c r="A376" s="3" t="s">
        <v>300</v>
      </c>
      <c r="B376" s="2">
        <v>0</v>
      </c>
      <c r="C376" s="2">
        <v>0</v>
      </c>
      <c r="D376" s="2">
        <v>0</v>
      </c>
      <c r="E376" s="2">
        <v>0</v>
      </c>
      <c r="F376" s="2">
        <f>VLOOKUP(Share8[[#This Row],[Station]],'[4]Reach and Share'!$A$3:$C$562,3,0)</f>
        <v>0</v>
      </c>
      <c r="G376" s="2">
        <f>Share8[[#This Row],[Q1''2025]]-Share8[[#This Row],[Q4''2024]]</f>
        <v>0</v>
      </c>
    </row>
    <row r="377" spans="1:7" x14ac:dyDescent="0.45">
      <c r="A377" s="3" t="s">
        <v>461</v>
      </c>
      <c r="B377" s="2">
        <v>0</v>
      </c>
      <c r="C377" s="2">
        <v>0</v>
      </c>
      <c r="D377" s="2">
        <v>0</v>
      </c>
      <c r="E377" s="2">
        <v>0</v>
      </c>
      <c r="F377" s="2">
        <f>VLOOKUP(Share8[[#This Row],[Station]],'[4]Reach and Share'!$A$3:$C$562,3,0)</f>
        <v>0</v>
      </c>
      <c r="G377" s="2">
        <f>Share8[[#This Row],[Q1''2025]]-Share8[[#This Row],[Q4''2024]]</f>
        <v>0</v>
      </c>
    </row>
    <row r="378" spans="1:7" x14ac:dyDescent="0.45">
      <c r="A378" s="3" t="s">
        <v>449</v>
      </c>
      <c r="B378" s="2">
        <v>0</v>
      </c>
      <c r="C378" s="2">
        <v>0</v>
      </c>
      <c r="D378" s="2">
        <v>0</v>
      </c>
      <c r="E378" s="2">
        <v>0</v>
      </c>
      <c r="F378" s="2">
        <f>VLOOKUP(Share8[[#This Row],[Station]],'[4]Reach and Share'!$A$3:$C$562,3,0)</f>
        <v>0</v>
      </c>
      <c r="G378" s="2">
        <f>Share8[[#This Row],[Q1''2025]]-Share8[[#This Row],[Q4''2024]]</f>
        <v>0</v>
      </c>
    </row>
    <row r="379" spans="1:7" x14ac:dyDescent="0.45">
      <c r="A379" s="3" t="s">
        <v>176</v>
      </c>
      <c r="B379" s="2">
        <v>0</v>
      </c>
      <c r="C379" s="2">
        <v>0</v>
      </c>
      <c r="D379" s="2">
        <v>0</v>
      </c>
      <c r="E379" s="2">
        <v>0</v>
      </c>
      <c r="F379" s="2">
        <f>VLOOKUP(Share8[[#This Row],[Station]],'[4]Reach and Share'!$A$3:$C$562,3,0)</f>
        <v>0</v>
      </c>
      <c r="G379" s="2">
        <f>Share8[[#This Row],[Q1''2025]]-Share8[[#This Row],[Q4''2024]]</f>
        <v>0</v>
      </c>
    </row>
    <row r="380" spans="1:7" x14ac:dyDescent="0.45">
      <c r="A380" s="3" t="s">
        <v>151</v>
      </c>
      <c r="B380" s="2">
        <v>0</v>
      </c>
      <c r="C380" s="2">
        <v>0</v>
      </c>
      <c r="D380" s="2">
        <v>0</v>
      </c>
      <c r="E380" s="2">
        <v>0</v>
      </c>
      <c r="F380" s="2">
        <f>VLOOKUP(Share8[[#This Row],[Station]],'[4]Reach and Share'!$A$3:$C$562,3,0)</f>
        <v>0</v>
      </c>
      <c r="G380" s="2">
        <f>Share8[[#This Row],[Q1''2025]]-Share8[[#This Row],[Q4''2024]]</f>
        <v>0</v>
      </c>
    </row>
    <row r="381" spans="1:7" x14ac:dyDescent="0.45">
      <c r="A381" s="3" t="s">
        <v>303</v>
      </c>
      <c r="B381" s="2">
        <v>0</v>
      </c>
      <c r="C381" s="2">
        <v>0</v>
      </c>
      <c r="D381" s="2">
        <v>0</v>
      </c>
      <c r="E381" s="2">
        <v>0</v>
      </c>
      <c r="F381" s="2">
        <f>VLOOKUP(Share8[[#This Row],[Station]],'[4]Reach and Share'!$A$3:$C$562,3,0)</f>
        <v>0</v>
      </c>
      <c r="G381" s="2">
        <f>Share8[[#This Row],[Q1''2025]]-Share8[[#This Row],[Q4''2024]]</f>
        <v>0</v>
      </c>
    </row>
    <row r="382" spans="1:7" x14ac:dyDescent="0.45">
      <c r="A382" s="3" t="s">
        <v>467</v>
      </c>
      <c r="B382" s="2">
        <v>0</v>
      </c>
      <c r="C382" s="2">
        <v>0</v>
      </c>
      <c r="D382" s="2">
        <v>0</v>
      </c>
      <c r="E382" s="2">
        <v>0</v>
      </c>
      <c r="F382" s="2">
        <f>VLOOKUP(Share8[[#This Row],[Station]],'[4]Reach and Share'!$A$3:$C$562,3,0)</f>
        <v>0</v>
      </c>
      <c r="G382" s="2">
        <f>Share8[[#This Row],[Q1''2025]]-Share8[[#This Row],[Q4''2024]]</f>
        <v>0</v>
      </c>
    </row>
    <row r="383" spans="1:7" x14ac:dyDescent="0.45">
      <c r="A383" s="3" t="s">
        <v>38</v>
      </c>
      <c r="B383" s="2">
        <v>0</v>
      </c>
      <c r="C383" s="2">
        <v>0</v>
      </c>
      <c r="D383" s="2">
        <v>0</v>
      </c>
      <c r="E383" s="2">
        <v>0</v>
      </c>
      <c r="F383" s="2">
        <f>VLOOKUP(Share8[[#This Row],[Station]],'[4]Reach and Share'!$A$3:$C$562,3,0)</f>
        <v>0</v>
      </c>
      <c r="G383" s="2">
        <f>Share8[[#This Row],[Q1''2025]]-Share8[[#This Row],[Q4''2024]]</f>
        <v>0</v>
      </c>
    </row>
    <row r="384" spans="1:7" x14ac:dyDescent="0.45">
      <c r="A384" s="3" t="s">
        <v>333</v>
      </c>
      <c r="B384" s="2">
        <v>0</v>
      </c>
      <c r="C384" s="2">
        <v>0</v>
      </c>
      <c r="D384" s="2">
        <v>0</v>
      </c>
      <c r="E384" s="2">
        <v>0</v>
      </c>
      <c r="F384" s="2">
        <f>VLOOKUP(Share8[[#This Row],[Station]],'[4]Reach and Share'!$A$3:$C$562,3,0)</f>
        <v>0</v>
      </c>
      <c r="G384" s="2">
        <f>Share8[[#This Row],[Q1''2025]]-Share8[[#This Row],[Q4''2024]]</f>
        <v>0</v>
      </c>
    </row>
    <row r="385" spans="1:7" x14ac:dyDescent="0.45">
      <c r="A385" s="3" t="s">
        <v>88</v>
      </c>
      <c r="B385" s="2">
        <v>0</v>
      </c>
      <c r="C385" s="2">
        <v>0</v>
      </c>
      <c r="D385" s="2">
        <v>0</v>
      </c>
      <c r="E385" s="2">
        <v>0</v>
      </c>
      <c r="F385" s="2">
        <f>VLOOKUP(Share8[[#This Row],[Station]],'[4]Reach and Share'!$A$3:$C$562,3,0)</f>
        <v>0</v>
      </c>
      <c r="G385" s="2">
        <f>Share8[[#This Row],[Q1''2025]]-Share8[[#This Row],[Q4''2024]]</f>
        <v>0</v>
      </c>
    </row>
    <row r="386" spans="1:7" x14ac:dyDescent="0.45">
      <c r="A386" s="3" t="s">
        <v>165</v>
      </c>
      <c r="B386" s="2">
        <v>0</v>
      </c>
      <c r="C386" s="2">
        <v>0</v>
      </c>
      <c r="D386" s="2">
        <v>0</v>
      </c>
      <c r="E386" s="2">
        <v>0</v>
      </c>
      <c r="F386" s="2">
        <f>VLOOKUP(Share8[[#This Row],[Station]],'[4]Reach and Share'!$A$3:$C$562,3,0)</f>
        <v>0</v>
      </c>
      <c r="G386" s="2">
        <f>Share8[[#This Row],[Q1''2025]]-Share8[[#This Row],[Q4''2024]]</f>
        <v>0</v>
      </c>
    </row>
    <row r="387" spans="1:7" x14ac:dyDescent="0.45">
      <c r="A387" s="3" t="s">
        <v>83</v>
      </c>
      <c r="B387" s="2">
        <v>0</v>
      </c>
      <c r="C387" s="2">
        <v>0</v>
      </c>
      <c r="D387" s="2">
        <v>0</v>
      </c>
      <c r="E387" s="2">
        <v>0</v>
      </c>
      <c r="F387" s="2">
        <f>VLOOKUP(Share8[[#This Row],[Station]],'[4]Reach and Share'!$A$3:$C$562,3,0)</f>
        <v>0</v>
      </c>
      <c r="G387" s="2">
        <f>Share8[[#This Row],[Q1''2025]]-Share8[[#This Row],[Q4''2024]]</f>
        <v>0</v>
      </c>
    </row>
    <row r="388" spans="1:7" x14ac:dyDescent="0.45">
      <c r="A388" s="3" t="s">
        <v>22</v>
      </c>
      <c r="B388" s="2">
        <v>0</v>
      </c>
      <c r="C388" s="2">
        <v>0</v>
      </c>
      <c r="D388" s="2">
        <v>8.5701398285972037E-4</v>
      </c>
      <c r="E388" s="2">
        <v>0</v>
      </c>
      <c r="F388" s="2">
        <f>VLOOKUP(Share8[[#This Row],[Station]],'[4]Reach and Share'!$A$3:$C$562,3,0)</f>
        <v>0</v>
      </c>
      <c r="G388" s="2">
        <f>Share8[[#This Row],[Q1''2025]]-Share8[[#This Row],[Q4''2024]]</f>
        <v>0</v>
      </c>
    </row>
    <row r="389" spans="1:7" x14ac:dyDescent="0.45">
      <c r="A389" s="3" t="s">
        <v>90</v>
      </c>
      <c r="B389" s="2">
        <v>0</v>
      </c>
      <c r="C389" s="2">
        <v>0</v>
      </c>
      <c r="D389" s="2">
        <v>0</v>
      </c>
      <c r="E389" s="2">
        <v>0</v>
      </c>
      <c r="F389" s="2">
        <f>VLOOKUP(Share8[[#This Row],[Station]],'[4]Reach and Share'!$A$3:$C$562,3,0)</f>
        <v>0</v>
      </c>
      <c r="G389" s="2">
        <f>Share8[[#This Row],[Q1''2025]]-Share8[[#This Row],[Q4''2024]]</f>
        <v>0</v>
      </c>
    </row>
    <row r="390" spans="1:7" x14ac:dyDescent="0.45">
      <c r="A390" s="3" t="s">
        <v>194</v>
      </c>
      <c r="B390" s="2">
        <v>0</v>
      </c>
      <c r="C390" s="2">
        <v>0</v>
      </c>
      <c r="D390" s="2">
        <v>0</v>
      </c>
      <c r="E390" s="2">
        <v>0</v>
      </c>
      <c r="F390" s="2">
        <f>VLOOKUP(Share8[[#This Row],[Station]],'[4]Reach and Share'!$A$3:$C$562,3,0)</f>
        <v>0</v>
      </c>
      <c r="G390" s="2">
        <f>Share8[[#This Row],[Q1''2025]]-Share8[[#This Row],[Q4''2024]]</f>
        <v>0</v>
      </c>
    </row>
    <row r="391" spans="1:7" x14ac:dyDescent="0.45">
      <c r="A391" s="3" t="s">
        <v>297</v>
      </c>
      <c r="B391" s="2">
        <v>0</v>
      </c>
      <c r="C391" s="2">
        <v>8.2276643112960993E-4</v>
      </c>
      <c r="D391" s="2">
        <v>0</v>
      </c>
      <c r="E391" s="2">
        <v>0</v>
      </c>
      <c r="F391" s="2">
        <f>VLOOKUP(Share8[[#This Row],[Station]],'[4]Reach and Share'!$A$3:$C$562,3,0)</f>
        <v>0</v>
      </c>
      <c r="G391" s="2">
        <f>Share8[[#This Row],[Q1''2025]]-Share8[[#This Row],[Q4''2024]]</f>
        <v>0</v>
      </c>
    </row>
    <row r="392" spans="1:7" x14ac:dyDescent="0.45">
      <c r="A392" s="3" t="s">
        <v>296</v>
      </c>
      <c r="B392" s="2">
        <v>0</v>
      </c>
      <c r="C392" s="2">
        <v>0</v>
      </c>
      <c r="D392" s="2">
        <v>0</v>
      </c>
      <c r="E392" s="2">
        <v>0</v>
      </c>
      <c r="F392" s="2">
        <f>VLOOKUP(Share8[[#This Row],[Station]],'[4]Reach and Share'!$A$3:$C$562,3,0)</f>
        <v>0</v>
      </c>
      <c r="G392" s="2">
        <f>Share8[[#This Row],[Q1''2025]]-Share8[[#This Row],[Q4''2024]]</f>
        <v>0</v>
      </c>
    </row>
    <row r="393" spans="1:7" x14ac:dyDescent="0.45">
      <c r="A393" s="3" t="s">
        <v>440</v>
      </c>
      <c r="B393" s="2">
        <v>0</v>
      </c>
      <c r="C393" s="2">
        <v>0</v>
      </c>
      <c r="D393" s="2">
        <v>0</v>
      </c>
      <c r="E393" s="2">
        <v>0</v>
      </c>
      <c r="F393" s="2">
        <f>VLOOKUP(Share8[[#This Row],[Station]],'[4]Reach and Share'!$A$3:$C$562,3,0)</f>
        <v>0</v>
      </c>
      <c r="G393" s="2">
        <f>Share8[[#This Row],[Q1''2025]]-Share8[[#This Row],[Q4''2024]]</f>
        <v>0</v>
      </c>
    </row>
    <row r="394" spans="1:7" x14ac:dyDescent="0.45">
      <c r="A394" s="3" t="s">
        <v>157</v>
      </c>
      <c r="B394" s="2">
        <v>0</v>
      </c>
      <c r="C394" s="2">
        <v>0</v>
      </c>
      <c r="D394" s="2">
        <v>0</v>
      </c>
      <c r="E394" s="2">
        <v>0</v>
      </c>
      <c r="F394" s="2">
        <f>VLOOKUP(Share8[[#This Row],[Station]],'[4]Reach and Share'!$A$3:$C$562,3,0)</f>
        <v>0</v>
      </c>
      <c r="G394" s="2">
        <f>Share8[[#This Row],[Q1''2025]]-Share8[[#This Row],[Q4''2024]]</f>
        <v>0</v>
      </c>
    </row>
    <row r="395" spans="1:7" x14ac:dyDescent="0.45">
      <c r="A395" s="3" t="s">
        <v>218</v>
      </c>
      <c r="B395" s="2">
        <v>0</v>
      </c>
      <c r="C395" s="2">
        <v>0</v>
      </c>
      <c r="D395" s="2">
        <v>0</v>
      </c>
      <c r="E395" s="2">
        <v>0</v>
      </c>
      <c r="F395" s="2">
        <f>VLOOKUP(Share8[[#This Row],[Station]],'[4]Reach and Share'!$A$3:$C$562,3,0)</f>
        <v>0</v>
      </c>
      <c r="G395" s="2">
        <f>Share8[[#This Row],[Q1''2025]]-Share8[[#This Row],[Q4''2024]]</f>
        <v>0</v>
      </c>
    </row>
    <row r="396" spans="1:7" x14ac:dyDescent="0.45">
      <c r="A396" s="3" t="s">
        <v>299</v>
      </c>
      <c r="B396" s="2">
        <v>0</v>
      </c>
      <c r="C396" s="2">
        <v>0</v>
      </c>
      <c r="D396" s="2">
        <v>0</v>
      </c>
      <c r="E396" s="2">
        <v>0</v>
      </c>
      <c r="F396" s="2">
        <f>VLOOKUP(Share8[[#This Row],[Station]],'[4]Reach and Share'!$A$3:$C$562,3,0)</f>
        <v>0</v>
      </c>
      <c r="G396" s="2">
        <f>Share8[[#This Row],[Q1''2025]]-Share8[[#This Row],[Q4''2024]]</f>
        <v>0</v>
      </c>
    </row>
    <row r="397" spans="1:7" x14ac:dyDescent="0.45">
      <c r="A397" s="3" t="s">
        <v>298</v>
      </c>
      <c r="B397" s="2">
        <v>0</v>
      </c>
      <c r="C397" s="2">
        <v>0</v>
      </c>
      <c r="D397" s="2">
        <v>0</v>
      </c>
      <c r="E397" s="2">
        <v>0</v>
      </c>
      <c r="F397" s="2">
        <f>VLOOKUP(Share8[[#This Row],[Station]],'[4]Reach and Share'!$A$3:$C$562,3,0)</f>
        <v>0</v>
      </c>
      <c r="G397" s="2">
        <f>Share8[[#This Row],[Q1''2025]]-Share8[[#This Row],[Q4''2024]]</f>
        <v>0</v>
      </c>
    </row>
    <row r="398" spans="1:7" x14ac:dyDescent="0.45">
      <c r="A398" s="3" t="s">
        <v>234</v>
      </c>
      <c r="B398" s="2">
        <v>0</v>
      </c>
      <c r="C398" s="2">
        <v>0</v>
      </c>
      <c r="D398" s="2">
        <v>0</v>
      </c>
      <c r="E398" s="2">
        <v>0</v>
      </c>
      <c r="F398" s="2">
        <f>VLOOKUP(Share8[[#This Row],[Station]],'[4]Reach and Share'!$A$3:$C$562,3,0)</f>
        <v>0</v>
      </c>
      <c r="G398" s="2">
        <f>Share8[[#This Row],[Q1''2025]]-Share8[[#This Row],[Q4''2024]]</f>
        <v>0</v>
      </c>
    </row>
    <row r="399" spans="1:7" x14ac:dyDescent="0.45">
      <c r="A399" s="3" t="s">
        <v>459</v>
      </c>
      <c r="B399" s="2">
        <v>0</v>
      </c>
      <c r="C399" s="2">
        <v>0</v>
      </c>
      <c r="D399" s="2">
        <v>0</v>
      </c>
      <c r="E399" s="2">
        <v>0</v>
      </c>
      <c r="F399" s="2">
        <f>VLOOKUP(Share8[[#This Row],[Station]],'[4]Reach and Share'!$A$3:$C$562,3,0)</f>
        <v>0</v>
      </c>
      <c r="G399" s="2">
        <f>Share8[[#This Row],[Q1''2025]]-Share8[[#This Row],[Q4''2024]]</f>
        <v>0</v>
      </c>
    </row>
    <row r="400" spans="1:7" x14ac:dyDescent="0.45">
      <c r="A400" s="3" t="s">
        <v>177</v>
      </c>
      <c r="B400" s="2">
        <v>0</v>
      </c>
      <c r="C400" s="2">
        <v>0</v>
      </c>
      <c r="D400" s="2">
        <v>0</v>
      </c>
      <c r="E400" s="2">
        <v>0</v>
      </c>
      <c r="F400" s="2">
        <f>VLOOKUP(Share8[[#This Row],[Station]],'[4]Reach and Share'!$A$3:$C$562,3,0)</f>
        <v>0</v>
      </c>
      <c r="G400" s="2">
        <f>Share8[[#This Row],[Q1''2025]]-Share8[[#This Row],[Q4''2024]]</f>
        <v>0</v>
      </c>
    </row>
    <row r="401" spans="1:7" x14ac:dyDescent="0.45">
      <c r="A401" s="3" t="s">
        <v>171</v>
      </c>
      <c r="B401" s="2">
        <v>0</v>
      </c>
      <c r="C401" s="2">
        <v>0</v>
      </c>
      <c r="D401" s="2">
        <v>0</v>
      </c>
      <c r="E401" s="2">
        <v>0</v>
      </c>
      <c r="F401" s="2">
        <f>VLOOKUP(Share8[[#This Row],[Station]],'[4]Reach and Share'!$A$3:$C$562,3,0)</f>
        <v>0</v>
      </c>
      <c r="G401" s="2">
        <f>Share8[[#This Row],[Q1''2025]]-Share8[[#This Row],[Q4''2024]]</f>
        <v>0</v>
      </c>
    </row>
    <row r="402" spans="1:7" x14ac:dyDescent="0.45">
      <c r="A402" s="3" t="s">
        <v>313</v>
      </c>
      <c r="B402" s="2">
        <v>0</v>
      </c>
      <c r="C402" s="2">
        <v>0</v>
      </c>
      <c r="D402" s="2">
        <v>0</v>
      </c>
      <c r="E402" s="2">
        <v>0</v>
      </c>
      <c r="F402" s="2">
        <f>VLOOKUP(Share8[[#This Row],[Station]],'[4]Reach and Share'!$A$3:$C$562,3,0)</f>
        <v>0</v>
      </c>
      <c r="G402" s="2">
        <f>Share8[[#This Row],[Q1''2025]]-Share8[[#This Row],[Q4''2024]]</f>
        <v>0</v>
      </c>
    </row>
    <row r="403" spans="1:7" x14ac:dyDescent="0.45">
      <c r="A403" s="3" t="s">
        <v>294</v>
      </c>
      <c r="B403" s="2">
        <v>0</v>
      </c>
      <c r="C403" s="2">
        <v>0</v>
      </c>
      <c r="D403" s="2">
        <v>0</v>
      </c>
      <c r="E403" s="2">
        <v>0</v>
      </c>
      <c r="F403" s="2">
        <f>VLOOKUP(Share8[[#This Row],[Station]],'[4]Reach and Share'!$A$3:$C$562,3,0)</f>
        <v>0</v>
      </c>
      <c r="G403" s="2">
        <f>Share8[[#This Row],[Q1''2025]]-Share8[[#This Row],[Q4''2024]]</f>
        <v>0</v>
      </c>
    </row>
    <row r="404" spans="1:7" x14ac:dyDescent="0.45">
      <c r="A404" s="3" t="s">
        <v>293</v>
      </c>
      <c r="B404" s="2">
        <v>0</v>
      </c>
      <c r="C404" s="2">
        <v>0</v>
      </c>
      <c r="D404" s="2">
        <v>0</v>
      </c>
      <c r="E404" s="2">
        <v>0</v>
      </c>
      <c r="F404" s="2">
        <f>VLOOKUP(Share8[[#This Row],[Station]],'[4]Reach and Share'!$A$3:$C$562,3,0)</f>
        <v>0</v>
      </c>
      <c r="G404" s="2">
        <f>Share8[[#This Row],[Q1''2025]]-Share8[[#This Row],[Q4''2024]]</f>
        <v>0</v>
      </c>
    </row>
    <row r="405" spans="1:7" x14ac:dyDescent="0.45">
      <c r="A405" s="3" t="s">
        <v>406</v>
      </c>
      <c r="B405" s="2">
        <v>0</v>
      </c>
      <c r="C405" s="2">
        <v>0</v>
      </c>
      <c r="D405" s="2">
        <v>4.4203879115922414E-3</v>
      </c>
      <c r="E405" s="2">
        <v>0</v>
      </c>
      <c r="F405" s="2">
        <f>VLOOKUP(Share8[[#This Row],[Station]],'[4]Reach and Share'!$A$3:$C$562,3,0)</f>
        <v>0</v>
      </c>
      <c r="G405" s="2">
        <f>Share8[[#This Row],[Q1''2025]]-Share8[[#This Row],[Q4''2024]]</f>
        <v>0</v>
      </c>
    </row>
    <row r="406" spans="1:7" x14ac:dyDescent="0.45">
      <c r="A406" s="3" t="s">
        <v>394</v>
      </c>
      <c r="B406" s="2">
        <v>0</v>
      </c>
      <c r="C406" s="2">
        <v>0</v>
      </c>
      <c r="D406" s="2">
        <v>0</v>
      </c>
      <c r="E406" s="2">
        <v>0</v>
      </c>
      <c r="F406" s="2">
        <f>VLOOKUP(Share8[[#This Row],[Station]],'[4]Reach and Share'!$A$3:$C$562,3,0)</f>
        <v>0</v>
      </c>
      <c r="G406" s="2">
        <f>Share8[[#This Row],[Q1''2025]]-Share8[[#This Row],[Q4''2024]]</f>
        <v>0</v>
      </c>
    </row>
    <row r="407" spans="1:7" x14ac:dyDescent="0.45">
      <c r="A407" s="3" t="s">
        <v>405</v>
      </c>
      <c r="B407" s="2">
        <v>0</v>
      </c>
      <c r="C407" s="2">
        <v>0</v>
      </c>
      <c r="D407" s="2">
        <v>0</v>
      </c>
      <c r="E407" s="2">
        <v>0</v>
      </c>
      <c r="F407" s="2">
        <f>VLOOKUP(Share8[[#This Row],[Station]],'[4]Reach and Share'!$A$3:$C$562,3,0)</f>
        <v>0</v>
      </c>
      <c r="G407" s="2">
        <f>Share8[[#This Row],[Q1''2025]]-Share8[[#This Row],[Q4''2024]]</f>
        <v>0</v>
      </c>
    </row>
    <row r="408" spans="1:7" x14ac:dyDescent="0.45">
      <c r="A408" s="3" t="s">
        <v>21</v>
      </c>
      <c r="B408" s="2">
        <v>0</v>
      </c>
      <c r="C408" s="2">
        <v>0</v>
      </c>
      <c r="D408" s="2">
        <v>0</v>
      </c>
      <c r="E408" s="2">
        <v>0</v>
      </c>
      <c r="F408" s="2">
        <f>VLOOKUP(Share8[[#This Row],[Station]],'[4]Reach and Share'!$A$3:$C$562,3,0)</f>
        <v>0</v>
      </c>
      <c r="G408" s="2">
        <f>Share8[[#This Row],[Q1''2025]]-Share8[[#This Row],[Q4''2024]]</f>
        <v>0</v>
      </c>
    </row>
    <row r="409" spans="1:7" x14ac:dyDescent="0.45">
      <c r="A409" s="3" t="s">
        <v>160</v>
      </c>
      <c r="B409" s="2">
        <v>0</v>
      </c>
      <c r="C409" s="2">
        <v>0</v>
      </c>
      <c r="D409" s="2">
        <v>0</v>
      </c>
      <c r="E409" s="2">
        <v>0</v>
      </c>
      <c r="F409" s="2">
        <f>VLOOKUP(Share8[[#This Row],[Station]],'[4]Reach and Share'!$A$3:$C$562,3,0)</f>
        <v>0</v>
      </c>
      <c r="G409" s="2">
        <f>Share8[[#This Row],[Q1''2025]]-Share8[[#This Row],[Q4''2024]]</f>
        <v>0</v>
      </c>
    </row>
    <row r="410" spans="1:7" x14ac:dyDescent="0.45">
      <c r="A410" s="3" t="s">
        <v>407</v>
      </c>
      <c r="B410" s="2">
        <v>0</v>
      </c>
      <c r="C410" s="2">
        <v>0</v>
      </c>
      <c r="D410" s="2">
        <v>0</v>
      </c>
      <c r="E410" s="2">
        <v>0</v>
      </c>
      <c r="F410" s="2">
        <f>VLOOKUP(Share8[[#This Row],[Station]],'[4]Reach and Share'!$A$3:$C$562,3,0)</f>
        <v>0</v>
      </c>
      <c r="G410" s="2">
        <f>Share8[[#This Row],[Q1''2025]]-Share8[[#This Row],[Q4''2024]]</f>
        <v>0</v>
      </c>
    </row>
    <row r="411" spans="1:7" x14ac:dyDescent="0.45">
      <c r="A411" s="3" t="s">
        <v>476</v>
      </c>
      <c r="B411" s="2">
        <v>0</v>
      </c>
      <c r="C411" s="2">
        <v>0</v>
      </c>
      <c r="D411" s="2">
        <v>1.3531799729364012E-4</v>
      </c>
      <c r="E411" s="2">
        <v>0</v>
      </c>
      <c r="F411" s="2">
        <f>VLOOKUP(Share8[[#This Row],[Station]],'[4]Reach and Share'!$A$3:$C$562,3,0)</f>
        <v>0</v>
      </c>
      <c r="G411" s="2">
        <f>Share8[[#This Row],[Q1''2025]]-Share8[[#This Row],[Q4''2024]]</f>
        <v>0</v>
      </c>
    </row>
    <row r="412" spans="1:7" x14ac:dyDescent="0.45">
      <c r="A412" s="3" t="s">
        <v>404</v>
      </c>
      <c r="B412" s="2">
        <v>0</v>
      </c>
      <c r="C412" s="2">
        <v>0</v>
      </c>
      <c r="D412" s="2">
        <v>0</v>
      </c>
      <c r="E412" s="2">
        <v>0</v>
      </c>
      <c r="F412" s="2">
        <f>VLOOKUP(Share8[[#This Row],[Station]],'[4]Reach and Share'!$A$3:$C$562,3,0)</f>
        <v>0</v>
      </c>
      <c r="G412" s="2">
        <f>Share8[[#This Row],[Q1''2025]]-Share8[[#This Row],[Q4''2024]]</f>
        <v>0</v>
      </c>
    </row>
    <row r="413" spans="1:7" x14ac:dyDescent="0.45">
      <c r="A413" s="3" t="s">
        <v>400</v>
      </c>
      <c r="B413" s="2">
        <v>0</v>
      </c>
      <c r="C413" s="2">
        <v>0</v>
      </c>
      <c r="D413" s="2">
        <v>0</v>
      </c>
      <c r="E413" s="2">
        <v>0</v>
      </c>
      <c r="F413" s="2">
        <f>VLOOKUP(Share8[[#This Row],[Station]],'[4]Reach and Share'!$A$3:$C$562,3,0)</f>
        <v>0</v>
      </c>
      <c r="G413" s="2">
        <f>Share8[[#This Row],[Q1''2025]]-Share8[[#This Row],[Q4''2024]]</f>
        <v>0</v>
      </c>
    </row>
    <row r="414" spans="1:7" x14ac:dyDescent="0.45">
      <c r="A414" s="3" t="s">
        <v>398</v>
      </c>
      <c r="B414" s="2">
        <v>0</v>
      </c>
      <c r="C414" s="2">
        <v>0</v>
      </c>
      <c r="D414" s="2">
        <v>0</v>
      </c>
      <c r="E414" s="2">
        <v>0</v>
      </c>
      <c r="F414" s="2">
        <f>VLOOKUP(Share8[[#This Row],[Station]],'[4]Reach and Share'!$A$3:$C$562,3,0)</f>
        <v>0</v>
      </c>
      <c r="G414" s="2">
        <f>Share8[[#This Row],[Q1''2025]]-Share8[[#This Row],[Q4''2024]]</f>
        <v>0</v>
      </c>
    </row>
    <row r="415" spans="1:7" x14ac:dyDescent="0.45">
      <c r="A415" s="3" t="s">
        <v>521</v>
      </c>
      <c r="B415" s="2">
        <v>0</v>
      </c>
      <c r="C415" s="2">
        <v>0</v>
      </c>
      <c r="D415" s="2">
        <v>0</v>
      </c>
      <c r="E415" s="2">
        <v>0</v>
      </c>
      <c r="F415" s="2">
        <f>VLOOKUP(Share8[[#This Row],[Station]],'[4]Reach and Share'!$A$3:$C$562,3,0)</f>
        <v>0</v>
      </c>
      <c r="G415" s="2">
        <f>Share8[[#This Row],[Q1''2025]]-Share8[[#This Row],[Q4''2024]]</f>
        <v>0</v>
      </c>
    </row>
    <row r="416" spans="1:7" x14ac:dyDescent="0.45">
      <c r="A416" s="3" t="s">
        <v>401</v>
      </c>
      <c r="B416" s="2">
        <v>0</v>
      </c>
      <c r="C416" s="2">
        <v>0</v>
      </c>
      <c r="D416" s="2">
        <v>0</v>
      </c>
      <c r="E416" s="2">
        <v>0</v>
      </c>
      <c r="F416" s="2">
        <f>VLOOKUP(Share8[[#This Row],[Station]],'[4]Reach and Share'!$A$3:$C$562,3,0)</f>
        <v>0</v>
      </c>
      <c r="G416" s="2">
        <f>Share8[[#This Row],[Q1''2025]]-Share8[[#This Row],[Q4''2024]]</f>
        <v>0</v>
      </c>
    </row>
    <row r="417" spans="1:7" x14ac:dyDescent="0.45">
      <c r="A417" s="3" t="s">
        <v>403</v>
      </c>
      <c r="B417" s="2">
        <v>0</v>
      </c>
      <c r="C417" s="2">
        <v>0</v>
      </c>
      <c r="D417" s="2">
        <v>0</v>
      </c>
      <c r="E417" s="2">
        <v>0</v>
      </c>
      <c r="F417" s="2">
        <f>VLOOKUP(Share8[[#This Row],[Station]],'[4]Reach and Share'!$A$3:$C$562,3,0)</f>
        <v>0</v>
      </c>
      <c r="G417" s="2">
        <f>Share8[[#This Row],[Q1''2025]]-Share8[[#This Row],[Q4''2024]]</f>
        <v>0</v>
      </c>
    </row>
    <row r="418" spans="1:7" x14ac:dyDescent="0.45">
      <c r="A418" s="3" t="s">
        <v>468</v>
      </c>
      <c r="B418" s="2">
        <v>0</v>
      </c>
      <c r="C418" s="2">
        <v>0</v>
      </c>
      <c r="D418" s="2">
        <v>0</v>
      </c>
      <c r="E418" s="2">
        <v>0</v>
      </c>
      <c r="F418" s="2">
        <f>VLOOKUP(Share8[[#This Row],[Station]],'[4]Reach and Share'!$A$3:$C$562,3,0)</f>
        <v>0</v>
      </c>
      <c r="G418" s="2">
        <f>Share8[[#This Row],[Q1''2025]]-Share8[[#This Row],[Q4''2024]]</f>
        <v>0</v>
      </c>
    </row>
    <row r="419" spans="1:7" x14ac:dyDescent="0.45">
      <c r="A419" s="3" t="s">
        <v>402</v>
      </c>
      <c r="B419" s="2">
        <v>0</v>
      </c>
      <c r="C419" s="2">
        <v>0</v>
      </c>
      <c r="D419" s="2">
        <v>0</v>
      </c>
      <c r="E419" s="2">
        <v>0</v>
      </c>
      <c r="F419" s="2">
        <f>VLOOKUP(Share8[[#This Row],[Station]],'[4]Reach and Share'!$A$3:$C$562,3,0)</f>
        <v>0</v>
      </c>
      <c r="G419" s="2">
        <f>Share8[[#This Row],[Q1''2025]]-Share8[[#This Row],[Q4''2024]]</f>
        <v>0</v>
      </c>
    </row>
    <row r="420" spans="1:7" x14ac:dyDescent="0.45">
      <c r="A420" s="3" t="s">
        <v>270</v>
      </c>
      <c r="B420" s="2">
        <v>0</v>
      </c>
      <c r="C420" s="2">
        <v>0</v>
      </c>
      <c r="D420" s="2">
        <v>0</v>
      </c>
      <c r="E420" s="2">
        <v>0</v>
      </c>
      <c r="F420" s="2">
        <f>VLOOKUP(Share8[[#This Row],[Station]],'[4]Reach and Share'!$A$3:$C$562,3,0)</f>
        <v>0</v>
      </c>
      <c r="G420" s="2">
        <f>Share8[[#This Row],[Q1''2025]]-Share8[[#This Row],[Q4''2024]]</f>
        <v>0</v>
      </c>
    </row>
    <row r="421" spans="1:7" x14ac:dyDescent="0.45">
      <c r="A421" s="3" t="s">
        <v>338</v>
      </c>
      <c r="B421" s="2">
        <v>0</v>
      </c>
      <c r="C421" s="2">
        <v>0</v>
      </c>
      <c r="D421" s="2">
        <v>0</v>
      </c>
      <c r="E421" s="2">
        <v>0</v>
      </c>
      <c r="F421" s="2">
        <f>VLOOKUP(Share8[[#This Row],[Station]],'[4]Reach and Share'!$A$3:$C$562,3,0)</f>
        <v>0</v>
      </c>
      <c r="G421" s="2">
        <f>Share8[[#This Row],[Q1''2025]]-Share8[[#This Row],[Q4''2024]]</f>
        <v>0</v>
      </c>
    </row>
    <row r="422" spans="1:7" x14ac:dyDescent="0.45">
      <c r="A422" s="3" t="s">
        <v>144</v>
      </c>
      <c r="B422" s="2">
        <v>0</v>
      </c>
      <c r="C422" s="2">
        <v>0</v>
      </c>
      <c r="D422" s="2">
        <v>0</v>
      </c>
      <c r="E422" s="2">
        <v>0</v>
      </c>
      <c r="F422" s="2">
        <f>VLOOKUP(Share8[[#This Row],[Station]],'[4]Reach and Share'!$A$3:$C$562,3,0)</f>
        <v>0</v>
      </c>
      <c r="G422" s="2">
        <f>Share8[[#This Row],[Q1''2025]]-Share8[[#This Row],[Q4''2024]]</f>
        <v>0</v>
      </c>
    </row>
    <row r="423" spans="1:7" x14ac:dyDescent="0.45">
      <c r="A423" s="3" t="s">
        <v>76</v>
      </c>
      <c r="B423" s="2">
        <v>0</v>
      </c>
      <c r="C423" s="2">
        <v>0</v>
      </c>
      <c r="D423" s="2">
        <v>0</v>
      </c>
      <c r="E423" s="2">
        <v>0</v>
      </c>
      <c r="F423" s="2">
        <f>VLOOKUP(Share8[[#This Row],[Station]],'[4]Reach and Share'!$A$3:$C$562,3,0)</f>
        <v>0</v>
      </c>
      <c r="G423" s="2">
        <f>Share8[[#This Row],[Q1''2025]]-Share8[[#This Row],[Q4''2024]]</f>
        <v>0</v>
      </c>
    </row>
    <row r="424" spans="1:7" x14ac:dyDescent="0.45">
      <c r="A424" s="3" t="s">
        <v>494</v>
      </c>
      <c r="B424" s="2">
        <v>0</v>
      </c>
      <c r="C424" s="2">
        <v>0</v>
      </c>
      <c r="D424" s="2">
        <v>0</v>
      </c>
      <c r="E424" s="2">
        <v>0</v>
      </c>
      <c r="F424" s="2">
        <f>VLOOKUP(Share8[[#This Row],[Station]],'[4]Reach and Share'!$A$3:$C$562,3,0)</f>
        <v>0</v>
      </c>
      <c r="G424" s="2">
        <f>Share8[[#This Row],[Q1''2025]]-Share8[[#This Row],[Q4''2024]]</f>
        <v>0</v>
      </c>
    </row>
    <row r="425" spans="1:7" x14ac:dyDescent="0.45">
      <c r="A425" s="3" t="s">
        <v>272</v>
      </c>
      <c r="B425" s="2">
        <v>0</v>
      </c>
      <c r="C425" s="2">
        <v>0</v>
      </c>
      <c r="D425" s="2">
        <v>0</v>
      </c>
      <c r="E425" s="2">
        <v>0</v>
      </c>
      <c r="F425" s="2">
        <f>VLOOKUP(Share8[[#This Row],[Station]],'[4]Reach and Share'!$A$3:$C$562,3,0)</f>
        <v>0</v>
      </c>
      <c r="G425" s="2">
        <f>Share8[[#This Row],[Q1''2025]]-Share8[[#This Row],[Q4''2024]]</f>
        <v>0</v>
      </c>
    </row>
    <row r="426" spans="1:7" x14ac:dyDescent="0.45">
      <c r="A426" s="3" t="s">
        <v>271</v>
      </c>
      <c r="B426" s="2">
        <v>0</v>
      </c>
      <c r="C426" s="2">
        <v>0</v>
      </c>
      <c r="D426" s="2">
        <v>0</v>
      </c>
      <c r="E426" s="2">
        <v>0</v>
      </c>
      <c r="F426" s="2">
        <f>VLOOKUP(Share8[[#This Row],[Station]],'[4]Reach and Share'!$A$3:$C$562,3,0)</f>
        <v>0</v>
      </c>
      <c r="G426" s="2">
        <f>Share8[[#This Row],[Q1''2025]]-Share8[[#This Row],[Q4''2024]]</f>
        <v>0</v>
      </c>
    </row>
    <row r="427" spans="1:7" x14ac:dyDescent="0.45">
      <c r="A427" s="3" t="s">
        <v>161</v>
      </c>
      <c r="B427" s="2">
        <v>0</v>
      </c>
      <c r="C427" s="2">
        <v>0</v>
      </c>
      <c r="D427" s="2">
        <v>0</v>
      </c>
      <c r="E427" s="2">
        <v>0</v>
      </c>
      <c r="F427" s="2">
        <f>VLOOKUP(Share8[[#This Row],[Station]],'[4]Reach and Share'!$A$3:$C$562,3,0)</f>
        <v>0</v>
      </c>
      <c r="G427" s="2">
        <f>Share8[[#This Row],[Q1''2025]]-Share8[[#This Row],[Q4''2024]]</f>
        <v>0</v>
      </c>
    </row>
    <row r="428" spans="1:7" x14ac:dyDescent="0.45">
      <c r="A428" s="3" t="s">
        <v>134</v>
      </c>
      <c r="B428" s="2">
        <v>0</v>
      </c>
      <c r="C428" s="2">
        <v>0</v>
      </c>
      <c r="D428" s="2">
        <v>0</v>
      </c>
      <c r="E428" s="2">
        <v>0</v>
      </c>
      <c r="F428" s="2">
        <f>VLOOKUP(Share8[[#This Row],[Station]],'[4]Reach and Share'!$A$3:$C$562,3,0)</f>
        <v>0</v>
      </c>
      <c r="G428" s="2">
        <f>Share8[[#This Row],[Q1''2025]]-Share8[[#This Row],[Q4''2024]]</f>
        <v>0</v>
      </c>
    </row>
    <row r="429" spans="1:7" x14ac:dyDescent="0.45">
      <c r="A429" s="3" t="s">
        <v>387</v>
      </c>
      <c r="B429" s="2">
        <v>0</v>
      </c>
      <c r="C429" s="2">
        <v>0</v>
      </c>
      <c r="D429" s="2">
        <v>0</v>
      </c>
      <c r="E429" s="2">
        <v>0</v>
      </c>
      <c r="F429" s="2">
        <f>VLOOKUP(Share8[[#This Row],[Station]],'[4]Reach and Share'!$A$3:$C$562,3,0)</f>
        <v>0</v>
      </c>
      <c r="G429" s="2">
        <f>Share8[[#This Row],[Q1''2025]]-Share8[[#This Row],[Q4''2024]]</f>
        <v>0</v>
      </c>
    </row>
    <row r="430" spans="1:7" x14ac:dyDescent="0.45">
      <c r="A430" s="3" t="s">
        <v>408</v>
      </c>
      <c r="B430" s="2">
        <v>0</v>
      </c>
      <c r="C430" s="2">
        <v>0</v>
      </c>
      <c r="D430" s="2">
        <v>0</v>
      </c>
      <c r="E430" s="2">
        <v>0</v>
      </c>
      <c r="F430" s="2">
        <f>VLOOKUP(Share8[[#This Row],[Station]],'[4]Reach and Share'!$A$3:$C$562,3,0)</f>
        <v>0</v>
      </c>
      <c r="G430" s="2">
        <f>Share8[[#This Row],[Q1''2025]]-Share8[[#This Row],[Q4''2024]]</f>
        <v>0</v>
      </c>
    </row>
    <row r="431" spans="1:7" x14ac:dyDescent="0.45">
      <c r="A431" s="3" t="s">
        <v>339</v>
      </c>
      <c r="B431" s="2">
        <v>0</v>
      </c>
      <c r="C431" s="2">
        <v>0</v>
      </c>
      <c r="D431" s="2">
        <v>0</v>
      </c>
      <c r="E431" s="2">
        <v>0</v>
      </c>
      <c r="F431" s="2">
        <f>VLOOKUP(Share8[[#This Row],[Station]],'[4]Reach and Share'!$A$3:$C$562,3,0)</f>
        <v>0</v>
      </c>
      <c r="G431" s="2">
        <f>Share8[[#This Row],[Q1''2025]]-Share8[[#This Row],[Q4''2024]]</f>
        <v>0</v>
      </c>
    </row>
    <row r="432" spans="1:7" x14ac:dyDescent="0.45">
      <c r="A432" s="3" t="s">
        <v>433</v>
      </c>
      <c r="B432" s="2">
        <v>0</v>
      </c>
      <c r="C432" s="2">
        <v>0</v>
      </c>
      <c r="D432" s="2">
        <v>0</v>
      </c>
      <c r="E432" s="2">
        <v>0</v>
      </c>
      <c r="F432" s="2">
        <f>VLOOKUP(Share8[[#This Row],[Station]],'[4]Reach and Share'!$A$3:$C$562,3,0)</f>
        <v>0</v>
      </c>
      <c r="G432" s="2">
        <f>Share8[[#This Row],[Q1''2025]]-Share8[[#This Row],[Q4''2024]]</f>
        <v>0</v>
      </c>
    </row>
    <row r="433" spans="1:7" x14ac:dyDescent="0.45">
      <c r="A433" s="3" t="s">
        <v>172</v>
      </c>
      <c r="B433" s="2">
        <v>0</v>
      </c>
      <c r="C433" s="2">
        <v>0</v>
      </c>
      <c r="D433" s="2">
        <v>0</v>
      </c>
      <c r="E433" s="2">
        <v>0</v>
      </c>
      <c r="F433" s="2">
        <f>VLOOKUP(Share8[[#This Row],[Station]],'[4]Reach and Share'!$A$3:$C$562,3,0)</f>
        <v>0</v>
      </c>
      <c r="G433" s="2">
        <f>Share8[[#This Row],[Q1''2025]]-Share8[[#This Row],[Q4''2024]]</f>
        <v>0</v>
      </c>
    </row>
    <row r="434" spans="1:7" x14ac:dyDescent="0.45">
      <c r="A434" s="3" t="s">
        <v>35</v>
      </c>
      <c r="B434" s="2">
        <v>0</v>
      </c>
      <c r="C434" s="2">
        <v>0</v>
      </c>
      <c r="D434" s="2">
        <v>0</v>
      </c>
      <c r="E434" s="2">
        <v>0</v>
      </c>
      <c r="F434" s="2">
        <f>VLOOKUP(Share8[[#This Row],[Station]],'[4]Reach and Share'!$A$3:$C$562,3,0)</f>
        <v>0</v>
      </c>
      <c r="G434" s="2">
        <f>Share8[[#This Row],[Q1''2025]]-Share8[[#This Row],[Q4''2024]]</f>
        <v>0</v>
      </c>
    </row>
    <row r="435" spans="1:7" x14ac:dyDescent="0.45">
      <c r="A435" s="3" t="s">
        <v>502</v>
      </c>
      <c r="B435" s="2">
        <v>0</v>
      </c>
      <c r="C435" s="2">
        <v>0</v>
      </c>
      <c r="D435" s="2">
        <v>0</v>
      </c>
      <c r="E435" s="2">
        <v>0</v>
      </c>
      <c r="F435" s="2">
        <f>VLOOKUP(Share8[[#This Row],[Station]],'[4]Reach and Share'!$A$3:$C$562,3,0)</f>
        <v>0</v>
      </c>
      <c r="G435" s="2">
        <f>Share8[[#This Row],[Q1''2025]]-Share8[[#This Row],[Q4''2024]]</f>
        <v>0</v>
      </c>
    </row>
    <row r="436" spans="1:7" x14ac:dyDescent="0.45">
      <c r="A436" s="3" t="s">
        <v>203</v>
      </c>
      <c r="B436" s="2">
        <v>0</v>
      </c>
      <c r="C436" s="2">
        <v>0</v>
      </c>
      <c r="D436" s="2">
        <v>0</v>
      </c>
      <c r="E436" s="2">
        <v>0</v>
      </c>
      <c r="F436" s="2">
        <f>VLOOKUP(Share8[[#This Row],[Station]],'[4]Reach and Share'!$A$3:$C$562,3,0)</f>
        <v>0</v>
      </c>
      <c r="G436" s="2">
        <f>Share8[[#This Row],[Q1''2025]]-Share8[[#This Row],[Q4''2024]]</f>
        <v>0</v>
      </c>
    </row>
    <row r="437" spans="1:7" x14ac:dyDescent="0.45">
      <c r="A437" s="3" t="s">
        <v>399</v>
      </c>
      <c r="B437" s="2">
        <v>0</v>
      </c>
      <c r="C437" s="2">
        <v>0</v>
      </c>
      <c r="D437" s="2">
        <v>0</v>
      </c>
      <c r="E437" s="2">
        <v>0</v>
      </c>
      <c r="F437" s="2">
        <f>VLOOKUP(Share8[[#This Row],[Station]],'[4]Reach and Share'!$A$3:$C$562,3,0)</f>
        <v>0</v>
      </c>
      <c r="G437" s="2">
        <f>Share8[[#This Row],[Q1''2025]]-Share8[[#This Row],[Q4''2024]]</f>
        <v>0</v>
      </c>
    </row>
    <row r="438" spans="1:7" x14ac:dyDescent="0.45">
      <c r="A438" s="3" t="s">
        <v>410</v>
      </c>
      <c r="B438" s="2">
        <v>0</v>
      </c>
      <c r="C438" s="2">
        <v>0</v>
      </c>
      <c r="D438" s="2">
        <v>0</v>
      </c>
      <c r="E438" s="2">
        <v>0</v>
      </c>
      <c r="F438" s="2">
        <f>VLOOKUP(Share8[[#This Row],[Station]],'[4]Reach and Share'!$A$3:$C$562,3,0)</f>
        <v>0</v>
      </c>
      <c r="G438" s="2">
        <f>Share8[[#This Row],[Q1''2025]]-Share8[[#This Row],[Q4''2024]]</f>
        <v>0</v>
      </c>
    </row>
    <row r="439" spans="1:7" x14ac:dyDescent="0.45">
      <c r="A439" s="3" t="s">
        <v>208</v>
      </c>
      <c r="B439" s="2">
        <v>0</v>
      </c>
      <c r="C439" s="2">
        <v>0</v>
      </c>
      <c r="D439" s="2">
        <v>0</v>
      </c>
      <c r="E439" s="2">
        <v>0</v>
      </c>
      <c r="F439" s="2">
        <f>VLOOKUP(Share8[[#This Row],[Station]],'[4]Reach and Share'!$A$3:$C$562,3,0)</f>
        <v>0</v>
      </c>
      <c r="G439" s="2">
        <f>Share8[[#This Row],[Q1''2025]]-Share8[[#This Row],[Q4''2024]]</f>
        <v>0</v>
      </c>
    </row>
    <row r="440" spans="1:7" x14ac:dyDescent="0.45">
      <c r="A440" s="3" t="s">
        <v>437</v>
      </c>
      <c r="B440" s="2">
        <v>0</v>
      </c>
      <c r="C440" s="2">
        <v>0</v>
      </c>
      <c r="D440" s="2">
        <v>0</v>
      </c>
      <c r="E440" s="2">
        <v>0</v>
      </c>
      <c r="F440" s="2">
        <f>VLOOKUP(Share8[[#This Row],[Station]],'[4]Reach and Share'!$A$3:$C$562,3,0)</f>
        <v>0</v>
      </c>
      <c r="G440" s="2">
        <f>Share8[[#This Row],[Q1''2025]]-Share8[[#This Row],[Q4''2024]]</f>
        <v>0</v>
      </c>
    </row>
    <row r="441" spans="1:7" x14ac:dyDescent="0.45">
      <c r="A441" s="3" t="s">
        <v>436</v>
      </c>
      <c r="B441" s="2">
        <v>0</v>
      </c>
      <c r="C441" s="2">
        <v>0</v>
      </c>
      <c r="D441" s="2">
        <v>0</v>
      </c>
      <c r="E441" s="2">
        <v>0</v>
      </c>
      <c r="F441" s="2">
        <f>VLOOKUP(Share8[[#This Row],[Station]],'[4]Reach and Share'!$A$3:$C$562,3,0)</f>
        <v>0</v>
      </c>
      <c r="G441" s="2">
        <f>Share8[[#This Row],[Q1''2025]]-Share8[[#This Row],[Q4''2024]]</f>
        <v>0</v>
      </c>
    </row>
    <row r="442" spans="1:7" x14ac:dyDescent="0.45">
      <c r="A442" s="3" t="s">
        <v>409</v>
      </c>
      <c r="B442" s="2">
        <v>0</v>
      </c>
      <c r="C442" s="2">
        <v>0</v>
      </c>
      <c r="D442" s="2">
        <v>0</v>
      </c>
      <c r="E442" s="2">
        <v>0</v>
      </c>
      <c r="F442" s="2">
        <f>VLOOKUP(Share8[[#This Row],[Station]],'[4]Reach and Share'!$A$3:$C$562,3,0)</f>
        <v>0</v>
      </c>
      <c r="G442" s="2">
        <f>Share8[[#This Row],[Q1''2025]]-Share8[[#This Row],[Q4''2024]]</f>
        <v>0</v>
      </c>
    </row>
    <row r="443" spans="1:7" x14ac:dyDescent="0.45">
      <c r="A443" s="3" t="s">
        <v>422</v>
      </c>
      <c r="B443" s="2">
        <v>0</v>
      </c>
      <c r="C443" s="2">
        <v>0</v>
      </c>
      <c r="D443" s="2">
        <v>0</v>
      </c>
      <c r="E443" s="2">
        <v>0</v>
      </c>
      <c r="F443" s="2">
        <f>VLOOKUP(Share8[[#This Row],[Station]],'[4]Reach and Share'!$A$3:$C$562,3,0)</f>
        <v>0</v>
      </c>
      <c r="G443" s="2">
        <f>Share8[[#This Row],[Q1''2025]]-Share8[[#This Row],[Q4''2024]]</f>
        <v>0</v>
      </c>
    </row>
    <row r="444" spans="1:7" x14ac:dyDescent="0.45">
      <c r="A444" s="3" t="s">
        <v>429</v>
      </c>
      <c r="B444" s="2">
        <v>0</v>
      </c>
      <c r="C444" s="2">
        <v>0</v>
      </c>
      <c r="D444" s="2">
        <v>0</v>
      </c>
      <c r="E444" s="2">
        <v>0</v>
      </c>
      <c r="F444" s="2">
        <f>VLOOKUP(Share8[[#This Row],[Station]],'[4]Reach and Share'!$A$3:$C$562,3,0)</f>
        <v>0</v>
      </c>
      <c r="G444" s="2">
        <f>Share8[[#This Row],[Q1''2025]]-Share8[[#This Row],[Q4''2024]]</f>
        <v>0</v>
      </c>
    </row>
    <row r="445" spans="1:7" x14ac:dyDescent="0.45">
      <c r="A445" s="3" t="s">
        <v>428</v>
      </c>
      <c r="B445" s="2">
        <v>0</v>
      </c>
      <c r="C445" s="2">
        <v>0</v>
      </c>
      <c r="D445" s="2">
        <v>0</v>
      </c>
      <c r="E445" s="2">
        <v>0</v>
      </c>
      <c r="F445" s="2">
        <f>VLOOKUP(Share8[[#This Row],[Station]],'[4]Reach and Share'!$A$3:$C$562,3,0)</f>
        <v>0</v>
      </c>
      <c r="G445" s="2">
        <f>Share8[[#This Row],[Q1''2025]]-Share8[[#This Row],[Q4''2024]]</f>
        <v>0</v>
      </c>
    </row>
    <row r="446" spans="1:7" x14ac:dyDescent="0.45">
      <c r="A446" s="3" t="s">
        <v>519</v>
      </c>
      <c r="B446" s="2">
        <v>0</v>
      </c>
      <c r="C446" s="2">
        <v>0</v>
      </c>
      <c r="D446" s="2">
        <v>0</v>
      </c>
      <c r="E446" s="2">
        <v>0</v>
      </c>
      <c r="F446" s="2">
        <f>VLOOKUP(Share8[[#This Row],[Station]],'[4]Reach and Share'!$A$3:$C$562,3,0)</f>
        <v>0</v>
      </c>
      <c r="G446" s="2">
        <f>Share8[[#This Row],[Q1''2025]]-Share8[[#This Row],[Q4''2024]]</f>
        <v>0</v>
      </c>
    </row>
    <row r="447" spans="1:7" x14ac:dyDescent="0.45">
      <c r="A447" s="3" t="s">
        <v>509</v>
      </c>
      <c r="B447" s="2">
        <v>0</v>
      </c>
      <c r="C447" s="2">
        <v>0</v>
      </c>
      <c r="D447" s="2">
        <v>0</v>
      </c>
      <c r="E447" s="2">
        <v>0</v>
      </c>
      <c r="F447" s="2">
        <f>VLOOKUP(Share8[[#This Row],[Station]],'[4]Reach and Share'!$A$3:$C$562,3,0)</f>
        <v>0</v>
      </c>
      <c r="G447" s="2">
        <f>Share8[[#This Row],[Q1''2025]]-Share8[[#This Row],[Q4''2024]]</f>
        <v>0</v>
      </c>
    </row>
    <row r="448" spans="1:7" x14ac:dyDescent="0.45">
      <c r="A448" s="3" t="s">
        <v>445</v>
      </c>
      <c r="B448" s="2">
        <v>0</v>
      </c>
      <c r="C448" s="2">
        <v>0</v>
      </c>
      <c r="D448" s="2">
        <v>0</v>
      </c>
      <c r="E448" s="2">
        <v>0</v>
      </c>
      <c r="F448" s="2">
        <f>VLOOKUP(Share8[[#This Row],[Station]],'[4]Reach and Share'!$A$3:$C$562,3,0)</f>
        <v>0</v>
      </c>
      <c r="G448" s="2">
        <f>Share8[[#This Row],[Q1''2025]]-Share8[[#This Row],[Q4''2024]]</f>
        <v>0</v>
      </c>
    </row>
    <row r="449" spans="1:7" x14ac:dyDescent="0.45">
      <c r="A449" s="3" t="s">
        <v>431</v>
      </c>
      <c r="B449" s="2">
        <v>0</v>
      </c>
      <c r="C449" s="2">
        <v>0</v>
      </c>
      <c r="D449" s="2">
        <v>0</v>
      </c>
      <c r="E449" s="2">
        <v>0</v>
      </c>
      <c r="F449" s="2">
        <f>VLOOKUP(Share8[[#This Row],[Station]],'[4]Reach and Share'!$A$3:$C$562,3,0)</f>
        <v>0</v>
      </c>
      <c r="G449" s="2">
        <f>Share8[[#This Row],[Q1''2025]]-Share8[[#This Row],[Q4''2024]]</f>
        <v>0</v>
      </c>
    </row>
    <row r="450" spans="1:7" x14ac:dyDescent="0.45">
      <c r="A450" s="3" t="s">
        <v>430</v>
      </c>
      <c r="B450" s="2">
        <v>0</v>
      </c>
      <c r="C450" s="2">
        <v>0</v>
      </c>
      <c r="D450" s="2">
        <v>0</v>
      </c>
      <c r="E450" s="2">
        <v>0</v>
      </c>
      <c r="F450" s="2">
        <f>VLOOKUP(Share8[[#This Row],[Station]],'[4]Reach and Share'!$A$3:$C$562,3,0)</f>
        <v>0</v>
      </c>
      <c r="G450" s="2">
        <f>Share8[[#This Row],[Q1''2025]]-Share8[[#This Row],[Q4''2024]]</f>
        <v>0</v>
      </c>
    </row>
    <row r="451" spans="1:7" x14ac:dyDescent="0.45">
      <c r="A451" s="3" t="s">
        <v>392</v>
      </c>
      <c r="B451" s="2">
        <v>0</v>
      </c>
      <c r="C451" s="2">
        <v>0</v>
      </c>
      <c r="D451" s="2">
        <v>0</v>
      </c>
      <c r="E451" s="2">
        <v>0</v>
      </c>
      <c r="F451" s="2">
        <f>VLOOKUP(Share8[[#This Row],[Station]],'[4]Reach and Share'!$A$3:$C$562,3,0)</f>
        <v>0</v>
      </c>
      <c r="G451" s="2">
        <f>Share8[[#This Row],[Q1''2025]]-Share8[[#This Row],[Q4''2024]]</f>
        <v>0</v>
      </c>
    </row>
    <row r="452" spans="1:7" x14ac:dyDescent="0.45">
      <c r="A452" s="3" t="s">
        <v>391</v>
      </c>
      <c r="B452" s="2">
        <v>0</v>
      </c>
      <c r="C452" s="2">
        <v>0</v>
      </c>
      <c r="D452" s="2">
        <v>0</v>
      </c>
      <c r="E452" s="2">
        <v>0</v>
      </c>
      <c r="F452" s="2">
        <f>VLOOKUP(Share8[[#This Row],[Station]],'[4]Reach and Share'!$A$3:$C$562,3,0)</f>
        <v>0</v>
      </c>
      <c r="G452" s="2">
        <f>Share8[[#This Row],[Q1''2025]]-Share8[[#This Row],[Q4''2024]]</f>
        <v>0</v>
      </c>
    </row>
    <row r="453" spans="1:7" x14ac:dyDescent="0.45">
      <c r="A453" s="3" t="s">
        <v>390</v>
      </c>
      <c r="B453" s="2">
        <v>0</v>
      </c>
      <c r="C453" s="2">
        <v>0</v>
      </c>
      <c r="D453" s="2">
        <v>0</v>
      </c>
      <c r="E453" s="2">
        <v>0</v>
      </c>
      <c r="F453" s="2">
        <f>VLOOKUP(Share8[[#This Row],[Station]],'[4]Reach and Share'!$A$3:$C$562,3,0)</f>
        <v>0</v>
      </c>
      <c r="G453" s="2">
        <f>Share8[[#This Row],[Q1''2025]]-Share8[[#This Row],[Q4''2024]]</f>
        <v>0</v>
      </c>
    </row>
    <row r="454" spans="1:7" x14ac:dyDescent="0.45">
      <c r="A454" s="3" t="s">
        <v>393</v>
      </c>
      <c r="B454" s="2">
        <v>0</v>
      </c>
      <c r="C454" s="2">
        <v>0</v>
      </c>
      <c r="D454" s="2">
        <v>0</v>
      </c>
      <c r="E454" s="2">
        <v>0</v>
      </c>
      <c r="F454" s="2">
        <f>VLOOKUP(Share8[[#This Row],[Station]],'[4]Reach and Share'!$A$3:$C$562,3,0)</f>
        <v>0</v>
      </c>
      <c r="G454" s="2">
        <f>Share8[[#This Row],[Q1''2025]]-Share8[[#This Row],[Q4''2024]]</f>
        <v>0</v>
      </c>
    </row>
    <row r="455" spans="1:7" x14ac:dyDescent="0.45">
      <c r="A455" s="3" t="s">
        <v>475</v>
      </c>
      <c r="B455" s="2">
        <v>0</v>
      </c>
      <c r="C455" s="2">
        <v>0</v>
      </c>
      <c r="D455" s="2">
        <v>0</v>
      </c>
      <c r="E455" s="2">
        <v>0</v>
      </c>
      <c r="F455" s="2">
        <f>VLOOKUP(Share8[[#This Row],[Station]],'[4]Reach and Share'!$A$3:$C$562,3,0)</f>
        <v>0</v>
      </c>
      <c r="G455" s="2">
        <f>Share8[[#This Row],[Q1''2025]]-Share8[[#This Row],[Q4''2024]]</f>
        <v>0</v>
      </c>
    </row>
    <row r="456" spans="1:7" x14ac:dyDescent="0.45">
      <c r="A456" s="3" t="s">
        <v>396</v>
      </c>
      <c r="B456" s="2">
        <v>0</v>
      </c>
      <c r="C456" s="2">
        <v>0</v>
      </c>
      <c r="D456" s="2">
        <v>0</v>
      </c>
      <c r="E456" s="2">
        <v>0</v>
      </c>
      <c r="F456" s="2">
        <f>VLOOKUP(Share8[[#This Row],[Station]],'[4]Reach and Share'!$A$3:$C$562,3,0)</f>
        <v>0</v>
      </c>
      <c r="G456" s="2">
        <f>Share8[[#This Row],[Q1''2025]]-Share8[[#This Row],[Q4''2024]]</f>
        <v>0</v>
      </c>
    </row>
    <row r="457" spans="1:7" x14ac:dyDescent="0.45">
      <c r="A457" s="3" t="s">
        <v>395</v>
      </c>
      <c r="B457" s="2">
        <v>0</v>
      </c>
      <c r="C457" s="2">
        <v>0</v>
      </c>
      <c r="D457" s="2">
        <v>0</v>
      </c>
      <c r="E457" s="2">
        <v>0</v>
      </c>
      <c r="F457" s="2">
        <f>VLOOKUP(Share8[[#This Row],[Station]],'[4]Reach and Share'!$A$3:$C$562,3,0)</f>
        <v>0</v>
      </c>
      <c r="G457" s="2">
        <f>Share8[[#This Row],[Q1''2025]]-Share8[[#This Row],[Q4''2024]]</f>
        <v>0</v>
      </c>
    </row>
    <row r="458" spans="1:7" x14ac:dyDescent="0.45">
      <c r="A458" s="3" t="s">
        <v>520</v>
      </c>
      <c r="B458" s="2">
        <v>0</v>
      </c>
      <c r="C458" s="2">
        <v>0</v>
      </c>
      <c r="D458" s="2">
        <v>0</v>
      </c>
      <c r="E458" s="2">
        <v>0</v>
      </c>
      <c r="F458" s="2">
        <f>VLOOKUP(Share8[[#This Row],[Station]],'[4]Reach and Share'!$A$3:$C$562,3,0)</f>
        <v>0</v>
      </c>
      <c r="G458" s="2">
        <f>Share8[[#This Row],[Q1''2025]]-Share8[[#This Row],[Q4''2024]]</f>
        <v>0</v>
      </c>
    </row>
    <row r="459" spans="1:7" x14ac:dyDescent="0.45">
      <c r="A459" s="3" t="s">
        <v>237</v>
      </c>
      <c r="B459" s="2">
        <v>0</v>
      </c>
      <c r="C459" s="2">
        <v>0</v>
      </c>
      <c r="D459" s="2">
        <v>0</v>
      </c>
      <c r="E459" s="2">
        <v>0</v>
      </c>
      <c r="F459" s="2">
        <f>VLOOKUP(Share8[[#This Row],[Station]],'[4]Reach and Share'!$A$3:$C$562,3,0)</f>
        <v>0</v>
      </c>
      <c r="G459" s="2">
        <f>Share8[[#This Row],[Q1''2025]]-Share8[[#This Row],[Q4''2024]]</f>
        <v>0</v>
      </c>
    </row>
    <row r="460" spans="1:7" x14ac:dyDescent="0.45">
      <c r="A460" s="3" t="s">
        <v>201</v>
      </c>
      <c r="B460" s="2">
        <v>0</v>
      </c>
      <c r="C460" s="2">
        <v>0</v>
      </c>
      <c r="D460" s="2">
        <v>0</v>
      </c>
      <c r="E460" s="2">
        <v>0</v>
      </c>
      <c r="F460" s="2">
        <f>VLOOKUP(Share8[[#This Row],[Station]],'[4]Reach and Share'!$A$3:$C$562,3,0)</f>
        <v>0</v>
      </c>
      <c r="G460" s="2">
        <f>Share8[[#This Row],[Q1''2025]]-Share8[[#This Row],[Q4''2024]]</f>
        <v>0</v>
      </c>
    </row>
    <row r="461" spans="1:7" x14ac:dyDescent="0.45">
      <c r="A461" s="3" t="s">
        <v>146</v>
      </c>
      <c r="B461" s="2">
        <v>0</v>
      </c>
      <c r="C461" s="2">
        <v>0</v>
      </c>
      <c r="D461" s="2">
        <v>0</v>
      </c>
      <c r="E461" s="2">
        <v>0</v>
      </c>
      <c r="F461" s="2">
        <f>VLOOKUP(Share8[[#This Row],[Station]],'[4]Reach and Share'!$A$3:$C$562,3,0)</f>
        <v>0</v>
      </c>
      <c r="G461" s="2">
        <f>Share8[[#This Row],[Q1''2025]]-Share8[[#This Row],[Q4''2024]]</f>
        <v>0</v>
      </c>
    </row>
    <row r="462" spans="1:7" x14ac:dyDescent="0.45">
      <c r="A462" s="3" t="s">
        <v>474</v>
      </c>
      <c r="B462" s="2">
        <v>0</v>
      </c>
      <c r="C462" s="2">
        <v>0</v>
      </c>
      <c r="D462" s="2">
        <v>0</v>
      </c>
      <c r="E462" s="2">
        <v>0</v>
      </c>
      <c r="F462" s="2">
        <f>VLOOKUP(Share8[[#This Row],[Station]],'[4]Reach and Share'!$A$3:$C$562,3,0)</f>
        <v>0</v>
      </c>
      <c r="G462" s="2">
        <f>Share8[[#This Row],[Q1''2025]]-Share8[[#This Row],[Q4''2024]]</f>
        <v>0</v>
      </c>
    </row>
    <row r="463" spans="1:7" x14ac:dyDescent="0.45">
      <c r="A463" s="3" t="s">
        <v>187</v>
      </c>
      <c r="B463" s="2">
        <v>0</v>
      </c>
      <c r="C463" s="2">
        <v>0</v>
      </c>
      <c r="D463" s="2">
        <v>0</v>
      </c>
      <c r="E463" s="2">
        <v>0</v>
      </c>
      <c r="F463" s="2">
        <f>VLOOKUP(Share8[[#This Row],[Station]],'[4]Reach and Share'!$A$3:$C$562,3,0)</f>
        <v>0</v>
      </c>
      <c r="G463" s="2">
        <f>Share8[[#This Row],[Q1''2025]]-Share8[[#This Row],[Q4''2024]]</f>
        <v>0</v>
      </c>
    </row>
    <row r="464" spans="1:7" x14ac:dyDescent="0.45">
      <c r="A464" s="3" t="s">
        <v>273</v>
      </c>
      <c r="B464" s="2">
        <v>0</v>
      </c>
      <c r="C464" s="2">
        <v>0</v>
      </c>
      <c r="D464" s="2">
        <v>0</v>
      </c>
      <c r="E464" s="2">
        <v>0</v>
      </c>
      <c r="F464" s="2">
        <f>VLOOKUP(Share8[[#This Row],[Station]],'[4]Reach and Share'!$A$3:$C$562,3,0)</f>
        <v>0</v>
      </c>
      <c r="G464" s="2">
        <f>Share8[[#This Row],[Q1''2025]]-Share8[[#This Row],[Q4''2024]]</f>
        <v>0</v>
      </c>
    </row>
    <row r="465" spans="1:7" x14ac:dyDescent="0.45">
      <c r="A465" s="3" t="s">
        <v>221</v>
      </c>
      <c r="B465" s="2">
        <v>0</v>
      </c>
      <c r="C465" s="2">
        <v>0</v>
      </c>
      <c r="D465" s="2">
        <v>0</v>
      </c>
      <c r="E465" s="2">
        <v>0</v>
      </c>
      <c r="F465" s="2">
        <f>VLOOKUP(Share8[[#This Row],[Station]],'[4]Reach and Share'!$A$3:$C$562,3,0)</f>
        <v>0</v>
      </c>
      <c r="G465" s="2">
        <f>Share8[[#This Row],[Q1''2025]]-Share8[[#This Row],[Q4''2024]]</f>
        <v>0</v>
      </c>
    </row>
    <row r="466" spans="1:7" x14ac:dyDescent="0.45">
      <c r="A466" s="3" t="s">
        <v>159</v>
      </c>
      <c r="B466" s="2">
        <v>0</v>
      </c>
      <c r="C466" s="2">
        <v>0</v>
      </c>
      <c r="D466" s="2">
        <v>0</v>
      </c>
      <c r="E466" s="2">
        <v>0</v>
      </c>
      <c r="F466" s="2">
        <f>VLOOKUP(Share8[[#This Row],[Station]],'[4]Reach and Share'!$A$3:$C$562,3,0)</f>
        <v>0</v>
      </c>
      <c r="G466" s="2">
        <f>Share8[[#This Row],[Q1''2025]]-Share8[[#This Row],[Q4''2024]]</f>
        <v>0</v>
      </c>
    </row>
    <row r="467" spans="1:7" x14ac:dyDescent="0.45">
      <c r="A467" s="3" t="s">
        <v>33</v>
      </c>
      <c r="B467" s="2">
        <v>0</v>
      </c>
      <c r="C467" s="2">
        <v>4.3074242570903098E-3</v>
      </c>
      <c r="D467" s="2">
        <v>4.7271087054578255E-2</v>
      </c>
      <c r="E467" s="2">
        <v>0</v>
      </c>
      <c r="F467" s="2">
        <f>VLOOKUP(Share8[[#This Row],[Station]],'[4]Reach and Share'!$A$3:$C$562,3,0)</f>
        <v>0</v>
      </c>
      <c r="G467" s="2">
        <f>Share8[[#This Row],[Q1''2025]]-Share8[[#This Row],[Q4''2024]]</f>
        <v>0</v>
      </c>
    </row>
    <row r="468" spans="1:7" x14ac:dyDescent="0.45">
      <c r="A468" s="3" t="s">
        <v>25</v>
      </c>
      <c r="B468" s="2">
        <v>1.041609560879338E-3</v>
      </c>
      <c r="C468" s="2">
        <v>0</v>
      </c>
      <c r="D468" s="2">
        <v>0</v>
      </c>
      <c r="E468" s="2">
        <v>0</v>
      </c>
      <c r="F468" s="2">
        <f>VLOOKUP(Share8[[#This Row],[Station]],'[4]Reach and Share'!$A$3:$C$562,3,0)</f>
        <v>0</v>
      </c>
      <c r="G468" s="2">
        <f>Share8[[#This Row],[Q1''2025]]-Share8[[#This Row],[Q4''2024]]</f>
        <v>0</v>
      </c>
    </row>
    <row r="469" spans="1:7" x14ac:dyDescent="0.45">
      <c r="A469" s="3" t="s">
        <v>245</v>
      </c>
      <c r="B469" s="2">
        <v>0</v>
      </c>
      <c r="C469" s="2">
        <v>0</v>
      </c>
      <c r="D469" s="2">
        <v>0</v>
      </c>
      <c r="E469" s="2">
        <v>0</v>
      </c>
      <c r="F469" s="2">
        <f>VLOOKUP(Share8[[#This Row],[Station]],'[4]Reach and Share'!$A$3:$C$562,3,0)</f>
        <v>0</v>
      </c>
      <c r="G469" s="2">
        <f>Share8[[#This Row],[Q1''2025]]-Share8[[#This Row],[Q4''2024]]</f>
        <v>0</v>
      </c>
    </row>
    <row r="470" spans="1:7" x14ac:dyDescent="0.45">
      <c r="A470" s="3" t="s">
        <v>485</v>
      </c>
      <c r="B470" s="2">
        <v>0</v>
      </c>
      <c r="C470" s="2">
        <v>0</v>
      </c>
      <c r="D470" s="2">
        <v>0</v>
      </c>
      <c r="E470" s="2">
        <v>0</v>
      </c>
      <c r="F470" s="2">
        <f>VLOOKUP(Share8[[#This Row],[Station]],'[4]Reach and Share'!$A$3:$C$562,3,0)</f>
        <v>0</v>
      </c>
      <c r="G470" s="2">
        <f>Share8[[#This Row],[Q1''2025]]-Share8[[#This Row],[Q4''2024]]</f>
        <v>0</v>
      </c>
    </row>
    <row r="471" spans="1:7" x14ac:dyDescent="0.45">
      <c r="A471" s="3" t="s">
        <v>244</v>
      </c>
      <c r="B471" s="2">
        <v>0</v>
      </c>
      <c r="C471" s="2">
        <v>0</v>
      </c>
      <c r="D471" s="2">
        <v>0</v>
      </c>
      <c r="E471" s="2">
        <v>0</v>
      </c>
      <c r="F471" s="2">
        <f>VLOOKUP(Share8[[#This Row],[Station]],'[4]Reach and Share'!$A$3:$C$562,3,0)</f>
        <v>0</v>
      </c>
      <c r="G471" s="2">
        <f>Share8[[#This Row],[Q1''2025]]-Share8[[#This Row],[Q4''2024]]</f>
        <v>0</v>
      </c>
    </row>
    <row r="472" spans="1:7" x14ac:dyDescent="0.45">
      <c r="A472" s="3" t="s">
        <v>265</v>
      </c>
      <c r="B472" s="2">
        <v>0</v>
      </c>
      <c r="C472" s="2">
        <v>0</v>
      </c>
      <c r="D472" s="2">
        <v>0</v>
      </c>
      <c r="E472" s="2">
        <v>0</v>
      </c>
      <c r="F472" s="2">
        <f>VLOOKUP(Share8[[#This Row],[Station]],'[4]Reach and Share'!$A$3:$C$562,3,0)</f>
        <v>0</v>
      </c>
      <c r="G472" s="2">
        <f>Share8[[#This Row],[Q1''2025]]-Share8[[#This Row],[Q4''2024]]</f>
        <v>0</v>
      </c>
    </row>
    <row r="473" spans="1:7" x14ac:dyDescent="0.45">
      <c r="A473" s="3" t="s">
        <v>479</v>
      </c>
      <c r="B473" s="2">
        <v>0</v>
      </c>
      <c r="C473" s="2">
        <v>0</v>
      </c>
      <c r="D473" s="2">
        <v>0</v>
      </c>
      <c r="E473" s="2">
        <v>0</v>
      </c>
      <c r="F473" s="2">
        <f>VLOOKUP(Share8[[#This Row],[Station]],'[4]Reach and Share'!$A$3:$C$562,3,0)</f>
        <v>0</v>
      </c>
      <c r="G473" s="2">
        <f>Share8[[#This Row],[Q1''2025]]-Share8[[#This Row],[Q4''2024]]</f>
        <v>0</v>
      </c>
    </row>
    <row r="474" spans="1:7" x14ac:dyDescent="0.45">
      <c r="A474" s="3" t="s">
        <v>478</v>
      </c>
      <c r="B474" s="2">
        <v>0</v>
      </c>
      <c r="C474" s="2">
        <v>0</v>
      </c>
      <c r="D474" s="2">
        <v>0</v>
      </c>
      <c r="E474" s="2">
        <v>0</v>
      </c>
      <c r="F474" s="2">
        <f>VLOOKUP(Share8[[#This Row],[Station]],'[4]Reach and Share'!$A$3:$C$562,3,0)</f>
        <v>0</v>
      </c>
      <c r="G474" s="2">
        <f>Share8[[#This Row],[Q1''2025]]-Share8[[#This Row],[Q4''2024]]</f>
        <v>0</v>
      </c>
    </row>
    <row r="475" spans="1:7" x14ac:dyDescent="0.45">
      <c r="A475" s="3" t="s">
        <v>287</v>
      </c>
      <c r="B475" s="2">
        <v>0</v>
      </c>
      <c r="C475" s="2">
        <v>0</v>
      </c>
      <c r="D475" s="2">
        <v>0</v>
      </c>
      <c r="E475" s="2">
        <v>0</v>
      </c>
      <c r="F475" s="2">
        <f>VLOOKUP(Share8[[#This Row],[Station]],'[4]Reach and Share'!$A$3:$C$562,3,0)</f>
        <v>0</v>
      </c>
      <c r="G475" s="2">
        <f>Share8[[#This Row],[Q1''2025]]-Share8[[#This Row],[Q4''2024]]</f>
        <v>0</v>
      </c>
    </row>
    <row r="476" spans="1:7" x14ac:dyDescent="0.45">
      <c r="A476" s="3" t="s">
        <v>522</v>
      </c>
      <c r="B476" s="2">
        <v>0</v>
      </c>
      <c r="C476" s="2">
        <v>0</v>
      </c>
      <c r="D476" s="2">
        <v>0</v>
      </c>
      <c r="E476" s="2">
        <v>0</v>
      </c>
      <c r="F476" s="2">
        <f>VLOOKUP(Share8[[#This Row],[Station]],'[4]Reach and Share'!$A$3:$C$562,3,0)</f>
        <v>0</v>
      </c>
      <c r="G476" s="2">
        <f>Share8[[#This Row],[Q1''2025]]-Share8[[#This Row],[Q4''2024]]</f>
        <v>0</v>
      </c>
    </row>
    <row r="477" spans="1:7" x14ac:dyDescent="0.45">
      <c r="A477" s="3" t="s">
        <v>184</v>
      </c>
      <c r="B477" s="2">
        <v>0</v>
      </c>
      <c r="C477" s="2">
        <v>0</v>
      </c>
      <c r="D477" s="2">
        <v>0</v>
      </c>
      <c r="E477" s="2">
        <v>0</v>
      </c>
      <c r="F477" s="2">
        <f>VLOOKUP(Share8[[#This Row],[Station]],'[4]Reach and Share'!$A$3:$C$562,3,0)</f>
        <v>0</v>
      </c>
      <c r="G477" s="2">
        <f>Share8[[#This Row],[Q1''2025]]-Share8[[#This Row],[Q4''2024]]</f>
        <v>0</v>
      </c>
    </row>
    <row r="478" spans="1:7" x14ac:dyDescent="0.45">
      <c r="A478" s="3" t="s">
        <v>266</v>
      </c>
      <c r="B478" s="2">
        <v>0</v>
      </c>
      <c r="C478" s="2">
        <v>0</v>
      </c>
      <c r="D478" s="2">
        <v>0</v>
      </c>
      <c r="E478" s="2">
        <v>0</v>
      </c>
      <c r="F478" s="2">
        <f>VLOOKUP(Share8[[#This Row],[Station]],'[4]Reach and Share'!$A$3:$C$562,3,0)</f>
        <v>0</v>
      </c>
      <c r="G478" s="2">
        <f>Share8[[#This Row],[Q1''2025]]-Share8[[#This Row],[Q4''2024]]</f>
        <v>0</v>
      </c>
    </row>
    <row r="479" spans="1:7" x14ac:dyDescent="0.45">
      <c r="A479" s="3" t="s">
        <v>252</v>
      </c>
      <c r="B479" s="2">
        <v>0</v>
      </c>
      <c r="C479" s="2">
        <v>0</v>
      </c>
      <c r="D479" s="2">
        <v>0</v>
      </c>
      <c r="E479" s="2">
        <v>0</v>
      </c>
      <c r="F479" s="2">
        <f>VLOOKUP(Share8[[#This Row],[Station]],'[4]Reach and Share'!$A$3:$C$562,3,0)</f>
        <v>0</v>
      </c>
      <c r="G479" s="2">
        <f>Share8[[#This Row],[Q1''2025]]-Share8[[#This Row],[Q4''2024]]</f>
        <v>0</v>
      </c>
    </row>
    <row r="480" spans="1:7" x14ac:dyDescent="0.45">
      <c r="A480" s="3" t="s">
        <v>79</v>
      </c>
      <c r="B480" s="2">
        <v>0</v>
      </c>
      <c r="C480" s="2">
        <v>0</v>
      </c>
      <c r="D480" s="2">
        <v>0</v>
      </c>
      <c r="E480" s="2">
        <v>0</v>
      </c>
      <c r="F480" s="2">
        <f>VLOOKUP(Share8[[#This Row],[Station]],'[4]Reach and Share'!$A$3:$C$562,3,0)</f>
        <v>0</v>
      </c>
      <c r="G480" s="2">
        <f>Share8[[#This Row],[Q1''2025]]-Share8[[#This Row],[Q4''2024]]</f>
        <v>0</v>
      </c>
    </row>
    <row r="481" spans="1:7" x14ac:dyDescent="0.45">
      <c r="A481" s="3" t="s">
        <v>451</v>
      </c>
      <c r="B481" s="2">
        <v>0</v>
      </c>
      <c r="C481" s="2">
        <v>0</v>
      </c>
      <c r="D481" s="2">
        <v>0</v>
      </c>
      <c r="E481" s="2">
        <v>0</v>
      </c>
      <c r="F481" s="2">
        <f>VLOOKUP(Share8[[#This Row],[Station]],'[4]Reach and Share'!$A$3:$C$562,3,0)</f>
        <v>0</v>
      </c>
      <c r="G481" s="2">
        <f>Share8[[#This Row],[Q1''2025]]-Share8[[#This Row],[Q4''2024]]</f>
        <v>0</v>
      </c>
    </row>
    <row r="482" spans="1:7" x14ac:dyDescent="0.45">
      <c r="A482" s="3" t="s">
        <v>253</v>
      </c>
      <c r="B482" s="2">
        <v>0</v>
      </c>
      <c r="C482" s="2">
        <v>0</v>
      </c>
      <c r="D482" s="2">
        <v>0</v>
      </c>
      <c r="E482" s="2">
        <v>0</v>
      </c>
      <c r="F482" s="2">
        <f>VLOOKUP(Share8[[#This Row],[Station]],'[4]Reach and Share'!$A$3:$C$562,3,0)</f>
        <v>0</v>
      </c>
      <c r="G482" s="2">
        <f>Share8[[#This Row],[Q1''2025]]-Share8[[#This Row],[Q4''2024]]</f>
        <v>0</v>
      </c>
    </row>
    <row r="483" spans="1:7" x14ac:dyDescent="0.45">
      <c r="A483" s="3" t="s">
        <v>464</v>
      </c>
      <c r="B483" s="2">
        <v>0</v>
      </c>
      <c r="C483" s="2">
        <v>0</v>
      </c>
      <c r="D483" s="2">
        <v>0</v>
      </c>
      <c r="E483" s="2">
        <v>0</v>
      </c>
      <c r="F483" s="2">
        <f>VLOOKUP(Share8[[#This Row],[Station]],'[4]Reach and Share'!$A$3:$C$562,3,0)</f>
        <v>0</v>
      </c>
      <c r="G483" s="2">
        <f>Share8[[#This Row],[Q1''2025]]-Share8[[#This Row],[Q4''2024]]</f>
        <v>0</v>
      </c>
    </row>
    <row r="484" spans="1:7" x14ac:dyDescent="0.45">
      <c r="A484" s="3" t="s">
        <v>246</v>
      </c>
      <c r="B484" s="2">
        <v>0</v>
      </c>
      <c r="C484" s="2">
        <v>0</v>
      </c>
      <c r="D484" s="2">
        <v>0</v>
      </c>
      <c r="E484" s="2">
        <v>0</v>
      </c>
      <c r="F484" s="2">
        <f>VLOOKUP(Share8[[#This Row],[Station]],'[4]Reach and Share'!$A$3:$C$562,3,0)</f>
        <v>0</v>
      </c>
      <c r="G484" s="2">
        <f>Share8[[#This Row],[Q1''2025]]-Share8[[#This Row],[Q4''2024]]</f>
        <v>0</v>
      </c>
    </row>
    <row r="485" spans="1:7" x14ac:dyDescent="0.45">
      <c r="A485" s="3" t="s">
        <v>447</v>
      </c>
      <c r="B485" s="2">
        <v>0</v>
      </c>
      <c r="C485" s="2">
        <v>0</v>
      </c>
      <c r="D485" s="2">
        <v>0</v>
      </c>
      <c r="E485" s="2">
        <v>0</v>
      </c>
      <c r="F485" s="2">
        <f>VLOOKUP(Share8[[#This Row],[Station]],'[4]Reach and Share'!$A$3:$C$562,3,0)</f>
        <v>0</v>
      </c>
      <c r="G485" s="2">
        <f>Share8[[#This Row],[Q1''2025]]-Share8[[#This Row],[Q4''2024]]</f>
        <v>0</v>
      </c>
    </row>
    <row r="486" spans="1:7" x14ac:dyDescent="0.45">
      <c r="A486" s="3" t="s">
        <v>153</v>
      </c>
      <c r="B486" s="2">
        <v>0</v>
      </c>
      <c r="C486" s="2">
        <v>0</v>
      </c>
      <c r="D486" s="2">
        <v>0</v>
      </c>
      <c r="E486" s="2">
        <v>0</v>
      </c>
      <c r="F486" s="2">
        <f>VLOOKUP(Share8[[#This Row],[Station]],'[4]Reach and Share'!$A$3:$C$562,3,0)</f>
        <v>0</v>
      </c>
      <c r="G486" s="2">
        <f>Share8[[#This Row],[Q1''2025]]-Share8[[#This Row],[Q4''2024]]</f>
        <v>0</v>
      </c>
    </row>
    <row r="487" spans="1:7" x14ac:dyDescent="0.45">
      <c r="A487" s="3" t="s">
        <v>248</v>
      </c>
      <c r="B487" s="2">
        <v>0</v>
      </c>
      <c r="C487" s="2">
        <v>0</v>
      </c>
      <c r="D487" s="2">
        <v>0</v>
      </c>
      <c r="E487" s="2">
        <v>0</v>
      </c>
      <c r="F487" s="2">
        <f>VLOOKUP(Share8[[#This Row],[Station]],'[4]Reach and Share'!$A$3:$C$562,3,0)</f>
        <v>0</v>
      </c>
      <c r="G487" s="2">
        <f>Share8[[#This Row],[Q1''2025]]-Share8[[#This Row],[Q4''2024]]</f>
        <v>0</v>
      </c>
    </row>
    <row r="488" spans="1:7" x14ac:dyDescent="0.45">
      <c r="A488" s="3" t="s">
        <v>247</v>
      </c>
      <c r="B488" s="2">
        <v>0</v>
      </c>
      <c r="C488" s="2">
        <v>0</v>
      </c>
      <c r="D488" s="2">
        <v>0</v>
      </c>
      <c r="E488" s="2">
        <v>0</v>
      </c>
      <c r="F488" s="2">
        <f>VLOOKUP(Share8[[#This Row],[Station]],'[4]Reach and Share'!$A$3:$C$562,3,0)</f>
        <v>0</v>
      </c>
      <c r="G488" s="2">
        <f>Share8[[#This Row],[Q1''2025]]-Share8[[#This Row],[Q4''2024]]</f>
        <v>0</v>
      </c>
    </row>
    <row r="489" spans="1:7" x14ac:dyDescent="0.45">
      <c r="A489" s="3" t="s">
        <v>250</v>
      </c>
      <c r="B489" s="2">
        <v>0</v>
      </c>
      <c r="C489" s="2">
        <v>0</v>
      </c>
      <c r="D489" s="2">
        <v>0</v>
      </c>
      <c r="E489" s="2">
        <v>0</v>
      </c>
      <c r="F489" s="2">
        <f>VLOOKUP(Share8[[#This Row],[Station]],'[4]Reach and Share'!$A$3:$C$562,3,0)</f>
        <v>0</v>
      </c>
      <c r="G489" s="2">
        <f>Share8[[#This Row],[Q1''2025]]-Share8[[#This Row],[Q4''2024]]</f>
        <v>0</v>
      </c>
    </row>
    <row r="490" spans="1:7" x14ac:dyDescent="0.45">
      <c r="A490" s="3" t="s">
        <v>251</v>
      </c>
      <c r="B490" s="2">
        <v>0</v>
      </c>
      <c r="C490" s="2">
        <v>0</v>
      </c>
      <c r="D490" s="2">
        <v>0</v>
      </c>
      <c r="E490" s="2">
        <v>0</v>
      </c>
      <c r="F490" s="2">
        <f>VLOOKUP(Share8[[#This Row],[Station]],'[4]Reach and Share'!$A$3:$C$562,3,0)</f>
        <v>0</v>
      </c>
      <c r="G490" s="2">
        <f>Share8[[#This Row],[Q1''2025]]-Share8[[#This Row],[Q4''2024]]</f>
        <v>0</v>
      </c>
    </row>
    <row r="491" spans="1:7" x14ac:dyDescent="0.45">
      <c r="A491" s="3" t="s">
        <v>229</v>
      </c>
      <c r="B491" s="2">
        <v>0</v>
      </c>
      <c r="C491" s="2">
        <v>0</v>
      </c>
      <c r="D491" s="2">
        <v>0</v>
      </c>
      <c r="E491" s="2">
        <v>0</v>
      </c>
      <c r="F491" s="2">
        <f>VLOOKUP(Share8[[#This Row],[Station]],'[4]Reach and Share'!$A$3:$C$562,3,0)</f>
        <v>0</v>
      </c>
      <c r="G491" s="2">
        <f>Share8[[#This Row],[Q1''2025]]-Share8[[#This Row],[Q4''2024]]</f>
        <v>0</v>
      </c>
    </row>
    <row r="492" spans="1:7" x14ac:dyDescent="0.45">
      <c r="A492" s="3" t="s">
        <v>20</v>
      </c>
      <c r="B492" s="2">
        <v>0</v>
      </c>
      <c r="C492" s="2">
        <v>9.1956248185074048E-4</v>
      </c>
      <c r="D492" s="2">
        <v>0</v>
      </c>
      <c r="E492" s="2">
        <v>0</v>
      </c>
      <c r="F492" s="2">
        <f>VLOOKUP(Share8[[#This Row],[Station]],'[4]Reach and Share'!$A$3:$C$562,3,0)</f>
        <v>0</v>
      </c>
      <c r="G492" s="2">
        <f>Share8[[#This Row],[Q1''2025]]-Share8[[#This Row],[Q4''2024]]</f>
        <v>0</v>
      </c>
    </row>
    <row r="493" spans="1:7" x14ac:dyDescent="0.45">
      <c r="A493" s="3" t="s">
        <v>283</v>
      </c>
      <c r="B493" s="2">
        <v>0</v>
      </c>
      <c r="C493" s="2">
        <v>0</v>
      </c>
      <c r="D493" s="2">
        <v>0</v>
      </c>
      <c r="E493" s="2">
        <v>0</v>
      </c>
      <c r="F493" s="2">
        <f>VLOOKUP(Share8[[#This Row],[Station]],'[4]Reach and Share'!$A$3:$C$562,3,0)</f>
        <v>0</v>
      </c>
      <c r="G493" s="2">
        <f>Share8[[#This Row],[Q1''2025]]-Share8[[#This Row],[Q4''2024]]</f>
        <v>0</v>
      </c>
    </row>
    <row r="494" spans="1:7" x14ac:dyDescent="0.45">
      <c r="A494" s="3" t="s">
        <v>280</v>
      </c>
      <c r="B494" s="2">
        <v>0</v>
      </c>
      <c r="C494" s="2">
        <v>0</v>
      </c>
      <c r="D494" s="2">
        <v>0</v>
      </c>
      <c r="E494" s="2">
        <v>0</v>
      </c>
      <c r="F494" s="2">
        <f>VLOOKUP(Share8[[#This Row],[Station]],'[4]Reach and Share'!$A$3:$C$562,3,0)</f>
        <v>0</v>
      </c>
      <c r="G494" s="2">
        <f>Share8[[#This Row],[Q1''2025]]-Share8[[#This Row],[Q4''2024]]</f>
        <v>0</v>
      </c>
    </row>
    <row r="495" spans="1:7" x14ac:dyDescent="0.45">
      <c r="A495" s="3" t="s">
        <v>40</v>
      </c>
      <c r="B495" s="2">
        <v>0</v>
      </c>
      <c r="C495" s="2">
        <v>0</v>
      </c>
      <c r="D495" s="2">
        <v>0</v>
      </c>
      <c r="E495" s="2">
        <v>0</v>
      </c>
      <c r="F495" s="2">
        <f>VLOOKUP(Share8[[#This Row],[Station]],'[4]Reach and Share'!$A$3:$C$562,3,0)</f>
        <v>0</v>
      </c>
      <c r="G495" s="2">
        <f>Share8[[#This Row],[Q1''2025]]-Share8[[#This Row],[Q4''2024]]</f>
        <v>0</v>
      </c>
    </row>
    <row r="496" spans="1:7" x14ac:dyDescent="0.45">
      <c r="A496" s="3" t="s">
        <v>477</v>
      </c>
      <c r="B496" s="2">
        <v>0</v>
      </c>
      <c r="C496" s="2">
        <v>0</v>
      </c>
      <c r="D496" s="2">
        <v>0</v>
      </c>
      <c r="E496" s="2">
        <v>0</v>
      </c>
      <c r="F496" s="2">
        <f>VLOOKUP(Share8[[#This Row],[Station]],'[4]Reach and Share'!$A$3:$C$562,3,0)</f>
        <v>0</v>
      </c>
      <c r="G496" s="2">
        <f>Share8[[#This Row],[Q1''2025]]-Share8[[#This Row],[Q4''2024]]</f>
        <v>0</v>
      </c>
    </row>
    <row r="497" spans="1:7" x14ac:dyDescent="0.45">
      <c r="A497" s="3" t="s">
        <v>44</v>
      </c>
      <c r="B497" s="2">
        <v>0</v>
      </c>
      <c r="C497" s="2">
        <v>0</v>
      </c>
      <c r="D497" s="2">
        <v>0</v>
      </c>
      <c r="E497" s="2">
        <v>0</v>
      </c>
      <c r="F497" s="2">
        <f>VLOOKUP(Share8[[#This Row],[Station]],'[4]Reach and Share'!$A$3:$C$562,3,0)</f>
        <v>0</v>
      </c>
      <c r="G497" s="2">
        <f>Share8[[#This Row],[Q1''2025]]-Share8[[#This Row],[Q4''2024]]</f>
        <v>0</v>
      </c>
    </row>
    <row r="498" spans="1:7" x14ac:dyDescent="0.45">
      <c r="A498" s="3" t="s">
        <v>222</v>
      </c>
      <c r="B498" s="2">
        <v>0</v>
      </c>
      <c r="C498" s="2">
        <v>0</v>
      </c>
      <c r="D498" s="2">
        <v>0</v>
      </c>
      <c r="E498" s="2">
        <v>0</v>
      </c>
      <c r="F498" s="2">
        <f>VLOOKUP(Share8[[#This Row],[Station]],'[4]Reach and Share'!$A$3:$C$562,3,0)</f>
        <v>0</v>
      </c>
      <c r="G498" s="2">
        <f>Share8[[#This Row],[Q1''2025]]-Share8[[#This Row],[Q4''2024]]</f>
        <v>0</v>
      </c>
    </row>
    <row r="499" spans="1:7" x14ac:dyDescent="0.45">
      <c r="A499" s="3" t="s">
        <v>78</v>
      </c>
      <c r="B499" s="2">
        <v>0</v>
      </c>
      <c r="C499" s="2">
        <v>0</v>
      </c>
      <c r="D499" s="2">
        <v>0</v>
      </c>
      <c r="E499" s="2">
        <v>0</v>
      </c>
      <c r="F499" s="2">
        <f>VLOOKUP(Share8[[#This Row],[Station]],'[4]Reach and Share'!$A$3:$C$562,3,0)</f>
        <v>0</v>
      </c>
      <c r="G499" s="2">
        <f>Share8[[#This Row],[Q1''2025]]-Share8[[#This Row],[Q4''2024]]</f>
        <v>0</v>
      </c>
    </row>
    <row r="500" spans="1:7" x14ac:dyDescent="0.45">
      <c r="A500" s="3" t="s">
        <v>181</v>
      </c>
      <c r="B500" s="2">
        <v>0</v>
      </c>
      <c r="C500" s="2">
        <v>0</v>
      </c>
      <c r="D500" s="2">
        <v>0</v>
      </c>
      <c r="E500" s="2">
        <v>0</v>
      </c>
      <c r="F500" s="2">
        <f>VLOOKUP(Share8[[#This Row],[Station]],'[4]Reach and Share'!$A$3:$C$562,3,0)</f>
        <v>0</v>
      </c>
      <c r="G500" s="2">
        <f>Share8[[#This Row],[Q1''2025]]-Share8[[#This Row],[Q4''2024]]</f>
        <v>0</v>
      </c>
    </row>
    <row r="501" spans="1:7" x14ac:dyDescent="0.45">
      <c r="A501" s="3" t="s">
        <v>277</v>
      </c>
      <c r="B501" s="2">
        <v>0</v>
      </c>
      <c r="C501" s="2">
        <v>0</v>
      </c>
      <c r="D501" s="2">
        <v>0</v>
      </c>
      <c r="E501" s="2">
        <v>0</v>
      </c>
      <c r="F501" s="2">
        <f>VLOOKUP(Share8[[#This Row],[Station]],'[4]Reach and Share'!$A$3:$C$562,3,0)</f>
        <v>0</v>
      </c>
      <c r="G501" s="2">
        <f>Share8[[#This Row],[Q1''2025]]-Share8[[#This Row],[Q4''2024]]</f>
        <v>0</v>
      </c>
    </row>
    <row r="502" spans="1:7" x14ac:dyDescent="0.45">
      <c r="A502" s="3" t="s">
        <v>275</v>
      </c>
      <c r="B502" s="2">
        <v>0</v>
      </c>
      <c r="C502" s="2">
        <v>0</v>
      </c>
      <c r="D502" s="2">
        <v>0</v>
      </c>
      <c r="E502" s="2">
        <v>0</v>
      </c>
      <c r="F502" s="2">
        <f>VLOOKUP(Share8[[#This Row],[Station]],'[4]Reach and Share'!$A$3:$C$562,3,0)</f>
        <v>0</v>
      </c>
      <c r="G502" s="2">
        <f>Share8[[#This Row],[Q1''2025]]-Share8[[#This Row],[Q4''2024]]</f>
        <v>0</v>
      </c>
    </row>
    <row r="503" spans="1:7" x14ac:dyDescent="0.45">
      <c r="A503" s="3" t="s">
        <v>274</v>
      </c>
      <c r="B503" s="2">
        <v>0</v>
      </c>
      <c r="C503" s="2">
        <v>0</v>
      </c>
      <c r="D503" s="2">
        <v>0</v>
      </c>
      <c r="E503" s="2">
        <v>0</v>
      </c>
      <c r="F503" s="2">
        <f>VLOOKUP(Share8[[#This Row],[Station]],'[4]Reach and Share'!$A$3:$C$562,3,0)</f>
        <v>0</v>
      </c>
      <c r="G503" s="2">
        <f>Share8[[#This Row],[Q1''2025]]-Share8[[#This Row],[Q4''2024]]</f>
        <v>0</v>
      </c>
    </row>
    <row r="504" spans="1:7" x14ac:dyDescent="0.45">
      <c r="A504" s="3" t="s">
        <v>268</v>
      </c>
      <c r="B504" s="2">
        <v>0</v>
      </c>
      <c r="C504" s="2">
        <v>0</v>
      </c>
      <c r="D504" s="2">
        <v>0</v>
      </c>
      <c r="E504" s="2">
        <v>0</v>
      </c>
      <c r="F504" s="2">
        <f>VLOOKUP(Share8[[#This Row],[Station]],'[4]Reach and Share'!$A$3:$C$562,3,0)</f>
        <v>0</v>
      </c>
      <c r="G504" s="2">
        <f>Share8[[#This Row],[Q1''2025]]-Share8[[#This Row],[Q4''2024]]</f>
        <v>0</v>
      </c>
    </row>
    <row r="505" spans="1:7" x14ac:dyDescent="0.45">
      <c r="A505" s="3" t="s">
        <v>510</v>
      </c>
      <c r="B505" s="2">
        <v>0</v>
      </c>
      <c r="C505" s="2">
        <v>0</v>
      </c>
      <c r="D505" s="2">
        <v>0</v>
      </c>
      <c r="E505" s="2">
        <v>0</v>
      </c>
      <c r="F505" s="2">
        <f>VLOOKUP(Share8[[#This Row],[Station]],'[4]Reach and Share'!$A$3:$C$562,3,0)</f>
        <v>0</v>
      </c>
      <c r="G505" s="2">
        <f>Share8[[#This Row],[Q1''2025]]-Share8[[#This Row],[Q4''2024]]</f>
        <v>0</v>
      </c>
    </row>
    <row r="506" spans="1:7" x14ac:dyDescent="0.45">
      <c r="A506" s="3" t="s">
        <v>73</v>
      </c>
      <c r="B506" s="2">
        <v>0</v>
      </c>
      <c r="C506" s="2">
        <v>0</v>
      </c>
      <c r="D506" s="2">
        <v>0</v>
      </c>
      <c r="E506" s="2">
        <v>0</v>
      </c>
      <c r="F506" s="2">
        <f>VLOOKUP(Share8[[#This Row],[Station]],'[4]Reach and Share'!$A$3:$C$562,3,0)</f>
        <v>0</v>
      </c>
      <c r="G506" s="2">
        <f>Share8[[#This Row],[Q1''2025]]-Share8[[#This Row],[Q4''2024]]</f>
        <v>0</v>
      </c>
    </row>
    <row r="507" spans="1:7" x14ac:dyDescent="0.45">
      <c r="A507" s="3" t="s">
        <v>446</v>
      </c>
      <c r="B507" s="2">
        <v>0</v>
      </c>
      <c r="C507" s="2">
        <v>0</v>
      </c>
      <c r="D507" s="2">
        <v>0</v>
      </c>
      <c r="E507" s="2">
        <v>0</v>
      </c>
      <c r="F507" s="2">
        <f>VLOOKUP(Share8[[#This Row],[Station]],'[4]Reach and Share'!$A$3:$C$562,3,0)</f>
        <v>0</v>
      </c>
      <c r="G507" s="2">
        <f>Share8[[#This Row],[Q1''2025]]-Share8[[#This Row],[Q4''2024]]</f>
        <v>0</v>
      </c>
    </row>
    <row r="508" spans="1:7" x14ac:dyDescent="0.45">
      <c r="A508" s="3" t="s">
        <v>93</v>
      </c>
      <c r="B508" s="2">
        <v>0</v>
      </c>
      <c r="C508" s="2">
        <v>0</v>
      </c>
      <c r="D508" s="2">
        <v>0</v>
      </c>
      <c r="E508" s="2">
        <v>0</v>
      </c>
      <c r="F508" s="2">
        <f>VLOOKUP(Share8[[#This Row],[Station]],'[4]Reach and Share'!$A$3:$C$562,3,0)</f>
        <v>0</v>
      </c>
      <c r="G508" s="2">
        <f>Share8[[#This Row],[Q1''2025]]-Share8[[#This Row],[Q4''2024]]</f>
        <v>0</v>
      </c>
    </row>
    <row r="509" spans="1:7" x14ac:dyDescent="0.45">
      <c r="A509" s="3" t="s">
        <v>284</v>
      </c>
      <c r="B509" s="2">
        <v>0</v>
      </c>
      <c r="C509" s="2">
        <v>0</v>
      </c>
      <c r="D509" s="2">
        <v>0</v>
      </c>
      <c r="E509" s="2">
        <v>0</v>
      </c>
      <c r="F509" s="2">
        <f>VLOOKUP(Share8[[#This Row],[Station]],'[4]Reach and Share'!$A$3:$C$562,3,0)</f>
        <v>0</v>
      </c>
      <c r="G509" s="2">
        <f>Share8[[#This Row],[Q1''2025]]-Share8[[#This Row],[Q4''2024]]</f>
        <v>0</v>
      </c>
    </row>
    <row r="510" spans="1:7" x14ac:dyDescent="0.45">
      <c r="A510" s="3" t="s">
        <v>495</v>
      </c>
      <c r="B510" s="2">
        <v>0</v>
      </c>
      <c r="C510" s="2">
        <v>0</v>
      </c>
      <c r="D510" s="2">
        <v>0</v>
      </c>
      <c r="E510" s="2">
        <v>0</v>
      </c>
      <c r="F510" s="2">
        <f>VLOOKUP(Share8[[#This Row],[Station]],'[4]Reach and Share'!$A$3:$C$562,3,0)</f>
        <v>0</v>
      </c>
      <c r="G510" s="2">
        <f>Share8[[#This Row],[Q1''2025]]-Share8[[#This Row],[Q4''2024]]</f>
        <v>0</v>
      </c>
    </row>
    <row r="511" spans="1:7" x14ac:dyDescent="0.45">
      <c r="A511" s="3" t="s">
        <v>39</v>
      </c>
      <c r="B511" s="2">
        <v>0</v>
      </c>
      <c r="C511" s="2">
        <v>0</v>
      </c>
      <c r="D511" s="2">
        <v>0</v>
      </c>
      <c r="E511" s="2">
        <v>0</v>
      </c>
      <c r="F511" s="2">
        <f>VLOOKUP(Share8[[#This Row],[Station]],'[4]Reach and Share'!$A$3:$C$562,3,0)</f>
        <v>0</v>
      </c>
      <c r="G511" s="2">
        <f>Share8[[#This Row],[Q1''2025]]-Share8[[#This Row],[Q4''2024]]</f>
        <v>0</v>
      </c>
    </row>
    <row r="512" spans="1:7" x14ac:dyDescent="0.45">
      <c r="A512" s="3" t="s">
        <v>286</v>
      </c>
      <c r="B512" s="2">
        <v>0</v>
      </c>
      <c r="C512" s="2">
        <v>0</v>
      </c>
      <c r="D512" s="2">
        <v>0</v>
      </c>
      <c r="E512" s="2">
        <v>0</v>
      </c>
      <c r="F512" s="2">
        <f>VLOOKUP(Share8[[#This Row],[Station]],'[4]Reach and Share'!$A$3:$C$562,3,0)</f>
        <v>0</v>
      </c>
      <c r="G512" s="2">
        <f>Share8[[#This Row],[Q1''2025]]-Share8[[#This Row],[Q4''2024]]</f>
        <v>0</v>
      </c>
    </row>
    <row r="513" spans="1:7" x14ac:dyDescent="0.45">
      <c r="A513" s="3" t="s">
        <v>452</v>
      </c>
      <c r="B513" s="2">
        <v>0</v>
      </c>
      <c r="C513" s="2">
        <v>0</v>
      </c>
      <c r="D513" s="2">
        <v>0</v>
      </c>
      <c r="E513" s="2">
        <v>0</v>
      </c>
      <c r="F513" s="2">
        <f>VLOOKUP(Share8[[#This Row],[Station]],'[4]Reach and Share'!$A$3:$C$562,3,0)</f>
        <v>0</v>
      </c>
      <c r="G513" s="2">
        <f>Share8[[#This Row],[Q1''2025]]-Share8[[#This Row],[Q4''2024]]</f>
        <v>0</v>
      </c>
    </row>
    <row r="514" spans="1:7" x14ac:dyDescent="0.45">
      <c r="A514" s="3" t="s">
        <v>269</v>
      </c>
      <c r="B514" s="2">
        <v>0</v>
      </c>
      <c r="C514" s="2">
        <v>0</v>
      </c>
      <c r="D514" s="2">
        <v>0</v>
      </c>
      <c r="E514" s="2">
        <v>0</v>
      </c>
      <c r="F514" s="2">
        <f>VLOOKUP(Share8[[#This Row],[Station]],'[4]Reach and Share'!$A$3:$C$562,3,0)</f>
        <v>0</v>
      </c>
      <c r="G514" s="2">
        <f>Share8[[#This Row],[Q1''2025]]-Share8[[#This Row],[Q4''2024]]</f>
        <v>0</v>
      </c>
    </row>
    <row r="515" spans="1:7" x14ac:dyDescent="0.45">
      <c r="A515" s="3" t="s">
        <v>288</v>
      </c>
      <c r="B515" s="2">
        <v>0</v>
      </c>
      <c r="C515" s="2">
        <v>0</v>
      </c>
      <c r="D515" s="2">
        <v>0</v>
      </c>
      <c r="E515" s="2">
        <v>0</v>
      </c>
      <c r="F515" s="2">
        <f>VLOOKUP(Share8[[#This Row],[Station]],'[4]Reach and Share'!$A$3:$C$562,3,0)</f>
        <v>0</v>
      </c>
      <c r="G515" s="2">
        <f>Share8[[#This Row],[Q1''2025]]-Share8[[#This Row],[Q4''2024]]</f>
        <v>0</v>
      </c>
    </row>
    <row r="516" spans="1:7" x14ac:dyDescent="0.45">
      <c r="A516" s="3" t="s">
        <v>188</v>
      </c>
      <c r="B516" s="2">
        <v>0</v>
      </c>
      <c r="C516" s="2">
        <v>0</v>
      </c>
      <c r="D516" s="2">
        <v>0</v>
      </c>
      <c r="E516" s="2">
        <v>0</v>
      </c>
      <c r="F516" s="2">
        <f>VLOOKUP(Share8[[#This Row],[Station]],'[4]Reach and Share'!$A$3:$C$562,3,0)</f>
        <v>0</v>
      </c>
      <c r="G516" s="2">
        <f>Share8[[#This Row],[Q1''2025]]-Share8[[#This Row],[Q4''2024]]</f>
        <v>0</v>
      </c>
    </row>
    <row r="517" spans="1:7" x14ac:dyDescent="0.45">
      <c r="A517" s="3" t="s">
        <v>279</v>
      </c>
      <c r="B517" s="2">
        <v>0</v>
      </c>
      <c r="C517" s="2">
        <v>4.5978124092537018E-3</v>
      </c>
      <c r="D517" s="2">
        <v>0</v>
      </c>
      <c r="E517" s="2">
        <v>0</v>
      </c>
      <c r="F517" s="2">
        <f>VLOOKUP(Share8[[#This Row],[Station]],'[4]Reach and Share'!$A$3:$C$562,3,0)</f>
        <v>0</v>
      </c>
      <c r="G517" s="2">
        <f>Share8[[#This Row],[Q1''2025]]-Share8[[#This Row],[Q4''2024]]</f>
        <v>0</v>
      </c>
    </row>
    <row r="518" spans="1:7" x14ac:dyDescent="0.45">
      <c r="A518" s="3" t="s">
        <v>503</v>
      </c>
      <c r="B518" s="2">
        <v>0</v>
      </c>
      <c r="C518" s="2">
        <v>0</v>
      </c>
      <c r="D518" s="2">
        <v>0</v>
      </c>
      <c r="E518" s="2">
        <v>0</v>
      </c>
      <c r="F518" s="2">
        <f>VLOOKUP(Share8[[#This Row],[Station]],'[4]Reach and Share'!$A$3:$C$562,3,0)</f>
        <v>0</v>
      </c>
      <c r="G518" s="2">
        <f>Share8[[#This Row],[Q1''2025]]-Share8[[#This Row],[Q4''2024]]</f>
        <v>0</v>
      </c>
    </row>
    <row r="519" spans="1:7" x14ac:dyDescent="0.45">
      <c r="A519" s="3" t="s">
        <v>466</v>
      </c>
      <c r="B519" s="2">
        <v>0</v>
      </c>
      <c r="C519" s="2">
        <v>0</v>
      </c>
      <c r="D519" s="2">
        <v>4.5105999097880018E-4</v>
      </c>
      <c r="E519" s="2">
        <v>0</v>
      </c>
      <c r="F519" s="2">
        <f>VLOOKUP(Share8[[#This Row],[Station]],'[4]Reach and Share'!$A$3:$C$562,3,0)</f>
        <v>0</v>
      </c>
      <c r="G519" s="2">
        <f>Share8[[#This Row],[Q1''2025]]-Share8[[#This Row],[Q4''2024]]</f>
        <v>0</v>
      </c>
    </row>
    <row r="520" spans="1:7" x14ac:dyDescent="0.45">
      <c r="A520" s="3" t="s">
        <v>267</v>
      </c>
      <c r="B520" s="2">
        <v>0</v>
      </c>
      <c r="C520" s="2">
        <v>0</v>
      </c>
      <c r="D520" s="2">
        <v>0</v>
      </c>
      <c r="E520" s="2">
        <v>0</v>
      </c>
      <c r="F520" s="2">
        <f>VLOOKUP(Share8[[#This Row],[Station]],'[4]Reach and Share'!$A$3:$C$562,3,0)</f>
        <v>0</v>
      </c>
      <c r="G520" s="2">
        <f>Share8[[#This Row],[Q1''2025]]-Share8[[#This Row],[Q4''2024]]</f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J6" sqref="J6"/>
    </sheetView>
  </sheetViews>
  <sheetFormatPr defaultRowHeight="14.25" x14ac:dyDescent="0.45"/>
  <cols>
    <col min="1" max="1" width="31.796875" bestFit="1" customWidth="1"/>
    <col min="2" max="5" width="6.73046875" bestFit="1" customWidth="1"/>
  </cols>
  <sheetData>
    <row r="1" spans="1:7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t="s">
        <v>531</v>
      </c>
      <c r="G1" t="s">
        <v>532</v>
      </c>
    </row>
    <row r="2" spans="1:7" x14ac:dyDescent="0.45">
      <c r="A2" s="3" t="s">
        <v>4</v>
      </c>
      <c r="B2" s="2">
        <v>0.2848</v>
      </c>
      <c r="C2" s="2">
        <v>0.3448</v>
      </c>
      <c r="D2" s="2">
        <v>0.37280000000000002</v>
      </c>
      <c r="E2" s="2">
        <v>0.43120000000000003</v>
      </c>
      <c r="F2" s="2">
        <f>VLOOKUP(Reach9[[#This Row],[Station]],'[4]Reach and Share'!$A$1:$B$562,2,0)</f>
        <v>0.38800000000000001</v>
      </c>
      <c r="G2" s="2">
        <f>Reach9[[#This Row],[Q1''2025]]-Reach9[[#This Row],[Q4''2024]]</f>
        <v>-4.3200000000000016E-2</v>
      </c>
    </row>
    <row r="3" spans="1:7" x14ac:dyDescent="0.45">
      <c r="A3" s="3" t="s">
        <v>17</v>
      </c>
      <c r="B3" s="2">
        <v>0.1338</v>
      </c>
      <c r="C3" s="2">
        <v>0.1857</v>
      </c>
      <c r="D3" s="2">
        <v>0.2056</v>
      </c>
      <c r="E3" s="2">
        <v>0.22370000000000001</v>
      </c>
      <c r="F3" s="2">
        <f>VLOOKUP(Reach9[[#This Row],[Station]],'[4]Reach and Share'!$A$1:$B$562,2,0)</f>
        <v>0.22509999999999999</v>
      </c>
      <c r="G3" s="2">
        <f>Reach9[[#This Row],[Q1''2025]]-Reach9[[#This Row],[Q4''2024]]</f>
        <v>1.3999999999999846E-3</v>
      </c>
    </row>
    <row r="4" spans="1:7" x14ac:dyDescent="0.45">
      <c r="A4" s="3" t="s">
        <v>5</v>
      </c>
      <c r="B4" s="2">
        <v>8.8099999999999998E-2</v>
      </c>
      <c r="C4" s="2">
        <v>6.8000000000000005E-2</v>
      </c>
      <c r="D4" s="2">
        <v>0.1021</v>
      </c>
      <c r="E4" s="2">
        <v>0.08</v>
      </c>
      <c r="F4" s="2">
        <f>VLOOKUP(Reach9[[#This Row],[Station]],'[4]Reach and Share'!$A$1:$B$562,2,0)</f>
        <v>6.8699999999999997E-2</v>
      </c>
      <c r="G4" s="2">
        <f>Reach9[[#This Row],[Q1''2025]]-Reach9[[#This Row],[Q4''2024]]</f>
        <v>-1.1300000000000004E-2</v>
      </c>
    </row>
    <row r="5" spans="1:7" x14ac:dyDescent="0.45">
      <c r="A5" s="3" t="s">
        <v>7</v>
      </c>
      <c r="B5" s="2">
        <v>2.0299999999999999E-2</v>
      </c>
      <c r="C5" s="2">
        <v>2.7300000000000001E-2</v>
      </c>
      <c r="D5" s="2">
        <v>1.7399999999999999E-2</v>
      </c>
      <c r="E5" s="2">
        <v>4.7100000000000003E-2</v>
      </c>
      <c r="F5" s="2">
        <f>VLOOKUP(Reach9[[#This Row],[Station]],'[4]Reach and Share'!$A$1:$B$562,2,0)</f>
        <v>3.0800000000000001E-2</v>
      </c>
      <c r="G5" s="2">
        <f>Reach9[[#This Row],[Q1''2025]]-Reach9[[#This Row],[Q4''2024]]</f>
        <v>-1.6300000000000002E-2</v>
      </c>
    </row>
    <row r="6" spans="1:7" x14ac:dyDescent="0.45">
      <c r="A6" s="3" t="s">
        <v>397</v>
      </c>
      <c r="B6" s="2">
        <v>0.01</v>
      </c>
      <c r="C6" s="2">
        <v>1.4E-2</v>
      </c>
      <c r="D6" s="2">
        <v>1.0200000000000001E-2</v>
      </c>
      <c r="E6" s="2">
        <v>2.5700000000000001E-2</v>
      </c>
      <c r="F6" s="2">
        <f>VLOOKUP(Reach9[[#This Row],[Station]],'[4]Reach and Share'!$A$1:$B$562,2,0)</f>
        <v>2.3400000000000001E-2</v>
      </c>
      <c r="G6" s="2">
        <f>Reach9[[#This Row],[Q1''2025]]-Reach9[[#This Row],[Q4''2024]]</f>
        <v>-2.3E-3</v>
      </c>
    </row>
    <row r="7" spans="1:7" x14ac:dyDescent="0.45">
      <c r="A7" s="3" t="s">
        <v>14</v>
      </c>
      <c r="B7" s="2">
        <v>4.5999999999999999E-3</v>
      </c>
      <c r="C7" s="2">
        <v>1.4E-2</v>
      </c>
      <c r="D7" s="2">
        <v>8.8999999999999999E-3</v>
      </c>
      <c r="E7" s="2">
        <v>4.1000000000000003E-3</v>
      </c>
      <c r="F7" s="2">
        <f>VLOOKUP(Reach9[[#This Row],[Station]],'[4]Reach and Share'!$A$1:$B$562,2,0)</f>
        <v>1.77E-2</v>
      </c>
      <c r="G7" s="2">
        <f>Reach9[[#This Row],[Q1''2025]]-Reach9[[#This Row],[Q4''2024]]</f>
        <v>1.3600000000000001E-2</v>
      </c>
    </row>
    <row r="8" spans="1:7" x14ac:dyDescent="0.45">
      <c r="A8" s="3" t="s">
        <v>8</v>
      </c>
      <c r="B8" s="2">
        <v>2.1299999999999999E-2</v>
      </c>
      <c r="C8" s="2">
        <v>2.5700000000000001E-2</v>
      </c>
      <c r="D8" s="2">
        <v>2.1499999999999998E-2</v>
      </c>
      <c r="E8" s="2">
        <v>2.7799999999999998E-2</v>
      </c>
      <c r="F8" s="2">
        <f>VLOOKUP(Reach9[[#This Row],[Station]],'[4]Reach and Share'!$A$1:$B$562,2,0)</f>
        <v>1.67E-2</v>
      </c>
      <c r="G8" s="2">
        <f>Reach9[[#This Row],[Q1''2025]]-Reach9[[#This Row],[Q4''2024]]</f>
        <v>-1.1099999999999999E-2</v>
      </c>
    </row>
    <row r="9" spans="1:7" x14ac:dyDescent="0.45">
      <c r="A9" s="3" t="s">
        <v>24</v>
      </c>
      <c r="B9" s="2">
        <v>2.7699999999999999E-2</v>
      </c>
      <c r="C9" s="2">
        <v>1.09E-2</v>
      </c>
      <c r="D9" s="2">
        <v>2.29E-2</v>
      </c>
      <c r="E9" s="2">
        <v>2.8500000000000001E-2</v>
      </c>
      <c r="F9" s="2">
        <f>VLOOKUP(Reach9[[#This Row],[Station]],'[4]Reach and Share'!$A$1:$B$562,2,0)</f>
        <v>1.5900000000000001E-2</v>
      </c>
      <c r="G9" s="2">
        <f>Reach9[[#This Row],[Q1''2025]]-Reach9[[#This Row],[Q4''2024]]</f>
        <v>-1.26E-2</v>
      </c>
    </row>
    <row r="10" spans="1:7" x14ac:dyDescent="0.45">
      <c r="A10" s="3" t="s">
        <v>6</v>
      </c>
      <c r="B10" s="2">
        <v>3.2399999999999998E-2</v>
      </c>
      <c r="C10" s="2">
        <v>1.9699999999999999E-2</v>
      </c>
      <c r="D10" s="2">
        <v>2.76E-2</v>
      </c>
      <c r="E10" s="2">
        <v>4.1099999999999998E-2</v>
      </c>
      <c r="F10" s="2">
        <f>VLOOKUP(Reach9[[#This Row],[Station]],'[4]Reach and Share'!$A$1:$B$562,2,0)</f>
        <v>1.5100000000000001E-2</v>
      </c>
      <c r="G10" s="2">
        <f>Reach9[[#This Row],[Q1''2025]]-Reach9[[#This Row],[Q4''2024]]</f>
        <v>-2.5999999999999995E-2</v>
      </c>
    </row>
    <row r="11" spans="1:7" x14ac:dyDescent="0.45">
      <c r="A11" s="3" t="s">
        <v>36</v>
      </c>
      <c r="B11" s="2">
        <v>1.2500000000000001E-2</v>
      </c>
      <c r="C11" s="2">
        <v>6.4000000000000003E-3</v>
      </c>
      <c r="D11" s="2">
        <v>5.0000000000000001E-4</v>
      </c>
      <c r="E11" s="2">
        <v>1.6500000000000001E-2</v>
      </c>
      <c r="F11" s="2">
        <f>VLOOKUP(Reach9[[#This Row],[Station]],'[4]Reach and Share'!$A$1:$B$562,2,0)</f>
        <v>1.37E-2</v>
      </c>
      <c r="G11" s="2">
        <f>Reach9[[#This Row],[Q1''2025]]-Reach9[[#This Row],[Q4''2024]]</f>
        <v>-2.8000000000000004E-3</v>
      </c>
    </row>
    <row r="12" spans="1:7" x14ac:dyDescent="0.45">
      <c r="A12" s="3" t="s">
        <v>504</v>
      </c>
      <c r="B12" s="2"/>
      <c r="C12" s="2"/>
      <c r="D12" s="2"/>
      <c r="E12" s="2">
        <v>0</v>
      </c>
      <c r="F12" s="2">
        <f>VLOOKUP(Reach9[[#This Row],[Station]],'[4]Reach and Share'!$A$1:$B$562,2,0)</f>
        <v>6.7000000000000002E-3</v>
      </c>
      <c r="G12" s="2">
        <f>Reach9[[#This Row],[Q1''2025]]-Reach9[[#This Row],[Q4''2024]]</f>
        <v>6.7000000000000002E-3</v>
      </c>
    </row>
    <row r="13" spans="1:7" x14ac:dyDescent="0.45">
      <c r="A13" s="3" t="s">
        <v>126</v>
      </c>
      <c r="B13" s="2">
        <v>0</v>
      </c>
      <c r="C13" s="2">
        <v>2.3E-3</v>
      </c>
      <c r="D13" s="2">
        <v>0</v>
      </c>
      <c r="E13" s="2">
        <v>6.1999999999999998E-3</v>
      </c>
      <c r="F13" s="2">
        <f>VLOOKUP(Reach9[[#This Row],[Station]],'[4]Reach and Share'!$A$1:$B$562,2,0)</f>
        <v>6.4000000000000003E-3</v>
      </c>
      <c r="G13" s="2">
        <f>Reach9[[#This Row],[Q1''2025]]-Reach9[[#This Row],[Q4''2024]]</f>
        <v>2.0000000000000052E-4</v>
      </c>
    </row>
    <row r="14" spans="1:7" x14ac:dyDescent="0.45">
      <c r="A14" s="3" t="s">
        <v>10</v>
      </c>
      <c r="B14" s="2">
        <v>0</v>
      </c>
      <c r="C14" s="2">
        <v>6.9999999999999999E-4</v>
      </c>
      <c r="D14" s="2">
        <v>0</v>
      </c>
      <c r="E14" s="2">
        <v>0</v>
      </c>
      <c r="F14" s="2">
        <f>VLOOKUP(Reach9[[#This Row],[Station]],'[4]Reach and Share'!$A$1:$B$562,2,0)</f>
        <v>5.8999999999999999E-3</v>
      </c>
      <c r="G14" s="2">
        <f>Reach9[[#This Row],[Q1''2025]]-Reach9[[#This Row],[Q4''2024]]</f>
        <v>5.8999999999999999E-3</v>
      </c>
    </row>
    <row r="15" spans="1:7" x14ac:dyDescent="0.45">
      <c r="A15" s="3" t="s">
        <v>19</v>
      </c>
      <c r="B15" s="2">
        <v>2E-3</v>
      </c>
      <c r="C15" s="2">
        <v>1.1999999999999999E-3</v>
      </c>
      <c r="D15" s="2">
        <v>3.5000000000000001E-3</v>
      </c>
      <c r="E15" s="2">
        <v>3.8999999999999998E-3</v>
      </c>
      <c r="F15" s="2">
        <f>VLOOKUP(Reach9[[#This Row],[Station]],'[4]Reach and Share'!$A$1:$B$562,2,0)</f>
        <v>5.8999999999999999E-3</v>
      </c>
      <c r="G15" s="2">
        <f>Reach9[[#This Row],[Q1''2025]]-Reach9[[#This Row],[Q4''2024]]</f>
        <v>2E-3</v>
      </c>
    </row>
    <row r="16" spans="1:7" x14ac:dyDescent="0.45">
      <c r="A16" s="3" t="s">
        <v>97</v>
      </c>
      <c r="B16" s="2">
        <v>2.9999999999999997E-4</v>
      </c>
      <c r="C16" s="2">
        <v>2.9999999999999997E-4</v>
      </c>
      <c r="D16" s="2">
        <v>1.2999999999999999E-3</v>
      </c>
      <c r="E16" s="2">
        <v>1.1999999999999999E-3</v>
      </c>
      <c r="F16" s="2">
        <f>VLOOKUP(Reach9[[#This Row],[Station]],'[4]Reach and Share'!$A$1:$B$562,2,0)</f>
        <v>5.4999999999999997E-3</v>
      </c>
      <c r="G16" s="2">
        <f>Reach9[[#This Row],[Q1''2025]]-Reach9[[#This Row],[Q4''2024]]</f>
        <v>4.3E-3</v>
      </c>
    </row>
    <row r="17" spans="1:7" x14ac:dyDescent="0.45">
      <c r="A17" s="3" t="s">
        <v>13</v>
      </c>
      <c r="B17" s="2">
        <v>0</v>
      </c>
      <c r="C17" s="2">
        <v>2.5000000000000001E-3</v>
      </c>
      <c r="D17" s="2">
        <v>1.2999999999999999E-3</v>
      </c>
      <c r="E17" s="2">
        <v>0</v>
      </c>
      <c r="F17" s="2">
        <f>VLOOKUP(Reach9[[#This Row],[Station]],'[4]Reach and Share'!$A$1:$B$562,2,0)</f>
        <v>4.4999999999999997E-3</v>
      </c>
      <c r="G17" s="2">
        <f>Reach9[[#This Row],[Q1''2025]]-Reach9[[#This Row],[Q4''2024]]</f>
        <v>4.4999999999999997E-3</v>
      </c>
    </row>
    <row r="18" spans="1:7" x14ac:dyDescent="0.45">
      <c r="A18" s="3" t="s">
        <v>12</v>
      </c>
      <c r="B18" s="2">
        <v>8.0000000000000004E-4</v>
      </c>
      <c r="C18" s="2">
        <v>4.1999999999999997E-3</v>
      </c>
      <c r="D18" s="2">
        <v>2.5000000000000001E-3</v>
      </c>
      <c r="E18" s="2">
        <v>2.8E-3</v>
      </c>
      <c r="F18" s="2">
        <f>VLOOKUP(Reach9[[#This Row],[Station]],'[4]Reach and Share'!$A$1:$B$562,2,0)</f>
        <v>4.4999999999999997E-3</v>
      </c>
      <c r="G18" s="2">
        <f>Reach9[[#This Row],[Q1''2025]]-Reach9[[#This Row],[Q4''2024]]</f>
        <v>1.6999999999999997E-3</v>
      </c>
    </row>
    <row r="19" spans="1:7" x14ac:dyDescent="0.45">
      <c r="A19" s="3" t="s">
        <v>362</v>
      </c>
      <c r="B19" s="2">
        <v>0</v>
      </c>
      <c r="C19" s="2">
        <v>5.3E-3</v>
      </c>
      <c r="D19" s="2">
        <v>5.8999999999999999E-3</v>
      </c>
      <c r="E19" s="2">
        <v>5.9999999999999995E-4</v>
      </c>
      <c r="F19" s="2">
        <f>VLOOKUP(Reach9[[#This Row],[Station]],'[4]Reach and Share'!$A$1:$B$562,2,0)</f>
        <v>3.8E-3</v>
      </c>
      <c r="G19" s="2">
        <f>Reach9[[#This Row],[Q1''2025]]-Reach9[[#This Row],[Q4''2024]]</f>
        <v>3.2000000000000002E-3</v>
      </c>
    </row>
    <row r="20" spans="1:7" x14ac:dyDescent="0.45">
      <c r="A20" s="3" t="s">
        <v>41</v>
      </c>
      <c r="B20" s="2">
        <v>0</v>
      </c>
      <c r="C20" s="2">
        <v>0</v>
      </c>
      <c r="D20" s="2">
        <v>6.9999999999999999E-4</v>
      </c>
      <c r="E20" s="2">
        <v>0</v>
      </c>
      <c r="F20" s="2">
        <f>VLOOKUP(Reach9[[#This Row],[Station]],'[4]Reach and Share'!$A$1:$B$562,2,0)</f>
        <v>2.3999999999999998E-3</v>
      </c>
      <c r="G20" s="2">
        <f>Reach9[[#This Row],[Q1''2025]]-Reach9[[#This Row],[Q4''2024]]</f>
        <v>2.3999999999999998E-3</v>
      </c>
    </row>
    <row r="21" spans="1:7" x14ac:dyDescent="0.45">
      <c r="A21" s="3" t="s">
        <v>15</v>
      </c>
      <c r="B21" s="2">
        <v>2.5000000000000001E-3</v>
      </c>
      <c r="C21" s="2">
        <v>0</v>
      </c>
      <c r="D21" s="2">
        <v>1.2999999999999999E-3</v>
      </c>
      <c r="E21" s="2">
        <v>5.0000000000000001E-4</v>
      </c>
      <c r="F21" s="2">
        <f>VLOOKUP(Reach9[[#This Row],[Station]],'[4]Reach and Share'!$A$1:$B$562,2,0)</f>
        <v>2.3999999999999998E-3</v>
      </c>
      <c r="G21" s="2">
        <f>Reach9[[#This Row],[Q1''2025]]-Reach9[[#This Row],[Q4''2024]]</f>
        <v>1.8999999999999998E-3</v>
      </c>
    </row>
    <row r="22" spans="1:7" x14ac:dyDescent="0.45">
      <c r="A22" s="3" t="s">
        <v>310</v>
      </c>
      <c r="B22" s="2">
        <v>0</v>
      </c>
      <c r="C22" s="2">
        <v>0</v>
      </c>
      <c r="D22" s="2">
        <v>8.0000000000000004E-4</v>
      </c>
      <c r="E22" s="2">
        <v>0</v>
      </c>
      <c r="F22" s="2">
        <f>VLOOKUP(Reach9[[#This Row],[Station]],'[4]Reach and Share'!$A$1:$B$562,2,0)</f>
        <v>1.9E-3</v>
      </c>
      <c r="G22" s="2">
        <f>Reach9[[#This Row],[Q1''2025]]-Reach9[[#This Row],[Q4''2024]]</f>
        <v>1.9E-3</v>
      </c>
    </row>
    <row r="23" spans="1:7" x14ac:dyDescent="0.45">
      <c r="A23" s="3" t="s">
        <v>189</v>
      </c>
      <c r="B23" s="2">
        <v>0</v>
      </c>
      <c r="C23" s="2">
        <v>0</v>
      </c>
      <c r="D23" s="2">
        <v>0</v>
      </c>
      <c r="E23" s="2">
        <v>1.9E-3</v>
      </c>
      <c r="F23" s="2">
        <f>VLOOKUP(Reach9[[#This Row],[Station]],'[4]Reach and Share'!$A$1:$B$562,2,0)</f>
        <v>1.9E-3</v>
      </c>
      <c r="G23" s="2">
        <f>Reach9[[#This Row],[Q1''2025]]-Reach9[[#This Row],[Q4''2024]]</f>
        <v>0</v>
      </c>
    </row>
    <row r="24" spans="1:7" x14ac:dyDescent="0.45">
      <c r="A24" s="3" t="s">
        <v>132</v>
      </c>
      <c r="B24" s="2">
        <v>8.9999999999999998E-4</v>
      </c>
      <c r="C24" s="2">
        <v>5.0000000000000001E-3</v>
      </c>
      <c r="D24" s="2">
        <v>1.5E-3</v>
      </c>
      <c r="E24" s="2">
        <v>0</v>
      </c>
      <c r="F24" s="2">
        <f>VLOOKUP(Reach9[[#This Row],[Station]],'[4]Reach and Share'!$A$1:$B$562,2,0)</f>
        <v>1.5E-3</v>
      </c>
      <c r="G24" s="2">
        <f>Reach9[[#This Row],[Q1''2025]]-Reach9[[#This Row],[Q4''2024]]</f>
        <v>1.5E-3</v>
      </c>
    </row>
    <row r="25" spans="1:7" x14ac:dyDescent="0.45">
      <c r="A25" s="3" t="s">
        <v>45</v>
      </c>
      <c r="B25" s="2">
        <v>0</v>
      </c>
      <c r="C25" s="2">
        <v>1.2999999999999999E-3</v>
      </c>
      <c r="D25" s="2">
        <v>0</v>
      </c>
      <c r="E25" s="2">
        <v>0</v>
      </c>
      <c r="F25" s="2">
        <f>VLOOKUP(Reach9[[#This Row],[Station]],'[4]Reach and Share'!$A$1:$B$562,2,0)</f>
        <v>1.4E-3</v>
      </c>
      <c r="G25" s="2">
        <f>Reach9[[#This Row],[Q1''2025]]-Reach9[[#This Row],[Q4''2024]]</f>
        <v>1.4E-3</v>
      </c>
    </row>
    <row r="26" spans="1:7" x14ac:dyDescent="0.45">
      <c r="A26" s="3" t="s">
        <v>98</v>
      </c>
      <c r="B26" s="2">
        <v>0</v>
      </c>
      <c r="C26" s="2">
        <v>1.6000000000000001E-3</v>
      </c>
      <c r="D26" s="2">
        <v>0</v>
      </c>
      <c r="E26" s="2">
        <v>0</v>
      </c>
      <c r="F26" s="2">
        <f>VLOOKUP(Reach9[[#This Row],[Station]],'[4]Reach and Share'!$A$1:$B$562,2,0)</f>
        <v>1.2999999999999999E-3</v>
      </c>
      <c r="G26" s="2">
        <f>Reach9[[#This Row],[Q1''2025]]-Reach9[[#This Row],[Q4''2024]]</f>
        <v>1.2999999999999999E-3</v>
      </c>
    </row>
    <row r="27" spans="1:7" x14ac:dyDescent="0.45">
      <c r="A27" s="3" t="s">
        <v>43</v>
      </c>
      <c r="B27" s="2">
        <v>2.0999999999999999E-3</v>
      </c>
      <c r="C27" s="2">
        <v>0</v>
      </c>
      <c r="D27" s="2">
        <v>0</v>
      </c>
      <c r="E27" s="2">
        <v>0</v>
      </c>
      <c r="F27" s="2">
        <f>VLOOKUP(Reach9[[#This Row],[Station]],'[4]Reach and Share'!$A$1:$B$562,2,0)</f>
        <v>1.1999999999999999E-3</v>
      </c>
      <c r="G27" s="2">
        <f>Reach9[[#This Row],[Q1''2025]]-Reach9[[#This Row],[Q4''2024]]</f>
        <v>1.1999999999999999E-3</v>
      </c>
    </row>
    <row r="28" spans="1:7" x14ac:dyDescent="0.45">
      <c r="A28" s="3" t="s">
        <v>389</v>
      </c>
      <c r="B28" s="2">
        <v>5.0000000000000001E-4</v>
      </c>
      <c r="C28" s="2">
        <v>3.7000000000000002E-3</v>
      </c>
      <c r="D28" s="2">
        <v>2.3E-3</v>
      </c>
      <c r="E28" s="2">
        <v>0</v>
      </c>
      <c r="F28" s="2">
        <f>VLOOKUP(Reach9[[#This Row],[Station]],'[4]Reach and Share'!$A$1:$B$562,2,0)</f>
        <v>1.1999999999999999E-3</v>
      </c>
      <c r="G28" s="2">
        <f>Reach9[[#This Row],[Q1''2025]]-Reach9[[#This Row],[Q4''2024]]</f>
        <v>1.1999999999999999E-3</v>
      </c>
    </row>
    <row r="29" spans="1:7" x14ac:dyDescent="0.45">
      <c r="A29" s="3" t="s">
        <v>331</v>
      </c>
      <c r="B29" s="2">
        <v>0</v>
      </c>
      <c r="C29" s="2">
        <v>3.2000000000000002E-3</v>
      </c>
      <c r="D29" s="2">
        <v>5.7999999999999996E-3</v>
      </c>
      <c r="E29" s="2">
        <v>7.3000000000000001E-3</v>
      </c>
      <c r="F29" s="2">
        <f>VLOOKUP(Reach9[[#This Row],[Station]],'[4]Reach and Share'!$A$1:$B$562,2,0)</f>
        <v>1.1000000000000001E-3</v>
      </c>
      <c r="G29" s="2">
        <f>Reach9[[#This Row],[Q1''2025]]-Reach9[[#This Row],[Q4''2024]]</f>
        <v>-6.1999999999999998E-3</v>
      </c>
    </row>
    <row r="30" spans="1:7" x14ac:dyDescent="0.45">
      <c r="A30" s="3" t="s">
        <v>254</v>
      </c>
      <c r="B30" s="2">
        <v>0</v>
      </c>
      <c r="C30" s="2">
        <v>0</v>
      </c>
      <c r="D30" s="2">
        <v>2.3999999999999998E-3</v>
      </c>
      <c r="E30" s="2">
        <v>0</v>
      </c>
      <c r="F30" s="2">
        <f>VLOOKUP(Reach9[[#This Row],[Station]],'[4]Reach and Share'!$A$1:$B$562,2,0)</f>
        <v>1E-3</v>
      </c>
      <c r="G30" s="2">
        <f>Reach9[[#This Row],[Q1''2025]]-Reach9[[#This Row],[Q4''2024]]</f>
        <v>1E-3</v>
      </c>
    </row>
    <row r="31" spans="1:7" x14ac:dyDescent="0.45">
      <c r="A31" s="3" t="s">
        <v>28</v>
      </c>
      <c r="B31" s="2">
        <v>0</v>
      </c>
      <c r="C31" s="2">
        <v>0</v>
      </c>
      <c r="D31" s="2">
        <v>2.9999999999999997E-4</v>
      </c>
      <c r="E31" s="2">
        <v>0</v>
      </c>
      <c r="F31" s="2">
        <f>VLOOKUP(Reach9[[#This Row],[Station]],'[4]Reach and Share'!$A$1:$B$562,2,0)</f>
        <v>1E-3</v>
      </c>
      <c r="G31" s="2">
        <f>Reach9[[#This Row],[Q1''2025]]-Reach9[[#This Row],[Q4''2024]]</f>
        <v>1E-3</v>
      </c>
    </row>
    <row r="32" spans="1:7" x14ac:dyDescent="0.45">
      <c r="A32" s="3" t="s">
        <v>27</v>
      </c>
      <c r="B32" s="2">
        <v>0</v>
      </c>
      <c r="C32" s="2">
        <v>2.9999999999999997E-4</v>
      </c>
      <c r="D32" s="2">
        <v>2.8999999999999998E-3</v>
      </c>
      <c r="E32" s="2">
        <v>1.8E-3</v>
      </c>
      <c r="F32" s="2">
        <f>VLOOKUP(Reach9[[#This Row],[Station]],'[4]Reach and Share'!$A$1:$B$562,2,0)</f>
        <v>1E-3</v>
      </c>
      <c r="G32" s="2">
        <f>Reach9[[#This Row],[Q1''2025]]-Reach9[[#This Row],[Q4''2024]]</f>
        <v>-7.9999999999999993E-4</v>
      </c>
    </row>
    <row r="33" spans="1:7" x14ac:dyDescent="0.45">
      <c r="A33" s="3" t="s">
        <v>317</v>
      </c>
      <c r="B33" s="2">
        <v>0</v>
      </c>
      <c r="C33" s="2">
        <v>1.2999999999999999E-3</v>
      </c>
      <c r="D33" s="2">
        <v>2.2000000000000001E-3</v>
      </c>
      <c r="E33" s="2">
        <v>0</v>
      </c>
      <c r="F33" s="2">
        <f>VLOOKUP(Reach9[[#This Row],[Station]],'[4]Reach and Share'!$A$1:$B$562,2,0)</f>
        <v>8.9999999999999998E-4</v>
      </c>
      <c r="G33" s="2">
        <f>Reach9[[#This Row],[Q1''2025]]-Reach9[[#This Row],[Q4''2024]]</f>
        <v>8.9999999999999998E-4</v>
      </c>
    </row>
    <row r="34" spans="1:7" x14ac:dyDescent="0.45">
      <c r="A34" s="3" t="s">
        <v>458</v>
      </c>
      <c r="B34" s="2"/>
      <c r="C34" s="2">
        <v>5.9999999999999995E-4</v>
      </c>
      <c r="D34" s="2">
        <v>2.9999999999999997E-4</v>
      </c>
      <c r="E34" s="2">
        <v>1.6999999999999999E-3</v>
      </c>
      <c r="F34" s="2">
        <f>VLOOKUP(Reach9[[#This Row],[Station]],'[4]Reach and Share'!$A$1:$B$562,2,0)</f>
        <v>8.9999999999999998E-4</v>
      </c>
      <c r="G34" s="2">
        <f>Reach9[[#This Row],[Q1''2025]]-Reach9[[#This Row],[Q4''2024]]</f>
        <v>-7.9999999999999993E-4</v>
      </c>
    </row>
    <row r="35" spans="1:7" x14ac:dyDescent="0.45">
      <c r="A35" s="3" t="s">
        <v>42</v>
      </c>
      <c r="B35" s="2">
        <v>0</v>
      </c>
      <c r="C35" s="2">
        <v>0</v>
      </c>
      <c r="D35" s="2">
        <v>0</v>
      </c>
      <c r="E35" s="2">
        <v>5.4000000000000003E-3</v>
      </c>
      <c r="F35" s="2">
        <f>VLOOKUP(Reach9[[#This Row],[Station]],'[4]Reach and Share'!$A$1:$B$562,2,0)</f>
        <v>8.9999999999999998E-4</v>
      </c>
      <c r="G35" s="2">
        <f>Reach9[[#This Row],[Q1''2025]]-Reach9[[#This Row],[Q4''2024]]</f>
        <v>-4.5000000000000005E-3</v>
      </c>
    </row>
    <row r="36" spans="1:7" x14ac:dyDescent="0.45">
      <c r="A36" s="3" t="s">
        <v>285</v>
      </c>
      <c r="B36" s="2">
        <v>0</v>
      </c>
      <c r="C36" s="2">
        <v>0</v>
      </c>
      <c r="D36" s="2">
        <v>2.9999999999999997E-4</v>
      </c>
      <c r="E36" s="2">
        <v>0</v>
      </c>
      <c r="F36" s="2">
        <f>VLOOKUP(Reach9[[#This Row],[Station]],'[4]Reach and Share'!$A$1:$B$562,2,0)</f>
        <v>8.0000000000000004E-4</v>
      </c>
      <c r="G36" s="2">
        <f>Reach9[[#This Row],[Q1''2025]]-Reach9[[#This Row],[Q4''2024]]</f>
        <v>8.0000000000000004E-4</v>
      </c>
    </row>
    <row r="37" spans="1:7" x14ac:dyDescent="0.45">
      <c r="A37" s="3" t="s">
        <v>249</v>
      </c>
      <c r="B37" s="2">
        <v>0</v>
      </c>
      <c r="C37" s="2">
        <v>0</v>
      </c>
      <c r="D37" s="2">
        <v>0</v>
      </c>
      <c r="E37" s="2">
        <v>0</v>
      </c>
      <c r="F37" s="2">
        <f>VLOOKUP(Reach9[[#This Row],[Station]],'[4]Reach and Share'!$A$1:$B$562,2,0)</f>
        <v>4.0000000000000002E-4</v>
      </c>
      <c r="G37" s="2">
        <f>Reach9[[#This Row],[Q1''2025]]-Reach9[[#This Row],[Q4''2024]]</f>
        <v>4.0000000000000002E-4</v>
      </c>
    </row>
    <row r="38" spans="1:7" x14ac:dyDescent="0.45">
      <c r="A38" s="3" t="s">
        <v>353</v>
      </c>
      <c r="B38" s="2">
        <v>0</v>
      </c>
      <c r="C38" s="2">
        <v>0</v>
      </c>
      <c r="D38" s="2">
        <v>0</v>
      </c>
      <c r="E38" s="2">
        <v>0</v>
      </c>
      <c r="F38" s="2">
        <f>VLOOKUP(Reach9[[#This Row],[Station]],'[4]Reach and Share'!$A$1:$B$562,2,0)</f>
        <v>0</v>
      </c>
      <c r="G38" s="2">
        <f>Reach9[[#This Row],[Q1''2025]]-Reach9[[#This Row],[Q4''2024]]</f>
        <v>0</v>
      </c>
    </row>
    <row r="39" spans="1:7" x14ac:dyDescent="0.45">
      <c r="A39" s="3" t="s">
        <v>473</v>
      </c>
      <c r="B39" s="2"/>
      <c r="C39" s="2"/>
      <c r="D39" s="2">
        <v>0</v>
      </c>
      <c r="E39" s="2">
        <v>0</v>
      </c>
      <c r="F39" s="2">
        <f>VLOOKUP(Reach9[[#This Row],[Station]],'[4]Reach and Share'!$A$1:$B$562,2,0)</f>
        <v>0</v>
      </c>
      <c r="G39" s="2">
        <f>Reach9[[#This Row],[Q1''2025]]-Reach9[[#This Row],[Q4''2024]]</f>
        <v>0</v>
      </c>
    </row>
    <row r="40" spans="1:7" x14ac:dyDescent="0.45">
      <c r="A40" s="3" t="s">
        <v>354</v>
      </c>
      <c r="B40" s="2">
        <v>0</v>
      </c>
      <c r="C40" s="2">
        <v>0</v>
      </c>
      <c r="D40" s="2">
        <v>0</v>
      </c>
      <c r="E40" s="2">
        <v>0</v>
      </c>
      <c r="F40" s="2">
        <f>VLOOKUP(Reach9[[#This Row],[Station]],'[4]Reach and Share'!$A$1:$B$562,2,0)</f>
        <v>0</v>
      </c>
      <c r="G40" s="2">
        <f>Reach9[[#This Row],[Q1''2025]]-Reach9[[#This Row],[Q4''2024]]</f>
        <v>0</v>
      </c>
    </row>
    <row r="41" spans="1:7" x14ac:dyDescent="0.45">
      <c r="A41" s="3" t="s">
        <v>380</v>
      </c>
      <c r="B41" s="2">
        <v>0</v>
      </c>
      <c r="C41" s="2">
        <v>0</v>
      </c>
      <c r="D41" s="2">
        <v>0</v>
      </c>
      <c r="E41" s="2">
        <v>0</v>
      </c>
      <c r="F41" s="2">
        <f>VLOOKUP(Reach9[[#This Row],[Station]],'[4]Reach and Share'!$A$1:$B$562,2,0)</f>
        <v>0</v>
      </c>
      <c r="G41" s="2">
        <f>Reach9[[#This Row],[Q1''2025]]-Reach9[[#This Row],[Q4''2024]]</f>
        <v>0</v>
      </c>
    </row>
    <row r="42" spans="1:7" x14ac:dyDescent="0.45">
      <c r="A42" s="3" t="s">
        <v>379</v>
      </c>
      <c r="B42" s="2">
        <v>0</v>
      </c>
      <c r="C42" s="2">
        <v>0</v>
      </c>
      <c r="D42" s="2">
        <v>0</v>
      </c>
      <c r="E42" s="2">
        <v>0</v>
      </c>
      <c r="F42" s="2">
        <f>VLOOKUP(Reach9[[#This Row],[Station]],'[4]Reach and Share'!$A$1:$B$562,2,0)</f>
        <v>0</v>
      </c>
      <c r="G42" s="2">
        <f>Reach9[[#This Row],[Q1''2025]]-Reach9[[#This Row],[Q4''2024]]</f>
        <v>0</v>
      </c>
    </row>
    <row r="43" spans="1:7" x14ac:dyDescent="0.45">
      <c r="A43" s="3" t="s">
        <v>462</v>
      </c>
      <c r="B43" s="2"/>
      <c r="C43" s="2"/>
      <c r="D43" s="2">
        <v>0</v>
      </c>
      <c r="E43" s="2">
        <v>0</v>
      </c>
      <c r="F43" s="2">
        <f>VLOOKUP(Reach9[[#This Row],[Station]],'[4]Reach and Share'!$A$1:$B$562,2,0)</f>
        <v>0</v>
      </c>
      <c r="G43" s="2">
        <f>Reach9[[#This Row],[Q1''2025]]-Reach9[[#This Row],[Q4''2024]]</f>
        <v>0</v>
      </c>
    </row>
    <row r="44" spans="1:7" x14ac:dyDescent="0.45">
      <c r="A44" s="3" t="s">
        <v>118</v>
      </c>
      <c r="B44" s="2">
        <v>0</v>
      </c>
      <c r="C44" s="2">
        <v>0</v>
      </c>
      <c r="D44" s="2">
        <v>0</v>
      </c>
      <c r="E44" s="2">
        <v>0</v>
      </c>
      <c r="F44" s="2">
        <f>VLOOKUP(Reach9[[#This Row],[Station]],'[4]Reach and Share'!$A$1:$B$562,2,0)</f>
        <v>0</v>
      </c>
      <c r="G44" s="2">
        <f>Reach9[[#This Row],[Q1''2025]]-Reach9[[#This Row],[Q4''2024]]</f>
        <v>0</v>
      </c>
    </row>
    <row r="45" spans="1:7" x14ac:dyDescent="0.45">
      <c r="A45" s="3" t="s">
        <v>117</v>
      </c>
      <c r="B45" s="2">
        <v>0</v>
      </c>
      <c r="C45" s="2">
        <v>0</v>
      </c>
      <c r="D45" s="2">
        <v>0</v>
      </c>
      <c r="E45" s="2">
        <v>0</v>
      </c>
      <c r="F45" s="2">
        <f>VLOOKUP(Reach9[[#This Row],[Station]],'[4]Reach and Share'!$A$1:$B$562,2,0)</f>
        <v>0</v>
      </c>
      <c r="G45" s="2">
        <f>Reach9[[#This Row],[Q1''2025]]-Reach9[[#This Row],[Q4''2024]]</f>
        <v>0</v>
      </c>
    </row>
    <row r="46" spans="1:7" x14ac:dyDescent="0.45">
      <c r="A46" s="3" t="s">
        <v>343</v>
      </c>
      <c r="B46" s="2">
        <v>0</v>
      </c>
      <c r="C46" s="2">
        <v>0</v>
      </c>
      <c r="D46" s="2">
        <v>0</v>
      </c>
      <c r="E46" s="2">
        <v>0</v>
      </c>
      <c r="F46" s="2">
        <f>VLOOKUP(Reach9[[#This Row],[Station]],'[4]Reach and Share'!$A$1:$B$562,2,0)</f>
        <v>0</v>
      </c>
      <c r="G46" s="2">
        <f>Reach9[[#This Row],[Q1''2025]]-Reach9[[#This Row],[Q4''2024]]</f>
        <v>0</v>
      </c>
    </row>
    <row r="47" spans="1:7" x14ac:dyDescent="0.45">
      <c r="A47" s="3" t="s">
        <v>119</v>
      </c>
      <c r="B47" s="2">
        <v>0</v>
      </c>
      <c r="C47" s="2">
        <v>0</v>
      </c>
      <c r="D47" s="2">
        <v>0</v>
      </c>
      <c r="E47" s="2">
        <v>0</v>
      </c>
      <c r="F47" s="2">
        <f>VLOOKUP(Reach9[[#This Row],[Station]],'[4]Reach and Share'!$A$1:$B$562,2,0)</f>
        <v>0</v>
      </c>
      <c r="G47" s="2">
        <f>Reach9[[#This Row],[Q1''2025]]-Reach9[[#This Row],[Q4''2024]]</f>
        <v>0</v>
      </c>
    </row>
    <row r="48" spans="1:7" x14ac:dyDescent="0.45">
      <c r="A48" s="3" t="s">
        <v>507</v>
      </c>
      <c r="B48" s="2"/>
      <c r="C48" s="2"/>
      <c r="D48" s="2"/>
      <c r="E48" s="2">
        <v>0</v>
      </c>
      <c r="F48" s="2">
        <f>VLOOKUP(Reach9[[#This Row],[Station]],'[4]Reach and Share'!$A$1:$B$562,2,0)</f>
        <v>0</v>
      </c>
      <c r="G48" s="2">
        <f>Reach9[[#This Row],[Q1''2025]]-Reach9[[#This Row],[Q4''2024]]</f>
        <v>0</v>
      </c>
    </row>
    <row r="49" spans="1:7" x14ac:dyDescent="0.45">
      <c r="A49" s="3" t="s">
        <v>169</v>
      </c>
      <c r="B49" s="2">
        <v>0</v>
      </c>
      <c r="C49" s="2">
        <v>0</v>
      </c>
      <c r="D49" s="2">
        <v>0</v>
      </c>
      <c r="E49" s="2">
        <v>0</v>
      </c>
      <c r="F49" s="2">
        <f>VLOOKUP(Reach9[[#This Row],[Station]],'[4]Reach and Share'!$A$1:$B$562,2,0)</f>
        <v>0</v>
      </c>
      <c r="G49" s="2">
        <f>Reach9[[#This Row],[Q1''2025]]-Reach9[[#This Row],[Q4''2024]]</f>
        <v>0</v>
      </c>
    </row>
    <row r="50" spans="1:7" x14ac:dyDescent="0.45">
      <c r="A50" s="3" t="s">
        <v>378</v>
      </c>
      <c r="B50" s="2">
        <v>0</v>
      </c>
      <c r="C50" s="2">
        <v>0</v>
      </c>
      <c r="D50" s="2">
        <v>0</v>
      </c>
      <c r="E50" s="2">
        <v>0</v>
      </c>
      <c r="F50" s="2">
        <f>VLOOKUP(Reach9[[#This Row],[Station]],'[4]Reach and Share'!$A$1:$B$562,2,0)</f>
        <v>0</v>
      </c>
      <c r="G50" s="2">
        <f>Reach9[[#This Row],[Q1''2025]]-Reach9[[#This Row],[Q4''2024]]</f>
        <v>0</v>
      </c>
    </row>
    <row r="51" spans="1:7" x14ac:dyDescent="0.45">
      <c r="A51" s="3" t="s">
        <v>426</v>
      </c>
      <c r="B51" s="2">
        <v>0</v>
      </c>
      <c r="C51" s="2">
        <v>0</v>
      </c>
      <c r="D51" s="2">
        <v>0</v>
      </c>
      <c r="E51" s="2">
        <v>0</v>
      </c>
      <c r="F51" s="2">
        <f>VLOOKUP(Reach9[[#This Row],[Station]],'[4]Reach and Share'!$A$1:$B$562,2,0)</f>
        <v>0</v>
      </c>
      <c r="G51" s="2">
        <f>Reach9[[#This Row],[Q1''2025]]-Reach9[[#This Row],[Q4''2024]]</f>
        <v>0</v>
      </c>
    </row>
    <row r="52" spans="1:7" x14ac:dyDescent="0.45">
      <c r="A52" s="3" t="s">
        <v>377</v>
      </c>
      <c r="B52" s="2">
        <v>0</v>
      </c>
      <c r="C52" s="2">
        <v>0</v>
      </c>
      <c r="D52" s="2">
        <v>0</v>
      </c>
      <c r="E52" s="2">
        <v>0</v>
      </c>
      <c r="F52" s="2">
        <f>VLOOKUP(Reach9[[#This Row],[Station]],'[4]Reach and Share'!$A$1:$B$562,2,0)</f>
        <v>0</v>
      </c>
      <c r="G52" s="2">
        <f>Reach9[[#This Row],[Q1''2025]]-Reach9[[#This Row],[Q4''2024]]</f>
        <v>0</v>
      </c>
    </row>
    <row r="53" spans="1:7" x14ac:dyDescent="0.45">
      <c r="A53" s="3" t="s">
        <v>381</v>
      </c>
      <c r="B53" s="2">
        <v>6.9999999999999999E-4</v>
      </c>
      <c r="C53" s="2">
        <v>0</v>
      </c>
      <c r="D53" s="2">
        <v>0</v>
      </c>
      <c r="E53" s="2">
        <v>0</v>
      </c>
      <c r="F53" s="2">
        <f>VLOOKUP(Reach9[[#This Row],[Station]],'[4]Reach and Share'!$A$1:$B$562,2,0)</f>
        <v>0</v>
      </c>
      <c r="G53" s="2">
        <f>Reach9[[#This Row],[Q1''2025]]-Reach9[[#This Row],[Q4''2024]]</f>
        <v>0</v>
      </c>
    </row>
    <row r="54" spans="1:7" x14ac:dyDescent="0.45">
      <c r="A54" s="3" t="s">
        <v>345</v>
      </c>
      <c r="B54" s="2">
        <v>0</v>
      </c>
      <c r="C54" s="2">
        <v>0</v>
      </c>
      <c r="D54" s="2">
        <v>0</v>
      </c>
      <c r="E54" s="2">
        <v>0</v>
      </c>
      <c r="F54" s="2">
        <f>VLOOKUP(Reach9[[#This Row],[Station]],'[4]Reach and Share'!$A$1:$B$562,2,0)</f>
        <v>0</v>
      </c>
      <c r="G54" s="2">
        <f>Reach9[[#This Row],[Q1''2025]]-Reach9[[#This Row],[Q4''2024]]</f>
        <v>0</v>
      </c>
    </row>
    <row r="55" spans="1:7" x14ac:dyDescent="0.45">
      <c r="A55" s="3" t="s">
        <v>344</v>
      </c>
      <c r="B55" s="2">
        <v>0</v>
      </c>
      <c r="C55" s="2">
        <v>0</v>
      </c>
      <c r="D55" s="2">
        <v>0</v>
      </c>
      <c r="E55" s="2">
        <v>0</v>
      </c>
      <c r="F55" s="2">
        <f>VLOOKUP(Reach9[[#This Row],[Station]],'[4]Reach and Share'!$A$1:$B$562,2,0)</f>
        <v>0</v>
      </c>
      <c r="G55" s="2">
        <f>Reach9[[#This Row],[Q1''2025]]-Reach9[[#This Row],[Q4''2024]]</f>
        <v>0</v>
      </c>
    </row>
    <row r="56" spans="1:7" x14ac:dyDescent="0.45">
      <c r="A56" s="3" t="s">
        <v>346</v>
      </c>
      <c r="B56" s="2">
        <v>0</v>
      </c>
      <c r="C56" s="2">
        <v>0</v>
      </c>
      <c r="D56" s="2">
        <v>0</v>
      </c>
      <c r="E56" s="2">
        <v>0</v>
      </c>
      <c r="F56" s="2">
        <f>VLOOKUP(Reach9[[#This Row],[Station]],'[4]Reach and Share'!$A$1:$B$562,2,0)</f>
        <v>0</v>
      </c>
      <c r="G56" s="2">
        <f>Reach9[[#This Row],[Q1''2025]]-Reach9[[#This Row],[Q4''2024]]</f>
        <v>0</v>
      </c>
    </row>
    <row r="57" spans="1:7" x14ac:dyDescent="0.45">
      <c r="A57" s="3" t="s">
        <v>375</v>
      </c>
      <c r="B57" s="2">
        <v>0</v>
      </c>
      <c r="C57" s="2">
        <v>0</v>
      </c>
      <c r="D57" s="2">
        <v>0</v>
      </c>
      <c r="E57" s="2">
        <v>0</v>
      </c>
      <c r="F57" s="2">
        <f>VLOOKUP(Reach9[[#This Row],[Station]],'[4]Reach and Share'!$A$1:$B$562,2,0)</f>
        <v>0</v>
      </c>
      <c r="G57" s="2">
        <f>Reach9[[#This Row],[Q1''2025]]-Reach9[[#This Row],[Q4''2024]]</f>
        <v>0</v>
      </c>
    </row>
    <row r="58" spans="1:7" x14ac:dyDescent="0.45">
      <c r="A58" s="3" t="s">
        <v>506</v>
      </c>
      <c r="B58" s="2"/>
      <c r="C58" s="2"/>
      <c r="D58" s="2"/>
      <c r="E58" s="2">
        <v>0</v>
      </c>
      <c r="F58" s="2">
        <f>VLOOKUP(Reach9[[#This Row],[Station]],'[4]Reach and Share'!$A$1:$B$562,2,0)</f>
        <v>0</v>
      </c>
      <c r="G58" s="2">
        <f>Reach9[[#This Row],[Q1''2025]]-Reach9[[#This Row],[Q4''2024]]</f>
        <v>0</v>
      </c>
    </row>
    <row r="59" spans="1:7" x14ac:dyDescent="0.45">
      <c r="A59" s="3" t="s">
        <v>29</v>
      </c>
      <c r="B59" s="2">
        <v>0</v>
      </c>
      <c r="C59" s="2">
        <v>0</v>
      </c>
      <c r="D59" s="2">
        <v>0</v>
      </c>
      <c r="E59" s="2">
        <v>0</v>
      </c>
      <c r="F59" s="2">
        <f>VLOOKUP(Reach9[[#This Row],[Station]],'[4]Reach and Share'!$A$1:$B$562,2,0)</f>
        <v>0</v>
      </c>
      <c r="G59" s="2">
        <f>Reach9[[#This Row],[Q1''2025]]-Reach9[[#This Row],[Q4''2024]]</f>
        <v>0</v>
      </c>
    </row>
    <row r="60" spans="1:7" x14ac:dyDescent="0.45">
      <c r="A60" s="3" t="s">
        <v>361</v>
      </c>
      <c r="B60" s="2">
        <v>3.7000000000000002E-3</v>
      </c>
      <c r="C60" s="2">
        <v>5.9999999999999995E-4</v>
      </c>
      <c r="D60" s="2">
        <v>0</v>
      </c>
      <c r="E60" s="2">
        <v>0</v>
      </c>
      <c r="F60" s="2">
        <f>VLOOKUP(Reach9[[#This Row],[Station]],'[4]Reach and Share'!$A$1:$B$562,2,0)</f>
        <v>0</v>
      </c>
      <c r="G60" s="2">
        <f>Reach9[[#This Row],[Q1''2025]]-Reach9[[#This Row],[Q4''2024]]</f>
        <v>0</v>
      </c>
    </row>
    <row r="61" spans="1:7" x14ac:dyDescent="0.45">
      <c r="A61" s="3" t="s">
        <v>351</v>
      </c>
      <c r="B61" s="2">
        <v>0</v>
      </c>
      <c r="C61" s="2">
        <v>0</v>
      </c>
      <c r="D61" s="2">
        <v>0</v>
      </c>
      <c r="E61" s="2">
        <v>0</v>
      </c>
      <c r="F61" s="2">
        <f>VLOOKUP(Reach9[[#This Row],[Station]],'[4]Reach and Share'!$A$1:$B$562,2,0)</f>
        <v>0</v>
      </c>
      <c r="G61" s="2">
        <f>Reach9[[#This Row],[Q1''2025]]-Reach9[[#This Row],[Q4''2024]]</f>
        <v>0</v>
      </c>
    </row>
    <row r="62" spans="1:7" x14ac:dyDescent="0.45">
      <c r="A62" s="3" t="s">
        <v>341</v>
      </c>
      <c r="B62" s="2">
        <v>0</v>
      </c>
      <c r="C62" s="2">
        <v>0</v>
      </c>
      <c r="D62" s="2">
        <v>0</v>
      </c>
      <c r="E62" s="2">
        <v>0</v>
      </c>
      <c r="F62" s="2">
        <f>VLOOKUP(Reach9[[#This Row],[Station]],'[4]Reach and Share'!$A$1:$B$562,2,0)</f>
        <v>0</v>
      </c>
      <c r="G62" s="2">
        <f>Reach9[[#This Row],[Q1''2025]]-Reach9[[#This Row],[Q4''2024]]</f>
        <v>0</v>
      </c>
    </row>
    <row r="63" spans="1:7" x14ac:dyDescent="0.45">
      <c r="A63" s="3" t="s">
        <v>493</v>
      </c>
      <c r="B63" s="2"/>
      <c r="C63" s="2"/>
      <c r="D63" s="2"/>
      <c r="E63" s="2">
        <v>0</v>
      </c>
      <c r="F63" s="2">
        <f>VLOOKUP(Reach9[[#This Row],[Station]],'[4]Reach and Share'!$A$1:$B$562,2,0)</f>
        <v>0</v>
      </c>
      <c r="G63" s="2">
        <f>Reach9[[#This Row],[Q1''2025]]-Reach9[[#This Row],[Q4''2024]]</f>
        <v>0</v>
      </c>
    </row>
    <row r="64" spans="1:7" x14ac:dyDescent="0.45">
      <c r="A64" s="3" t="s">
        <v>342</v>
      </c>
      <c r="B64" s="2">
        <v>0</v>
      </c>
      <c r="C64" s="2">
        <v>0</v>
      </c>
      <c r="D64" s="2">
        <v>0</v>
      </c>
      <c r="E64" s="2">
        <v>0</v>
      </c>
      <c r="F64" s="2">
        <f>VLOOKUP(Reach9[[#This Row],[Station]],'[4]Reach and Share'!$A$1:$B$562,2,0)</f>
        <v>0</v>
      </c>
      <c r="G64" s="2">
        <f>Reach9[[#This Row],[Q1''2025]]-Reach9[[#This Row],[Q4''2024]]</f>
        <v>0</v>
      </c>
    </row>
    <row r="65" spans="1:7" x14ac:dyDescent="0.45">
      <c r="A65" s="3" t="s">
        <v>432</v>
      </c>
      <c r="B65" s="2">
        <v>0</v>
      </c>
      <c r="C65" s="2">
        <v>0</v>
      </c>
      <c r="D65" s="2">
        <v>0</v>
      </c>
      <c r="E65" s="2">
        <v>0</v>
      </c>
      <c r="F65" s="2">
        <f>VLOOKUP(Reach9[[#This Row],[Station]],'[4]Reach and Share'!$A$1:$B$562,2,0)</f>
        <v>0</v>
      </c>
      <c r="G65" s="2">
        <f>Reach9[[#This Row],[Q1''2025]]-Reach9[[#This Row],[Q4''2024]]</f>
        <v>0</v>
      </c>
    </row>
    <row r="66" spans="1:7" x14ac:dyDescent="0.45">
      <c r="A66" s="3" t="s">
        <v>340</v>
      </c>
      <c r="B66" s="2">
        <v>0</v>
      </c>
      <c r="C66" s="2">
        <v>0</v>
      </c>
      <c r="D66" s="2">
        <v>0</v>
      </c>
      <c r="E66" s="2">
        <v>0</v>
      </c>
      <c r="F66" s="2">
        <f>VLOOKUP(Reach9[[#This Row],[Station]],'[4]Reach and Share'!$A$1:$B$562,2,0)</f>
        <v>0</v>
      </c>
      <c r="G66" s="2">
        <f>Reach9[[#This Row],[Q1''2025]]-Reach9[[#This Row],[Q4''2024]]</f>
        <v>0</v>
      </c>
    </row>
    <row r="67" spans="1:7" x14ac:dyDescent="0.45">
      <c r="A67" s="3" t="s">
        <v>349</v>
      </c>
      <c r="B67" s="2">
        <v>0</v>
      </c>
      <c r="C67" s="2">
        <v>0</v>
      </c>
      <c r="D67" s="2">
        <v>0</v>
      </c>
      <c r="E67" s="2">
        <v>0</v>
      </c>
      <c r="F67" s="2">
        <f>VLOOKUP(Reach9[[#This Row],[Station]],'[4]Reach and Share'!$A$1:$B$562,2,0)</f>
        <v>0</v>
      </c>
      <c r="G67" s="2">
        <f>Reach9[[#This Row],[Q1''2025]]-Reach9[[#This Row],[Q4''2024]]</f>
        <v>0</v>
      </c>
    </row>
    <row r="68" spans="1:7" x14ac:dyDescent="0.45">
      <c r="A68" s="3" t="s">
        <v>350</v>
      </c>
      <c r="B68" s="2">
        <v>0</v>
      </c>
      <c r="C68" s="2">
        <v>0</v>
      </c>
      <c r="D68" s="2">
        <v>0</v>
      </c>
      <c r="E68" s="2">
        <v>0</v>
      </c>
      <c r="F68" s="2">
        <f>VLOOKUP(Reach9[[#This Row],[Station]],'[4]Reach and Share'!$A$1:$B$562,2,0)</f>
        <v>0</v>
      </c>
      <c r="G68" s="2">
        <f>Reach9[[#This Row],[Q1''2025]]-Reach9[[#This Row],[Q4''2024]]</f>
        <v>0</v>
      </c>
    </row>
    <row r="69" spans="1:7" x14ac:dyDescent="0.45">
      <c r="A69" s="3" t="s">
        <v>352</v>
      </c>
      <c r="B69" s="2">
        <v>0</v>
      </c>
      <c r="C69" s="2">
        <v>0</v>
      </c>
      <c r="D69" s="2">
        <v>0</v>
      </c>
      <c r="E69" s="2">
        <v>0</v>
      </c>
      <c r="F69" s="2">
        <f>VLOOKUP(Reach9[[#This Row],[Station]],'[4]Reach and Share'!$A$1:$B$562,2,0)</f>
        <v>0</v>
      </c>
      <c r="G69" s="2">
        <f>Reach9[[#This Row],[Q1''2025]]-Reach9[[#This Row],[Q4''2024]]</f>
        <v>0</v>
      </c>
    </row>
    <row r="70" spans="1:7" x14ac:dyDescent="0.45">
      <c r="A70" s="3" t="s">
        <v>382</v>
      </c>
      <c r="B70" s="2">
        <v>0</v>
      </c>
      <c r="C70" s="2">
        <v>0</v>
      </c>
      <c r="D70" s="2">
        <v>0</v>
      </c>
      <c r="E70" s="2">
        <v>0</v>
      </c>
      <c r="F70" s="2">
        <f>VLOOKUP(Reach9[[#This Row],[Station]],'[4]Reach and Share'!$A$1:$B$562,2,0)</f>
        <v>0</v>
      </c>
      <c r="G70" s="2">
        <f>Reach9[[#This Row],[Q1''2025]]-Reach9[[#This Row],[Q4''2024]]</f>
        <v>0</v>
      </c>
    </row>
    <row r="71" spans="1:7" x14ac:dyDescent="0.45">
      <c r="A71" s="3" t="s">
        <v>383</v>
      </c>
      <c r="B71" s="2">
        <v>0</v>
      </c>
      <c r="C71" s="2">
        <v>0</v>
      </c>
      <c r="D71" s="2">
        <v>0</v>
      </c>
      <c r="E71" s="2">
        <v>0</v>
      </c>
      <c r="F71" s="2">
        <f>VLOOKUP(Reach9[[#This Row],[Station]],'[4]Reach and Share'!$A$1:$B$562,2,0)</f>
        <v>0</v>
      </c>
      <c r="G71" s="2">
        <f>Reach9[[#This Row],[Q1''2025]]-Reach9[[#This Row],[Q4''2024]]</f>
        <v>0</v>
      </c>
    </row>
    <row r="72" spans="1:7" x14ac:dyDescent="0.45">
      <c r="A72" s="3" t="s">
        <v>347</v>
      </c>
      <c r="B72" s="2">
        <v>0</v>
      </c>
      <c r="C72" s="2">
        <v>0</v>
      </c>
      <c r="D72" s="2">
        <v>0</v>
      </c>
      <c r="E72" s="2">
        <v>0</v>
      </c>
      <c r="F72" s="2">
        <f>VLOOKUP(Reach9[[#This Row],[Station]],'[4]Reach and Share'!$A$1:$B$562,2,0)</f>
        <v>0</v>
      </c>
      <c r="G72" s="2">
        <f>Reach9[[#This Row],[Q1''2025]]-Reach9[[#This Row],[Q4''2024]]</f>
        <v>0</v>
      </c>
    </row>
    <row r="73" spans="1:7" x14ac:dyDescent="0.45">
      <c r="A73" s="3" t="s">
        <v>192</v>
      </c>
      <c r="B73" s="2">
        <v>0</v>
      </c>
      <c r="C73" s="2">
        <v>0</v>
      </c>
      <c r="D73" s="2">
        <v>0</v>
      </c>
      <c r="E73" s="2">
        <v>0</v>
      </c>
      <c r="F73" s="2">
        <f>VLOOKUP(Reach9[[#This Row],[Station]],'[4]Reach and Share'!$A$1:$B$562,2,0)</f>
        <v>0</v>
      </c>
      <c r="G73" s="2">
        <f>Reach9[[#This Row],[Q1''2025]]-Reach9[[#This Row],[Q4''2024]]</f>
        <v>0</v>
      </c>
    </row>
    <row r="74" spans="1:7" x14ac:dyDescent="0.45">
      <c r="A74" s="3" t="s">
        <v>241</v>
      </c>
      <c r="B74" s="2">
        <v>0</v>
      </c>
      <c r="C74" s="2">
        <v>0</v>
      </c>
      <c r="D74" s="2">
        <v>0</v>
      </c>
      <c r="E74" s="2">
        <v>0</v>
      </c>
      <c r="F74" s="2">
        <f>VLOOKUP(Reach9[[#This Row],[Station]],'[4]Reach and Share'!$A$1:$B$562,2,0)</f>
        <v>0</v>
      </c>
      <c r="G74" s="2">
        <f>Reach9[[#This Row],[Q1''2025]]-Reach9[[#This Row],[Q4''2024]]</f>
        <v>0</v>
      </c>
    </row>
    <row r="75" spans="1:7" x14ac:dyDescent="0.45">
      <c r="A75" s="3" t="s">
        <v>348</v>
      </c>
      <c r="B75" s="2">
        <v>0</v>
      </c>
      <c r="C75" s="2">
        <v>0</v>
      </c>
      <c r="D75" s="2">
        <v>0</v>
      </c>
      <c r="E75" s="2">
        <v>0</v>
      </c>
      <c r="F75" s="2">
        <f>VLOOKUP(Reach9[[#This Row],[Station]],'[4]Reach and Share'!$A$1:$B$562,2,0)</f>
        <v>0</v>
      </c>
      <c r="G75" s="2">
        <f>Reach9[[#This Row],[Q1''2025]]-Reach9[[#This Row],[Q4''2024]]</f>
        <v>0</v>
      </c>
    </row>
    <row r="76" spans="1:7" x14ac:dyDescent="0.45">
      <c r="A76" s="3" t="s">
        <v>31</v>
      </c>
      <c r="B76" s="2">
        <v>0</v>
      </c>
      <c r="C76" s="2">
        <v>0</v>
      </c>
      <c r="D76" s="2">
        <v>0</v>
      </c>
      <c r="E76" s="2">
        <v>0</v>
      </c>
      <c r="F76" s="2">
        <f>VLOOKUP(Reach9[[#This Row],[Station]],'[4]Reach and Share'!$A$1:$B$562,2,0)</f>
        <v>0</v>
      </c>
      <c r="G76" s="2">
        <f>Reach9[[#This Row],[Q1''2025]]-Reach9[[#This Row],[Q4''2024]]</f>
        <v>0</v>
      </c>
    </row>
    <row r="77" spans="1:7" x14ac:dyDescent="0.45">
      <c r="A77" s="3" t="s">
        <v>242</v>
      </c>
      <c r="B77" s="2">
        <v>0</v>
      </c>
      <c r="C77" s="2">
        <v>0</v>
      </c>
      <c r="D77" s="2">
        <v>0</v>
      </c>
      <c r="E77" s="2">
        <v>0</v>
      </c>
      <c r="F77" s="2">
        <f>VLOOKUP(Reach9[[#This Row],[Station]],'[4]Reach and Share'!$A$1:$B$562,2,0)</f>
        <v>0</v>
      </c>
      <c r="G77" s="2">
        <f>Reach9[[#This Row],[Q1''2025]]-Reach9[[#This Row],[Q4''2024]]</f>
        <v>0</v>
      </c>
    </row>
    <row r="78" spans="1:7" x14ac:dyDescent="0.45">
      <c r="A78" s="3" t="s">
        <v>518</v>
      </c>
      <c r="B78" s="2"/>
      <c r="C78" s="2"/>
      <c r="D78" s="2"/>
      <c r="E78" s="2">
        <v>0</v>
      </c>
      <c r="F78" s="2">
        <f>VLOOKUP(Reach9[[#This Row],[Station]],'[4]Reach and Share'!$A$1:$B$562,2,0)</f>
        <v>0</v>
      </c>
      <c r="G78" s="2">
        <f>Reach9[[#This Row],[Q1''2025]]-Reach9[[#This Row],[Q4''2024]]</f>
        <v>0</v>
      </c>
    </row>
    <row r="79" spans="1:7" x14ac:dyDescent="0.45">
      <c r="A79" s="3" t="s">
        <v>190</v>
      </c>
      <c r="B79" s="2">
        <v>0</v>
      </c>
      <c r="C79" s="2">
        <v>0</v>
      </c>
      <c r="D79" s="2">
        <v>0</v>
      </c>
      <c r="E79" s="2">
        <v>0</v>
      </c>
      <c r="F79" s="2">
        <f>VLOOKUP(Reach9[[#This Row],[Station]],'[4]Reach and Share'!$A$1:$B$562,2,0)</f>
        <v>0</v>
      </c>
      <c r="G79" s="2">
        <f>Reach9[[#This Row],[Q1''2025]]-Reach9[[#This Row],[Q4''2024]]</f>
        <v>0</v>
      </c>
    </row>
    <row r="80" spans="1:7" x14ac:dyDescent="0.45">
      <c r="A80" s="3" t="s">
        <v>173</v>
      </c>
      <c r="B80" s="2">
        <v>0</v>
      </c>
      <c r="C80" s="2">
        <v>0</v>
      </c>
      <c r="D80" s="2">
        <v>0</v>
      </c>
      <c r="E80" s="2">
        <v>0</v>
      </c>
      <c r="F80" s="2">
        <f>VLOOKUP(Reach9[[#This Row],[Station]],'[4]Reach and Share'!$A$1:$B$562,2,0)</f>
        <v>0</v>
      </c>
      <c r="G80" s="2">
        <f>Reach9[[#This Row],[Q1''2025]]-Reach9[[#This Row],[Q4''2024]]</f>
        <v>0</v>
      </c>
    </row>
    <row r="81" spans="1:7" x14ac:dyDescent="0.45">
      <c r="A81" s="3" t="s">
        <v>163</v>
      </c>
      <c r="B81" s="2">
        <v>0</v>
      </c>
      <c r="C81" s="2">
        <v>0</v>
      </c>
      <c r="D81" s="2">
        <v>0</v>
      </c>
      <c r="E81" s="2">
        <v>0</v>
      </c>
      <c r="F81" s="2">
        <f>VLOOKUP(Reach9[[#This Row],[Station]],'[4]Reach and Share'!$A$1:$B$562,2,0)</f>
        <v>0</v>
      </c>
      <c r="G81" s="2">
        <f>Reach9[[#This Row],[Q1''2025]]-Reach9[[#This Row],[Q4''2024]]</f>
        <v>0</v>
      </c>
    </row>
    <row r="82" spans="1:7" x14ac:dyDescent="0.45">
      <c r="A82" s="3" t="s">
        <v>186</v>
      </c>
      <c r="B82" s="2">
        <v>0</v>
      </c>
      <c r="C82" s="2">
        <v>0</v>
      </c>
      <c r="D82" s="2">
        <v>0</v>
      </c>
      <c r="E82" s="2">
        <v>0</v>
      </c>
      <c r="F82" s="2">
        <f>VLOOKUP(Reach9[[#This Row],[Station]],'[4]Reach and Share'!$A$1:$B$562,2,0)</f>
        <v>0</v>
      </c>
      <c r="G82" s="2">
        <f>Reach9[[#This Row],[Q1''2025]]-Reach9[[#This Row],[Q4''2024]]</f>
        <v>0</v>
      </c>
    </row>
    <row r="83" spans="1:7" x14ac:dyDescent="0.45">
      <c r="A83" s="3" t="s">
        <v>191</v>
      </c>
      <c r="B83" s="2">
        <v>0</v>
      </c>
      <c r="C83" s="2">
        <v>0</v>
      </c>
      <c r="D83" s="2">
        <v>0</v>
      </c>
      <c r="E83" s="2">
        <v>0</v>
      </c>
      <c r="F83" s="2">
        <f>VLOOKUP(Reach9[[#This Row],[Station]],'[4]Reach and Share'!$A$1:$B$562,2,0)</f>
        <v>0</v>
      </c>
      <c r="G83" s="2">
        <f>Reach9[[#This Row],[Q1''2025]]-Reach9[[#This Row],[Q4''2024]]</f>
        <v>0</v>
      </c>
    </row>
    <row r="84" spans="1:7" x14ac:dyDescent="0.45">
      <c r="A84" s="3" t="s">
        <v>238</v>
      </c>
      <c r="B84" s="2">
        <v>0</v>
      </c>
      <c r="C84" s="2">
        <v>0</v>
      </c>
      <c r="D84" s="2">
        <v>0</v>
      </c>
      <c r="E84" s="2">
        <v>0</v>
      </c>
      <c r="F84" s="2">
        <f>VLOOKUP(Reach9[[#This Row],[Station]],'[4]Reach and Share'!$A$1:$B$562,2,0)</f>
        <v>0</v>
      </c>
      <c r="G84" s="2">
        <f>Reach9[[#This Row],[Q1''2025]]-Reach9[[#This Row],[Q4''2024]]</f>
        <v>0</v>
      </c>
    </row>
    <row r="85" spans="1:7" x14ac:dyDescent="0.45">
      <c r="A85" s="3" t="s">
        <v>416</v>
      </c>
      <c r="B85" s="2">
        <v>0</v>
      </c>
      <c r="C85" s="2">
        <v>0</v>
      </c>
      <c r="D85" s="2">
        <v>0</v>
      </c>
      <c r="E85" s="2">
        <v>0</v>
      </c>
      <c r="F85" s="2">
        <f>VLOOKUP(Reach9[[#This Row],[Station]],'[4]Reach and Share'!$A$1:$B$562,2,0)</f>
        <v>0</v>
      </c>
      <c r="G85" s="2">
        <f>Reach9[[#This Row],[Q1''2025]]-Reach9[[#This Row],[Q4''2024]]</f>
        <v>0</v>
      </c>
    </row>
    <row r="86" spans="1:7" x14ac:dyDescent="0.45">
      <c r="A86" s="3" t="s">
        <v>415</v>
      </c>
      <c r="B86" s="2">
        <v>0</v>
      </c>
      <c r="C86" s="2">
        <v>0</v>
      </c>
      <c r="D86" s="2">
        <v>0</v>
      </c>
      <c r="E86" s="2">
        <v>0</v>
      </c>
      <c r="F86" s="2">
        <f>VLOOKUP(Reach9[[#This Row],[Station]],'[4]Reach and Share'!$A$1:$B$562,2,0)</f>
        <v>0</v>
      </c>
      <c r="G86" s="2">
        <f>Reach9[[#This Row],[Q1''2025]]-Reach9[[#This Row],[Q4''2024]]</f>
        <v>0</v>
      </c>
    </row>
    <row r="87" spans="1:7" x14ac:dyDescent="0.45">
      <c r="A87" s="3" t="s">
        <v>469</v>
      </c>
      <c r="B87" s="2"/>
      <c r="C87" s="2"/>
      <c r="D87" s="2">
        <v>0</v>
      </c>
      <c r="E87" s="2">
        <v>0</v>
      </c>
      <c r="F87" s="2">
        <f>VLOOKUP(Reach9[[#This Row],[Station]],'[4]Reach and Share'!$A$1:$B$562,2,0)</f>
        <v>0</v>
      </c>
      <c r="G87" s="2">
        <f>Reach9[[#This Row],[Q1''2025]]-Reach9[[#This Row],[Q4''2024]]</f>
        <v>0</v>
      </c>
    </row>
    <row r="88" spans="1:7" x14ac:dyDescent="0.45">
      <c r="A88" s="3" t="s">
        <v>418</v>
      </c>
      <c r="B88" s="2">
        <v>0</v>
      </c>
      <c r="C88" s="2">
        <v>2.9999999999999997E-4</v>
      </c>
      <c r="D88" s="2">
        <v>5.1999999999999998E-3</v>
      </c>
      <c r="E88" s="2">
        <v>0</v>
      </c>
      <c r="F88" s="2">
        <f>VLOOKUP(Reach9[[#This Row],[Station]],'[4]Reach and Share'!$A$1:$B$562,2,0)</f>
        <v>0</v>
      </c>
      <c r="G88" s="2">
        <f>Reach9[[#This Row],[Q1''2025]]-Reach9[[#This Row],[Q4''2024]]</f>
        <v>0</v>
      </c>
    </row>
    <row r="89" spans="1:7" x14ac:dyDescent="0.45">
      <c r="A89" s="3" t="s">
        <v>32</v>
      </c>
      <c r="B89" s="2">
        <v>0</v>
      </c>
      <c r="C89" s="2">
        <v>0</v>
      </c>
      <c r="D89" s="2">
        <v>0</v>
      </c>
      <c r="E89" s="2">
        <v>0</v>
      </c>
      <c r="F89" s="2">
        <f>VLOOKUP(Reach9[[#This Row],[Station]],'[4]Reach and Share'!$A$1:$B$562,2,0)</f>
        <v>0</v>
      </c>
      <c r="G89" s="2">
        <f>Reach9[[#This Row],[Q1''2025]]-Reach9[[#This Row],[Q4''2024]]</f>
        <v>0</v>
      </c>
    </row>
    <row r="90" spans="1:7" x14ac:dyDescent="0.45">
      <c r="A90" s="3" t="s">
        <v>207</v>
      </c>
      <c r="B90" s="2">
        <v>0</v>
      </c>
      <c r="C90" s="2">
        <v>0</v>
      </c>
      <c r="D90" s="2">
        <v>0</v>
      </c>
      <c r="E90" s="2">
        <v>0</v>
      </c>
      <c r="F90" s="2">
        <f>VLOOKUP(Reach9[[#This Row],[Station]],'[4]Reach and Share'!$A$1:$B$562,2,0)</f>
        <v>0</v>
      </c>
      <c r="G90" s="2">
        <f>Reach9[[#This Row],[Q1''2025]]-Reach9[[#This Row],[Q4''2024]]</f>
        <v>0</v>
      </c>
    </row>
    <row r="91" spans="1:7" x14ac:dyDescent="0.45">
      <c r="A91" s="3" t="s">
        <v>471</v>
      </c>
      <c r="B91" s="2"/>
      <c r="C91" s="2"/>
      <c r="D91" s="2">
        <v>0</v>
      </c>
      <c r="E91" s="2">
        <v>0</v>
      </c>
      <c r="F91" s="2">
        <f>VLOOKUP(Reach9[[#This Row],[Station]],'[4]Reach and Share'!$A$1:$B$562,2,0)</f>
        <v>0</v>
      </c>
      <c r="G91" s="2">
        <f>Reach9[[#This Row],[Q1''2025]]-Reach9[[#This Row],[Q4''2024]]</f>
        <v>0</v>
      </c>
    </row>
    <row r="92" spans="1:7" x14ac:dyDescent="0.45">
      <c r="A92" s="3" t="s">
        <v>419</v>
      </c>
      <c r="B92" s="2">
        <v>0</v>
      </c>
      <c r="C92" s="2">
        <v>0</v>
      </c>
      <c r="D92" s="2">
        <v>0</v>
      </c>
      <c r="E92" s="2">
        <v>0</v>
      </c>
      <c r="F92" s="2">
        <f>VLOOKUP(Reach9[[#This Row],[Station]],'[4]Reach and Share'!$A$1:$B$562,2,0)</f>
        <v>0</v>
      </c>
      <c r="G92" s="2">
        <f>Reach9[[#This Row],[Q1''2025]]-Reach9[[#This Row],[Q4''2024]]</f>
        <v>0</v>
      </c>
    </row>
    <row r="93" spans="1:7" x14ac:dyDescent="0.45">
      <c r="A93" s="3" t="s">
        <v>425</v>
      </c>
      <c r="B93" s="2">
        <v>0</v>
      </c>
      <c r="C93" s="2">
        <v>0</v>
      </c>
      <c r="D93" s="2">
        <v>0</v>
      </c>
      <c r="E93" s="2">
        <v>0</v>
      </c>
      <c r="F93" s="2">
        <f>VLOOKUP(Reach9[[#This Row],[Station]],'[4]Reach and Share'!$A$1:$B$562,2,0)</f>
        <v>0</v>
      </c>
      <c r="G93" s="2">
        <f>Reach9[[#This Row],[Q1''2025]]-Reach9[[#This Row],[Q4''2024]]</f>
        <v>0</v>
      </c>
    </row>
    <row r="94" spans="1:7" x14ac:dyDescent="0.45">
      <c r="A94" s="3" t="s">
        <v>182</v>
      </c>
      <c r="B94" s="2">
        <v>0</v>
      </c>
      <c r="C94" s="2">
        <v>0</v>
      </c>
      <c r="D94" s="2">
        <v>0</v>
      </c>
      <c r="E94" s="2">
        <v>0</v>
      </c>
      <c r="F94" s="2">
        <f>VLOOKUP(Reach9[[#This Row],[Station]],'[4]Reach and Share'!$A$1:$B$562,2,0)</f>
        <v>0</v>
      </c>
      <c r="G94" s="2">
        <f>Reach9[[#This Row],[Q1''2025]]-Reach9[[#This Row],[Q4''2024]]</f>
        <v>0</v>
      </c>
    </row>
    <row r="95" spans="1:7" x14ac:dyDescent="0.45">
      <c r="A95" s="3" t="s">
        <v>424</v>
      </c>
      <c r="B95" s="2">
        <v>0</v>
      </c>
      <c r="C95" s="2">
        <v>0</v>
      </c>
      <c r="D95" s="2">
        <v>0</v>
      </c>
      <c r="E95" s="2">
        <v>0</v>
      </c>
      <c r="F95" s="2">
        <f>VLOOKUP(Reach9[[#This Row],[Station]],'[4]Reach and Share'!$A$1:$B$562,2,0)</f>
        <v>0</v>
      </c>
      <c r="G95" s="2">
        <f>Reach9[[#This Row],[Q1''2025]]-Reach9[[#This Row],[Q4''2024]]</f>
        <v>0</v>
      </c>
    </row>
    <row r="96" spans="1:7" x14ac:dyDescent="0.45">
      <c r="A96" s="3" t="s">
        <v>168</v>
      </c>
      <c r="B96" s="2">
        <v>0</v>
      </c>
      <c r="C96" s="2">
        <v>0</v>
      </c>
      <c r="D96" s="2">
        <v>0</v>
      </c>
      <c r="E96" s="2">
        <v>0</v>
      </c>
      <c r="F96" s="2">
        <f>VLOOKUP(Reach9[[#This Row],[Station]],'[4]Reach and Share'!$A$1:$B$562,2,0)</f>
        <v>0</v>
      </c>
      <c r="G96" s="2">
        <f>Reach9[[#This Row],[Q1''2025]]-Reach9[[#This Row],[Q4''2024]]</f>
        <v>0</v>
      </c>
    </row>
    <row r="97" spans="1:7" x14ac:dyDescent="0.45">
      <c r="A97" s="3" t="s">
        <v>444</v>
      </c>
      <c r="B97" s="2"/>
      <c r="C97" s="2">
        <v>0</v>
      </c>
      <c r="D97" s="2">
        <v>0</v>
      </c>
      <c r="E97" s="2">
        <v>0</v>
      </c>
      <c r="F97" s="2">
        <f>VLOOKUP(Reach9[[#This Row],[Station]],'[4]Reach and Share'!$A$1:$B$562,2,0)</f>
        <v>0</v>
      </c>
      <c r="G97" s="2">
        <f>Reach9[[#This Row],[Q1''2025]]-Reach9[[#This Row],[Q4''2024]]</f>
        <v>0</v>
      </c>
    </row>
    <row r="98" spans="1:7" x14ac:dyDescent="0.45">
      <c r="A98" s="3" t="s">
        <v>180</v>
      </c>
      <c r="B98" s="2">
        <v>0</v>
      </c>
      <c r="C98" s="2">
        <v>0</v>
      </c>
      <c r="D98" s="2">
        <v>0</v>
      </c>
      <c r="E98" s="2">
        <v>0</v>
      </c>
      <c r="F98" s="2">
        <f>VLOOKUP(Reach9[[#This Row],[Station]],'[4]Reach and Share'!$A$1:$B$562,2,0)</f>
        <v>0</v>
      </c>
      <c r="G98" s="2">
        <f>Reach9[[#This Row],[Q1''2025]]-Reach9[[#This Row],[Q4''2024]]</f>
        <v>0</v>
      </c>
    </row>
    <row r="99" spans="1:7" x14ac:dyDescent="0.45">
      <c r="A99" s="3" t="s">
        <v>412</v>
      </c>
      <c r="B99" s="2">
        <v>0</v>
      </c>
      <c r="C99" s="2">
        <v>0</v>
      </c>
      <c r="D99" s="2">
        <v>5.0000000000000001E-4</v>
      </c>
      <c r="E99" s="2">
        <v>0</v>
      </c>
      <c r="F99" s="2">
        <f>VLOOKUP(Reach9[[#This Row],[Station]],'[4]Reach and Share'!$A$1:$B$562,2,0)</f>
        <v>0</v>
      </c>
      <c r="G99" s="2">
        <f>Reach9[[#This Row],[Q1''2025]]-Reach9[[#This Row],[Q4''2024]]</f>
        <v>0</v>
      </c>
    </row>
    <row r="100" spans="1:7" x14ac:dyDescent="0.45">
      <c r="A100" s="3" t="s">
        <v>420</v>
      </c>
      <c r="B100" s="2">
        <v>0</v>
      </c>
      <c r="C100" s="2">
        <v>0</v>
      </c>
      <c r="D100" s="2">
        <v>0</v>
      </c>
      <c r="E100" s="2">
        <v>0</v>
      </c>
      <c r="F100" s="2">
        <f>VLOOKUP(Reach9[[#This Row],[Station]],'[4]Reach and Share'!$A$1:$B$562,2,0)</f>
        <v>0</v>
      </c>
      <c r="G100" s="2">
        <f>Reach9[[#This Row],[Q1''2025]]-Reach9[[#This Row],[Q4''2024]]</f>
        <v>0</v>
      </c>
    </row>
    <row r="101" spans="1:7" x14ac:dyDescent="0.45">
      <c r="A101" s="3" t="s">
        <v>457</v>
      </c>
      <c r="B101" s="2"/>
      <c r="C101" s="2">
        <v>0</v>
      </c>
      <c r="D101" s="2">
        <v>0</v>
      </c>
      <c r="E101" s="2">
        <v>0</v>
      </c>
      <c r="F101" s="2">
        <f>VLOOKUP(Reach9[[#This Row],[Station]],'[4]Reach and Share'!$A$1:$B$562,2,0)</f>
        <v>0</v>
      </c>
      <c r="G101" s="2">
        <f>Reach9[[#This Row],[Q1''2025]]-Reach9[[#This Row],[Q4''2024]]</f>
        <v>0</v>
      </c>
    </row>
    <row r="102" spans="1:7" x14ac:dyDescent="0.45">
      <c r="A102" s="3" t="s">
        <v>421</v>
      </c>
      <c r="B102" s="2">
        <v>0</v>
      </c>
      <c r="C102" s="2">
        <v>0</v>
      </c>
      <c r="D102" s="2">
        <v>0</v>
      </c>
      <c r="E102" s="2">
        <v>0</v>
      </c>
      <c r="F102" s="2">
        <f>VLOOKUP(Reach9[[#This Row],[Station]],'[4]Reach and Share'!$A$1:$B$562,2,0)</f>
        <v>0</v>
      </c>
      <c r="G102" s="2">
        <f>Reach9[[#This Row],[Q1''2025]]-Reach9[[#This Row],[Q4''2024]]</f>
        <v>0</v>
      </c>
    </row>
    <row r="103" spans="1:7" x14ac:dyDescent="0.45">
      <c r="A103" s="3" t="s">
        <v>226</v>
      </c>
      <c r="B103" s="2">
        <v>0</v>
      </c>
      <c r="C103" s="2">
        <v>0</v>
      </c>
      <c r="D103" s="2">
        <v>0</v>
      </c>
      <c r="E103" s="2">
        <v>0</v>
      </c>
      <c r="F103" s="2">
        <f>VLOOKUP(Reach9[[#This Row],[Station]],'[4]Reach and Share'!$A$1:$B$562,2,0)</f>
        <v>0</v>
      </c>
      <c r="G103" s="2">
        <f>Reach9[[#This Row],[Q1''2025]]-Reach9[[#This Row],[Q4''2024]]</f>
        <v>0</v>
      </c>
    </row>
    <row r="104" spans="1:7" x14ac:dyDescent="0.45">
      <c r="A104" s="3" t="s">
        <v>195</v>
      </c>
      <c r="B104" s="2">
        <v>0</v>
      </c>
      <c r="C104" s="2">
        <v>0</v>
      </c>
      <c r="D104" s="2">
        <v>0</v>
      </c>
      <c r="E104" s="2">
        <v>0</v>
      </c>
      <c r="F104" s="2">
        <f>VLOOKUP(Reach9[[#This Row],[Station]],'[4]Reach and Share'!$A$1:$B$562,2,0)</f>
        <v>0</v>
      </c>
      <c r="G104" s="2">
        <f>Reach9[[#This Row],[Q1''2025]]-Reach9[[#This Row],[Q4''2024]]</f>
        <v>0</v>
      </c>
    </row>
    <row r="105" spans="1:7" x14ac:dyDescent="0.45">
      <c r="A105" s="3" t="s">
        <v>423</v>
      </c>
      <c r="B105" s="2">
        <v>0</v>
      </c>
      <c r="C105" s="2">
        <v>0</v>
      </c>
      <c r="D105" s="2">
        <v>0</v>
      </c>
      <c r="E105" s="2">
        <v>0</v>
      </c>
      <c r="F105" s="2">
        <f>VLOOKUP(Reach9[[#This Row],[Station]],'[4]Reach and Share'!$A$1:$B$562,2,0)</f>
        <v>0</v>
      </c>
      <c r="G105" s="2">
        <f>Reach9[[#This Row],[Q1''2025]]-Reach9[[#This Row],[Q4''2024]]</f>
        <v>0</v>
      </c>
    </row>
    <row r="106" spans="1:7" x14ac:dyDescent="0.45">
      <c r="A106" s="3" t="s">
        <v>360</v>
      </c>
      <c r="B106" s="2">
        <v>0</v>
      </c>
      <c r="C106" s="2">
        <v>0</v>
      </c>
      <c r="D106" s="2">
        <v>0</v>
      </c>
      <c r="E106" s="2">
        <v>0</v>
      </c>
      <c r="F106" s="2">
        <f>VLOOKUP(Reach9[[#This Row],[Station]],'[4]Reach and Share'!$A$1:$B$562,2,0)</f>
        <v>0</v>
      </c>
      <c r="G106" s="2">
        <f>Reach9[[#This Row],[Q1''2025]]-Reach9[[#This Row],[Q4''2024]]</f>
        <v>0</v>
      </c>
    </row>
    <row r="107" spans="1:7" x14ac:dyDescent="0.45">
      <c r="A107" s="3" t="s">
        <v>239</v>
      </c>
      <c r="B107" s="2">
        <v>0</v>
      </c>
      <c r="C107" s="2">
        <v>0</v>
      </c>
      <c r="D107" s="2">
        <v>0</v>
      </c>
      <c r="E107" s="2">
        <v>0</v>
      </c>
      <c r="F107" s="2">
        <f>VLOOKUP(Reach9[[#This Row],[Station]],'[4]Reach and Share'!$A$1:$B$562,2,0)</f>
        <v>0</v>
      </c>
      <c r="G107" s="2">
        <f>Reach9[[#This Row],[Q1''2025]]-Reach9[[#This Row],[Q4''2024]]</f>
        <v>0</v>
      </c>
    </row>
    <row r="108" spans="1:7" x14ac:dyDescent="0.45">
      <c r="A108" s="3" t="s">
        <v>472</v>
      </c>
      <c r="B108" s="2"/>
      <c r="C108" s="2"/>
      <c r="D108" s="2">
        <v>0</v>
      </c>
      <c r="E108" s="2">
        <v>0</v>
      </c>
      <c r="F108" s="2">
        <f>VLOOKUP(Reach9[[#This Row],[Station]],'[4]Reach and Share'!$A$1:$B$562,2,0)</f>
        <v>0</v>
      </c>
      <c r="G108" s="2">
        <f>Reach9[[#This Row],[Q1''2025]]-Reach9[[#This Row],[Q4''2024]]</f>
        <v>0</v>
      </c>
    </row>
    <row r="109" spans="1:7" x14ac:dyDescent="0.45">
      <c r="A109" s="3" t="s">
        <v>92</v>
      </c>
      <c r="B109" s="2">
        <v>0</v>
      </c>
      <c r="C109" s="2">
        <v>0</v>
      </c>
      <c r="D109" s="2">
        <v>0</v>
      </c>
      <c r="E109" s="2">
        <v>0</v>
      </c>
      <c r="F109" s="2">
        <f>VLOOKUP(Reach9[[#This Row],[Station]],'[4]Reach and Share'!$A$1:$B$562,2,0)</f>
        <v>0</v>
      </c>
      <c r="G109" s="2">
        <f>Reach9[[#This Row],[Q1''2025]]-Reach9[[#This Row],[Q4''2024]]</f>
        <v>0</v>
      </c>
    </row>
    <row r="110" spans="1:7" x14ac:dyDescent="0.45">
      <c r="A110" s="3" t="s">
        <v>385</v>
      </c>
      <c r="B110" s="2">
        <v>0</v>
      </c>
      <c r="C110" s="2">
        <v>0</v>
      </c>
      <c r="D110" s="2">
        <v>0</v>
      </c>
      <c r="E110" s="2">
        <v>0</v>
      </c>
      <c r="F110" s="2">
        <f>VLOOKUP(Reach9[[#This Row],[Station]],'[4]Reach and Share'!$A$1:$B$562,2,0)</f>
        <v>0</v>
      </c>
      <c r="G110" s="2">
        <f>Reach9[[#This Row],[Q1''2025]]-Reach9[[#This Row],[Q4''2024]]</f>
        <v>0</v>
      </c>
    </row>
    <row r="111" spans="1:7" x14ac:dyDescent="0.45">
      <c r="A111" s="3" t="s">
        <v>442</v>
      </c>
      <c r="B111" s="2"/>
      <c r="C111" s="2">
        <v>0</v>
      </c>
      <c r="D111" s="2">
        <v>0</v>
      </c>
      <c r="E111" s="2">
        <v>0</v>
      </c>
      <c r="F111" s="2">
        <f>VLOOKUP(Reach9[[#This Row],[Station]],'[4]Reach and Share'!$A$1:$B$562,2,0)</f>
        <v>0</v>
      </c>
      <c r="G111" s="2">
        <f>Reach9[[#This Row],[Q1''2025]]-Reach9[[#This Row],[Q4''2024]]</f>
        <v>0</v>
      </c>
    </row>
    <row r="112" spans="1:7" x14ac:dyDescent="0.45">
      <c r="A112" s="3" t="s">
        <v>23</v>
      </c>
      <c r="B112" s="2">
        <v>5.0000000000000001E-4</v>
      </c>
      <c r="C112" s="2">
        <v>0</v>
      </c>
      <c r="D112" s="2">
        <v>0</v>
      </c>
      <c r="E112" s="2">
        <v>0</v>
      </c>
      <c r="F112" s="2">
        <f>VLOOKUP(Reach9[[#This Row],[Station]],'[4]Reach and Share'!$A$1:$B$562,2,0)</f>
        <v>0</v>
      </c>
      <c r="G112" s="2">
        <f>Reach9[[#This Row],[Q1''2025]]-Reach9[[#This Row],[Q4''2024]]</f>
        <v>0</v>
      </c>
    </row>
    <row r="113" spans="1:7" x14ac:dyDescent="0.45">
      <c r="A113" s="3" t="s">
        <v>358</v>
      </c>
      <c r="B113" s="2">
        <v>0</v>
      </c>
      <c r="C113" s="2">
        <v>0</v>
      </c>
      <c r="D113" s="2">
        <v>0</v>
      </c>
      <c r="E113" s="2">
        <v>0</v>
      </c>
      <c r="F113" s="2">
        <f>VLOOKUP(Reach9[[#This Row],[Station]],'[4]Reach and Share'!$A$1:$B$562,2,0)</f>
        <v>0</v>
      </c>
      <c r="G113" s="2">
        <f>Reach9[[#This Row],[Q1''2025]]-Reach9[[#This Row],[Q4''2024]]</f>
        <v>0</v>
      </c>
    </row>
    <row r="114" spans="1:7" x14ac:dyDescent="0.45">
      <c r="A114" s="3" t="s">
        <v>356</v>
      </c>
      <c r="B114" s="2">
        <v>0</v>
      </c>
      <c r="C114" s="2">
        <v>0</v>
      </c>
      <c r="D114" s="2">
        <v>0</v>
      </c>
      <c r="E114" s="2">
        <v>0</v>
      </c>
      <c r="F114" s="2">
        <f>VLOOKUP(Reach9[[#This Row],[Station]],'[4]Reach and Share'!$A$1:$B$562,2,0)</f>
        <v>0</v>
      </c>
      <c r="G114" s="2">
        <f>Reach9[[#This Row],[Q1''2025]]-Reach9[[#This Row],[Q4''2024]]</f>
        <v>0</v>
      </c>
    </row>
    <row r="115" spans="1:7" x14ac:dyDescent="0.45">
      <c r="A115" s="3" t="s">
        <v>355</v>
      </c>
      <c r="B115" s="2">
        <v>0</v>
      </c>
      <c r="C115" s="2">
        <v>0</v>
      </c>
      <c r="D115" s="2">
        <v>0</v>
      </c>
      <c r="E115" s="2">
        <v>0</v>
      </c>
      <c r="F115" s="2">
        <f>VLOOKUP(Reach9[[#This Row],[Station]],'[4]Reach and Share'!$A$1:$B$562,2,0)</f>
        <v>0</v>
      </c>
      <c r="G115" s="2">
        <f>Reach9[[#This Row],[Q1''2025]]-Reach9[[#This Row],[Q4''2024]]</f>
        <v>0</v>
      </c>
    </row>
    <row r="116" spans="1:7" x14ac:dyDescent="0.45">
      <c r="A116" s="3" t="s">
        <v>158</v>
      </c>
      <c r="B116" s="2">
        <v>0</v>
      </c>
      <c r="C116" s="2">
        <v>0</v>
      </c>
      <c r="D116" s="2">
        <v>0</v>
      </c>
      <c r="E116" s="2">
        <v>0</v>
      </c>
      <c r="F116" s="2">
        <f>VLOOKUP(Reach9[[#This Row],[Station]],'[4]Reach and Share'!$A$1:$B$562,2,0)</f>
        <v>0</v>
      </c>
      <c r="G116" s="2">
        <f>Reach9[[#This Row],[Q1''2025]]-Reach9[[#This Row],[Q4''2024]]</f>
        <v>0</v>
      </c>
    </row>
    <row r="117" spans="1:7" x14ac:dyDescent="0.45">
      <c r="A117" s="3" t="s">
        <v>225</v>
      </c>
      <c r="B117" s="2">
        <v>0</v>
      </c>
      <c r="C117" s="2">
        <v>0</v>
      </c>
      <c r="D117" s="2">
        <v>0</v>
      </c>
      <c r="E117" s="2">
        <v>0</v>
      </c>
      <c r="F117" s="2">
        <f>VLOOKUP(Reach9[[#This Row],[Station]],'[4]Reach and Share'!$A$1:$B$562,2,0)</f>
        <v>0</v>
      </c>
      <c r="G117" s="2">
        <f>Reach9[[#This Row],[Q1''2025]]-Reach9[[#This Row],[Q4''2024]]</f>
        <v>0</v>
      </c>
    </row>
    <row r="118" spans="1:7" x14ac:dyDescent="0.45">
      <c r="A118" s="3" t="s">
        <v>217</v>
      </c>
      <c r="B118" s="2">
        <v>0</v>
      </c>
      <c r="C118" s="2">
        <v>0</v>
      </c>
      <c r="D118" s="2">
        <v>0</v>
      </c>
      <c r="E118" s="2">
        <v>0</v>
      </c>
      <c r="F118" s="2">
        <f>VLOOKUP(Reach9[[#This Row],[Station]],'[4]Reach and Share'!$A$1:$B$562,2,0)</f>
        <v>0</v>
      </c>
      <c r="G118" s="2">
        <f>Reach9[[#This Row],[Q1''2025]]-Reach9[[#This Row],[Q4''2024]]</f>
        <v>0</v>
      </c>
    </row>
    <row r="119" spans="1:7" x14ac:dyDescent="0.45">
      <c r="A119" s="3" t="s">
        <v>359</v>
      </c>
      <c r="B119" s="2">
        <v>0</v>
      </c>
      <c r="C119" s="2">
        <v>0</v>
      </c>
      <c r="D119" s="2">
        <v>0</v>
      </c>
      <c r="E119" s="2">
        <v>0</v>
      </c>
      <c r="F119" s="2">
        <f>VLOOKUP(Reach9[[#This Row],[Station]],'[4]Reach and Share'!$A$1:$B$562,2,0)</f>
        <v>0</v>
      </c>
      <c r="G119" s="2">
        <f>Reach9[[#This Row],[Q1''2025]]-Reach9[[#This Row],[Q4''2024]]</f>
        <v>0</v>
      </c>
    </row>
    <row r="120" spans="1:7" x14ac:dyDescent="0.45">
      <c r="A120" s="3" t="s">
        <v>438</v>
      </c>
      <c r="B120" s="2"/>
      <c r="C120" s="2">
        <v>0</v>
      </c>
      <c r="D120" s="2">
        <v>0</v>
      </c>
      <c r="E120" s="2">
        <v>0</v>
      </c>
      <c r="F120" s="2">
        <f>VLOOKUP(Reach9[[#This Row],[Station]],'[4]Reach and Share'!$A$1:$B$562,2,0)</f>
        <v>0</v>
      </c>
      <c r="G120" s="2">
        <f>Reach9[[#This Row],[Q1''2025]]-Reach9[[#This Row],[Q4''2024]]</f>
        <v>0</v>
      </c>
    </row>
    <row r="121" spans="1:7" x14ac:dyDescent="0.45">
      <c r="A121" s="3" t="s">
        <v>501</v>
      </c>
      <c r="B121" s="2"/>
      <c r="C121" s="2"/>
      <c r="D121" s="2"/>
      <c r="E121" s="2">
        <v>0</v>
      </c>
      <c r="F121" s="2">
        <f>VLOOKUP(Reach9[[#This Row],[Station]],'[4]Reach and Share'!$A$1:$B$562,2,0)</f>
        <v>0</v>
      </c>
      <c r="G121" s="2">
        <f>Reach9[[#This Row],[Q1''2025]]-Reach9[[#This Row],[Q4''2024]]</f>
        <v>0</v>
      </c>
    </row>
    <row r="122" spans="1:7" x14ac:dyDescent="0.45">
      <c r="A122" s="3" t="s">
        <v>91</v>
      </c>
      <c r="B122" s="2">
        <v>0</v>
      </c>
      <c r="C122" s="2">
        <v>0</v>
      </c>
      <c r="D122" s="2">
        <v>0</v>
      </c>
      <c r="E122" s="2">
        <v>0</v>
      </c>
      <c r="F122" s="2">
        <f>VLOOKUP(Reach9[[#This Row],[Station]],'[4]Reach and Share'!$A$1:$B$562,2,0)</f>
        <v>0</v>
      </c>
      <c r="G122" s="2">
        <f>Reach9[[#This Row],[Q1''2025]]-Reach9[[#This Row],[Q4''2024]]</f>
        <v>0</v>
      </c>
    </row>
    <row r="123" spans="1:7" x14ac:dyDescent="0.45">
      <c r="A123" s="3" t="s">
        <v>413</v>
      </c>
      <c r="B123" s="2">
        <v>0</v>
      </c>
      <c r="C123" s="2">
        <v>0</v>
      </c>
      <c r="D123" s="2">
        <v>0</v>
      </c>
      <c r="E123" s="2">
        <v>0</v>
      </c>
      <c r="F123" s="2">
        <f>VLOOKUP(Reach9[[#This Row],[Station]],'[4]Reach and Share'!$A$1:$B$562,2,0)</f>
        <v>0</v>
      </c>
      <c r="G123" s="2">
        <f>Reach9[[#This Row],[Q1''2025]]-Reach9[[#This Row],[Q4''2024]]</f>
        <v>0</v>
      </c>
    </row>
    <row r="124" spans="1:7" x14ac:dyDescent="0.45">
      <c r="A124" s="3" t="s">
        <v>414</v>
      </c>
      <c r="B124" s="2">
        <v>0</v>
      </c>
      <c r="C124" s="2">
        <v>0</v>
      </c>
      <c r="D124" s="2">
        <v>0</v>
      </c>
      <c r="E124" s="2">
        <v>0</v>
      </c>
      <c r="F124" s="2">
        <f>VLOOKUP(Reach9[[#This Row],[Station]],'[4]Reach and Share'!$A$1:$B$562,2,0)</f>
        <v>0</v>
      </c>
      <c r="G124" s="2">
        <f>Reach9[[#This Row],[Q1''2025]]-Reach9[[#This Row],[Q4''2024]]</f>
        <v>0</v>
      </c>
    </row>
    <row r="125" spans="1:7" x14ac:dyDescent="0.45">
      <c r="A125" s="3" t="s">
        <v>456</v>
      </c>
      <c r="B125" s="2"/>
      <c r="C125" s="2">
        <v>0</v>
      </c>
      <c r="D125" s="2">
        <v>0</v>
      </c>
      <c r="E125" s="2">
        <v>0</v>
      </c>
      <c r="F125" s="2">
        <f>VLOOKUP(Reach9[[#This Row],[Station]],'[4]Reach and Share'!$A$1:$B$562,2,0)</f>
        <v>0</v>
      </c>
      <c r="G125" s="2">
        <f>Reach9[[#This Row],[Q1''2025]]-Reach9[[#This Row],[Q4''2024]]</f>
        <v>0</v>
      </c>
    </row>
    <row r="126" spans="1:7" x14ac:dyDescent="0.45">
      <c r="A126" s="3" t="s">
        <v>147</v>
      </c>
      <c r="B126" s="2">
        <v>0</v>
      </c>
      <c r="C126" s="2">
        <v>0</v>
      </c>
      <c r="D126" s="2">
        <v>0</v>
      </c>
      <c r="E126" s="2">
        <v>0</v>
      </c>
      <c r="F126" s="2">
        <f>VLOOKUP(Reach9[[#This Row],[Station]],'[4]Reach and Share'!$A$1:$B$562,2,0)</f>
        <v>0</v>
      </c>
      <c r="G126" s="2">
        <f>Reach9[[#This Row],[Q1''2025]]-Reach9[[#This Row],[Q4''2024]]</f>
        <v>0</v>
      </c>
    </row>
    <row r="127" spans="1:7" x14ac:dyDescent="0.45">
      <c r="A127" s="3" t="s">
        <v>491</v>
      </c>
      <c r="B127" s="2"/>
      <c r="C127" s="2"/>
      <c r="D127" s="2">
        <v>0</v>
      </c>
      <c r="E127" s="2">
        <v>0</v>
      </c>
      <c r="F127" s="2">
        <f>VLOOKUP(Reach9[[#This Row],[Station]],'[4]Reach and Share'!$A$1:$B$562,2,0)</f>
        <v>0</v>
      </c>
      <c r="G127" s="2">
        <f>Reach9[[#This Row],[Q1''2025]]-Reach9[[#This Row],[Q4''2024]]</f>
        <v>0</v>
      </c>
    </row>
    <row r="128" spans="1:7" x14ac:dyDescent="0.45">
      <c r="A128" s="3" t="s">
        <v>443</v>
      </c>
      <c r="B128" s="2"/>
      <c r="C128" s="2">
        <v>0</v>
      </c>
      <c r="D128" s="2">
        <v>0</v>
      </c>
      <c r="E128" s="2">
        <v>0</v>
      </c>
      <c r="F128" s="2">
        <f>VLOOKUP(Reach9[[#This Row],[Station]],'[4]Reach and Share'!$A$1:$B$562,2,0)</f>
        <v>0</v>
      </c>
      <c r="G128" s="2">
        <f>Reach9[[#This Row],[Q1''2025]]-Reach9[[#This Row],[Q4''2024]]</f>
        <v>0</v>
      </c>
    </row>
    <row r="129" spans="1:7" x14ac:dyDescent="0.45">
      <c r="A129" s="3" t="s">
        <v>34</v>
      </c>
      <c r="B129" s="2">
        <v>0</v>
      </c>
      <c r="C129" s="2">
        <v>0</v>
      </c>
      <c r="D129" s="2">
        <v>0</v>
      </c>
      <c r="E129" s="2">
        <v>0</v>
      </c>
      <c r="F129" s="2">
        <f>VLOOKUP(Reach9[[#This Row],[Station]],'[4]Reach and Share'!$A$1:$B$562,2,0)</f>
        <v>0</v>
      </c>
      <c r="G129" s="2">
        <f>Reach9[[#This Row],[Q1''2025]]-Reach9[[#This Row],[Q4''2024]]</f>
        <v>0</v>
      </c>
    </row>
    <row r="130" spans="1:7" x14ac:dyDescent="0.45">
      <c r="A130" s="3" t="s">
        <v>508</v>
      </c>
      <c r="B130" s="2"/>
      <c r="C130" s="2"/>
      <c r="D130" s="2"/>
      <c r="E130" s="2">
        <v>0</v>
      </c>
      <c r="F130" s="2">
        <f>VLOOKUP(Reach9[[#This Row],[Station]],'[4]Reach and Share'!$A$1:$B$562,2,0)</f>
        <v>0</v>
      </c>
      <c r="G130" s="2">
        <f>Reach9[[#This Row],[Q1''2025]]-Reach9[[#This Row],[Q4''2024]]</f>
        <v>0</v>
      </c>
    </row>
    <row r="131" spans="1:7" x14ac:dyDescent="0.45">
      <c r="A131" s="3" t="s">
        <v>386</v>
      </c>
      <c r="B131" s="2">
        <v>0</v>
      </c>
      <c r="C131" s="2">
        <v>0</v>
      </c>
      <c r="D131" s="2">
        <v>0</v>
      </c>
      <c r="E131" s="2">
        <v>0</v>
      </c>
      <c r="F131" s="2">
        <f>VLOOKUP(Reach9[[#This Row],[Station]],'[4]Reach and Share'!$A$1:$B$562,2,0)</f>
        <v>0</v>
      </c>
      <c r="G131" s="2">
        <f>Reach9[[#This Row],[Q1''2025]]-Reach9[[#This Row],[Q4''2024]]</f>
        <v>0</v>
      </c>
    </row>
    <row r="132" spans="1:7" x14ac:dyDescent="0.45">
      <c r="A132" s="3" t="s">
        <v>411</v>
      </c>
      <c r="B132" s="2">
        <v>0</v>
      </c>
      <c r="C132" s="2">
        <v>0</v>
      </c>
      <c r="D132" s="2">
        <v>0</v>
      </c>
      <c r="E132" s="2">
        <v>0</v>
      </c>
      <c r="F132" s="2">
        <f>VLOOKUP(Reach9[[#This Row],[Station]],'[4]Reach and Share'!$A$1:$B$562,2,0)</f>
        <v>0</v>
      </c>
      <c r="G132" s="2">
        <f>Reach9[[#This Row],[Q1''2025]]-Reach9[[#This Row],[Q4''2024]]</f>
        <v>0</v>
      </c>
    </row>
    <row r="133" spans="1:7" x14ac:dyDescent="0.45">
      <c r="A133" s="3" t="s">
        <v>500</v>
      </c>
      <c r="B133" s="2"/>
      <c r="C133" s="2"/>
      <c r="D133" s="2"/>
      <c r="E133" s="2">
        <v>0</v>
      </c>
      <c r="F133" s="2">
        <f>VLOOKUP(Reach9[[#This Row],[Station]],'[4]Reach and Share'!$A$1:$B$562,2,0)</f>
        <v>0</v>
      </c>
      <c r="G133" s="2">
        <f>Reach9[[#This Row],[Q1''2025]]-Reach9[[#This Row],[Q4''2024]]</f>
        <v>0</v>
      </c>
    </row>
    <row r="134" spans="1:7" x14ac:dyDescent="0.45">
      <c r="A134" s="3" t="s">
        <v>463</v>
      </c>
      <c r="B134" s="2"/>
      <c r="C134" s="2"/>
      <c r="D134" s="2">
        <v>0</v>
      </c>
      <c r="E134" s="2">
        <v>0</v>
      </c>
      <c r="F134" s="2">
        <f>VLOOKUP(Reach9[[#This Row],[Station]],'[4]Reach and Share'!$A$1:$B$562,2,0)</f>
        <v>0</v>
      </c>
      <c r="G134" s="2">
        <f>Reach9[[#This Row],[Q1''2025]]-Reach9[[#This Row],[Q4''2024]]</f>
        <v>0</v>
      </c>
    </row>
    <row r="135" spans="1:7" x14ac:dyDescent="0.45">
      <c r="A135" s="3" t="s">
        <v>376</v>
      </c>
      <c r="B135" s="2">
        <v>0</v>
      </c>
      <c r="C135" s="2">
        <v>0</v>
      </c>
      <c r="D135" s="2">
        <v>0</v>
      </c>
      <c r="E135" s="2">
        <v>0</v>
      </c>
      <c r="F135" s="2">
        <f>VLOOKUP(Reach9[[#This Row],[Station]],'[4]Reach and Share'!$A$1:$B$562,2,0)</f>
        <v>0</v>
      </c>
      <c r="G135" s="2">
        <f>Reach9[[#This Row],[Q1''2025]]-Reach9[[#This Row],[Q4''2024]]</f>
        <v>0</v>
      </c>
    </row>
    <row r="136" spans="1:7" x14ac:dyDescent="0.45">
      <c r="A136" s="3" t="s">
        <v>70</v>
      </c>
      <c r="B136" s="2">
        <v>0</v>
      </c>
      <c r="C136" s="2">
        <v>0</v>
      </c>
      <c r="D136" s="2">
        <v>0</v>
      </c>
      <c r="E136" s="2">
        <v>0</v>
      </c>
      <c r="F136" s="2">
        <f>VLOOKUP(Reach9[[#This Row],[Station]],'[4]Reach and Share'!$A$1:$B$562,2,0)</f>
        <v>0</v>
      </c>
      <c r="G136" s="2">
        <f>Reach9[[#This Row],[Q1''2025]]-Reach9[[#This Row],[Q4''2024]]</f>
        <v>0</v>
      </c>
    </row>
    <row r="137" spans="1:7" x14ac:dyDescent="0.45">
      <c r="A137" s="3" t="s">
        <v>65</v>
      </c>
      <c r="B137" s="2">
        <v>0</v>
      </c>
      <c r="C137" s="2">
        <v>0</v>
      </c>
      <c r="D137" s="2">
        <v>0</v>
      </c>
      <c r="E137" s="2">
        <v>0</v>
      </c>
      <c r="F137" s="2">
        <f>VLOOKUP(Reach9[[#This Row],[Station]],'[4]Reach and Share'!$A$1:$B$562,2,0)</f>
        <v>0</v>
      </c>
      <c r="G137" s="2">
        <f>Reach9[[#This Row],[Q1''2025]]-Reach9[[#This Row],[Q4''2024]]</f>
        <v>0</v>
      </c>
    </row>
    <row r="138" spans="1:7" x14ac:dyDescent="0.45">
      <c r="A138" s="3" t="s">
        <v>69</v>
      </c>
      <c r="B138" s="2">
        <v>0</v>
      </c>
      <c r="C138" s="2">
        <v>0</v>
      </c>
      <c r="D138" s="2">
        <v>0</v>
      </c>
      <c r="E138" s="2">
        <v>0</v>
      </c>
      <c r="F138" s="2">
        <f>VLOOKUP(Reach9[[#This Row],[Station]],'[4]Reach and Share'!$A$1:$B$562,2,0)</f>
        <v>0</v>
      </c>
      <c r="G138" s="2">
        <f>Reach9[[#This Row],[Q1''2025]]-Reach9[[#This Row],[Q4''2024]]</f>
        <v>0</v>
      </c>
    </row>
    <row r="139" spans="1:7" x14ac:dyDescent="0.45">
      <c r="A139" s="3" t="s">
        <v>227</v>
      </c>
      <c r="B139" s="2">
        <v>0</v>
      </c>
      <c r="C139" s="2">
        <v>0</v>
      </c>
      <c r="D139" s="2">
        <v>0</v>
      </c>
      <c r="E139" s="2">
        <v>0</v>
      </c>
      <c r="F139" s="2">
        <f>VLOOKUP(Reach9[[#This Row],[Station]],'[4]Reach and Share'!$A$1:$B$562,2,0)</f>
        <v>0</v>
      </c>
      <c r="G139" s="2">
        <f>Reach9[[#This Row],[Q1''2025]]-Reach9[[#This Row],[Q4''2024]]</f>
        <v>0</v>
      </c>
    </row>
    <row r="140" spans="1:7" x14ac:dyDescent="0.45">
      <c r="A140" s="3" t="s">
        <v>77</v>
      </c>
      <c r="B140" s="2">
        <v>0</v>
      </c>
      <c r="C140" s="2">
        <v>0</v>
      </c>
      <c r="D140" s="2">
        <v>0</v>
      </c>
      <c r="E140" s="2">
        <v>0</v>
      </c>
      <c r="F140" s="2">
        <f>VLOOKUP(Reach9[[#This Row],[Station]],'[4]Reach and Share'!$A$1:$B$562,2,0)</f>
        <v>0</v>
      </c>
      <c r="G140" s="2">
        <f>Reach9[[#This Row],[Q1''2025]]-Reach9[[#This Row],[Q4''2024]]</f>
        <v>0</v>
      </c>
    </row>
    <row r="141" spans="1:7" x14ac:dyDescent="0.45">
      <c r="A141" s="3" t="s">
        <v>96</v>
      </c>
      <c r="B141" s="2">
        <v>0</v>
      </c>
      <c r="C141" s="2">
        <v>0</v>
      </c>
      <c r="D141" s="2">
        <v>0</v>
      </c>
      <c r="E141" s="2">
        <v>0</v>
      </c>
      <c r="F141" s="2">
        <f>VLOOKUP(Reach9[[#This Row],[Station]],'[4]Reach and Share'!$A$1:$B$562,2,0)</f>
        <v>0</v>
      </c>
      <c r="G141" s="2">
        <f>Reach9[[#This Row],[Q1''2025]]-Reach9[[#This Row],[Q4''2024]]</f>
        <v>0</v>
      </c>
    </row>
    <row r="142" spans="1:7" x14ac:dyDescent="0.45">
      <c r="A142" s="3" t="s">
        <v>68</v>
      </c>
      <c r="B142" s="2">
        <v>0</v>
      </c>
      <c r="C142" s="2">
        <v>0</v>
      </c>
      <c r="D142" s="2">
        <v>0</v>
      </c>
      <c r="E142" s="2">
        <v>0</v>
      </c>
      <c r="F142" s="2">
        <f>VLOOKUP(Reach9[[#This Row],[Station]],'[4]Reach and Share'!$A$1:$B$562,2,0)</f>
        <v>0</v>
      </c>
      <c r="G142" s="2">
        <f>Reach9[[#This Row],[Q1''2025]]-Reach9[[#This Row],[Q4''2024]]</f>
        <v>0</v>
      </c>
    </row>
    <row r="143" spans="1:7" x14ac:dyDescent="0.45">
      <c r="A143" s="3" t="s">
        <v>178</v>
      </c>
      <c r="B143" s="2">
        <v>0</v>
      </c>
      <c r="C143" s="2">
        <v>0</v>
      </c>
      <c r="D143" s="2">
        <v>0</v>
      </c>
      <c r="E143" s="2">
        <v>0</v>
      </c>
      <c r="F143" s="2">
        <f>VLOOKUP(Reach9[[#This Row],[Station]],'[4]Reach and Share'!$A$1:$B$562,2,0)</f>
        <v>0</v>
      </c>
      <c r="G143" s="2">
        <f>Reach9[[#This Row],[Q1''2025]]-Reach9[[#This Row],[Q4''2024]]</f>
        <v>0</v>
      </c>
    </row>
    <row r="144" spans="1:7" x14ac:dyDescent="0.45">
      <c r="A144" s="3" t="s">
        <v>64</v>
      </c>
      <c r="B144" s="2">
        <v>0</v>
      </c>
      <c r="C144" s="2">
        <v>0</v>
      </c>
      <c r="D144" s="2">
        <v>0</v>
      </c>
      <c r="E144" s="2">
        <v>0</v>
      </c>
      <c r="F144" s="2">
        <f>VLOOKUP(Reach9[[#This Row],[Station]],'[4]Reach and Share'!$A$1:$B$562,2,0)</f>
        <v>0</v>
      </c>
      <c r="G144" s="2">
        <f>Reach9[[#This Row],[Q1''2025]]-Reach9[[#This Row],[Q4''2024]]</f>
        <v>0</v>
      </c>
    </row>
    <row r="145" spans="1:7" x14ac:dyDescent="0.45">
      <c r="A145" s="3" t="s">
        <v>63</v>
      </c>
      <c r="B145" s="2">
        <v>0</v>
      </c>
      <c r="C145" s="2">
        <v>0</v>
      </c>
      <c r="D145" s="2">
        <v>0</v>
      </c>
      <c r="E145" s="2">
        <v>0</v>
      </c>
      <c r="F145" s="2">
        <f>VLOOKUP(Reach9[[#This Row],[Station]],'[4]Reach and Share'!$A$1:$B$562,2,0)</f>
        <v>0</v>
      </c>
      <c r="G145" s="2">
        <f>Reach9[[#This Row],[Q1''2025]]-Reach9[[#This Row],[Q4''2024]]</f>
        <v>0</v>
      </c>
    </row>
    <row r="146" spans="1:7" x14ac:dyDescent="0.45">
      <c r="A146" s="3" t="s">
        <v>66</v>
      </c>
      <c r="B146" s="2">
        <v>0</v>
      </c>
      <c r="C146" s="2">
        <v>0</v>
      </c>
      <c r="D146" s="2">
        <v>1.1000000000000001E-3</v>
      </c>
      <c r="E146" s="2">
        <v>0</v>
      </c>
      <c r="F146" s="2">
        <f>VLOOKUP(Reach9[[#This Row],[Station]],'[4]Reach and Share'!$A$1:$B$562,2,0)</f>
        <v>0</v>
      </c>
      <c r="G146" s="2">
        <f>Reach9[[#This Row],[Q1''2025]]-Reach9[[#This Row],[Q4''2024]]</f>
        <v>0</v>
      </c>
    </row>
    <row r="147" spans="1:7" x14ac:dyDescent="0.45">
      <c r="A147" s="3" t="s">
        <v>198</v>
      </c>
      <c r="B147" s="2">
        <v>0</v>
      </c>
      <c r="C147" s="2">
        <v>0</v>
      </c>
      <c r="D147" s="2">
        <v>0</v>
      </c>
      <c r="E147" s="2">
        <v>0</v>
      </c>
      <c r="F147" s="2">
        <f>VLOOKUP(Reach9[[#This Row],[Station]],'[4]Reach and Share'!$A$1:$B$562,2,0)</f>
        <v>0</v>
      </c>
      <c r="G147" s="2">
        <f>Reach9[[#This Row],[Q1''2025]]-Reach9[[#This Row],[Q4''2024]]</f>
        <v>0</v>
      </c>
    </row>
    <row r="148" spans="1:7" x14ac:dyDescent="0.45">
      <c r="A148" s="3" t="s">
        <v>60</v>
      </c>
      <c r="B148" s="2">
        <v>0</v>
      </c>
      <c r="C148" s="2">
        <v>0</v>
      </c>
      <c r="D148" s="2">
        <v>0</v>
      </c>
      <c r="E148" s="2">
        <v>0</v>
      </c>
      <c r="F148" s="2">
        <f>VLOOKUP(Reach9[[#This Row],[Station]],'[4]Reach and Share'!$A$1:$B$562,2,0)</f>
        <v>0</v>
      </c>
      <c r="G148" s="2">
        <f>Reach9[[#This Row],[Q1''2025]]-Reach9[[#This Row],[Q4''2024]]</f>
        <v>0</v>
      </c>
    </row>
    <row r="149" spans="1:7" x14ac:dyDescent="0.45">
      <c r="A149" s="3" t="s">
        <v>67</v>
      </c>
      <c r="B149" s="2">
        <v>0</v>
      </c>
      <c r="C149" s="2">
        <v>0</v>
      </c>
      <c r="D149" s="2">
        <v>0</v>
      </c>
      <c r="E149" s="2">
        <v>0</v>
      </c>
      <c r="F149" s="2">
        <f>VLOOKUP(Reach9[[#This Row],[Station]],'[4]Reach and Share'!$A$1:$B$562,2,0)</f>
        <v>0</v>
      </c>
      <c r="G149" s="2">
        <f>Reach9[[#This Row],[Q1''2025]]-Reach9[[#This Row],[Q4''2024]]</f>
        <v>0</v>
      </c>
    </row>
    <row r="150" spans="1:7" x14ac:dyDescent="0.45">
      <c r="A150" s="3" t="s">
        <v>122</v>
      </c>
      <c r="B150" s="2">
        <v>0</v>
      </c>
      <c r="C150" s="2">
        <v>0</v>
      </c>
      <c r="D150" s="2">
        <v>0</v>
      </c>
      <c r="E150" s="2">
        <v>0</v>
      </c>
      <c r="F150" s="2">
        <f>VLOOKUP(Reach9[[#This Row],[Station]],'[4]Reach and Share'!$A$1:$B$562,2,0)</f>
        <v>0</v>
      </c>
      <c r="G150" s="2">
        <f>Reach9[[#This Row],[Q1''2025]]-Reach9[[#This Row],[Q4''2024]]</f>
        <v>0</v>
      </c>
    </row>
    <row r="151" spans="1:7" x14ac:dyDescent="0.45">
      <c r="A151" s="3" t="s">
        <v>490</v>
      </c>
      <c r="B151" s="2"/>
      <c r="C151" s="2"/>
      <c r="D151" s="2">
        <v>0</v>
      </c>
      <c r="E151" s="2">
        <v>0</v>
      </c>
      <c r="F151" s="2">
        <f>VLOOKUP(Reach9[[#This Row],[Station]],'[4]Reach and Share'!$A$1:$B$562,2,0)</f>
        <v>0</v>
      </c>
      <c r="G151" s="2">
        <f>Reach9[[#This Row],[Q1''2025]]-Reach9[[#This Row],[Q4''2024]]</f>
        <v>0</v>
      </c>
    </row>
    <row r="152" spans="1:7" x14ac:dyDescent="0.45">
      <c r="A152" s="3" t="s">
        <v>196</v>
      </c>
      <c r="B152" s="2">
        <v>0</v>
      </c>
      <c r="C152" s="2">
        <v>0</v>
      </c>
      <c r="D152" s="2">
        <v>0</v>
      </c>
      <c r="E152" s="2">
        <v>0</v>
      </c>
      <c r="F152" s="2">
        <f>VLOOKUP(Reach9[[#This Row],[Station]],'[4]Reach and Share'!$A$1:$B$562,2,0)</f>
        <v>0</v>
      </c>
      <c r="G152" s="2">
        <f>Reach9[[#This Row],[Q1''2025]]-Reach9[[#This Row],[Q4''2024]]</f>
        <v>0</v>
      </c>
    </row>
    <row r="153" spans="1:7" x14ac:dyDescent="0.45">
      <c r="A153" s="3" t="s">
        <v>216</v>
      </c>
      <c r="B153" s="2">
        <v>0</v>
      </c>
      <c r="C153" s="2">
        <v>0</v>
      </c>
      <c r="D153" s="2">
        <v>0</v>
      </c>
      <c r="E153" s="2">
        <v>0</v>
      </c>
      <c r="F153" s="2">
        <f>VLOOKUP(Reach9[[#This Row],[Station]],'[4]Reach and Share'!$A$1:$B$562,2,0)</f>
        <v>0</v>
      </c>
      <c r="G153" s="2">
        <f>Reach9[[#This Row],[Q1''2025]]-Reach9[[#This Row],[Q4''2024]]</f>
        <v>0</v>
      </c>
    </row>
    <row r="154" spans="1:7" x14ac:dyDescent="0.45">
      <c r="A154" s="3" t="s">
        <v>129</v>
      </c>
      <c r="B154" s="2">
        <v>0</v>
      </c>
      <c r="C154" s="2">
        <v>0</v>
      </c>
      <c r="D154" s="2">
        <v>0</v>
      </c>
      <c r="E154" s="2">
        <v>0</v>
      </c>
      <c r="F154" s="2">
        <f>VLOOKUP(Reach9[[#This Row],[Station]],'[4]Reach and Share'!$A$1:$B$562,2,0)</f>
        <v>0</v>
      </c>
      <c r="G154" s="2">
        <f>Reach9[[#This Row],[Q1''2025]]-Reach9[[#This Row],[Q4''2024]]</f>
        <v>0</v>
      </c>
    </row>
    <row r="155" spans="1:7" x14ac:dyDescent="0.45">
      <c r="A155" s="3" t="s">
        <v>515</v>
      </c>
      <c r="B155" s="2"/>
      <c r="C155" s="2"/>
      <c r="D155" s="2"/>
      <c r="E155" s="2">
        <v>0</v>
      </c>
      <c r="F155" s="2">
        <f>VLOOKUP(Reach9[[#This Row],[Station]],'[4]Reach and Share'!$A$1:$B$562,2,0)</f>
        <v>0</v>
      </c>
      <c r="G155" s="2">
        <f>Reach9[[#This Row],[Q1''2025]]-Reach9[[#This Row],[Q4''2024]]</f>
        <v>0</v>
      </c>
    </row>
    <row r="156" spans="1:7" x14ac:dyDescent="0.45">
      <c r="A156" s="3" t="s">
        <v>454</v>
      </c>
      <c r="B156" s="2"/>
      <c r="C156" s="2">
        <v>0</v>
      </c>
      <c r="D156" s="2">
        <v>0</v>
      </c>
      <c r="E156" s="2">
        <v>0</v>
      </c>
      <c r="F156" s="2">
        <f>VLOOKUP(Reach9[[#This Row],[Station]],'[4]Reach and Share'!$A$1:$B$562,2,0)</f>
        <v>0</v>
      </c>
      <c r="G156" s="2">
        <f>Reach9[[#This Row],[Q1''2025]]-Reach9[[#This Row],[Q4''2024]]</f>
        <v>0</v>
      </c>
    </row>
    <row r="157" spans="1:7" x14ac:dyDescent="0.45">
      <c r="A157" s="3" t="s">
        <v>128</v>
      </c>
      <c r="B157" s="2">
        <v>0</v>
      </c>
      <c r="C157" s="2">
        <v>0</v>
      </c>
      <c r="D157" s="2">
        <v>0</v>
      </c>
      <c r="E157" s="2">
        <v>0</v>
      </c>
      <c r="F157" s="2">
        <f>VLOOKUP(Reach9[[#This Row],[Station]],'[4]Reach and Share'!$A$1:$B$562,2,0)</f>
        <v>0</v>
      </c>
      <c r="G157" s="2">
        <f>Reach9[[#This Row],[Q1''2025]]-Reach9[[#This Row],[Q4''2024]]</f>
        <v>0</v>
      </c>
    </row>
    <row r="158" spans="1:7" x14ac:dyDescent="0.45">
      <c r="A158" s="3" t="s">
        <v>210</v>
      </c>
      <c r="B158" s="2">
        <v>0</v>
      </c>
      <c r="C158" s="2">
        <v>0</v>
      </c>
      <c r="D158" s="2">
        <v>0</v>
      </c>
      <c r="E158" s="2">
        <v>0</v>
      </c>
      <c r="F158" s="2">
        <f>VLOOKUP(Reach9[[#This Row],[Station]],'[4]Reach and Share'!$A$1:$B$562,2,0)</f>
        <v>0</v>
      </c>
      <c r="G158" s="2">
        <f>Reach9[[#This Row],[Q1''2025]]-Reach9[[#This Row],[Q4''2024]]</f>
        <v>0</v>
      </c>
    </row>
    <row r="159" spans="1:7" x14ac:dyDescent="0.45">
      <c r="A159" s="3" t="s">
        <v>179</v>
      </c>
      <c r="B159" s="2">
        <v>0</v>
      </c>
      <c r="C159" s="2">
        <v>0</v>
      </c>
      <c r="D159" s="2">
        <v>0</v>
      </c>
      <c r="E159" s="2">
        <v>0</v>
      </c>
      <c r="F159" s="2">
        <f>VLOOKUP(Reach9[[#This Row],[Station]],'[4]Reach and Share'!$A$1:$B$562,2,0)</f>
        <v>0</v>
      </c>
      <c r="G159" s="2">
        <f>Reach9[[#This Row],[Q1''2025]]-Reach9[[#This Row],[Q4''2024]]</f>
        <v>0</v>
      </c>
    </row>
    <row r="160" spans="1:7" x14ac:dyDescent="0.45">
      <c r="A160" s="3" t="s">
        <v>124</v>
      </c>
      <c r="B160" s="2">
        <v>0</v>
      </c>
      <c r="C160" s="2">
        <v>0</v>
      </c>
      <c r="D160" s="2">
        <v>0</v>
      </c>
      <c r="E160" s="2">
        <v>0</v>
      </c>
      <c r="F160" s="2">
        <f>VLOOKUP(Reach9[[#This Row],[Station]],'[4]Reach and Share'!$A$1:$B$562,2,0)</f>
        <v>0</v>
      </c>
      <c r="G160" s="2">
        <f>Reach9[[#This Row],[Q1''2025]]-Reach9[[#This Row],[Q4''2024]]</f>
        <v>0</v>
      </c>
    </row>
    <row r="161" spans="1:7" x14ac:dyDescent="0.45">
      <c r="A161" s="3" t="s">
        <v>137</v>
      </c>
      <c r="B161" s="2">
        <v>0</v>
      </c>
      <c r="C161" s="2">
        <v>0</v>
      </c>
      <c r="D161" s="2">
        <v>0</v>
      </c>
      <c r="E161" s="2">
        <v>0</v>
      </c>
      <c r="F161" s="2">
        <f>VLOOKUP(Reach9[[#This Row],[Station]],'[4]Reach and Share'!$A$1:$B$562,2,0)</f>
        <v>0</v>
      </c>
      <c r="G161" s="2">
        <f>Reach9[[#This Row],[Q1''2025]]-Reach9[[#This Row],[Q4''2024]]</f>
        <v>0</v>
      </c>
    </row>
    <row r="162" spans="1:7" x14ac:dyDescent="0.45">
      <c r="A162" s="3" t="s">
        <v>514</v>
      </c>
      <c r="B162" s="2"/>
      <c r="C162" s="2"/>
      <c r="D162" s="2"/>
      <c r="E162" s="2">
        <v>0</v>
      </c>
      <c r="F162" s="2">
        <f>VLOOKUP(Reach9[[#This Row],[Station]],'[4]Reach and Share'!$A$1:$B$562,2,0)</f>
        <v>0</v>
      </c>
      <c r="G162" s="2">
        <f>Reach9[[#This Row],[Q1''2025]]-Reach9[[#This Row],[Q4''2024]]</f>
        <v>0</v>
      </c>
    </row>
    <row r="163" spans="1:7" x14ac:dyDescent="0.45">
      <c r="A163" s="3" t="s">
        <v>460</v>
      </c>
      <c r="B163" s="2"/>
      <c r="C163" s="2">
        <v>0</v>
      </c>
      <c r="D163" s="2">
        <v>0</v>
      </c>
      <c r="E163" s="2">
        <v>0</v>
      </c>
      <c r="F163" s="2">
        <f>VLOOKUP(Reach9[[#This Row],[Station]],'[4]Reach and Share'!$A$1:$B$562,2,0)</f>
        <v>0</v>
      </c>
      <c r="G163" s="2">
        <f>Reach9[[#This Row],[Q1''2025]]-Reach9[[#This Row],[Q4''2024]]</f>
        <v>0</v>
      </c>
    </row>
    <row r="164" spans="1:7" x14ac:dyDescent="0.45">
      <c r="A164" s="3" t="s">
        <v>125</v>
      </c>
      <c r="B164" s="2">
        <v>0</v>
      </c>
      <c r="C164" s="2">
        <v>0</v>
      </c>
      <c r="D164" s="2">
        <v>0</v>
      </c>
      <c r="E164" s="2">
        <v>0</v>
      </c>
      <c r="F164" s="2">
        <f>VLOOKUP(Reach9[[#This Row],[Station]],'[4]Reach and Share'!$A$1:$B$562,2,0)</f>
        <v>0</v>
      </c>
      <c r="G164" s="2">
        <f>Reach9[[#This Row],[Q1''2025]]-Reach9[[#This Row],[Q4''2024]]</f>
        <v>0</v>
      </c>
    </row>
    <row r="165" spans="1:7" x14ac:dyDescent="0.45">
      <c r="A165" s="3" t="s">
        <v>71</v>
      </c>
      <c r="B165" s="2">
        <v>0</v>
      </c>
      <c r="C165" s="2">
        <v>0</v>
      </c>
      <c r="D165" s="2">
        <v>0</v>
      </c>
      <c r="E165" s="2">
        <v>0</v>
      </c>
      <c r="F165" s="2">
        <f>VLOOKUP(Reach9[[#This Row],[Station]],'[4]Reach and Share'!$A$1:$B$562,2,0)</f>
        <v>0</v>
      </c>
      <c r="G165" s="2">
        <f>Reach9[[#This Row],[Q1''2025]]-Reach9[[#This Row],[Q4''2024]]</f>
        <v>0</v>
      </c>
    </row>
    <row r="166" spans="1:7" x14ac:dyDescent="0.45">
      <c r="A166" s="3" t="s">
        <v>74</v>
      </c>
      <c r="B166" s="2">
        <v>0</v>
      </c>
      <c r="C166" s="2">
        <v>0</v>
      </c>
      <c r="D166" s="2">
        <v>0</v>
      </c>
      <c r="E166" s="2">
        <v>0</v>
      </c>
      <c r="F166" s="2">
        <f>VLOOKUP(Reach9[[#This Row],[Station]],'[4]Reach and Share'!$A$1:$B$562,2,0)</f>
        <v>0</v>
      </c>
      <c r="G166" s="2">
        <f>Reach9[[#This Row],[Q1''2025]]-Reach9[[#This Row],[Q4''2024]]</f>
        <v>0</v>
      </c>
    </row>
    <row r="167" spans="1:7" x14ac:dyDescent="0.45">
      <c r="A167" s="3" t="s">
        <v>86</v>
      </c>
      <c r="B167" s="2">
        <v>0</v>
      </c>
      <c r="C167" s="2">
        <v>0</v>
      </c>
      <c r="D167" s="2">
        <v>0</v>
      </c>
      <c r="E167" s="2">
        <v>0</v>
      </c>
      <c r="F167" s="2">
        <f>VLOOKUP(Reach9[[#This Row],[Station]],'[4]Reach and Share'!$A$1:$B$562,2,0)</f>
        <v>0</v>
      </c>
      <c r="G167" s="2">
        <f>Reach9[[#This Row],[Q1''2025]]-Reach9[[#This Row],[Q4''2024]]</f>
        <v>0</v>
      </c>
    </row>
    <row r="168" spans="1:7" x14ac:dyDescent="0.45">
      <c r="A168" s="3" t="s">
        <v>72</v>
      </c>
      <c r="B168" s="2">
        <v>0</v>
      </c>
      <c r="C168" s="2">
        <v>0</v>
      </c>
      <c r="D168" s="2">
        <v>0</v>
      </c>
      <c r="E168" s="2">
        <v>0</v>
      </c>
      <c r="F168" s="2">
        <f>VLOOKUP(Reach9[[#This Row],[Station]],'[4]Reach and Share'!$A$1:$B$562,2,0)</f>
        <v>0</v>
      </c>
      <c r="G168" s="2">
        <f>Reach9[[#This Row],[Q1''2025]]-Reach9[[#This Row],[Q4''2024]]</f>
        <v>0</v>
      </c>
    </row>
    <row r="169" spans="1:7" x14ac:dyDescent="0.45">
      <c r="A169" s="3" t="s">
        <v>53</v>
      </c>
      <c r="B169" s="2">
        <v>0</v>
      </c>
      <c r="C169" s="2">
        <v>0</v>
      </c>
      <c r="D169" s="2">
        <v>0</v>
      </c>
      <c r="E169" s="2">
        <v>0</v>
      </c>
      <c r="F169" s="2">
        <f>VLOOKUP(Reach9[[#This Row],[Station]],'[4]Reach and Share'!$A$1:$B$562,2,0)</f>
        <v>0</v>
      </c>
      <c r="G169" s="2">
        <f>Reach9[[#This Row],[Q1''2025]]-Reach9[[#This Row],[Q4''2024]]</f>
        <v>0</v>
      </c>
    </row>
    <row r="170" spans="1:7" x14ac:dyDescent="0.45">
      <c r="A170" s="3" t="s">
        <v>209</v>
      </c>
      <c r="B170" s="2">
        <v>0</v>
      </c>
      <c r="C170" s="2">
        <v>0</v>
      </c>
      <c r="D170" s="2">
        <v>0</v>
      </c>
      <c r="E170" s="2">
        <v>0</v>
      </c>
      <c r="F170" s="2">
        <f>VLOOKUP(Reach9[[#This Row],[Station]],'[4]Reach and Share'!$A$1:$B$562,2,0)</f>
        <v>0</v>
      </c>
      <c r="G170" s="2">
        <f>Reach9[[#This Row],[Q1''2025]]-Reach9[[#This Row],[Q4''2024]]</f>
        <v>0</v>
      </c>
    </row>
    <row r="171" spans="1:7" x14ac:dyDescent="0.45">
      <c r="A171" s="3" t="s">
        <v>52</v>
      </c>
      <c r="B171" s="2">
        <v>0</v>
      </c>
      <c r="C171" s="2">
        <v>0</v>
      </c>
      <c r="D171" s="2">
        <v>0</v>
      </c>
      <c r="E171" s="2">
        <v>0</v>
      </c>
      <c r="F171" s="2">
        <f>VLOOKUP(Reach9[[#This Row],[Station]],'[4]Reach and Share'!$A$1:$B$562,2,0)</f>
        <v>0</v>
      </c>
      <c r="G171" s="2">
        <f>Reach9[[#This Row],[Q1''2025]]-Reach9[[#This Row],[Q4''2024]]</f>
        <v>0</v>
      </c>
    </row>
    <row r="172" spans="1:7" x14ac:dyDescent="0.45">
      <c r="A172" s="3" t="s">
        <v>224</v>
      </c>
      <c r="B172" s="2">
        <v>0</v>
      </c>
      <c r="C172" s="2">
        <v>0</v>
      </c>
      <c r="D172" s="2">
        <v>0</v>
      </c>
      <c r="E172" s="2">
        <v>0</v>
      </c>
      <c r="F172" s="2">
        <f>VLOOKUP(Reach9[[#This Row],[Station]],'[4]Reach and Share'!$A$1:$B$562,2,0)</f>
        <v>0</v>
      </c>
      <c r="G172" s="2">
        <f>Reach9[[#This Row],[Q1''2025]]-Reach9[[#This Row],[Q4''2024]]</f>
        <v>0</v>
      </c>
    </row>
    <row r="173" spans="1:7" x14ac:dyDescent="0.45">
      <c r="A173" s="3" t="s">
        <v>517</v>
      </c>
      <c r="B173" s="2"/>
      <c r="C173" s="2"/>
      <c r="D173" s="2"/>
      <c r="E173" s="2">
        <v>0</v>
      </c>
      <c r="F173" s="2">
        <f>VLOOKUP(Reach9[[#This Row],[Station]],'[4]Reach and Share'!$A$1:$B$562,2,0)</f>
        <v>0</v>
      </c>
      <c r="G173" s="2">
        <f>Reach9[[#This Row],[Q1''2025]]-Reach9[[#This Row],[Q4''2024]]</f>
        <v>0</v>
      </c>
    </row>
    <row r="174" spans="1:7" x14ac:dyDescent="0.45">
      <c r="A174" s="3" t="s">
        <v>516</v>
      </c>
      <c r="B174" s="2"/>
      <c r="C174" s="2"/>
      <c r="D174" s="2"/>
      <c r="E174" s="2">
        <v>0</v>
      </c>
      <c r="F174" s="2">
        <f>VLOOKUP(Reach9[[#This Row],[Station]],'[4]Reach and Share'!$A$1:$B$562,2,0)</f>
        <v>0</v>
      </c>
      <c r="G174" s="2">
        <f>Reach9[[#This Row],[Q1''2025]]-Reach9[[#This Row],[Q4''2024]]</f>
        <v>0</v>
      </c>
    </row>
    <row r="175" spans="1:7" x14ac:dyDescent="0.45">
      <c r="A175" s="3" t="s">
        <v>213</v>
      </c>
      <c r="B175" s="2">
        <v>0</v>
      </c>
      <c r="C175" s="2">
        <v>0</v>
      </c>
      <c r="D175" s="2">
        <v>0</v>
      </c>
      <c r="E175" s="2">
        <v>0</v>
      </c>
      <c r="F175" s="2">
        <f>VLOOKUP(Reach9[[#This Row],[Station]],'[4]Reach and Share'!$A$1:$B$562,2,0)</f>
        <v>0</v>
      </c>
      <c r="G175" s="2">
        <f>Reach9[[#This Row],[Q1''2025]]-Reach9[[#This Row],[Q4''2024]]</f>
        <v>0</v>
      </c>
    </row>
    <row r="176" spans="1:7" x14ac:dyDescent="0.45">
      <c r="A176" s="3" t="s">
        <v>470</v>
      </c>
      <c r="B176" s="2"/>
      <c r="C176" s="2"/>
      <c r="D176" s="2">
        <v>0</v>
      </c>
      <c r="E176" s="2">
        <v>0</v>
      </c>
      <c r="F176" s="2">
        <f>VLOOKUP(Reach9[[#This Row],[Station]],'[4]Reach and Share'!$A$1:$B$562,2,0)</f>
        <v>0</v>
      </c>
      <c r="G176" s="2">
        <f>Reach9[[#This Row],[Q1''2025]]-Reach9[[#This Row],[Q4''2024]]</f>
        <v>0</v>
      </c>
    </row>
    <row r="177" spans="1:7" x14ac:dyDescent="0.45">
      <c r="A177" s="3" t="s">
        <v>95</v>
      </c>
      <c r="B177" s="2">
        <v>0</v>
      </c>
      <c r="C177" s="2">
        <v>0</v>
      </c>
      <c r="D177" s="2">
        <v>0</v>
      </c>
      <c r="E177" s="2">
        <v>0</v>
      </c>
      <c r="F177" s="2">
        <f>VLOOKUP(Reach9[[#This Row],[Station]],'[4]Reach and Share'!$A$1:$B$562,2,0)</f>
        <v>0</v>
      </c>
      <c r="G177" s="2">
        <f>Reach9[[#This Row],[Q1''2025]]-Reach9[[#This Row],[Q4''2024]]</f>
        <v>0</v>
      </c>
    </row>
    <row r="178" spans="1:7" x14ac:dyDescent="0.45">
      <c r="A178" s="3" t="s">
        <v>94</v>
      </c>
      <c r="B178" s="2">
        <v>0</v>
      </c>
      <c r="C178" s="2">
        <v>0</v>
      </c>
      <c r="D178" s="2">
        <v>0</v>
      </c>
      <c r="E178" s="2">
        <v>0</v>
      </c>
      <c r="F178" s="2">
        <f>VLOOKUP(Reach9[[#This Row],[Station]],'[4]Reach and Share'!$A$1:$B$562,2,0)</f>
        <v>0</v>
      </c>
      <c r="G178" s="2">
        <f>Reach9[[#This Row],[Q1''2025]]-Reach9[[#This Row],[Q4''2024]]</f>
        <v>0</v>
      </c>
    </row>
    <row r="179" spans="1:7" x14ac:dyDescent="0.45">
      <c r="A179" s="3" t="s">
        <v>175</v>
      </c>
      <c r="B179" s="2">
        <v>0</v>
      </c>
      <c r="C179" s="2">
        <v>0</v>
      </c>
      <c r="D179" s="2">
        <v>0</v>
      </c>
      <c r="E179" s="2">
        <v>0</v>
      </c>
      <c r="F179" s="2">
        <f>VLOOKUP(Reach9[[#This Row],[Station]],'[4]Reach and Share'!$A$1:$B$562,2,0)</f>
        <v>0</v>
      </c>
      <c r="G179" s="2">
        <f>Reach9[[#This Row],[Q1''2025]]-Reach9[[#This Row],[Q4''2024]]</f>
        <v>0</v>
      </c>
    </row>
    <row r="180" spans="1:7" x14ac:dyDescent="0.45">
      <c r="A180" s="3" t="s">
        <v>54</v>
      </c>
      <c r="B180" s="2">
        <v>0</v>
      </c>
      <c r="C180" s="2">
        <v>0</v>
      </c>
      <c r="D180" s="2">
        <v>0</v>
      </c>
      <c r="E180" s="2">
        <v>0</v>
      </c>
      <c r="F180" s="2">
        <f>VLOOKUP(Reach9[[#This Row],[Station]],'[4]Reach and Share'!$A$1:$B$562,2,0)</f>
        <v>0</v>
      </c>
      <c r="G180" s="2">
        <f>Reach9[[#This Row],[Q1''2025]]-Reach9[[#This Row],[Q4''2024]]</f>
        <v>0</v>
      </c>
    </row>
    <row r="181" spans="1:7" x14ac:dyDescent="0.45">
      <c r="A181" s="3" t="s">
        <v>489</v>
      </c>
      <c r="B181" s="2"/>
      <c r="C181" s="2"/>
      <c r="D181" s="2">
        <v>0</v>
      </c>
      <c r="E181" s="2">
        <v>0</v>
      </c>
      <c r="F181" s="2">
        <f>VLOOKUP(Reach9[[#This Row],[Station]],'[4]Reach and Share'!$A$1:$B$562,2,0)</f>
        <v>0</v>
      </c>
      <c r="G181" s="2">
        <f>Reach9[[#This Row],[Q1''2025]]-Reach9[[#This Row],[Q4''2024]]</f>
        <v>0</v>
      </c>
    </row>
    <row r="182" spans="1:7" x14ac:dyDescent="0.45">
      <c r="A182" s="3" t="s">
        <v>59</v>
      </c>
      <c r="B182" s="2">
        <v>0</v>
      </c>
      <c r="C182" s="2">
        <v>0</v>
      </c>
      <c r="D182" s="2">
        <v>0</v>
      </c>
      <c r="E182" s="2">
        <v>0</v>
      </c>
      <c r="F182" s="2">
        <f>VLOOKUP(Reach9[[#This Row],[Station]],'[4]Reach and Share'!$A$1:$B$562,2,0)</f>
        <v>0</v>
      </c>
      <c r="G182" s="2">
        <f>Reach9[[#This Row],[Q1''2025]]-Reach9[[#This Row],[Q4''2024]]</f>
        <v>0</v>
      </c>
    </row>
    <row r="183" spans="1:7" x14ac:dyDescent="0.45">
      <c r="A183" s="3" t="s">
        <v>441</v>
      </c>
      <c r="B183" s="2"/>
      <c r="C183" s="2">
        <v>0</v>
      </c>
      <c r="D183" s="2">
        <v>0</v>
      </c>
      <c r="E183" s="2">
        <v>0</v>
      </c>
      <c r="F183" s="2">
        <f>VLOOKUP(Reach9[[#This Row],[Station]],'[4]Reach and Share'!$A$1:$B$562,2,0)</f>
        <v>0</v>
      </c>
      <c r="G183" s="2">
        <f>Reach9[[#This Row],[Q1''2025]]-Reach9[[#This Row],[Q4''2024]]</f>
        <v>0</v>
      </c>
    </row>
    <row r="184" spans="1:7" x14ac:dyDescent="0.45">
      <c r="A184" s="3" t="s">
        <v>51</v>
      </c>
      <c r="B184" s="2">
        <v>0</v>
      </c>
      <c r="C184" s="2">
        <v>0</v>
      </c>
      <c r="D184" s="2">
        <v>0</v>
      </c>
      <c r="E184" s="2">
        <v>0</v>
      </c>
      <c r="F184" s="2">
        <f>VLOOKUP(Reach9[[#This Row],[Station]],'[4]Reach and Share'!$A$1:$B$562,2,0)</f>
        <v>0</v>
      </c>
      <c r="G184" s="2">
        <f>Reach9[[#This Row],[Q1''2025]]-Reach9[[#This Row],[Q4''2024]]</f>
        <v>0</v>
      </c>
    </row>
    <row r="185" spans="1:7" x14ac:dyDescent="0.45">
      <c r="A185" s="3" t="s">
        <v>200</v>
      </c>
      <c r="B185" s="2">
        <v>0</v>
      </c>
      <c r="C185" s="2">
        <v>0</v>
      </c>
      <c r="D185" s="2">
        <v>0</v>
      </c>
      <c r="E185" s="2">
        <v>0</v>
      </c>
      <c r="F185" s="2">
        <f>VLOOKUP(Reach9[[#This Row],[Station]],'[4]Reach and Share'!$A$1:$B$562,2,0)</f>
        <v>0</v>
      </c>
      <c r="G185" s="2">
        <f>Reach9[[#This Row],[Q1''2025]]-Reach9[[#This Row],[Q4''2024]]</f>
        <v>0</v>
      </c>
    </row>
    <row r="186" spans="1:7" x14ac:dyDescent="0.45">
      <c r="A186" s="3" t="s">
        <v>18</v>
      </c>
      <c r="B186" s="2">
        <v>0</v>
      </c>
      <c r="C186" s="2">
        <v>0</v>
      </c>
      <c r="D186" s="2">
        <v>0</v>
      </c>
      <c r="E186" s="2">
        <v>0</v>
      </c>
      <c r="F186" s="2">
        <f>VLOOKUP(Reach9[[#This Row],[Station]],'[4]Reach and Share'!$A$1:$B$562,2,0)</f>
        <v>0</v>
      </c>
      <c r="G186" s="2">
        <f>Reach9[[#This Row],[Q1''2025]]-Reach9[[#This Row],[Q4''2024]]</f>
        <v>0</v>
      </c>
    </row>
    <row r="187" spans="1:7" x14ac:dyDescent="0.45">
      <c r="A187" s="3" t="s">
        <v>61</v>
      </c>
      <c r="B187" s="2">
        <v>0</v>
      </c>
      <c r="C187" s="2">
        <v>0</v>
      </c>
      <c r="D187" s="2">
        <v>0</v>
      </c>
      <c r="E187" s="2">
        <v>0</v>
      </c>
      <c r="F187" s="2">
        <f>VLOOKUP(Reach9[[#This Row],[Station]],'[4]Reach and Share'!$A$1:$B$562,2,0)</f>
        <v>0</v>
      </c>
      <c r="G187" s="2">
        <f>Reach9[[#This Row],[Q1''2025]]-Reach9[[#This Row],[Q4''2024]]</f>
        <v>0</v>
      </c>
    </row>
    <row r="188" spans="1:7" x14ac:dyDescent="0.45">
      <c r="A188" s="3" t="s">
        <v>58</v>
      </c>
      <c r="B188" s="2">
        <v>0</v>
      </c>
      <c r="C188" s="2">
        <v>0</v>
      </c>
      <c r="D188" s="2">
        <v>0</v>
      </c>
      <c r="E188" s="2">
        <v>0</v>
      </c>
      <c r="F188" s="2">
        <f>VLOOKUP(Reach9[[#This Row],[Station]],'[4]Reach and Share'!$A$1:$B$562,2,0)</f>
        <v>0</v>
      </c>
      <c r="G188" s="2">
        <f>Reach9[[#This Row],[Q1''2025]]-Reach9[[#This Row],[Q4''2024]]</f>
        <v>0</v>
      </c>
    </row>
    <row r="189" spans="1:7" x14ac:dyDescent="0.45">
      <c r="A189" s="3" t="s">
        <v>199</v>
      </c>
      <c r="B189" s="2">
        <v>0</v>
      </c>
      <c r="C189" s="2">
        <v>0</v>
      </c>
      <c r="D189" s="2">
        <v>0</v>
      </c>
      <c r="E189" s="2">
        <v>0</v>
      </c>
      <c r="F189" s="2">
        <f>VLOOKUP(Reach9[[#This Row],[Station]],'[4]Reach and Share'!$A$1:$B$562,2,0)</f>
        <v>0</v>
      </c>
      <c r="G189" s="2">
        <f>Reach9[[#This Row],[Q1''2025]]-Reach9[[#This Row],[Q4''2024]]</f>
        <v>0</v>
      </c>
    </row>
    <row r="190" spans="1:7" x14ac:dyDescent="0.45">
      <c r="A190" s="3" t="s">
        <v>55</v>
      </c>
      <c r="B190" s="2">
        <v>0</v>
      </c>
      <c r="C190" s="2">
        <v>0</v>
      </c>
      <c r="D190" s="2">
        <v>0</v>
      </c>
      <c r="E190" s="2">
        <v>0</v>
      </c>
      <c r="F190" s="2">
        <f>VLOOKUP(Reach9[[#This Row],[Station]],'[4]Reach and Share'!$A$1:$B$562,2,0)</f>
        <v>0</v>
      </c>
      <c r="G190" s="2">
        <f>Reach9[[#This Row],[Q1''2025]]-Reach9[[#This Row],[Q4''2024]]</f>
        <v>0</v>
      </c>
    </row>
    <row r="191" spans="1:7" x14ac:dyDescent="0.45">
      <c r="A191" s="3" t="s">
        <v>214</v>
      </c>
      <c r="B191" s="2">
        <v>0</v>
      </c>
      <c r="C191" s="2">
        <v>0</v>
      </c>
      <c r="D191" s="2">
        <v>0</v>
      </c>
      <c r="E191" s="2">
        <v>0</v>
      </c>
      <c r="F191" s="2">
        <f>VLOOKUP(Reach9[[#This Row],[Station]],'[4]Reach and Share'!$A$1:$B$562,2,0)</f>
        <v>0</v>
      </c>
      <c r="G191" s="2">
        <f>Reach9[[#This Row],[Q1''2025]]-Reach9[[#This Row],[Q4''2024]]</f>
        <v>0</v>
      </c>
    </row>
    <row r="192" spans="1:7" x14ac:dyDescent="0.45">
      <c r="A192" s="3" t="s">
        <v>56</v>
      </c>
      <c r="B192" s="2">
        <v>0</v>
      </c>
      <c r="C192" s="2">
        <v>0</v>
      </c>
      <c r="D192" s="2">
        <v>0</v>
      </c>
      <c r="E192" s="2">
        <v>0</v>
      </c>
      <c r="F192" s="2">
        <f>VLOOKUP(Reach9[[#This Row],[Station]],'[4]Reach and Share'!$A$1:$B$562,2,0)</f>
        <v>0</v>
      </c>
      <c r="G192" s="2">
        <f>Reach9[[#This Row],[Q1''2025]]-Reach9[[#This Row],[Q4''2024]]</f>
        <v>0</v>
      </c>
    </row>
    <row r="193" spans="1:7" x14ac:dyDescent="0.45">
      <c r="A193" s="3" t="s">
        <v>57</v>
      </c>
      <c r="B193" s="2">
        <v>0</v>
      </c>
      <c r="C193" s="2">
        <v>0</v>
      </c>
      <c r="D193" s="2">
        <v>0</v>
      </c>
      <c r="E193" s="2">
        <v>0</v>
      </c>
      <c r="F193" s="2">
        <f>VLOOKUP(Reach9[[#This Row],[Station]],'[4]Reach and Share'!$A$1:$B$562,2,0)</f>
        <v>0</v>
      </c>
      <c r="G193" s="2">
        <f>Reach9[[#This Row],[Q1''2025]]-Reach9[[#This Row],[Q4''2024]]</f>
        <v>0</v>
      </c>
    </row>
    <row r="194" spans="1:7" x14ac:dyDescent="0.45">
      <c r="A194" s="3" t="s">
        <v>162</v>
      </c>
      <c r="B194" s="2">
        <v>0</v>
      </c>
      <c r="C194" s="2">
        <v>0</v>
      </c>
      <c r="D194" s="2">
        <v>0</v>
      </c>
      <c r="E194" s="2">
        <v>0</v>
      </c>
      <c r="F194" s="2">
        <f>VLOOKUP(Reach9[[#This Row],[Station]],'[4]Reach and Share'!$A$1:$B$562,2,0)</f>
        <v>0</v>
      </c>
      <c r="G194" s="2">
        <f>Reach9[[#This Row],[Q1''2025]]-Reach9[[#This Row],[Q4''2024]]</f>
        <v>0</v>
      </c>
    </row>
    <row r="195" spans="1:7" x14ac:dyDescent="0.45">
      <c r="A195" s="3" t="s">
        <v>453</v>
      </c>
      <c r="B195" s="2"/>
      <c r="C195" s="2">
        <v>0</v>
      </c>
      <c r="D195" s="2">
        <v>0</v>
      </c>
      <c r="E195" s="2">
        <v>0</v>
      </c>
      <c r="F195" s="2">
        <f>VLOOKUP(Reach9[[#This Row],[Station]],'[4]Reach and Share'!$A$1:$B$562,2,0)</f>
        <v>0</v>
      </c>
      <c r="G195" s="2">
        <f>Reach9[[#This Row],[Q1''2025]]-Reach9[[#This Row],[Q4''2024]]</f>
        <v>0</v>
      </c>
    </row>
    <row r="196" spans="1:7" x14ac:dyDescent="0.45">
      <c r="A196" s="3" t="s">
        <v>123</v>
      </c>
      <c r="B196" s="2">
        <v>0</v>
      </c>
      <c r="C196" s="2">
        <v>0</v>
      </c>
      <c r="D196" s="2">
        <v>0</v>
      </c>
      <c r="E196" s="2">
        <v>0</v>
      </c>
      <c r="F196" s="2">
        <f>VLOOKUP(Reach9[[#This Row],[Station]],'[4]Reach and Share'!$A$1:$B$562,2,0)</f>
        <v>0</v>
      </c>
      <c r="G196" s="2">
        <f>Reach9[[#This Row],[Q1''2025]]-Reach9[[#This Row],[Q4''2024]]</f>
        <v>0</v>
      </c>
    </row>
    <row r="197" spans="1:7" x14ac:dyDescent="0.45">
      <c r="A197" s="3" t="s">
        <v>197</v>
      </c>
      <c r="B197" s="2">
        <v>0</v>
      </c>
      <c r="C197" s="2">
        <v>0</v>
      </c>
      <c r="D197" s="2">
        <v>0</v>
      </c>
      <c r="E197" s="2">
        <v>0</v>
      </c>
      <c r="F197" s="2">
        <f>VLOOKUP(Reach9[[#This Row],[Station]],'[4]Reach and Share'!$A$1:$B$562,2,0)</f>
        <v>0</v>
      </c>
      <c r="G197" s="2">
        <f>Reach9[[#This Row],[Q1''2025]]-Reach9[[#This Row],[Q4''2024]]</f>
        <v>0</v>
      </c>
    </row>
    <row r="198" spans="1:7" x14ac:dyDescent="0.45">
      <c r="A198" s="3" t="s">
        <v>166</v>
      </c>
      <c r="B198" s="2">
        <v>0</v>
      </c>
      <c r="C198" s="2">
        <v>0</v>
      </c>
      <c r="D198" s="2">
        <v>0</v>
      </c>
      <c r="E198" s="2">
        <v>0</v>
      </c>
      <c r="F198" s="2">
        <f>VLOOKUP(Reach9[[#This Row],[Station]],'[4]Reach and Share'!$A$1:$B$562,2,0)</f>
        <v>0</v>
      </c>
      <c r="G198" s="2">
        <f>Reach9[[#This Row],[Q1''2025]]-Reach9[[#This Row],[Q4''2024]]</f>
        <v>0</v>
      </c>
    </row>
    <row r="199" spans="1:7" x14ac:dyDescent="0.45">
      <c r="A199" s="3" t="s">
        <v>240</v>
      </c>
      <c r="B199" s="2">
        <v>0</v>
      </c>
      <c r="C199" s="2">
        <v>0</v>
      </c>
      <c r="D199" s="2">
        <v>0</v>
      </c>
      <c r="E199" s="2">
        <v>0</v>
      </c>
      <c r="F199" s="2">
        <f>VLOOKUP(Reach9[[#This Row],[Station]],'[4]Reach and Share'!$A$1:$B$562,2,0)</f>
        <v>0</v>
      </c>
      <c r="G199" s="2">
        <f>Reach9[[#This Row],[Q1''2025]]-Reach9[[#This Row],[Q4''2024]]</f>
        <v>0</v>
      </c>
    </row>
    <row r="200" spans="1:7" x14ac:dyDescent="0.45">
      <c r="A200" s="3" t="s">
        <v>156</v>
      </c>
      <c r="B200" s="2">
        <v>0</v>
      </c>
      <c r="C200" s="2">
        <v>0</v>
      </c>
      <c r="D200" s="2">
        <v>0</v>
      </c>
      <c r="E200" s="2">
        <v>0</v>
      </c>
      <c r="F200" s="2">
        <f>VLOOKUP(Reach9[[#This Row],[Station]],'[4]Reach and Share'!$A$1:$B$562,2,0)</f>
        <v>0</v>
      </c>
      <c r="G200" s="2">
        <f>Reach9[[#This Row],[Q1''2025]]-Reach9[[#This Row],[Q4''2024]]</f>
        <v>0</v>
      </c>
    </row>
    <row r="201" spans="1:7" x14ac:dyDescent="0.45">
      <c r="A201" s="3" t="s">
        <v>366</v>
      </c>
      <c r="B201" s="2">
        <v>0</v>
      </c>
      <c r="C201" s="2">
        <v>0</v>
      </c>
      <c r="D201" s="2">
        <v>0</v>
      </c>
      <c r="E201" s="2">
        <v>0</v>
      </c>
      <c r="F201" s="2">
        <f>VLOOKUP(Reach9[[#This Row],[Station]],'[4]Reach and Share'!$A$1:$B$562,2,0)</f>
        <v>0</v>
      </c>
      <c r="G201" s="2">
        <f>Reach9[[#This Row],[Q1''2025]]-Reach9[[#This Row],[Q4''2024]]</f>
        <v>0</v>
      </c>
    </row>
    <row r="202" spans="1:7" x14ac:dyDescent="0.45">
      <c r="A202" s="3" t="s">
        <v>154</v>
      </c>
      <c r="B202" s="2">
        <v>0</v>
      </c>
      <c r="C202" s="2">
        <v>0</v>
      </c>
      <c r="D202" s="2">
        <v>0</v>
      </c>
      <c r="E202" s="2">
        <v>0</v>
      </c>
      <c r="F202" s="2">
        <f>VLOOKUP(Reach9[[#This Row],[Station]],'[4]Reach and Share'!$A$1:$B$562,2,0)</f>
        <v>0</v>
      </c>
      <c r="G202" s="2">
        <f>Reach9[[#This Row],[Q1''2025]]-Reach9[[#This Row],[Q4''2024]]</f>
        <v>0</v>
      </c>
    </row>
    <row r="203" spans="1:7" x14ac:dyDescent="0.45">
      <c r="A203" s="3" t="s">
        <v>243</v>
      </c>
      <c r="B203" s="2">
        <v>0</v>
      </c>
      <c r="C203" s="2">
        <v>0</v>
      </c>
      <c r="D203" s="2">
        <v>2.9999999999999997E-4</v>
      </c>
      <c r="E203" s="2">
        <v>0</v>
      </c>
      <c r="F203" s="2">
        <f>VLOOKUP(Reach9[[#This Row],[Station]],'[4]Reach and Share'!$A$1:$B$562,2,0)</f>
        <v>0</v>
      </c>
      <c r="G203" s="2">
        <f>Reach9[[#This Row],[Q1''2025]]-Reach9[[#This Row],[Q4''2024]]</f>
        <v>0</v>
      </c>
    </row>
    <row r="204" spans="1:7" x14ac:dyDescent="0.45">
      <c r="A204" s="3" t="s">
        <v>205</v>
      </c>
      <c r="B204" s="2">
        <v>0</v>
      </c>
      <c r="C204" s="2">
        <v>0</v>
      </c>
      <c r="D204" s="2">
        <v>0</v>
      </c>
      <c r="E204" s="2">
        <v>0</v>
      </c>
      <c r="F204" s="2">
        <f>VLOOKUP(Reach9[[#This Row],[Station]],'[4]Reach and Share'!$A$1:$B$562,2,0)</f>
        <v>0</v>
      </c>
      <c r="G204" s="2">
        <f>Reach9[[#This Row],[Q1''2025]]-Reach9[[#This Row],[Q4''2024]]</f>
        <v>0</v>
      </c>
    </row>
    <row r="205" spans="1:7" x14ac:dyDescent="0.45">
      <c r="A205" s="3" t="s">
        <v>112</v>
      </c>
      <c r="B205" s="2">
        <v>0</v>
      </c>
      <c r="C205" s="2">
        <v>0</v>
      </c>
      <c r="D205" s="2">
        <v>0</v>
      </c>
      <c r="E205" s="2">
        <v>0</v>
      </c>
      <c r="F205" s="2">
        <f>VLOOKUP(Reach9[[#This Row],[Station]],'[4]Reach and Share'!$A$1:$B$562,2,0)</f>
        <v>0</v>
      </c>
      <c r="G205" s="2">
        <f>Reach9[[#This Row],[Q1''2025]]-Reach9[[#This Row],[Q4''2024]]</f>
        <v>0</v>
      </c>
    </row>
    <row r="206" spans="1:7" x14ac:dyDescent="0.45">
      <c r="A206" s="3" t="s">
        <v>111</v>
      </c>
      <c r="B206" s="2">
        <v>0</v>
      </c>
      <c r="C206" s="2">
        <v>0</v>
      </c>
      <c r="D206" s="2">
        <v>0</v>
      </c>
      <c r="E206" s="2">
        <v>0</v>
      </c>
      <c r="F206" s="2">
        <f>VLOOKUP(Reach9[[#This Row],[Station]],'[4]Reach and Share'!$A$1:$B$562,2,0)</f>
        <v>0</v>
      </c>
      <c r="G206" s="2">
        <f>Reach9[[#This Row],[Q1''2025]]-Reach9[[#This Row],[Q4''2024]]</f>
        <v>0</v>
      </c>
    </row>
    <row r="207" spans="1:7" x14ac:dyDescent="0.45">
      <c r="A207" s="3" t="s">
        <v>109</v>
      </c>
      <c r="B207" s="2">
        <v>0</v>
      </c>
      <c r="C207" s="2">
        <v>0</v>
      </c>
      <c r="D207" s="2">
        <v>0</v>
      </c>
      <c r="E207" s="2">
        <v>0</v>
      </c>
      <c r="F207" s="2">
        <f>VLOOKUP(Reach9[[#This Row],[Station]],'[4]Reach and Share'!$A$1:$B$562,2,0)</f>
        <v>0</v>
      </c>
      <c r="G207" s="2">
        <f>Reach9[[#This Row],[Q1''2025]]-Reach9[[#This Row],[Q4''2024]]</f>
        <v>0</v>
      </c>
    </row>
    <row r="208" spans="1:7" x14ac:dyDescent="0.45">
      <c r="A208" s="3" t="s">
        <v>113</v>
      </c>
      <c r="B208" s="2">
        <v>0</v>
      </c>
      <c r="C208" s="2">
        <v>0</v>
      </c>
      <c r="D208" s="2">
        <v>0</v>
      </c>
      <c r="E208" s="2">
        <v>0</v>
      </c>
      <c r="F208" s="2">
        <f>VLOOKUP(Reach9[[#This Row],[Station]],'[4]Reach and Share'!$A$1:$B$562,2,0)</f>
        <v>0</v>
      </c>
      <c r="G208" s="2">
        <f>Reach9[[#This Row],[Q1''2025]]-Reach9[[#This Row],[Q4''2024]]</f>
        <v>0</v>
      </c>
    </row>
    <row r="209" spans="1:7" x14ac:dyDescent="0.45">
      <c r="A209" s="3" t="s">
        <v>116</v>
      </c>
      <c r="B209" s="2">
        <v>0</v>
      </c>
      <c r="C209" s="2">
        <v>0</v>
      </c>
      <c r="D209" s="2">
        <v>0</v>
      </c>
      <c r="E209" s="2">
        <v>0</v>
      </c>
      <c r="F209" s="2">
        <f>VLOOKUP(Reach9[[#This Row],[Station]],'[4]Reach and Share'!$A$1:$B$562,2,0)</f>
        <v>0</v>
      </c>
      <c r="G209" s="2">
        <f>Reach9[[#This Row],[Q1''2025]]-Reach9[[#This Row],[Q4''2024]]</f>
        <v>0</v>
      </c>
    </row>
    <row r="210" spans="1:7" x14ac:dyDescent="0.45">
      <c r="A210" s="3" t="s">
        <v>115</v>
      </c>
      <c r="B210" s="2">
        <v>0</v>
      </c>
      <c r="C210" s="2">
        <v>0</v>
      </c>
      <c r="D210" s="2">
        <v>0</v>
      </c>
      <c r="E210" s="2">
        <v>0</v>
      </c>
      <c r="F210" s="2">
        <f>VLOOKUP(Reach9[[#This Row],[Station]],'[4]Reach and Share'!$A$1:$B$562,2,0)</f>
        <v>0</v>
      </c>
      <c r="G210" s="2">
        <f>Reach9[[#This Row],[Q1''2025]]-Reach9[[#This Row],[Q4''2024]]</f>
        <v>0</v>
      </c>
    </row>
    <row r="211" spans="1:7" x14ac:dyDescent="0.45">
      <c r="A211" s="3" t="s">
        <v>114</v>
      </c>
      <c r="B211" s="2">
        <v>0</v>
      </c>
      <c r="C211" s="2">
        <v>0</v>
      </c>
      <c r="D211" s="2">
        <v>0</v>
      </c>
      <c r="E211" s="2">
        <v>0</v>
      </c>
      <c r="F211" s="2">
        <f>VLOOKUP(Reach9[[#This Row],[Station]],'[4]Reach and Share'!$A$1:$B$562,2,0)</f>
        <v>0</v>
      </c>
      <c r="G211" s="2">
        <f>Reach9[[#This Row],[Q1''2025]]-Reach9[[#This Row],[Q4''2024]]</f>
        <v>0</v>
      </c>
    </row>
    <row r="212" spans="1:7" x14ac:dyDescent="0.45">
      <c r="A212" s="3" t="s">
        <v>206</v>
      </c>
      <c r="B212" s="2">
        <v>0</v>
      </c>
      <c r="C212" s="2">
        <v>0</v>
      </c>
      <c r="D212" s="2">
        <v>0</v>
      </c>
      <c r="E212" s="2">
        <v>0</v>
      </c>
      <c r="F212" s="2">
        <f>VLOOKUP(Reach9[[#This Row],[Station]],'[4]Reach and Share'!$A$1:$B$562,2,0)</f>
        <v>0</v>
      </c>
      <c r="G212" s="2">
        <f>Reach9[[#This Row],[Q1''2025]]-Reach9[[#This Row],[Q4''2024]]</f>
        <v>0</v>
      </c>
    </row>
    <row r="213" spans="1:7" x14ac:dyDescent="0.45">
      <c r="A213" s="3" t="s">
        <v>215</v>
      </c>
      <c r="B213" s="2">
        <v>0</v>
      </c>
      <c r="C213" s="2">
        <v>0</v>
      </c>
      <c r="D213" s="2">
        <v>0</v>
      </c>
      <c r="E213" s="2">
        <v>0</v>
      </c>
      <c r="F213" s="2">
        <f>VLOOKUP(Reach9[[#This Row],[Station]],'[4]Reach and Share'!$A$1:$B$562,2,0)</f>
        <v>0</v>
      </c>
      <c r="G213" s="2">
        <f>Reach9[[#This Row],[Q1''2025]]-Reach9[[#This Row],[Q4''2024]]</f>
        <v>0</v>
      </c>
    </row>
    <row r="214" spans="1:7" x14ac:dyDescent="0.45">
      <c r="A214" s="3" t="s">
        <v>50</v>
      </c>
      <c r="B214" s="2">
        <v>0</v>
      </c>
      <c r="C214" s="2">
        <v>0</v>
      </c>
      <c r="D214" s="2">
        <v>0</v>
      </c>
      <c r="E214" s="2">
        <v>0</v>
      </c>
      <c r="F214" s="2">
        <f>VLOOKUP(Reach9[[#This Row],[Station]],'[4]Reach and Share'!$A$1:$B$562,2,0)</f>
        <v>0</v>
      </c>
      <c r="G214" s="2">
        <f>Reach9[[#This Row],[Q1''2025]]-Reach9[[#This Row],[Q4''2024]]</f>
        <v>0</v>
      </c>
    </row>
    <row r="215" spans="1:7" x14ac:dyDescent="0.45">
      <c r="A215" s="3" t="s">
        <v>371</v>
      </c>
      <c r="B215" s="2">
        <v>0</v>
      </c>
      <c r="C215" s="2">
        <v>0</v>
      </c>
      <c r="D215" s="2">
        <v>0</v>
      </c>
      <c r="E215" s="2">
        <v>0</v>
      </c>
      <c r="F215" s="2">
        <f>VLOOKUP(Reach9[[#This Row],[Station]],'[4]Reach and Share'!$A$1:$B$562,2,0)</f>
        <v>0</v>
      </c>
      <c r="G215" s="2">
        <f>Reach9[[#This Row],[Q1''2025]]-Reach9[[#This Row],[Q4''2024]]</f>
        <v>0</v>
      </c>
    </row>
    <row r="216" spans="1:7" x14ac:dyDescent="0.45">
      <c r="A216" s="3" t="s">
        <v>372</v>
      </c>
      <c r="B216" s="2">
        <v>0</v>
      </c>
      <c r="C216" s="2">
        <v>0</v>
      </c>
      <c r="D216" s="2">
        <v>0</v>
      </c>
      <c r="E216" s="2">
        <v>0</v>
      </c>
      <c r="F216" s="2">
        <f>VLOOKUP(Reach9[[#This Row],[Station]],'[4]Reach and Share'!$A$1:$B$562,2,0)</f>
        <v>0</v>
      </c>
      <c r="G216" s="2">
        <f>Reach9[[#This Row],[Q1''2025]]-Reach9[[#This Row],[Q4''2024]]</f>
        <v>0</v>
      </c>
    </row>
    <row r="217" spans="1:7" x14ac:dyDescent="0.45">
      <c r="A217" s="3" t="s">
        <v>374</v>
      </c>
      <c r="B217" s="2">
        <v>0</v>
      </c>
      <c r="C217" s="2">
        <v>0</v>
      </c>
      <c r="D217" s="2">
        <v>0</v>
      </c>
      <c r="E217" s="2">
        <v>0</v>
      </c>
      <c r="F217" s="2">
        <f>VLOOKUP(Reach9[[#This Row],[Station]],'[4]Reach and Share'!$A$1:$B$562,2,0)</f>
        <v>0</v>
      </c>
      <c r="G217" s="2">
        <f>Reach9[[#This Row],[Q1''2025]]-Reach9[[#This Row],[Q4''2024]]</f>
        <v>0</v>
      </c>
    </row>
    <row r="218" spans="1:7" x14ac:dyDescent="0.45">
      <c r="A218" s="3" t="s">
        <v>364</v>
      </c>
      <c r="B218" s="2">
        <v>0</v>
      </c>
      <c r="C218" s="2">
        <v>0</v>
      </c>
      <c r="D218" s="2">
        <v>0</v>
      </c>
      <c r="E218" s="2">
        <v>0</v>
      </c>
      <c r="F218" s="2">
        <f>VLOOKUP(Reach9[[#This Row],[Station]],'[4]Reach and Share'!$A$1:$B$562,2,0)</f>
        <v>0</v>
      </c>
      <c r="G218" s="2">
        <f>Reach9[[#This Row],[Q1''2025]]-Reach9[[#This Row],[Q4''2024]]</f>
        <v>0</v>
      </c>
    </row>
    <row r="219" spans="1:7" x14ac:dyDescent="0.45">
      <c r="A219" s="3" t="s">
        <v>373</v>
      </c>
      <c r="B219" s="2">
        <v>0</v>
      </c>
      <c r="C219" s="2">
        <v>0</v>
      </c>
      <c r="D219" s="2">
        <v>0</v>
      </c>
      <c r="E219" s="2">
        <v>0</v>
      </c>
      <c r="F219" s="2">
        <f>VLOOKUP(Reach9[[#This Row],[Station]],'[4]Reach and Share'!$A$1:$B$562,2,0)</f>
        <v>0</v>
      </c>
      <c r="G219" s="2">
        <f>Reach9[[#This Row],[Q1''2025]]-Reach9[[#This Row],[Q4''2024]]</f>
        <v>0</v>
      </c>
    </row>
    <row r="220" spans="1:7" x14ac:dyDescent="0.45">
      <c r="A220" s="3" t="s">
        <v>370</v>
      </c>
      <c r="B220" s="2">
        <v>0</v>
      </c>
      <c r="C220" s="2">
        <v>0</v>
      </c>
      <c r="D220" s="2">
        <v>0</v>
      </c>
      <c r="E220" s="2">
        <v>0</v>
      </c>
      <c r="F220" s="2">
        <f>VLOOKUP(Reach9[[#This Row],[Station]],'[4]Reach and Share'!$A$1:$B$562,2,0)</f>
        <v>0</v>
      </c>
      <c r="G220" s="2">
        <f>Reach9[[#This Row],[Q1''2025]]-Reach9[[#This Row],[Q4''2024]]</f>
        <v>0</v>
      </c>
    </row>
    <row r="221" spans="1:7" x14ac:dyDescent="0.45">
      <c r="A221" s="3" t="s">
        <v>223</v>
      </c>
      <c r="B221" s="2">
        <v>0</v>
      </c>
      <c r="C221" s="2">
        <v>0</v>
      </c>
      <c r="D221" s="2">
        <v>0</v>
      </c>
      <c r="E221" s="2">
        <v>0</v>
      </c>
      <c r="F221" s="2">
        <f>VLOOKUP(Reach9[[#This Row],[Station]],'[4]Reach and Share'!$A$1:$B$562,2,0)</f>
        <v>0</v>
      </c>
      <c r="G221" s="2">
        <f>Reach9[[#This Row],[Q1''2025]]-Reach9[[#This Row],[Q4''2024]]</f>
        <v>0</v>
      </c>
    </row>
    <row r="222" spans="1:7" x14ac:dyDescent="0.45">
      <c r="A222" s="3" t="s">
        <v>150</v>
      </c>
      <c r="B222" s="2">
        <v>0</v>
      </c>
      <c r="C222" s="2">
        <v>0</v>
      </c>
      <c r="D222" s="2">
        <v>0</v>
      </c>
      <c r="E222" s="2">
        <v>0</v>
      </c>
      <c r="F222" s="2">
        <f>VLOOKUP(Reach9[[#This Row],[Station]],'[4]Reach and Share'!$A$1:$B$562,2,0)</f>
        <v>0</v>
      </c>
      <c r="G222" s="2">
        <f>Reach9[[#This Row],[Q1''2025]]-Reach9[[#This Row],[Q4''2024]]</f>
        <v>0</v>
      </c>
    </row>
    <row r="223" spans="1:7" x14ac:dyDescent="0.45">
      <c r="A223" s="3" t="s">
        <v>230</v>
      </c>
      <c r="B223" s="2">
        <v>0</v>
      </c>
      <c r="C223" s="2">
        <v>0</v>
      </c>
      <c r="D223" s="2">
        <v>0</v>
      </c>
      <c r="E223" s="2">
        <v>0</v>
      </c>
      <c r="F223" s="2">
        <f>VLOOKUP(Reach9[[#This Row],[Station]],'[4]Reach and Share'!$A$1:$B$562,2,0)</f>
        <v>0</v>
      </c>
      <c r="G223" s="2">
        <f>Reach9[[#This Row],[Q1''2025]]-Reach9[[#This Row],[Q4''2024]]</f>
        <v>0</v>
      </c>
    </row>
    <row r="224" spans="1:7" x14ac:dyDescent="0.45">
      <c r="A224" s="3" t="s">
        <v>367</v>
      </c>
      <c r="B224" s="2">
        <v>0</v>
      </c>
      <c r="C224" s="2">
        <v>0</v>
      </c>
      <c r="D224" s="2">
        <v>0</v>
      </c>
      <c r="E224" s="2">
        <v>0</v>
      </c>
      <c r="F224" s="2">
        <f>VLOOKUP(Reach9[[#This Row],[Station]],'[4]Reach and Share'!$A$1:$B$562,2,0)</f>
        <v>0</v>
      </c>
      <c r="G224" s="2">
        <f>Reach9[[#This Row],[Q1''2025]]-Reach9[[#This Row],[Q4''2024]]</f>
        <v>0</v>
      </c>
    </row>
    <row r="225" spans="1:7" x14ac:dyDescent="0.45">
      <c r="A225" s="3" t="s">
        <v>183</v>
      </c>
      <c r="B225" s="2">
        <v>0</v>
      </c>
      <c r="C225" s="2">
        <v>0</v>
      </c>
      <c r="D225" s="2">
        <v>0</v>
      </c>
      <c r="E225" s="2">
        <v>0</v>
      </c>
      <c r="F225" s="2">
        <f>VLOOKUP(Reach9[[#This Row],[Station]],'[4]Reach and Share'!$A$1:$B$562,2,0)</f>
        <v>0</v>
      </c>
      <c r="G225" s="2">
        <f>Reach9[[#This Row],[Q1''2025]]-Reach9[[#This Row],[Q4''2024]]</f>
        <v>0</v>
      </c>
    </row>
    <row r="226" spans="1:7" x14ac:dyDescent="0.45">
      <c r="A226" s="3" t="s">
        <v>369</v>
      </c>
      <c r="B226" s="2">
        <v>0</v>
      </c>
      <c r="C226" s="2">
        <v>5.9999999999999995E-4</v>
      </c>
      <c r="D226" s="2">
        <v>0</v>
      </c>
      <c r="E226" s="2">
        <v>0</v>
      </c>
      <c r="F226" s="2">
        <f>VLOOKUP(Reach9[[#This Row],[Station]],'[4]Reach and Share'!$A$1:$B$562,2,0)</f>
        <v>0</v>
      </c>
      <c r="G226" s="2">
        <f>Reach9[[#This Row],[Q1''2025]]-Reach9[[#This Row],[Q4''2024]]</f>
        <v>0</v>
      </c>
    </row>
    <row r="227" spans="1:7" x14ac:dyDescent="0.45">
      <c r="A227" s="3" t="s">
        <v>368</v>
      </c>
      <c r="B227" s="2">
        <v>0</v>
      </c>
      <c r="C227" s="2">
        <v>0</v>
      </c>
      <c r="D227" s="2">
        <v>0</v>
      </c>
      <c r="E227" s="2">
        <v>0</v>
      </c>
      <c r="F227" s="2">
        <f>VLOOKUP(Reach9[[#This Row],[Station]],'[4]Reach and Share'!$A$1:$B$562,2,0)</f>
        <v>0</v>
      </c>
      <c r="G227" s="2">
        <f>Reach9[[#This Row],[Q1''2025]]-Reach9[[#This Row],[Q4''2024]]</f>
        <v>0</v>
      </c>
    </row>
    <row r="228" spans="1:7" x14ac:dyDescent="0.45">
      <c r="A228" s="3" t="s">
        <v>140</v>
      </c>
      <c r="B228" s="2">
        <v>0</v>
      </c>
      <c r="C228" s="2">
        <v>0</v>
      </c>
      <c r="D228" s="2">
        <v>0</v>
      </c>
      <c r="E228" s="2">
        <v>0</v>
      </c>
      <c r="F228" s="2">
        <f>VLOOKUP(Reach9[[#This Row],[Station]],'[4]Reach and Share'!$A$1:$B$562,2,0)</f>
        <v>0</v>
      </c>
      <c r="G228" s="2">
        <f>Reach9[[#This Row],[Q1''2025]]-Reach9[[#This Row],[Q4''2024]]</f>
        <v>0</v>
      </c>
    </row>
    <row r="229" spans="1:7" x14ac:dyDescent="0.45">
      <c r="A229" s="3" t="s">
        <v>455</v>
      </c>
      <c r="B229" s="2"/>
      <c r="C229" s="2">
        <v>0</v>
      </c>
      <c r="D229" s="2">
        <v>0</v>
      </c>
      <c r="E229" s="2">
        <v>0</v>
      </c>
      <c r="F229" s="2">
        <f>VLOOKUP(Reach9[[#This Row],[Station]],'[4]Reach and Share'!$A$1:$B$562,2,0)</f>
        <v>0</v>
      </c>
      <c r="G229" s="2">
        <f>Reach9[[#This Row],[Q1''2025]]-Reach9[[#This Row],[Q4''2024]]</f>
        <v>0</v>
      </c>
    </row>
    <row r="230" spans="1:7" x14ac:dyDescent="0.45">
      <c r="A230" s="3" t="s">
        <v>139</v>
      </c>
      <c r="B230" s="2">
        <v>0</v>
      </c>
      <c r="C230" s="2">
        <v>0</v>
      </c>
      <c r="D230" s="2">
        <v>0</v>
      </c>
      <c r="E230" s="2">
        <v>0</v>
      </c>
      <c r="F230" s="2">
        <f>VLOOKUP(Reach9[[#This Row],[Station]],'[4]Reach and Share'!$A$1:$B$562,2,0)</f>
        <v>0</v>
      </c>
      <c r="G230" s="2">
        <f>Reach9[[#This Row],[Q1''2025]]-Reach9[[#This Row],[Q4''2024]]</f>
        <v>0</v>
      </c>
    </row>
    <row r="231" spans="1:7" x14ac:dyDescent="0.45">
      <c r="A231" s="3" t="s">
        <v>141</v>
      </c>
      <c r="B231" s="2">
        <v>0</v>
      </c>
      <c r="C231" s="2">
        <v>0</v>
      </c>
      <c r="D231" s="2">
        <v>0</v>
      </c>
      <c r="E231" s="2">
        <v>0</v>
      </c>
      <c r="F231" s="2">
        <f>VLOOKUP(Reach9[[#This Row],[Station]],'[4]Reach and Share'!$A$1:$B$562,2,0)</f>
        <v>0</v>
      </c>
      <c r="G231" s="2">
        <f>Reach9[[#This Row],[Q1''2025]]-Reach9[[#This Row],[Q4''2024]]</f>
        <v>0</v>
      </c>
    </row>
    <row r="232" spans="1:7" x14ac:dyDescent="0.45">
      <c r="A232" s="3" t="s">
        <v>211</v>
      </c>
      <c r="B232" s="2">
        <v>0</v>
      </c>
      <c r="C232" s="2">
        <v>0</v>
      </c>
      <c r="D232" s="2">
        <v>0</v>
      </c>
      <c r="E232" s="2">
        <v>0</v>
      </c>
      <c r="F232" s="2">
        <f>VLOOKUP(Reach9[[#This Row],[Station]],'[4]Reach and Share'!$A$1:$B$562,2,0)</f>
        <v>0</v>
      </c>
      <c r="G232" s="2">
        <f>Reach9[[#This Row],[Q1''2025]]-Reach9[[#This Row],[Q4''2024]]</f>
        <v>0</v>
      </c>
    </row>
    <row r="233" spans="1:7" x14ac:dyDescent="0.45">
      <c r="A233" s="3" t="s">
        <v>143</v>
      </c>
      <c r="B233" s="2">
        <v>0</v>
      </c>
      <c r="C233" s="2">
        <v>0</v>
      </c>
      <c r="D233" s="2">
        <v>0</v>
      </c>
      <c r="E233" s="2">
        <v>0</v>
      </c>
      <c r="F233" s="2">
        <f>VLOOKUP(Reach9[[#This Row],[Station]],'[4]Reach and Share'!$A$1:$B$562,2,0)</f>
        <v>0</v>
      </c>
      <c r="G233" s="2">
        <f>Reach9[[#This Row],[Q1''2025]]-Reach9[[#This Row],[Q4''2024]]</f>
        <v>0</v>
      </c>
    </row>
    <row r="234" spans="1:7" x14ac:dyDescent="0.45">
      <c r="A234" s="3" t="s">
        <v>142</v>
      </c>
      <c r="B234" s="2">
        <v>0</v>
      </c>
      <c r="C234" s="2">
        <v>0</v>
      </c>
      <c r="D234" s="2">
        <v>0</v>
      </c>
      <c r="E234" s="2">
        <v>0</v>
      </c>
      <c r="F234" s="2">
        <f>VLOOKUP(Reach9[[#This Row],[Station]],'[4]Reach and Share'!$A$1:$B$562,2,0)</f>
        <v>0</v>
      </c>
      <c r="G234" s="2">
        <f>Reach9[[#This Row],[Q1''2025]]-Reach9[[#This Row],[Q4''2024]]</f>
        <v>0</v>
      </c>
    </row>
    <row r="235" spans="1:7" x14ac:dyDescent="0.45">
      <c r="A235" s="3" t="s">
        <v>145</v>
      </c>
      <c r="B235" s="2">
        <v>0</v>
      </c>
      <c r="C235" s="2">
        <v>0</v>
      </c>
      <c r="D235" s="2">
        <v>0</v>
      </c>
      <c r="E235" s="2">
        <v>0</v>
      </c>
      <c r="F235" s="2">
        <f>VLOOKUP(Reach9[[#This Row],[Station]],'[4]Reach and Share'!$A$1:$B$562,2,0)</f>
        <v>0</v>
      </c>
      <c r="G235" s="2">
        <f>Reach9[[#This Row],[Q1''2025]]-Reach9[[#This Row],[Q4''2024]]</f>
        <v>0</v>
      </c>
    </row>
    <row r="236" spans="1:7" x14ac:dyDescent="0.45">
      <c r="A236" s="3" t="s">
        <v>135</v>
      </c>
      <c r="B236" s="2">
        <v>0</v>
      </c>
      <c r="C236" s="2">
        <v>0</v>
      </c>
      <c r="D236" s="2">
        <v>0</v>
      </c>
      <c r="E236" s="2">
        <v>0</v>
      </c>
      <c r="F236" s="2">
        <f>VLOOKUP(Reach9[[#This Row],[Station]],'[4]Reach and Share'!$A$1:$B$562,2,0)</f>
        <v>0</v>
      </c>
      <c r="G236" s="2">
        <f>Reach9[[#This Row],[Q1''2025]]-Reach9[[#This Row],[Q4''2024]]</f>
        <v>0</v>
      </c>
    </row>
    <row r="237" spans="1:7" x14ac:dyDescent="0.45">
      <c r="A237" s="3" t="s">
        <v>155</v>
      </c>
      <c r="B237" s="2">
        <v>0</v>
      </c>
      <c r="C237" s="2">
        <v>0</v>
      </c>
      <c r="D237" s="2">
        <v>0</v>
      </c>
      <c r="E237" s="2">
        <v>0</v>
      </c>
      <c r="F237" s="2">
        <f>VLOOKUP(Reach9[[#This Row],[Station]],'[4]Reach and Share'!$A$1:$B$562,2,0)</f>
        <v>0</v>
      </c>
      <c r="G237" s="2">
        <f>Reach9[[#This Row],[Q1''2025]]-Reach9[[#This Row],[Q4''2024]]</f>
        <v>0</v>
      </c>
    </row>
    <row r="238" spans="1:7" x14ac:dyDescent="0.45">
      <c r="A238" s="3" t="s">
        <v>133</v>
      </c>
      <c r="B238" s="2">
        <v>0</v>
      </c>
      <c r="C238" s="2">
        <v>0</v>
      </c>
      <c r="D238" s="2">
        <v>0</v>
      </c>
      <c r="E238" s="2">
        <v>0</v>
      </c>
      <c r="F238" s="2">
        <f>VLOOKUP(Reach9[[#This Row],[Station]],'[4]Reach and Share'!$A$1:$B$562,2,0)</f>
        <v>0</v>
      </c>
      <c r="G238" s="2">
        <f>Reach9[[#This Row],[Q1''2025]]-Reach9[[#This Row],[Q4''2024]]</f>
        <v>0</v>
      </c>
    </row>
    <row r="239" spans="1:7" x14ac:dyDescent="0.45">
      <c r="A239" s="3" t="s">
        <v>136</v>
      </c>
      <c r="B239" s="2">
        <v>0</v>
      </c>
      <c r="C239" s="2">
        <v>0</v>
      </c>
      <c r="D239" s="2">
        <v>0</v>
      </c>
      <c r="E239" s="2">
        <v>0</v>
      </c>
      <c r="F239" s="2">
        <f>VLOOKUP(Reach9[[#This Row],[Station]],'[4]Reach and Share'!$A$1:$B$562,2,0)</f>
        <v>0</v>
      </c>
      <c r="G239" s="2">
        <f>Reach9[[#This Row],[Q1''2025]]-Reach9[[#This Row],[Q4''2024]]</f>
        <v>0</v>
      </c>
    </row>
    <row r="240" spans="1:7" x14ac:dyDescent="0.45">
      <c r="A240" s="3" t="s">
        <v>131</v>
      </c>
      <c r="B240" s="2">
        <v>0</v>
      </c>
      <c r="C240" s="2">
        <v>0</v>
      </c>
      <c r="D240" s="2">
        <v>0</v>
      </c>
      <c r="E240" s="2">
        <v>0</v>
      </c>
      <c r="F240" s="2">
        <f>VLOOKUP(Reach9[[#This Row],[Station]],'[4]Reach and Share'!$A$1:$B$562,2,0)</f>
        <v>0</v>
      </c>
      <c r="G240" s="2">
        <f>Reach9[[#This Row],[Q1''2025]]-Reach9[[#This Row],[Q4''2024]]</f>
        <v>0</v>
      </c>
    </row>
    <row r="241" spans="1:7" x14ac:dyDescent="0.45">
      <c r="A241" s="3" t="s">
        <v>130</v>
      </c>
      <c r="B241" s="2">
        <v>0</v>
      </c>
      <c r="C241" s="2">
        <v>0</v>
      </c>
      <c r="D241" s="2">
        <v>0</v>
      </c>
      <c r="E241" s="2">
        <v>0</v>
      </c>
      <c r="F241" s="2">
        <f>VLOOKUP(Reach9[[#This Row],[Station]],'[4]Reach and Share'!$A$1:$B$562,2,0)</f>
        <v>0</v>
      </c>
      <c r="G241" s="2">
        <f>Reach9[[#This Row],[Q1''2025]]-Reach9[[#This Row],[Q4''2024]]</f>
        <v>0</v>
      </c>
    </row>
    <row r="242" spans="1:7" x14ac:dyDescent="0.45">
      <c r="A242" s="3" t="s">
        <v>127</v>
      </c>
      <c r="B242" s="2">
        <v>0</v>
      </c>
      <c r="C242" s="2">
        <v>0</v>
      </c>
      <c r="D242" s="2">
        <v>0</v>
      </c>
      <c r="E242" s="2">
        <v>0</v>
      </c>
      <c r="F242" s="2">
        <f>VLOOKUP(Reach9[[#This Row],[Station]],'[4]Reach and Share'!$A$1:$B$562,2,0)</f>
        <v>0</v>
      </c>
      <c r="G242" s="2">
        <f>Reach9[[#This Row],[Q1''2025]]-Reach9[[#This Row],[Q4''2024]]</f>
        <v>0</v>
      </c>
    </row>
    <row r="243" spans="1:7" x14ac:dyDescent="0.45">
      <c r="A243" s="3" t="s">
        <v>121</v>
      </c>
      <c r="B243" s="2">
        <v>0</v>
      </c>
      <c r="C243" s="2">
        <v>0</v>
      </c>
      <c r="D243" s="2">
        <v>0</v>
      </c>
      <c r="E243" s="2">
        <v>0</v>
      </c>
      <c r="F243" s="2">
        <f>VLOOKUP(Reach9[[#This Row],[Station]],'[4]Reach and Share'!$A$1:$B$562,2,0)</f>
        <v>0</v>
      </c>
      <c r="G243" s="2">
        <f>Reach9[[#This Row],[Q1''2025]]-Reach9[[#This Row],[Q4''2024]]</f>
        <v>0</v>
      </c>
    </row>
    <row r="244" spans="1:7" x14ac:dyDescent="0.45">
      <c r="A244" s="3" t="s">
        <v>219</v>
      </c>
      <c r="B244" s="2">
        <v>0</v>
      </c>
      <c r="C244" s="2">
        <v>0</v>
      </c>
      <c r="D244" s="2">
        <v>0</v>
      </c>
      <c r="E244" s="2">
        <v>0</v>
      </c>
      <c r="F244" s="2">
        <f>VLOOKUP(Reach9[[#This Row],[Station]],'[4]Reach and Share'!$A$1:$B$562,2,0)</f>
        <v>0</v>
      </c>
      <c r="G244" s="2">
        <f>Reach9[[#This Row],[Q1''2025]]-Reach9[[#This Row],[Q4''2024]]</f>
        <v>0</v>
      </c>
    </row>
    <row r="245" spans="1:7" x14ac:dyDescent="0.45">
      <c r="A245" s="3" t="s">
        <v>106</v>
      </c>
      <c r="B245" s="2">
        <v>0</v>
      </c>
      <c r="C245" s="2">
        <v>0</v>
      </c>
      <c r="D245" s="2">
        <v>0</v>
      </c>
      <c r="E245" s="2">
        <v>0</v>
      </c>
      <c r="F245" s="2">
        <f>VLOOKUP(Reach9[[#This Row],[Station]],'[4]Reach and Share'!$A$1:$B$562,2,0)</f>
        <v>0</v>
      </c>
      <c r="G245" s="2">
        <f>Reach9[[#This Row],[Q1''2025]]-Reach9[[#This Row],[Q4''2024]]</f>
        <v>0</v>
      </c>
    </row>
    <row r="246" spans="1:7" x14ac:dyDescent="0.45">
      <c r="A246" s="3" t="s">
        <v>105</v>
      </c>
      <c r="B246" s="2">
        <v>0</v>
      </c>
      <c r="C246" s="2">
        <v>0</v>
      </c>
      <c r="D246" s="2">
        <v>0</v>
      </c>
      <c r="E246" s="2">
        <v>0</v>
      </c>
      <c r="F246" s="2">
        <f>VLOOKUP(Reach9[[#This Row],[Station]],'[4]Reach and Share'!$A$1:$B$562,2,0)</f>
        <v>0</v>
      </c>
      <c r="G246" s="2">
        <f>Reach9[[#This Row],[Q1''2025]]-Reach9[[#This Row],[Q4''2024]]</f>
        <v>0</v>
      </c>
    </row>
    <row r="247" spans="1:7" x14ac:dyDescent="0.45">
      <c r="A247" s="3" t="s">
        <v>450</v>
      </c>
      <c r="B247" s="2"/>
      <c r="C247" s="2">
        <v>0</v>
      </c>
      <c r="D247" s="2">
        <v>0</v>
      </c>
      <c r="E247" s="2">
        <v>0</v>
      </c>
      <c r="F247" s="2">
        <f>VLOOKUP(Reach9[[#This Row],[Station]],'[4]Reach and Share'!$A$1:$B$562,2,0)</f>
        <v>0</v>
      </c>
      <c r="G247" s="2">
        <f>Reach9[[#This Row],[Q1''2025]]-Reach9[[#This Row],[Q4''2024]]</f>
        <v>0</v>
      </c>
    </row>
    <row r="248" spans="1:7" x14ac:dyDescent="0.45">
      <c r="A248" s="3" t="s">
        <v>99</v>
      </c>
      <c r="B248" s="2">
        <v>0</v>
      </c>
      <c r="C248" s="2">
        <v>0</v>
      </c>
      <c r="D248" s="2">
        <v>0</v>
      </c>
      <c r="E248" s="2">
        <v>0</v>
      </c>
      <c r="F248" s="2">
        <f>VLOOKUP(Reach9[[#This Row],[Station]],'[4]Reach and Share'!$A$1:$B$562,2,0)</f>
        <v>0</v>
      </c>
      <c r="G248" s="2">
        <f>Reach9[[#This Row],[Q1''2025]]-Reach9[[#This Row],[Q4''2024]]</f>
        <v>0</v>
      </c>
    </row>
    <row r="249" spans="1:7" x14ac:dyDescent="0.45">
      <c r="A249" s="3" t="s">
        <v>204</v>
      </c>
      <c r="B249" s="2">
        <v>0</v>
      </c>
      <c r="C249" s="2">
        <v>0</v>
      </c>
      <c r="D249" s="2">
        <v>0</v>
      </c>
      <c r="E249" s="2">
        <v>0</v>
      </c>
      <c r="F249" s="2">
        <f>VLOOKUP(Reach9[[#This Row],[Station]],'[4]Reach and Share'!$A$1:$B$562,2,0)</f>
        <v>0</v>
      </c>
      <c r="G249" s="2">
        <f>Reach9[[#This Row],[Q1''2025]]-Reach9[[#This Row],[Q4''2024]]</f>
        <v>0</v>
      </c>
    </row>
    <row r="250" spans="1:7" x14ac:dyDescent="0.45">
      <c r="A250" s="3" t="s">
        <v>107</v>
      </c>
      <c r="B250" s="2">
        <v>0</v>
      </c>
      <c r="C250" s="2">
        <v>0</v>
      </c>
      <c r="D250" s="2">
        <v>0</v>
      </c>
      <c r="E250" s="2">
        <v>0</v>
      </c>
      <c r="F250" s="2">
        <f>VLOOKUP(Reach9[[#This Row],[Station]],'[4]Reach and Share'!$A$1:$B$562,2,0)</f>
        <v>0</v>
      </c>
      <c r="G250" s="2">
        <f>Reach9[[#This Row],[Q1''2025]]-Reach9[[#This Row],[Q4''2024]]</f>
        <v>0</v>
      </c>
    </row>
    <row r="251" spans="1:7" x14ac:dyDescent="0.45">
      <c r="A251" s="3" t="s">
        <v>104</v>
      </c>
      <c r="B251" s="2">
        <v>0</v>
      </c>
      <c r="C251" s="2">
        <v>0</v>
      </c>
      <c r="D251" s="2">
        <v>0</v>
      </c>
      <c r="E251" s="2">
        <v>0</v>
      </c>
      <c r="F251" s="2">
        <f>VLOOKUP(Reach9[[#This Row],[Station]],'[4]Reach and Share'!$A$1:$B$562,2,0)</f>
        <v>0</v>
      </c>
      <c r="G251" s="2">
        <f>Reach9[[#This Row],[Q1''2025]]-Reach9[[#This Row],[Q4''2024]]</f>
        <v>0</v>
      </c>
    </row>
    <row r="252" spans="1:7" x14ac:dyDescent="0.45">
      <c r="A252" s="3" t="s">
        <v>120</v>
      </c>
      <c r="B252" s="2">
        <v>0</v>
      </c>
      <c r="C252" s="2">
        <v>0</v>
      </c>
      <c r="D252" s="2">
        <v>0</v>
      </c>
      <c r="E252" s="2">
        <v>0</v>
      </c>
      <c r="F252" s="2">
        <f>VLOOKUP(Reach9[[#This Row],[Station]],'[4]Reach and Share'!$A$1:$B$562,2,0)</f>
        <v>0</v>
      </c>
      <c r="G252" s="2">
        <f>Reach9[[#This Row],[Q1''2025]]-Reach9[[#This Row],[Q4''2024]]</f>
        <v>0</v>
      </c>
    </row>
    <row r="253" spans="1:7" x14ac:dyDescent="0.45">
      <c r="A253" s="3" t="s">
        <v>110</v>
      </c>
      <c r="B253" s="2">
        <v>0</v>
      </c>
      <c r="C253" s="2">
        <v>0</v>
      </c>
      <c r="D253" s="2">
        <v>0</v>
      </c>
      <c r="E253" s="2">
        <v>0</v>
      </c>
      <c r="F253" s="2">
        <f>VLOOKUP(Reach9[[#This Row],[Station]],'[4]Reach and Share'!$A$1:$B$562,2,0)</f>
        <v>0</v>
      </c>
      <c r="G253" s="2">
        <f>Reach9[[#This Row],[Q1''2025]]-Reach9[[#This Row],[Q4''2024]]</f>
        <v>0</v>
      </c>
    </row>
    <row r="254" spans="1:7" x14ac:dyDescent="0.45">
      <c r="A254" s="3" t="s">
        <v>212</v>
      </c>
      <c r="B254" s="2">
        <v>0</v>
      </c>
      <c r="C254" s="2">
        <v>0</v>
      </c>
      <c r="D254" s="2">
        <v>0</v>
      </c>
      <c r="E254" s="2">
        <v>0</v>
      </c>
      <c r="F254" s="2">
        <f>VLOOKUP(Reach9[[#This Row],[Station]],'[4]Reach and Share'!$A$1:$B$562,2,0)</f>
        <v>0</v>
      </c>
      <c r="G254" s="2">
        <f>Reach9[[#This Row],[Q1''2025]]-Reach9[[#This Row],[Q4''2024]]</f>
        <v>0</v>
      </c>
    </row>
    <row r="255" spans="1:7" x14ac:dyDescent="0.45">
      <c r="A255" s="3" t="s">
        <v>100</v>
      </c>
      <c r="B255" s="2">
        <v>0</v>
      </c>
      <c r="C255" s="2">
        <v>0</v>
      </c>
      <c r="D255" s="2">
        <v>0</v>
      </c>
      <c r="E255" s="2">
        <v>0</v>
      </c>
      <c r="F255" s="2">
        <f>VLOOKUP(Reach9[[#This Row],[Station]],'[4]Reach and Share'!$A$1:$B$562,2,0)</f>
        <v>0</v>
      </c>
      <c r="G255" s="2">
        <f>Reach9[[#This Row],[Q1''2025]]-Reach9[[#This Row],[Q4''2024]]</f>
        <v>0</v>
      </c>
    </row>
    <row r="256" spans="1:7" x14ac:dyDescent="0.45">
      <c r="A256" s="3" t="s">
        <v>103</v>
      </c>
      <c r="B256" s="2">
        <v>0</v>
      </c>
      <c r="C256" s="2">
        <v>0</v>
      </c>
      <c r="D256" s="2">
        <v>0</v>
      </c>
      <c r="E256" s="2">
        <v>0</v>
      </c>
      <c r="F256" s="2">
        <f>VLOOKUP(Reach9[[#This Row],[Station]],'[4]Reach and Share'!$A$1:$B$562,2,0)</f>
        <v>0</v>
      </c>
      <c r="G256" s="2">
        <f>Reach9[[#This Row],[Q1''2025]]-Reach9[[#This Row],[Q4''2024]]</f>
        <v>0</v>
      </c>
    </row>
    <row r="257" spans="1:7" x14ac:dyDescent="0.45">
      <c r="A257" s="3" t="s">
        <v>102</v>
      </c>
      <c r="B257" s="2">
        <v>0</v>
      </c>
      <c r="C257" s="2">
        <v>0</v>
      </c>
      <c r="D257" s="2">
        <v>2.0999999999999999E-3</v>
      </c>
      <c r="E257" s="2">
        <v>0</v>
      </c>
      <c r="F257" s="2">
        <f>VLOOKUP(Reach9[[#This Row],[Station]],'[4]Reach and Share'!$A$1:$B$562,2,0)</f>
        <v>0</v>
      </c>
      <c r="G257" s="2">
        <f>Reach9[[#This Row],[Q1''2025]]-Reach9[[#This Row],[Q4''2024]]</f>
        <v>0</v>
      </c>
    </row>
    <row r="258" spans="1:7" x14ac:dyDescent="0.45">
      <c r="A258" s="3" t="s">
        <v>101</v>
      </c>
      <c r="B258" s="2">
        <v>0</v>
      </c>
      <c r="C258" s="2">
        <v>0</v>
      </c>
      <c r="D258" s="2">
        <v>0</v>
      </c>
      <c r="E258" s="2">
        <v>0</v>
      </c>
      <c r="F258" s="2">
        <f>VLOOKUP(Reach9[[#This Row],[Station]],'[4]Reach and Share'!$A$1:$B$562,2,0)</f>
        <v>0</v>
      </c>
      <c r="G258" s="2">
        <f>Reach9[[#This Row],[Q1''2025]]-Reach9[[#This Row],[Q4''2024]]</f>
        <v>0</v>
      </c>
    </row>
    <row r="259" spans="1:7" x14ac:dyDescent="0.45">
      <c r="A259" s="3" t="s">
        <v>193</v>
      </c>
      <c r="B259" s="2">
        <v>0</v>
      </c>
      <c r="C259" s="2">
        <v>0</v>
      </c>
      <c r="D259" s="2">
        <v>0</v>
      </c>
      <c r="E259" s="2">
        <v>0</v>
      </c>
      <c r="F259" s="2">
        <f>VLOOKUP(Reach9[[#This Row],[Station]],'[4]Reach and Share'!$A$1:$B$562,2,0)</f>
        <v>0</v>
      </c>
      <c r="G259" s="2">
        <f>Reach9[[#This Row],[Q1''2025]]-Reach9[[#This Row],[Q4''2024]]</f>
        <v>0</v>
      </c>
    </row>
    <row r="260" spans="1:7" x14ac:dyDescent="0.45">
      <c r="A260" s="3" t="s">
        <v>323</v>
      </c>
      <c r="B260" s="2">
        <v>0</v>
      </c>
      <c r="C260" s="2">
        <v>0</v>
      </c>
      <c r="D260" s="2">
        <v>0</v>
      </c>
      <c r="E260" s="2">
        <v>0</v>
      </c>
      <c r="F260" s="2">
        <f>VLOOKUP(Reach9[[#This Row],[Station]],'[4]Reach and Share'!$A$1:$B$562,2,0)</f>
        <v>0</v>
      </c>
      <c r="G260" s="2">
        <f>Reach9[[#This Row],[Q1''2025]]-Reach9[[#This Row],[Q4''2024]]</f>
        <v>0</v>
      </c>
    </row>
    <row r="261" spans="1:7" x14ac:dyDescent="0.45">
      <c r="A261" s="3" t="s">
        <v>482</v>
      </c>
      <c r="B261" s="2"/>
      <c r="C261" s="2"/>
      <c r="D261" s="2">
        <v>0</v>
      </c>
      <c r="E261" s="2">
        <v>0</v>
      </c>
      <c r="F261" s="2">
        <f>VLOOKUP(Reach9[[#This Row],[Station]],'[4]Reach and Share'!$A$1:$B$562,2,0)</f>
        <v>0</v>
      </c>
      <c r="G261" s="2">
        <f>Reach9[[#This Row],[Q1''2025]]-Reach9[[#This Row],[Q4''2024]]</f>
        <v>0</v>
      </c>
    </row>
    <row r="262" spans="1:7" x14ac:dyDescent="0.45">
      <c r="A262" s="3" t="s">
        <v>483</v>
      </c>
      <c r="B262" s="2"/>
      <c r="C262" s="2"/>
      <c r="D262" s="2">
        <v>0</v>
      </c>
      <c r="E262" s="2">
        <v>0</v>
      </c>
      <c r="F262" s="2">
        <f>VLOOKUP(Reach9[[#This Row],[Station]],'[4]Reach and Share'!$A$1:$B$562,2,0)</f>
        <v>0</v>
      </c>
      <c r="G262" s="2">
        <f>Reach9[[#This Row],[Q1''2025]]-Reach9[[#This Row],[Q4''2024]]</f>
        <v>0</v>
      </c>
    </row>
    <row r="263" spans="1:7" x14ac:dyDescent="0.45">
      <c r="A263" s="3" t="s">
        <v>325</v>
      </c>
      <c r="B263" s="2">
        <v>0</v>
      </c>
      <c r="C263" s="2">
        <v>0</v>
      </c>
      <c r="D263" s="2">
        <v>0</v>
      </c>
      <c r="E263" s="2">
        <v>0</v>
      </c>
      <c r="F263" s="2">
        <f>VLOOKUP(Reach9[[#This Row],[Station]],'[4]Reach and Share'!$A$1:$B$562,2,0)</f>
        <v>0</v>
      </c>
      <c r="G263" s="2">
        <f>Reach9[[#This Row],[Q1''2025]]-Reach9[[#This Row],[Q4''2024]]</f>
        <v>0</v>
      </c>
    </row>
    <row r="264" spans="1:7" x14ac:dyDescent="0.45">
      <c r="A264" s="3" t="s">
        <v>233</v>
      </c>
      <c r="B264" s="2">
        <v>0</v>
      </c>
      <c r="C264" s="2">
        <v>0</v>
      </c>
      <c r="D264" s="2">
        <v>0</v>
      </c>
      <c r="E264" s="2">
        <v>0</v>
      </c>
      <c r="F264" s="2">
        <f>VLOOKUP(Reach9[[#This Row],[Station]],'[4]Reach and Share'!$A$1:$B$562,2,0)</f>
        <v>0</v>
      </c>
      <c r="G264" s="2">
        <f>Reach9[[#This Row],[Q1''2025]]-Reach9[[#This Row],[Q4''2024]]</f>
        <v>0</v>
      </c>
    </row>
    <row r="265" spans="1:7" x14ac:dyDescent="0.45">
      <c r="A265" s="3" t="s">
        <v>324</v>
      </c>
      <c r="B265" s="2">
        <v>0</v>
      </c>
      <c r="C265" s="2">
        <v>0</v>
      </c>
      <c r="D265" s="2">
        <v>5.9999999999999995E-4</v>
      </c>
      <c r="E265" s="2">
        <v>0</v>
      </c>
      <c r="F265" s="2">
        <f>VLOOKUP(Reach9[[#This Row],[Station]],'[4]Reach and Share'!$A$1:$B$562,2,0)</f>
        <v>0</v>
      </c>
      <c r="G265" s="2">
        <f>Reach9[[#This Row],[Q1''2025]]-Reach9[[#This Row],[Q4''2024]]</f>
        <v>0</v>
      </c>
    </row>
    <row r="266" spans="1:7" x14ac:dyDescent="0.45">
      <c r="A266" s="3" t="s">
        <v>46</v>
      </c>
      <c r="B266" s="2">
        <v>0</v>
      </c>
      <c r="C266" s="2">
        <v>0</v>
      </c>
      <c r="D266" s="2">
        <v>0</v>
      </c>
      <c r="E266" s="2">
        <v>0</v>
      </c>
      <c r="F266" s="2">
        <f>VLOOKUP(Reach9[[#This Row],[Station]],'[4]Reach and Share'!$A$1:$B$562,2,0)</f>
        <v>0</v>
      </c>
      <c r="G266" s="2">
        <f>Reach9[[#This Row],[Q1''2025]]-Reach9[[#This Row],[Q4''2024]]</f>
        <v>0</v>
      </c>
    </row>
    <row r="267" spans="1:7" x14ac:dyDescent="0.45">
      <c r="A267" s="3" t="s">
        <v>435</v>
      </c>
      <c r="B267" s="2"/>
      <c r="C267" s="2">
        <v>0</v>
      </c>
      <c r="D267" s="2">
        <v>0</v>
      </c>
      <c r="E267" s="2">
        <v>0</v>
      </c>
      <c r="F267" s="2">
        <f>VLOOKUP(Reach9[[#This Row],[Station]],'[4]Reach and Share'!$A$1:$B$562,2,0)</f>
        <v>0</v>
      </c>
      <c r="G267" s="2">
        <f>Reach9[[#This Row],[Q1''2025]]-Reach9[[#This Row],[Q4''2024]]</f>
        <v>0</v>
      </c>
    </row>
    <row r="268" spans="1:7" x14ac:dyDescent="0.45">
      <c r="A268" s="3" t="s">
        <v>167</v>
      </c>
      <c r="B268" s="2">
        <v>0</v>
      </c>
      <c r="C268" s="2">
        <v>0</v>
      </c>
      <c r="D268" s="2">
        <v>0</v>
      </c>
      <c r="E268" s="2">
        <v>0</v>
      </c>
      <c r="F268" s="2">
        <f>VLOOKUP(Reach9[[#This Row],[Station]],'[4]Reach and Share'!$A$1:$B$562,2,0)</f>
        <v>0</v>
      </c>
      <c r="G268" s="2">
        <f>Reach9[[#This Row],[Q1''2025]]-Reach9[[#This Row],[Q4''2024]]</f>
        <v>0</v>
      </c>
    </row>
    <row r="269" spans="1:7" x14ac:dyDescent="0.45">
      <c r="A269" s="3" t="s">
        <v>318</v>
      </c>
      <c r="B269" s="2">
        <v>0</v>
      </c>
      <c r="C269" s="2">
        <v>0</v>
      </c>
      <c r="D269" s="2">
        <v>0</v>
      </c>
      <c r="E269" s="2">
        <v>0</v>
      </c>
      <c r="F269" s="2">
        <f>VLOOKUP(Reach9[[#This Row],[Station]],'[4]Reach and Share'!$A$1:$B$562,2,0)</f>
        <v>0</v>
      </c>
      <c r="G269" s="2">
        <f>Reach9[[#This Row],[Q1''2025]]-Reach9[[#This Row],[Q4''2024]]</f>
        <v>0</v>
      </c>
    </row>
    <row r="270" spans="1:7" x14ac:dyDescent="0.45">
      <c r="A270" s="3" t="s">
        <v>481</v>
      </c>
      <c r="B270" s="2"/>
      <c r="C270" s="2"/>
      <c r="D270" s="2">
        <v>0</v>
      </c>
      <c r="E270" s="2">
        <v>0</v>
      </c>
      <c r="F270" s="2">
        <f>VLOOKUP(Reach9[[#This Row],[Station]],'[4]Reach and Share'!$A$1:$B$562,2,0)</f>
        <v>0</v>
      </c>
      <c r="G270" s="2">
        <f>Reach9[[#This Row],[Q1''2025]]-Reach9[[#This Row],[Q4''2024]]</f>
        <v>0</v>
      </c>
    </row>
    <row r="271" spans="1:7" x14ac:dyDescent="0.45">
      <c r="A271" s="3" t="s">
        <v>37</v>
      </c>
      <c r="B271" s="2">
        <v>0</v>
      </c>
      <c r="C271" s="2">
        <v>0</v>
      </c>
      <c r="D271" s="2">
        <v>0</v>
      </c>
      <c r="E271" s="2">
        <v>0</v>
      </c>
      <c r="F271" s="2">
        <f>VLOOKUP(Reach9[[#This Row],[Station]],'[4]Reach and Share'!$A$1:$B$562,2,0)</f>
        <v>0</v>
      </c>
      <c r="G271" s="2">
        <f>Reach9[[#This Row],[Q1''2025]]-Reach9[[#This Row],[Q4''2024]]</f>
        <v>0</v>
      </c>
    </row>
    <row r="272" spans="1:7" x14ac:dyDescent="0.45">
      <c r="A272" s="3" t="s">
        <v>322</v>
      </c>
      <c r="B272" s="2">
        <v>0</v>
      </c>
      <c r="C272" s="2">
        <v>0</v>
      </c>
      <c r="D272" s="2">
        <v>0</v>
      </c>
      <c r="E272" s="2">
        <v>0</v>
      </c>
      <c r="F272" s="2">
        <f>VLOOKUP(Reach9[[#This Row],[Station]],'[4]Reach and Share'!$A$1:$B$562,2,0)</f>
        <v>0</v>
      </c>
      <c r="G272" s="2">
        <f>Reach9[[#This Row],[Q1''2025]]-Reach9[[#This Row],[Q4''2024]]</f>
        <v>0</v>
      </c>
    </row>
    <row r="273" spans="1:7" x14ac:dyDescent="0.45">
      <c r="A273" s="3" t="s">
        <v>321</v>
      </c>
      <c r="B273" s="2">
        <v>2.0999999999999999E-3</v>
      </c>
      <c r="C273" s="2">
        <v>0</v>
      </c>
      <c r="D273" s="2">
        <v>0</v>
      </c>
      <c r="E273" s="2">
        <v>0</v>
      </c>
      <c r="F273" s="2">
        <f>VLOOKUP(Reach9[[#This Row],[Station]],'[4]Reach and Share'!$A$1:$B$562,2,0)</f>
        <v>0</v>
      </c>
      <c r="G273" s="2">
        <f>Reach9[[#This Row],[Q1''2025]]-Reach9[[#This Row],[Q4''2024]]</f>
        <v>0</v>
      </c>
    </row>
    <row r="274" spans="1:7" x14ac:dyDescent="0.45">
      <c r="A274" s="3" t="s">
        <v>334</v>
      </c>
      <c r="B274" s="2">
        <v>0</v>
      </c>
      <c r="C274" s="2">
        <v>0</v>
      </c>
      <c r="D274" s="2">
        <v>0</v>
      </c>
      <c r="E274" s="2">
        <v>0</v>
      </c>
      <c r="F274" s="2">
        <f>VLOOKUP(Reach9[[#This Row],[Station]],'[4]Reach and Share'!$A$1:$B$562,2,0)</f>
        <v>0</v>
      </c>
      <c r="G274" s="2">
        <f>Reach9[[#This Row],[Q1''2025]]-Reach9[[#This Row],[Q4''2024]]</f>
        <v>0</v>
      </c>
    </row>
    <row r="275" spans="1:7" x14ac:dyDescent="0.45">
      <c r="A275" s="3" t="s">
        <v>328</v>
      </c>
      <c r="B275" s="2">
        <v>1.1000000000000001E-3</v>
      </c>
      <c r="C275" s="2">
        <v>0</v>
      </c>
      <c r="D275" s="2">
        <v>0</v>
      </c>
      <c r="E275" s="2">
        <v>0</v>
      </c>
      <c r="F275" s="2">
        <f>VLOOKUP(Reach9[[#This Row],[Station]],'[4]Reach and Share'!$A$1:$B$562,2,0)</f>
        <v>0</v>
      </c>
      <c r="G275" s="2">
        <f>Reach9[[#This Row],[Q1''2025]]-Reach9[[#This Row],[Q4''2024]]</f>
        <v>0</v>
      </c>
    </row>
    <row r="276" spans="1:7" x14ac:dyDescent="0.45">
      <c r="A276" s="3" t="s">
        <v>332</v>
      </c>
      <c r="B276" s="2">
        <v>0</v>
      </c>
      <c r="C276" s="2">
        <v>0</v>
      </c>
      <c r="D276" s="2">
        <v>0</v>
      </c>
      <c r="E276" s="2">
        <v>0</v>
      </c>
      <c r="F276" s="2">
        <f>VLOOKUP(Reach9[[#This Row],[Station]],'[4]Reach and Share'!$A$1:$B$562,2,0)</f>
        <v>0</v>
      </c>
      <c r="G276" s="2">
        <f>Reach9[[#This Row],[Q1''2025]]-Reach9[[#This Row],[Q4''2024]]</f>
        <v>0</v>
      </c>
    </row>
    <row r="277" spans="1:7" x14ac:dyDescent="0.45">
      <c r="A277" s="3" t="s">
        <v>335</v>
      </c>
      <c r="B277" s="2">
        <v>0</v>
      </c>
      <c r="C277" s="2">
        <v>0</v>
      </c>
      <c r="D277" s="2">
        <v>0</v>
      </c>
      <c r="E277" s="2">
        <v>0</v>
      </c>
      <c r="F277" s="2">
        <f>VLOOKUP(Reach9[[#This Row],[Station]],'[4]Reach and Share'!$A$1:$B$562,2,0)</f>
        <v>0</v>
      </c>
      <c r="G277" s="2">
        <f>Reach9[[#This Row],[Q1''2025]]-Reach9[[#This Row],[Q4''2024]]</f>
        <v>0</v>
      </c>
    </row>
    <row r="278" spans="1:7" x14ac:dyDescent="0.45">
      <c r="A278" s="3" t="s">
        <v>232</v>
      </c>
      <c r="B278" s="2">
        <v>0</v>
      </c>
      <c r="C278" s="2">
        <v>0</v>
      </c>
      <c r="D278" s="2">
        <v>0</v>
      </c>
      <c r="E278" s="2">
        <v>0</v>
      </c>
      <c r="F278" s="2">
        <f>VLOOKUP(Reach9[[#This Row],[Station]],'[4]Reach and Share'!$A$1:$B$562,2,0)</f>
        <v>0</v>
      </c>
      <c r="G278" s="2">
        <f>Reach9[[#This Row],[Q1''2025]]-Reach9[[#This Row],[Q4''2024]]</f>
        <v>0</v>
      </c>
    </row>
    <row r="279" spans="1:7" x14ac:dyDescent="0.45">
      <c r="A279" s="3" t="s">
        <v>327</v>
      </c>
      <c r="B279" s="2">
        <v>0</v>
      </c>
      <c r="C279" s="2">
        <v>0</v>
      </c>
      <c r="D279" s="2">
        <v>0</v>
      </c>
      <c r="E279" s="2">
        <v>0</v>
      </c>
      <c r="F279" s="2">
        <f>VLOOKUP(Reach9[[#This Row],[Station]],'[4]Reach and Share'!$A$1:$B$562,2,0)</f>
        <v>0</v>
      </c>
      <c r="G279" s="2">
        <f>Reach9[[#This Row],[Q1''2025]]-Reach9[[#This Row],[Q4''2024]]</f>
        <v>0</v>
      </c>
    </row>
    <row r="280" spans="1:7" x14ac:dyDescent="0.45">
      <c r="A280" s="3" t="s">
        <v>336</v>
      </c>
      <c r="B280" s="2">
        <v>0</v>
      </c>
      <c r="C280" s="2">
        <v>0</v>
      </c>
      <c r="D280" s="2">
        <v>0</v>
      </c>
      <c r="E280" s="2">
        <v>0</v>
      </c>
      <c r="F280" s="2">
        <f>VLOOKUP(Reach9[[#This Row],[Station]],'[4]Reach and Share'!$A$1:$B$562,2,0)</f>
        <v>0</v>
      </c>
      <c r="G280" s="2">
        <f>Reach9[[#This Row],[Q1''2025]]-Reach9[[#This Row],[Q4''2024]]</f>
        <v>0</v>
      </c>
    </row>
    <row r="281" spans="1:7" x14ac:dyDescent="0.45">
      <c r="A281" s="3" t="s">
        <v>87</v>
      </c>
      <c r="B281" s="2">
        <v>0</v>
      </c>
      <c r="C281" s="2">
        <v>0</v>
      </c>
      <c r="D281" s="2">
        <v>0</v>
      </c>
      <c r="E281" s="2">
        <v>0</v>
      </c>
      <c r="F281" s="2">
        <f>VLOOKUP(Reach9[[#This Row],[Station]],'[4]Reach and Share'!$A$1:$B$562,2,0)</f>
        <v>0</v>
      </c>
      <c r="G281" s="2">
        <f>Reach9[[#This Row],[Q1''2025]]-Reach9[[#This Row],[Q4''2024]]</f>
        <v>0</v>
      </c>
    </row>
    <row r="282" spans="1:7" x14ac:dyDescent="0.45">
      <c r="A282" s="3" t="s">
        <v>319</v>
      </c>
      <c r="B282" s="2">
        <v>0</v>
      </c>
      <c r="C282" s="2">
        <v>0</v>
      </c>
      <c r="D282" s="2">
        <v>0</v>
      </c>
      <c r="E282" s="2">
        <v>0</v>
      </c>
      <c r="F282" s="2">
        <f>VLOOKUP(Reach9[[#This Row],[Station]],'[4]Reach and Share'!$A$1:$B$562,2,0)</f>
        <v>0</v>
      </c>
      <c r="G282" s="2">
        <f>Reach9[[#This Row],[Q1''2025]]-Reach9[[#This Row],[Q4''2024]]</f>
        <v>0</v>
      </c>
    </row>
    <row r="283" spans="1:7" x14ac:dyDescent="0.45">
      <c r="A283" s="3" t="s">
        <v>484</v>
      </c>
      <c r="B283" s="2"/>
      <c r="C283" s="2"/>
      <c r="D283" s="2">
        <v>0</v>
      </c>
      <c r="E283" s="2">
        <v>0</v>
      </c>
      <c r="F283" s="2">
        <f>VLOOKUP(Reach9[[#This Row],[Station]],'[4]Reach and Share'!$A$1:$B$562,2,0)</f>
        <v>0</v>
      </c>
      <c r="G283" s="2">
        <f>Reach9[[#This Row],[Q1''2025]]-Reach9[[#This Row],[Q4''2024]]</f>
        <v>0</v>
      </c>
    </row>
    <row r="284" spans="1:7" x14ac:dyDescent="0.45">
      <c r="A284" s="3" t="s">
        <v>316</v>
      </c>
      <c r="B284" s="2">
        <v>0</v>
      </c>
      <c r="C284" s="2">
        <v>0</v>
      </c>
      <c r="D284" s="2">
        <v>0</v>
      </c>
      <c r="E284" s="2">
        <v>0</v>
      </c>
      <c r="F284" s="2">
        <f>VLOOKUP(Reach9[[#This Row],[Station]],'[4]Reach and Share'!$A$1:$B$562,2,0)</f>
        <v>0</v>
      </c>
      <c r="G284" s="2">
        <f>Reach9[[#This Row],[Q1''2025]]-Reach9[[#This Row],[Q4''2024]]</f>
        <v>0</v>
      </c>
    </row>
    <row r="285" spans="1:7" x14ac:dyDescent="0.45">
      <c r="A285" s="3" t="s">
        <v>492</v>
      </c>
      <c r="B285" s="2"/>
      <c r="C285" s="2"/>
      <c r="D285" s="2"/>
      <c r="E285" s="2">
        <v>0</v>
      </c>
      <c r="F285" s="2">
        <f>VLOOKUP(Reach9[[#This Row],[Station]],'[4]Reach and Share'!$A$1:$B$562,2,0)</f>
        <v>0</v>
      </c>
      <c r="G285" s="2">
        <f>Reach9[[#This Row],[Q1''2025]]-Reach9[[#This Row],[Q4''2024]]</f>
        <v>0</v>
      </c>
    </row>
    <row r="286" spans="1:7" x14ac:dyDescent="0.45">
      <c r="A286" s="3" t="s">
        <v>330</v>
      </c>
      <c r="B286" s="2">
        <v>0</v>
      </c>
      <c r="C286" s="2">
        <v>0</v>
      </c>
      <c r="D286" s="2">
        <v>0</v>
      </c>
      <c r="E286" s="2">
        <v>0</v>
      </c>
      <c r="F286" s="2">
        <f>VLOOKUP(Reach9[[#This Row],[Station]],'[4]Reach and Share'!$A$1:$B$562,2,0)</f>
        <v>0</v>
      </c>
      <c r="G286" s="2">
        <f>Reach9[[#This Row],[Q1''2025]]-Reach9[[#This Row],[Q4''2024]]</f>
        <v>0</v>
      </c>
    </row>
    <row r="287" spans="1:7" x14ac:dyDescent="0.45">
      <c r="A287" s="3" t="s">
        <v>329</v>
      </c>
      <c r="B287" s="2">
        <v>0</v>
      </c>
      <c r="C287" s="2">
        <v>0</v>
      </c>
      <c r="D287" s="2">
        <v>0</v>
      </c>
      <c r="E287" s="2">
        <v>0</v>
      </c>
      <c r="F287" s="2">
        <f>VLOOKUP(Reach9[[#This Row],[Station]],'[4]Reach and Share'!$A$1:$B$562,2,0)</f>
        <v>0</v>
      </c>
      <c r="G287" s="2">
        <f>Reach9[[#This Row],[Q1''2025]]-Reach9[[#This Row],[Q4''2024]]</f>
        <v>0</v>
      </c>
    </row>
    <row r="288" spans="1:7" x14ac:dyDescent="0.45">
      <c r="A288" s="3" t="s">
        <v>326</v>
      </c>
      <c r="B288" s="2">
        <v>0</v>
      </c>
      <c r="C288" s="2">
        <v>0</v>
      </c>
      <c r="D288" s="2">
        <v>0</v>
      </c>
      <c r="E288" s="2">
        <v>0</v>
      </c>
      <c r="F288" s="2">
        <f>VLOOKUP(Reach9[[#This Row],[Station]],'[4]Reach and Share'!$A$1:$B$562,2,0)</f>
        <v>0</v>
      </c>
      <c r="G288" s="2">
        <f>Reach9[[#This Row],[Q1''2025]]-Reach9[[#This Row],[Q4''2024]]</f>
        <v>0</v>
      </c>
    </row>
    <row r="289" spans="1:7" x14ac:dyDescent="0.45">
      <c r="A289" s="3" t="s">
        <v>261</v>
      </c>
      <c r="B289" s="2">
        <v>0</v>
      </c>
      <c r="C289" s="2">
        <v>0</v>
      </c>
      <c r="D289" s="2">
        <v>5.0000000000000001E-4</v>
      </c>
      <c r="E289" s="2">
        <v>0</v>
      </c>
      <c r="F289" s="2">
        <f>VLOOKUP(Reach9[[#This Row],[Station]],'[4]Reach and Share'!$A$1:$B$562,2,0)</f>
        <v>0</v>
      </c>
      <c r="G289" s="2">
        <f>Reach9[[#This Row],[Q1''2025]]-Reach9[[#This Row],[Q4''2024]]</f>
        <v>0</v>
      </c>
    </row>
    <row r="290" spans="1:7" x14ac:dyDescent="0.45">
      <c r="A290" s="3" t="s">
        <v>260</v>
      </c>
      <c r="B290" s="2">
        <v>0</v>
      </c>
      <c r="C290" s="2">
        <v>0</v>
      </c>
      <c r="D290" s="2">
        <v>0</v>
      </c>
      <c r="E290" s="2">
        <v>0</v>
      </c>
      <c r="F290" s="2">
        <f>VLOOKUP(Reach9[[#This Row],[Station]],'[4]Reach and Share'!$A$1:$B$562,2,0)</f>
        <v>0</v>
      </c>
      <c r="G290" s="2">
        <f>Reach9[[#This Row],[Q1''2025]]-Reach9[[#This Row],[Q4''2024]]</f>
        <v>0</v>
      </c>
    </row>
    <row r="291" spans="1:7" x14ac:dyDescent="0.45">
      <c r="A291" s="3" t="s">
        <v>448</v>
      </c>
      <c r="B291" s="2"/>
      <c r="C291" s="2">
        <v>0</v>
      </c>
      <c r="D291" s="2">
        <v>0</v>
      </c>
      <c r="E291" s="2">
        <v>0</v>
      </c>
      <c r="F291" s="2">
        <f>VLOOKUP(Reach9[[#This Row],[Station]],'[4]Reach and Share'!$A$1:$B$562,2,0)</f>
        <v>0</v>
      </c>
      <c r="G291" s="2">
        <f>Reach9[[#This Row],[Q1''2025]]-Reach9[[#This Row],[Q4''2024]]</f>
        <v>0</v>
      </c>
    </row>
    <row r="292" spans="1:7" x14ac:dyDescent="0.45">
      <c r="A292" s="3" t="s">
        <v>202</v>
      </c>
      <c r="B292" s="2">
        <v>0</v>
      </c>
      <c r="C292" s="2">
        <v>0</v>
      </c>
      <c r="D292" s="2">
        <v>0</v>
      </c>
      <c r="E292" s="2">
        <v>0</v>
      </c>
      <c r="F292" s="2">
        <f>VLOOKUP(Reach9[[#This Row],[Station]],'[4]Reach and Share'!$A$1:$B$562,2,0)</f>
        <v>0</v>
      </c>
      <c r="G292" s="2">
        <f>Reach9[[#This Row],[Q1''2025]]-Reach9[[#This Row],[Q4''2024]]</f>
        <v>0</v>
      </c>
    </row>
    <row r="293" spans="1:7" x14ac:dyDescent="0.45">
      <c r="A293" s="3" t="s">
        <v>174</v>
      </c>
      <c r="B293" s="2">
        <v>0</v>
      </c>
      <c r="C293" s="2">
        <v>0</v>
      </c>
      <c r="D293" s="2">
        <v>0</v>
      </c>
      <c r="E293" s="2">
        <v>0</v>
      </c>
      <c r="F293" s="2">
        <f>VLOOKUP(Reach9[[#This Row],[Station]],'[4]Reach and Share'!$A$1:$B$562,2,0)</f>
        <v>0</v>
      </c>
      <c r="G293" s="2">
        <f>Reach9[[#This Row],[Q1''2025]]-Reach9[[#This Row],[Q4''2024]]</f>
        <v>0</v>
      </c>
    </row>
    <row r="294" spans="1:7" x14ac:dyDescent="0.45">
      <c r="A294" s="3" t="s">
        <v>480</v>
      </c>
      <c r="B294" s="2"/>
      <c r="C294" s="2"/>
      <c r="D294" s="2">
        <v>0</v>
      </c>
      <c r="E294" s="2">
        <v>0</v>
      </c>
      <c r="F294" s="2">
        <f>VLOOKUP(Reach9[[#This Row],[Station]],'[4]Reach and Share'!$A$1:$B$562,2,0)</f>
        <v>0</v>
      </c>
      <c r="G294" s="2">
        <f>Reach9[[#This Row],[Q1''2025]]-Reach9[[#This Row],[Q4''2024]]</f>
        <v>0</v>
      </c>
    </row>
    <row r="295" spans="1:7" x14ac:dyDescent="0.45">
      <c r="A295" s="3" t="s">
        <v>262</v>
      </c>
      <c r="B295" s="2">
        <v>0</v>
      </c>
      <c r="C295" s="2">
        <v>0</v>
      </c>
      <c r="D295" s="2">
        <v>0</v>
      </c>
      <c r="E295" s="2">
        <v>0</v>
      </c>
      <c r="F295" s="2">
        <f>VLOOKUP(Reach9[[#This Row],[Station]],'[4]Reach and Share'!$A$1:$B$562,2,0)</f>
        <v>0</v>
      </c>
      <c r="G295" s="2">
        <f>Reach9[[#This Row],[Q1''2025]]-Reach9[[#This Row],[Q4''2024]]</f>
        <v>0</v>
      </c>
    </row>
    <row r="296" spans="1:7" x14ac:dyDescent="0.45">
      <c r="A296" s="3" t="s">
        <v>259</v>
      </c>
      <c r="B296" s="2">
        <v>0</v>
      </c>
      <c r="C296" s="2">
        <v>0</v>
      </c>
      <c r="D296" s="2">
        <v>0</v>
      </c>
      <c r="E296" s="2">
        <v>0</v>
      </c>
      <c r="F296" s="2">
        <f>VLOOKUP(Reach9[[#This Row],[Station]],'[4]Reach and Share'!$A$1:$B$562,2,0)</f>
        <v>0</v>
      </c>
      <c r="G296" s="2">
        <f>Reach9[[#This Row],[Q1''2025]]-Reach9[[#This Row],[Q4''2024]]</f>
        <v>0</v>
      </c>
    </row>
    <row r="297" spans="1:7" x14ac:dyDescent="0.45">
      <c r="A297" s="3" t="s">
        <v>26</v>
      </c>
      <c r="B297" s="2">
        <v>0</v>
      </c>
      <c r="C297" s="2">
        <v>0</v>
      </c>
      <c r="D297" s="2">
        <v>0</v>
      </c>
      <c r="E297" s="2">
        <v>0</v>
      </c>
      <c r="F297" s="2">
        <f>VLOOKUP(Reach9[[#This Row],[Station]],'[4]Reach and Share'!$A$1:$B$562,2,0)</f>
        <v>0</v>
      </c>
      <c r="G297" s="2">
        <f>Reach9[[#This Row],[Q1''2025]]-Reach9[[#This Row],[Q4''2024]]</f>
        <v>0</v>
      </c>
    </row>
    <row r="298" spans="1:7" x14ac:dyDescent="0.45">
      <c r="A298" s="3" t="s">
        <v>434</v>
      </c>
      <c r="B298" s="2"/>
      <c r="C298" s="2">
        <v>0</v>
      </c>
      <c r="D298" s="2">
        <v>0</v>
      </c>
      <c r="E298" s="2">
        <v>0</v>
      </c>
      <c r="F298" s="2">
        <f>VLOOKUP(Reach9[[#This Row],[Station]],'[4]Reach and Share'!$A$1:$B$562,2,0)</f>
        <v>0</v>
      </c>
      <c r="G298" s="2">
        <f>Reach9[[#This Row],[Q1''2025]]-Reach9[[#This Row],[Q4''2024]]</f>
        <v>0</v>
      </c>
    </row>
    <row r="299" spans="1:7" x14ac:dyDescent="0.45">
      <c r="A299" s="3" t="s">
        <v>255</v>
      </c>
      <c r="B299" s="2">
        <v>1.1000000000000001E-3</v>
      </c>
      <c r="C299" s="2">
        <v>0</v>
      </c>
      <c r="D299" s="2">
        <v>0</v>
      </c>
      <c r="E299" s="2">
        <v>0</v>
      </c>
      <c r="F299" s="2">
        <f>VLOOKUP(Reach9[[#This Row],[Station]],'[4]Reach and Share'!$A$1:$B$562,2,0)</f>
        <v>0</v>
      </c>
      <c r="G299" s="2">
        <f>Reach9[[#This Row],[Q1''2025]]-Reach9[[#This Row],[Q4''2024]]</f>
        <v>0</v>
      </c>
    </row>
    <row r="300" spans="1:7" x14ac:dyDescent="0.45">
      <c r="A300" s="3" t="s">
        <v>258</v>
      </c>
      <c r="B300" s="2">
        <v>0</v>
      </c>
      <c r="C300" s="2">
        <v>0</v>
      </c>
      <c r="D300" s="2">
        <v>0</v>
      </c>
      <c r="E300" s="2">
        <v>0</v>
      </c>
      <c r="F300" s="2">
        <f>VLOOKUP(Reach9[[#This Row],[Station]],'[4]Reach and Share'!$A$1:$B$562,2,0)</f>
        <v>0</v>
      </c>
      <c r="G300" s="2">
        <f>Reach9[[#This Row],[Q1''2025]]-Reach9[[#This Row],[Q4''2024]]</f>
        <v>0</v>
      </c>
    </row>
    <row r="301" spans="1:7" x14ac:dyDescent="0.45">
      <c r="A301" s="3" t="s">
        <v>511</v>
      </c>
      <c r="B301" s="2"/>
      <c r="C301" s="2"/>
      <c r="D301" s="2"/>
      <c r="E301" s="2">
        <v>0</v>
      </c>
      <c r="F301" s="2">
        <f>VLOOKUP(Reach9[[#This Row],[Station]],'[4]Reach and Share'!$A$1:$B$562,2,0)</f>
        <v>0</v>
      </c>
      <c r="G301" s="2">
        <f>Reach9[[#This Row],[Q1''2025]]-Reach9[[#This Row],[Q4''2024]]</f>
        <v>0</v>
      </c>
    </row>
    <row r="302" spans="1:7" x14ac:dyDescent="0.45">
      <c r="A302" s="3" t="s">
        <v>257</v>
      </c>
      <c r="B302" s="2">
        <v>0</v>
      </c>
      <c r="C302" s="2">
        <v>0</v>
      </c>
      <c r="D302" s="2">
        <v>0</v>
      </c>
      <c r="E302" s="2">
        <v>0</v>
      </c>
      <c r="F302" s="2">
        <f>VLOOKUP(Reach9[[#This Row],[Station]],'[4]Reach and Share'!$A$1:$B$562,2,0)</f>
        <v>0</v>
      </c>
      <c r="G302" s="2">
        <f>Reach9[[#This Row],[Q1''2025]]-Reach9[[#This Row],[Q4''2024]]</f>
        <v>0</v>
      </c>
    </row>
    <row r="303" spans="1:7" x14ac:dyDescent="0.45">
      <c r="A303" s="3" t="s">
        <v>289</v>
      </c>
      <c r="B303" s="2">
        <v>0</v>
      </c>
      <c r="C303" s="2">
        <v>0</v>
      </c>
      <c r="D303" s="2">
        <v>0</v>
      </c>
      <c r="E303" s="2">
        <v>0</v>
      </c>
      <c r="F303" s="2">
        <f>VLOOKUP(Reach9[[#This Row],[Station]],'[4]Reach and Share'!$A$1:$B$562,2,0)</f>
        <v>0</v>
      </c>
      <c r="G303" s="2">
        <f>Reach9[[#This Row],[Q1''2025]]-Reach9[[#This Row],[Q4''2024]]</f>
        <v>0</v>
      </c>
    </row>
    <row r="304" spans="1:7" x14ac:dyDescent="0.45">
      <c r="A304" s="3" t="s">
        <v>220</v>
      </c>
      <c r="B304" s="2">
        <v>0</v>
      </c>
      <c r="C304" s="2">
        <v>0</v>
      </c>
      <c r="D304" s="2">
        <v>0</v>
      </c>
      <c r="E304" s="2">
        <v>0</v>
      </c>
      <c r="F304" s="2">
        <f>VLOOKUP(Reach9[[#This Row],[Station]],'[4]Reach and Share'!$A$1:$B$562,2,0)</f>
        <v>0</v>
      </c>
      <c r="G304" s="2">
        <f>Reach9[[#This Row],[Q1''2025]]-Reach9[[#This Row],[Q4''2024]]</f>
        <v>0</v>
      </c>
    </row>
    <row r="305" spans="1:7" x14ac:dyDescent="0.45">
      <c r="A305" s="3" t="s">
        <v>439</v>
      </c>
      <c r="B305" s="2"/>
      <c r="C305" s="2">
        <v>0</v>
      </c>
      <c r="D305" s="2">
        <v>0</v>
      </c>
      <c r="E305" s="2">
        <v>0</v>
      </c>
      <c r="F305" s="2">
        <f>VLOOKUP(Reach9[[#This Row],[Station]],'[4]Reach and Share'!$A$1:$B$562,2,0)</f>
        <v>0</v>
      </c>
      <c r="G305" s="2">
        <f>Reach9[[#This Row],[Q1''2025]]-Reach9[[#This Row],[Q4''2024]]</f>
        <v>0</v>
      </c>
    </row>
    <row r="306" spans="1:7" x14ac:dyDescent="0.45">
      <c r="A306" s="3" t="s">
        <v>290</v>
      </c>
      <c r="B306" s="2">
        <v>0</v>
      </c>
      <c r="C306" s="2">
        <v>0</v>
      </c>
      <c r="D306" s="2">
        <v>0</v>
      </c>
      <c r="E306" s="2">
        <v>0</v>
      </c>
      <c r="F306" s="2">
        <f>VLOOKUP(Reach9[[#This Row],[Station]],'[4]Reach and Share'!$A$1:$B$562,2,0)</f>
        <v>0</v>
      </c>
      <c r="G306" s="2">
        <f>Reach9[[#This Row],[Q1''2025]]-Reach9[[#This Row],[Q4''2024]]</f>
        <v>0</v>
      </c>
    </row>
    <row r="307" spans="1:7" x14ac:dyDescent="0.45">
      <c r="A307" s="3" t="s">
        <v>315</v>
      </c>
      <c r="B307" s="2">
        <v>0</v>
      </c>
      <c r="C307" s="2">
        <v>0</v>
      </c>
      <c r="D307" s="2">
        <v>0</v>
      </c>
      <c r="E307" s="2">
        <v>0</v>
      </c>
      <c r="F307" s="2">
        <f>VLOOKUP(Reach9[[#This Row],[Station]],'[4]Reach and Share'!$A$1:$B$562,2,0)</f>
        <v>0</v>
      </c>
      <c r="G307" s="2">
        <f>Reach9[[#This Row],[Q1''2025]]-Reach9[[#This Row],[Q4''2024]]</f>
        <v>0</v>
      </c>
    </row>
    <row r="308" spans="1:7" x14ac:dyDescent="0.45">
      <c r="A308" s="3" t="s">
        <v>82</v>
      </c>
      <c r="B308" s="2">
        <v>0</v>
      </c>
      <c r="C308" s="2">
        <v>0</v>
      </c>
      <c r="D308" s="2">
        <v>0</v>
      </c>
      <c r="E308" s="2">
        <v>0</v>
      </c>
      <c r="F308" s="2">
        <f>VLOOKUP(Reach9[[#This Row],[Station]],'[4]Reach and Share'!$A$1:$B$562,2,0)</f>
        <v>0</v>
      </c>
      <c r="G308" s="2">
        <f>Reach9[[#This Row],[Q1''2025]]-Reach9[[#This Row],[Q4''2024]]</f>
        <v>0</v>
      </c>
    </row>
    <row r="309" spans="1:7" x14ac:dyDescent="0.45">
      <c r="A309" s="3" t="s">
        <v>291</v>
      </c>
      <c r="B309" s="2">
        <v>0</v>
      </c>
      <c r="C309" s="2">
        <v>0</v>
      </c>
      <c r="D309" s="2">
        <v>0</v>
      </c>
      <c r="E309" s="2">
        <v>0</v>
      </c>
      <c r="F309" s="2">
        <f>VLOOKUP(Reach9[[#This Row],[Station]],'[4]Reach and Share'!$A$1:$B$562,2,0)</f>
        <v>0</v>
      </c>
      <c r="G309" s="2">
        <f>Reach9[[#This Row],[Q1''2025]]-Reach9[[#This Row],[Q4''2024]]</f>
        <v>0</v>
      </c>
    </row>
    <row r="310" spans="1:7" x14ac:dyDescent="0.45">
      <c r="A310" s="3" t="s">
        <v>81</v>
      </c>
      <c r="B310" s="2">
        <v>0</v>
      </c>
      <c r="C310" s="2">
        <v>0</v>
      </c>
      <c r="D310" s="2">
        <v>0</v>
      </c>
      <c r="E310" s="2">
        <v>0</v>
      </c>
      <c r="F310" s="2">
        <f>VLOOKUP(Reach9[[#This Row],[Station]],'[4]Reach and Share'!$A$1:$B$562,2,0)</f>
        <v>0</v>
      </c>
      <c r="G310" s="2">
        <f>Reach9[[#This Row],[Q1''2025]]-Reach9[[#This Row],[Q4''2024]]</f>
        <v>0</v>
      </c>
    </row>
    <row r="311" spans="1:7" x14ac:dyDescent="0.45">
      <c r="A311" s="3" t="s">
        <v>498</v>
      </c>
      <c r="B311" s="2"/>
      <c r="C311" s="2"/>
      <c r="D311" s="2"/>
      <c r="E311" s="2">
        <v>0</v>
      </c>
      <c r="F311" s="2">
        <f>VLOOKUP(Reach9[[#This Row],[Station]],'[4]Reach and Share'!$A$1:$B$562,2,0)</f>
        <v>0</v>
      </c>
      <c r="G311" s="2">
        <f>Reach9[[#This Row],[Q1''2025]]-Reach9[[#This Row],[Q4''2024]]</f>
        <v>0</v>
      </c>
    </row>
    <row r="312" spans="1:7" x14ac:dyDescent="0.45">
      <c r="A312" s="3" t="s">
        <v>263</v>
      </c>
      <c r="B312" s="2">
        <v>0</v>
      </c>
      <c r="C312" s="2">
        <v>0</v>
      </c>
      <c r="D312" s="2">
        <v>0</v>
      </c>
      <c r="E312" s="2">
        <v>0</v>
      </c>
      <c r="F312" s="2">
        <f>VLOOKUP(Reach9[[#This Row],[Station]],'[4]Reach and Share'!$A$1:$B$562,2,0)</f>
        <v>0</v>
      </c>
      <c r="G312" s="2">
        <f>Reach9[[#This Row],[Q1''2025]]-Reach9[[#This Row],[Q4''2024]]</f>
        <v>0</v>
      </c>
    </row>
    <row r="313" spans="1:7" x14ac:dyDescent="0.45">
      <c r="A313" s="3" t="s">
        <v>185</v>
      </c>
      <c r="B313" s="2">
        <v>0</v>
      </c>
      <c r="C313" s="2">
        <v>0</v>
      </c>
      <c r="D313" s="2">
        <v>0</v>
      </c>
      <c r="E313" s="2">
        <v>0</v>
      </c>
      <c r="F313" s="2">
        <f>VLOOKUP(Reach9[[#This Row],[Station]],'[4]Reach and Share'!$A$1:$B$562,2,0)</f>
        <v>0</v>
      </c>
      <c r="G313" s="2">
        <f>Reach9[[#This Row],[Q1''2025]]-Reach9[[#This Row],[Q4''2024]]</f>
        <v>0</v>
      </c>
    </row>
    <row r="314" spans="1:7" x14ac:dyDescent="0.45">
      <c r="A314" s="3" t="s">
        <v>231</v>
      </c>
      <c r="B314" s="2">
        <v>0</v>
      </c>
      <c r="C314" s="2">
        <v>0</v>
      </c>
      <c r="D314" s="2">
        <v>0</v>
      </c>
      <c r="E314" s="2">
        <v>0</v>
      </c>
      <c r="F314" s="2">
        <f>VLOOKUP(Reach9[[#This Row],[Station]],'[4]Reach and Share'!$A$1:$B$562,2,0)</f>
        <v>0</v>
      </c>
      <c r="G314" s="2">
        <f>Reach9[[#This Row],[Q1''2025]]-Reach9[[#This Row],[Q4''2024]]</f>
        <v>0</v>
      </c>
    </row>
    <row r="315" spans="1:7" x14ac:dyDescent="0.45">
      <c r="A315" s="3" t="s">
        <v>228</v>
      </c>
      <c r="B315" s="2">
        <v>0</v>
      </c>
      <c r="C315" s="2">
        <v>0</v>
      </c>
      <c r="D315" s="2">
        <v>0</v>
      </c>
      <c r="E315" s="2">
        <v>0</v>
      </c>
      <c r="F315" s="2">
        <f>VLOOKUP(Reach9[[#This Row],[Station]],'[4]Reach and Share'!$A$1:$B$562,2,0)</f>
        <v>0</v>
      </c>
      <c r="G315" s="2">
        <f>Reach9[[#This Row],[Q1''2025]]-Reach9[[#This Row],[Q4''2024]]</f>
        <v>0</v>
      </c>
    </row>
    <row r="316" spans="1:7" x14ac:dyDescent="0.45">
      <c r="A316" s="3" t="s">
        <v>164</v>
      </c>
      <c r="B316" s="2">
        <v>0</v>
      </c>
      <c r="C316" s="2">
        <v>0</v>
      </c>
      <c r="D316" s="2">
        <v>0</v>
      </c>
      <c r="E316" s="2">
        <v>0</v>
      </c>
      <c r="F316" s="2">
        <f>VLOOKUP(Reach9[[#This Row],[Station]],'[4]Reach and Share'!$A$1:$B$562,2,0)</f>
        <v>0</v>
      </c>
      <c r="G316" s="2">
        <f>Reach9[[#This Row],[Q1''2025]]-Reach9[[#This Row],[Q4''2024]]</f>
        <v>0</v>
      </c>
    </row>
    <row r="317" spans="1:7" x14ac:dyDescent="0.45">
      <c r="A317" s="3" t="s">
        <v>170</v>
      </c>
      <c r="B317" s="2">
        <v>0</v>
      </c>
      <c r="C317" s="2">
        <v>0</v>
      </c>
      <c r="D317" s="2">
        <v>0</v>
      </c>
      <c r="E317" s="2">
        <v>0</v>
      </c>
      <c r="F317" s="2">
        <f>VLOOKUP(Reach9[[#This Row],[Station]],'[4]Reach and Share'!$A$1:$B$562,2,0)</f>
        <v>0</v>
      </c>
      <c r="G317" s="2">
        <f>Reach9[[#This Row],[Q1''2025]]-Reach9[[#This Row],[Q4''2024]]</f>
        <v>0</v>
      </c>
    </row>
    <row r="318" spans="1:7" x14ac:dyDescent="0.45">
      <c r="A318" s="3" t="s">
        <v>314</v>
      </c>
      <c r="B318" s="2">
        <v>0</v>
      </c>
      <c r="C318" s="2">
        <v>0</v>
      </c>
      <c r="D318" s="2">
        <v>0</v>
      </c>
      <c r="E318" s="2">
        <v>0</v>
      </c>
      <c r="F318" s="2">
        <f>VLOOKUP(Reach9[[#This Row],[Station]],'[4]Reach and Share'!$A$1:$B$562,2,0)</f>
        <v>0</v>
      </c>
      <c r="G318" s="2">
        <f>Reach9[[#This Row],[Q1''2025]]-Reach9[[#This Row],[Q4''2024]]</f>
        <v>0</v>
      </c>
    </row>
    <row r="319" spans="1:7" x14ac:dyDescent="0.45">
      <c r="A319" s="3" t="s">
        <v>308</v>
      </c>
      <c r="B319" s="2">
        <v>0</v>
      </c>
      <c r="C319" s="2">
        <v>0</v>
      </c>
      <c r="D319" s="2">
        <v>0</v>
      </c>
      <c r="E319" s="2">
        <v>0</v>
      </c>
      <c r="F319" s="2">
        <f>VLOOKUP(Reach9[[#This Row],[Station]],'[4]Reach and Share'!$A$1:$B$562,2,0)</f>
        <v>0</v>
      </c>
      <c r="G319" s="2">
        <f>Reach9[[#This Row],[Q1''2025]]-Reach9[[#This Row],[Q4''2024]]</f>
        <v>0</v>
      </c>
    </row>
    <row r="320" spans="1:7" x14ac:dyDescent="0.45">
      <c r="A320" s="3" t="s">
        <v>152</v>
      </c>
      <c r="B320" s="2">
        <v>0</v>
      </c>
      <c r="C320" s="2">
        <v>0</v>
      </c>
      <c r="D320" s="2">
        <v>0</v>
      </c>
      <c r="E320" s="2">
        <v>0</v>
      </c>
      <c r="F320" s="2">
        <f>VLOOKUP(Reach9[[#This Row],[Station]],'[4]Reach and Share'!$A$1:$B$562,2,0)</f>
        <v>0</v>
      </c>
      <c r="G320" s="2">
        <f>Reach9[[#This Row],[Q1''2025]]-Reach9[[#This Row],[Q4''2024]]</f>
        <v>0</v>
      </c>
    </row>
    <row r="321" spans="1:7" x14ac:dyDescent="0.45">
      <c r="A321" s="3" t="s">
        <v>307</v>
      </c>
      <c r="B321" s="2">
        <v>0</v>
      </c>
      <c r="C321" s="2">
        <v>0</v>
      </c>
      <c r="D321" s="2">
        <v>0</v>
      </c>
      <c r="E321" s="2">
        <v>0</v>
      </c>
      <c r="F321" s="2">
        <f>VLOOKUP(Reach9[[#This Row],[Station]],'[4]Reach and Share'!$A$1:$B$562,2,0)</f>
        <v>0</v>
      </c>
      <c r="G321" s="2">
        <f>Reach9[[#This Row],[Q1''2025]]-Reach9[[#This Row],[Q4''2024]]</f>
        <v>0</v>
      </c>
    </row>
    <row r="322" spans="1:7" x14ac:dyDescent="0.45">
      <c r="A322" s="3" t="s">
        <v>309</v>
      </c>
      <c r="B322" s="2">
        <v>0</v>
      </c>
      <c r="C322" s="2">
        <v>0</v>
      </c>
      <c r="D322" s="2">
        <v>0</v>
      </c>
      <c r="E322" s="2">
        <v>0</v>
      </c>
      <c r="F322" s="2">
        <f>VLOOKUP(Reach9[[#This Row],[Station]],'[4]Reach and Share'!$A$1:$B$562,2,0)</f>
        <v>0</v>
      </c>
      <c r="G322" s="2">
        <f>Reach9[[#This Row],[Q1''2025]]-Reach9[[#This Row],[Q4''2024]]</f>
        <v>0</v>
      </c>
    </row>
    <row r="323" spans="1:7" x14ac:dyDescent="0.45">
      <c r="A323" s="3" t="s">
        <v>487</v>
      </c>
      <c r="B323" s="2"/>
      <c r="C323" s="2"/>
      <c r="D323" s="2">
        <v>0</v>
      </c>
      <c r="E323" s="2">
        <v>0</v>
      </c>
      <c r="F323" s="2">
        <f>VLOOKUP(Reach9[[#This Row],[Station]],'[4]Reach and Share'!$A$1:$B$562,2,0)</f>
        <v>0</v>
      </c>
      <c r="G323" s="2">
        <f>Reach9[[#This Row],[Q1''2025]]-Reach9[[#This Row],[Q4''2024]]</f>
        <v>0</v>
      </c>
    </row>
    <row r="324" spans="1:7" x14ac:dyDescent="0.45">
      <c r="A324" s="3" t="s">
        <v>149</v>
      </c>
      <c r="B324" s="2">
        <v>0</v>
      </c>
      <c r="C324" s="2">
        <v>0</v>
      </c>
      <c r="D324" s="2">
        <v>0</v>
      </c>
      <c r="E324" s="2">
        <v>0</v>
      </c>
      <c r="F324" s="2">
        <f>VLOOKUP(Reach9[[#This Row],[Station]],'[4]Reach and Share'!$A$1:$B$562,2,0)</f>
        <v>0</v>
      </c>
      <c r="G324" s="2">
        <f>Reach9[[#This Row],[Q1''2025]]-Reach9[[#This Row],[Q4''2024]]</f>
        <v>0</v>
      </c>
    </row>
    <row r="325" spans="1:7" x14ac:dyDescent="0.45">
      <c r="A325" s="3" t="s">
        <v>305</v>
      </c>
      <c r="B325" s="2">
        <v>0</v>
      </c>
      <c r="C325" s="2">
        <v>0</v>
      </c>
      <c r="D325" s="2">
        <v>0</v>
      </c>
      <c r="E325" s="2">
        <v>0</v>
      </c>
      <c r="F325" s="2">
        <f>VLOOKUP(Reach9[[#This Row],[Station]],'[4]Reach and Share'!$A$1:$B$562,2,0)</f>
        <v>0</v>
      </c>
      <c r="G325" s="2">
        <f>Reach9[[#This Row],[Q1''2025]]-Reach9[[#This Row],[Q4''2024]]</f>
        <v>0</v>
      </c>
    </row>
    <row r="326" spans="1:7" x14ac:dyDescent="0.45">
      <c r="A326" s="3" t="s">
        <v>16</v>
      </c>
      <c r="B326" s="2">
        <v>0</v>
      </c>
      <c r="C326" s="2">
        <v>0</v>
      </c>
      <c r="D326" s="2">
        <v>0</v>
      </c>
      <c r="E326" s="2">
        <v>0</v>
      </c>
      <c r="F326" s="2">
        <f>VLOOKUP(Reach9[[#This Row],[Station]],'[4]Reach and Share'!$A$1:$B$562,2,0)</f>
        <v>0</v>
      </c>
      <c r="G326" s="2">
        <f>Reach9[[#This Row],[Q1''2025]]-Reach9[[#This Row],[Q4''2024]]</f>
        <v>0</v>
      </c>
    </row>
    <row r="327" spans="1:7" x14ac:dyDescent="0.45">
      <c r="A327" s="3" t="s">
        <v>235</v>
      </c>
      <c r="B327" s="2">
        <v>0</v>
      </c>
      <c r="C327" s="2">
        <v>0</v>
      </c>
      <c r="D327" s="2">
        <v>0</v>
      </c>
      <c r="E327" s="2">
        <v>0</v>
      </c>
      <c r="F327" s="2">
        <f>VLOOKUP(Reach9[[#This Row],[Station]],'[4]Reach and Share'!$A$1:$B$562,2,0)</f>
        <v>0</v>
      </c>
      <c r="G327" s="2">
        <f>Reach9[[#This Row],[Q1''2025]]-Reach9[[#This Row],[Q4''2024]]</f>
        <v>0</v>
      </c>
    </row>
    <row r="328" spans="1:7" x14ac:dyDescent="0.45">
      <c r="A328" s="3" t="s">
        <v>301</v>
      </c>
      <c r="B328" s="2">
        <v>0</v>
      </c>
      <c r="C328" s="2">
        <v>0</v>
      </c>
      <c r="D328" s="2">
        <v>0</v>
      </c>
      <c r="E328" s="2">
        <v>0</v>
      </c>
      <c r="F328" s="2">
        <f>VLOOKUP(Reach9[[#This Row],[Station]],'[4]Reach and Share'!$A$1:$B$562,2,0)</f>
        <v>0</v>
      </c>
      <c r="G328" s="2">
        <f>Reach9[[#This Row],[Q1''2025]]-Reach9[[#This Row],[Q4''2024]]</f>
        <v>0</v>
      </c>
    </row>
    <row r="329" spans="1:7" x14ac:dyDescent="0.45">
      <c r="A329" s="3" t="s">
        <v>292</v>
      </c>
      <c r="B329" s="2">
        <v>0</v>
      </c>
      <c r="C329" s="2">
        <v>0</v>
      </c>
      <c r="D329" s="2">
        <v>0</v>
      </c>
      <c r="E329" s="2">
        <v>0</v>
      </c>
      <c r="F329" s="2">
        <f>VLOOKUP(Reach9[[#This Row],[Station]],'[4]Reach and Share'!$A$1:$B$562,2,0)</f>
        <v>0</v>
      </c>
      <c r="G329" s="2">
        <f>Reach9[[#This Row],[Q1''2025]]-Reach9[[#This Row],[Q4''2024]]</f>
        <v>0</v>
      </c>
    </row>
    <row r="330" spans="1:7" x14ac:dyDescent="0.45">
      <c r="A330" s="3" t="s">
        <v>488</v>
      </c>
      <c r="B330" s="2"/>
      <c r="C330" s="2"/>
      <c r="D330" s="2">
        <v>0</v>
      </c>
      <c r="E330" s="2">
        <v>0</v>
      </c>
      <c r="F330" s="2">
        <f>VLOOKUP(Reach9[[#This Row],[Station]],'[4]Reach and Share'!$A$1:$B$562,2,0)</f>
        <v>0</v>
      </c>
      <c r="G330" s="2">
        <f>Reach9[[#This Row],[Q1''2025]]-Reach9[[#This Row],[Q4''2024]]</f>
        <v>0</v>
      </c>
    </row>
    <row r="331" spans="1:7" x14ac:dyDescent="0.45">
      <c r="A331" s="3" t="s">
        <v>302</v>
      </c>
      <c r="B331" s="2">
        <v>0</v>
      </c>
      <c r="C331" s="2">
        <v>0</v>
      </c>
      <c r="D331" s="2">
        <v>0</v>
      </c>
      <c r="E331" s="2">
        <v>0</v>
      </c>
      <c r="F331" s="2">
        <f>VLOOKUP(Reach9[[#This Row],[Station]],'[4]Reach and Share'!$A$1:$B$562,2,0)</f>
        <v>0</v>
      </c>
      <c r="G331" s="2">
        <f>Reach9[[#This Row],[Q1''2025]]-Reach9[[#This Row],[Q4''2024]]</f>
        <v>0</v>
      </c>
    </row>
    <row r="332" spans="1:7" x14ac:dyDescent="0.45">
      <c r="A332" s="3" t="s">
        <v>80</v>
      </c>
      <c r="B332" s="2">
        <v>0</v>
      </c>
      <c r="C332" s="2">
        <v>0</v>
      </c>
      <c r="D332" s="2">
        <v>0</v>
      </c>
      <c r="E332" s="2">
        <v>0</v>
      </c>
      <c r="F332" s="2">
        <f>VLOOKUP(Reach9[[#This Row],[Station]],'[4]Reach and Share'!$A$1:$B$562,2,0)</f>
        <v>0</v>
      </c>
      <c r="G332" s="2">
        <f>Reach9[[#This Row],[Q1''2025]]-Reach9[[#This Row],[Q4''2024]]</f>
        <v>0</v>
      </c>
    </row>
    <row r="333" spans="1:7" x14ac:dyDescent="0.45">
      <c r="A333" s="3" t="s">
        <v>499</v>
      </c>
      <c r="B333" s="2"/>
      <c r="C333" s="2"/>
      <c r="D333" s="2"/>
      <c r="E333" s="2">
        <v>0</v>
      </c>
      <c r="F333" s="2">
        <f>VLOOKUP(Reach9[[#This Row],[Station]],'[4]Reach and Share'!$A$1:$B$562,2,0)</f>
        <v>0</v>
      </c>
      <c r="G333" s="2">
        <f>Reach9[[#This Row],[Q1''2025]]-Reach9[[#This Row],[Q4''2024]]</f>
        <v>0</v>
      </c>
    </row>
    <row r="334" spans="1:7" x14ac:dyDescent="0.45">
      <c r="A334" s="3" t="s">
        <v>312</v>
      </c>
      <c r="B334" s="2">
        <v>0</v>
      </c>
      <c r="C334" s="2">
        <v>0</v>
      </c>
      <c r="D334" s="2">
        <v>0</v>
      </c>
      <c r="E334" s="2">
        <v>0</v>
      </c>
      <c r="F334" s="2">
        <f>VLOOKUP(Reach9[[#This Row],[Station]],'[4]Reach and Share'!$A$1:$B$562,2,0)</f>
        <v>0</v>
      </c>
      <c r="G334" s="2">
        <f>Reach9[[#This Row],[Q1''2025]]-Reach9[[#This Row],[Q4''2024]]</f>
        <v>0</v>
      </c>
    </row>
    <row r="335" spans="1:7" x14ac:dyDescent="0.45">
      <c r="A335" s="3" t="s">
        <v>505</v>
      </c>
      <c r="B335" s="2"/>
      <c r="C335" s="2"/>
      <c r="D335" s="2"/>
      <c r="E335" s="2">
        <v>0</v>
      </c>
      <c r="F335" s="2">
        <f>VLOOKUP(Reach9[[#This Row],[Station]],'[4]Reach and Share'!$A$1:$B$562,2,0)</f>
        <v>0</v>
      </c>
      <c r="G335" s="2">
        <f>Reach9[[#This Row],[Q1''2025]]-Reach9[[#This Row],[Q4''2024]]</f>
        <v>0</v>
      </c>
    </row>
    <row r="336" spans="1:7" x14ac:dyDescent="0.45">
      <c r="A336" s="3" t="s">
        <v>513</v>
      </c>
      <c r="B336" s="2"/>
      <c r="C336" s="2"/>
      <c r="D336" s="2"/>
      <c r="E336" s="2">
        <v>0</v>
      </c>
      <c r="F336" s="2">
        <f>VLOOKUP(Reach9[[#This Row],[Station]],'[4]Reach and Share'!$A$1:$B$562,2,0)</f>
        <v>0</v>
      </c>
      <c r="G336" s="2">
        <f>Reach9[[#This Row],[Q1''2025]]-Reach9[[#This Row],[Q4''2024]]</f>
        <v>0</v>
      </c>
    </row>
    <row r="337" spans="1:7" x14ac:dyDescent="0.45">
      <c r="A337" s="3" t="s">
        <v>512</v>
      </c>
      <c r="B337" s="2"/>
      <c r="C337" s="2"/>
      <c r="D337" s="2"/>
      <c r="E337" s="2">
        <v>0</v>
      </c>
      <c r="F337" s="2">
        <f>VLOOKUP(Reach9[[#This Row],[Station]],'[4]Reach and Share'!$A$1:$B$562,2,0)</f>
        <v>0</v>
      </c>
      <c r="G337" s="2">
        <f>Reach9[[#This Row],[Q1''2025]]-Reach9[[#This Row],[Q4''2024]]</f>
        <v>0</v>
      </c>
    </row>
    <row r="338" spans="1:7" x14ac:dyDescent="0.45">
      <c r="A338" s="3" t="s">
        <v>306</v>
      </c>
      <c r="B338" s="2">
        <v>0</v>
      </c>
      <c r="C338" s="2">
        <v>0</v>
      </c>
      <c r="D338" s="2">
        <v>0</v>
      </c>
      <c r="E338" s="2">
        <v>0</v>
      </c>
      <c r="F338" s="2">
        <f>VLOOKUP(Reach9[[#This Row],[Station]],'[4]Reach and Share'!$A$1:$B$562,2,0)</f>
        <v>0</v>
      </c>
      <c r="G338" s="2">
        <f>Reach9[[#This Row],[Q1''2025]]-Reach9[[#This Row],[Q4''2024]]</f>
        <v>0</v>
      </c>
    </row>
    <row r="339" spans="1:7" x14ac:dyDescent="0.45">
      <c r="A339" s="3" t="s">
        <v>89</v>
      </c>
      <c r="B339" s="2">
        <v>0</v>
      </c>
      <c r="C339" s="2">
        <v>0</v>
      </c>
      <c r="D339" s="2">
        <v>0</v>
      </c>
      <c r="E339" s="2">
        <v>0</v>
      </c>
      <c r="F339" s="2">
        <f>VLOOKUP(Reach9[[#This Row],[Station]],'[4]Reach and Share'!$A$1:$B$562,2,0)</f>
        <v>0</v>
      </c>
      <c r="G339" s="2">
        <f>Reach9[[#This Row],[Q1''2025]]-Reach9[[#This Row],[Q4''2024]]</f>
        <v>0</v>
      </c>
    </row>
    <row r="340" spans="1:7" x14ac:dyDescent="0.45">
      <c r="A340" s="3" t="s">
        <v>84</v>
      </c>
      <c r="B340" s="2">
        <v>0</v>
      </c>
      <c r="C340" s="2">
        <v>0</v>
      </c>
      <c r="D340" s="2">
        <v>0</v>
      </c>
      <c r="E340" s="2">
        <v>0</v>
      </c>
      <c r="F340" s="2">
        <f>VLOOKUP(Reach9[[#This Row],[Station]],'[4]Reach and Share'!$A$1:$B$562,2,0)</f>
        <v>0</v>
      </c>
      <c r="G340" s="2">
        <f>Reach9[[#This Row],[Q1''2025]]-Reach9[[#This Row],[Q4''2024]]</f>
        <v>0</v>
      </c>
    </row>
    <row r="341" spans="1:7" x14ac:dyDescent="0.45">
      <c r="A341" s="3" t="s">
        <v>311</v>
      </c>
      <c r="B341" s="2">
        <v>0</v>
      </c>
      <c r="C341" s="2">
        <v>0</v>
      </c>
      <c r="D341" s="2">
        <v>0</v>
      </c>
      <c r="E341" s="2">
        <v>0</v>
      </c>
      <c r="F341" s="2">
        <f>VLOOKUP(Reach9[[#This Row],[Station]],'[4]Reach and Share'!$A$1:$B$562,2,0)</f>
        <v>0</v>
      </c>
      <c r="G341" s="2">
        <f>Reach9[[#This Row],[Q1''2025]]-Reach9[[#This Row],[Q4''2024]]</f>
        <v>0</v>
      </c>
    </row>
    <row r="342" spans="1:7" x14ac:dyDescent="0.45">
      <c r="A342" s="3" t="s">
        <v>148</v>
      </c>
      <c r="B342" s="2">
        <v>0</v>
      </c>
      <c r="C342" s="2">
        <v>0</v>
      </c>
      <c r="D342" s="2">
        <v>0</v>
      </c>
      <c r="E342" s="2">
        <v>0</v>
      </c>
      <c r="F342" s="2">
        <f>VLOOKUP(Reach9[[#This Row],[Station]],'[4]Reach and Share'!$A$1:$B$562,2,0)</f>
        <v>0</v>
      </c>
      <c r="G342" s="2">
        <f>Reach9[[#This Row],[Q1''2025]]-Reach9[[#This Row],[Q4''2024]]</f>
        <v>0</v>
      </c>
    </row>
    <row r="343" spans="1:7" x14ac:dyDescent="0.45">
      <c r="A343" s="3" t="s">
        <v>486</v>
      </c>
      <c r="B343" s="2"/>
      <c r="C343" s="2"/>
      <c r="D343" s="2">
        <v>0</v>
      </c>
      <c r="E343" s="2">
        <v>0</v>
      </c>
      <c r="F343" s="2">
        <f>VLOOKUP(Reach9[[#This Row],[Station]],'[4]Reach and Share'!$A$1:$B$562,2,0)</f>
        <v>0</v>
      </c>
      <c r="G343" s="2">
        <f>Reach9[[#This Row],[Q1''2025]]-Reach9[[#This Row],[Q4''2024]]</f>
        <v>0</v>
      </c>
    </row>
    <row r="344" spans="1:7" x14ac:dyDescent="0.45">
      <c r="A344" s="3" t="s">
        <v>85</v>
      </c>
      <c r="B344" s="2">
        <v>0</v>
      </c>
      <c r="C344" s="2">
        <v>0</v>
      </c>
      <c r="D344" s="2">
        <v>0</v>
      </c>
      <c r="E344" s="2">
        <v>0</v>
      </c>
      <c r="F344" s="2">
        <f>VLOOKUP(Reach9[[#This Row],[Station]],'[4]Reach and Share'!$A$1:$B$562,2,0)</f>
        <v>0</v>
      </c>
      <c r="G344" s="2">
        <f>Reach9[[#This Row],[Q1''2025]]-Reach9[[#This Row],[Q4''2024]]</f>
        <v>0</v>
      </c>
    </row>
    <row r="345" spans="1:7" x14ac:dyDescent="0.45">
      <c r="A345" s="3" t="s">
        <v>75</v>
      </c>
      <c r="B345" s="2">
        <v>0</v>
      </c>
      <c r="C345" s="2">
        <v>0</v>
      </c>
      <c r="D345" s="2">
        <v>0</v>
      </c>
      <c r="E345" s="2">
        <v>0</v>
      </c>
      <c r="F345" s="2">
        <f>VLOOKUP(Reach9[[#This Row],[Station]],'[4]Reach and Share'!$A$1:$B$562,2,0)</f>
        <v>0</v>
      </c>
      <c r="G345" s="2">
        <f>Reach9[[#This Row],[Q1''2025]]-Reach9[[#This Row],[Q4''2024]]</f>
        <v>0</v>
      </c>
    </row>
    <row r="346" spans="1:7" x14ac:dyDescent="0.45">
      <c r="A346" s="3" t="s">
        <v>300</v>
      </c>
      <c r="B346" s="2">
        <v>0</v>
      </c>
      <c r="C346" s="2">
        <v>0</v>
      </c>
      <c r="D346" s="2">
        <v>0</v>
      </c>
      <c r="E346" s="2">
        <v>0</v>
      </c>
      <c r="F346" s="2">
        <f>VLOOKUP(Reach9[[#This Row],[Station]],'[4]Reach and Share'!$A$1:$B$562,2,0)</f>
        <v>0</v>
      </c>
      <c r="G346" s="2">
        <f>Reach9[[#This Row],[Q1''2025]]-Reach9[[#This Row],[Q4''2024]]</f>
        <v>0</v>
      </c>
    </row>
    <row r="347" spans="1:7" x14ac:dyDescent="0.45">
      <c r="A347" s="3" t="s">
        <v>461</v>
      </c>
      <c r="B347" s="2"/>
      <c r="C347" s="2"/>
      <c r="D347" s="2">
        <v>0</v>
      </c>
      <c r="E347" s="2">
        <v>0</v>
      </c>
      <c r="F347" s="2">
        <f>VLOOKUP(Reach9[[#This Row],[Station]],'[4]Reach and Share'!$A$1:$B$562,2,0)</f>
        <v>0</v>
      </c>
      <c r="G347" s="2">
        <f>Reach9[[#This Row],[Q1''2025]]-Reach9[[#This Row],[Q4''2024]]</f>
        <v>0</v>
      </c>
    </row>
    <row r="348" spans="1:7" x14ac:dyDescent="0.45">
      <c r="A348" s="3" t="s">
        <v>449</v>
      </c>
      <c r="B348" s="2"/>
      <c r="C348" s="2">
        <v>0</v>
      </c>
      <c r="D348" s="2">
        <v>0</v>
      </c>
      <c r="E348" s="2">
        <v>0</v>
      </c>
      <c r="F348" s="2">
        <f>VLOOKUP(Reach9[[#This Row],[Station]],'[4]Reach and Share'!$A$1:$B$562,2,0)</f>
        <v>0</v>
      </c>
      <c r="G348" s="2">
        <f>Reach9[[#This Row],[Q1''2025]]-Reach9[[#This Row],[Q4''2024]]</f>
        <v>0</v>
      </c>
    </row>
    <row r="349" spans="1:7" x14ac:dyDescent="0.45">
      <c r="A349" s="3" t="s">
        <v>176</v>
      </c>
      <c r="B349" s="2">
        <v>0</v>
      </c>
      <c r="C349" s="2">
        <v>0</v>
      </c>
      <c r="D349" s="2">
        <v>0</v>
      </c>
      <c r="E349" s="2">
        <v>0</v>
      </c>
      <c r="F349" s="2">
        <f>VLOOKUP(Reach9[[#This Row],[Station]],'[4]Reach and Share'!$A$1:$B$562,2,0)</f>
        <v>0</v>
      </c>
      <c r="G349" s="2">
        <f>Reach9[[#This Row],[Q1''2025]]-Reach9[[#This Row],[Q4''2024]]</f>
        <v>0</v>
      </c>
    </row>
    <row r="350" spans="1:7" x14ac:dyDescent="0.45">
      <c r="A350" s="3" t="s">
        <v>151</v>
      </c>
      <c r="B350" s="2">
        <v>0</v>
      </c>
      <c r="C350" s="2">
        <v>0</v>
      </c>
      <c r="D350" s="2">
        <v>0</v>
      </c>
      <c r="E350" s="2">
        <v>0</v>
      </c>
      <c r="F350" s="2">
        <f>VLOOKUP(Reach9[[#This Row],[Station]],'[4]Reach and Share'!$A$1:$B$562,2,0)</f>
        <v>0</v>
      </c>
      <c r="G350" s="2">
        <f>Reach9[[#This Row],[Q1''2025]]-Reach9[[#This Row],[Q4''2024]]</f>
        <v>0</v>
      </c>
    </row>
    <row r="351" spans="1:7" x14ac:dyDescent="0.45">
      <c r="A351" s="3" t="s">
        <v>303</v>
      </c>
      <c r="B351" s="2">
        <v>0</v>
      </c>
      <c r="C351" s="2">
        <v>0</v>
      </c>
      <c r="D351" s="2">
        <v>0</v>
      </c>
      <c r="E351" s="2">
        <v>0</v>
      </c>
      <c r="F351" s="2">
        <f>VLOOKUP(Reach9[[#This Row],[Station]],'[4]Reach and Share'!$A$1:$B$562,2,0)</f>
        <v>0</v>
      </c>
      <c r="G351" s="2">
        <f>Reach9[[#This Row],[Q1''2025]]-Reach9[[#This Row],[Q4''2024]]</f>
        <v>0</v>
      </c>
    </row>
    <row r="352" spans="1:7" x14ac:dyDescent="0.45">
      <c r="A352" s="3" t="s">
        <v>467</v>
      </c>
      <c r="B352" s="2"/>
      <c r="C352" s="2"/>
      <c r="D352" s="2">
        <v>0</v>
      </c>
      <c r="E352" s="2">
        <v>0</v>
      </c>
      <c r="F352" s="2">
        <f>VLOOKUP(Reach9[[#This Row],[Station]],'[4]Reach and Share'!$A$1:$B$562,2,0)</f>
        <v>0</v>
      </c>
      <c r="G352" s="2">
        <f>Reach9[[#This Row],[Q1''2025]]-Reach9[[#This Row],[Q4''2024]]</f>
        <v>0</v>
      </c>
    </row>
    <row r="353" spans="1:7" x14ac:dyDescent="0.45">
      <c r="A353" s="3" t="s">
        <v>38</v>
      </c>
      <c r="B353" s="2">
        <v>0</v>
      </c>
      <c r="C353" s="2">
        <v>0</v>
      </c>
      <c r="D353" s="2">
        <v>0</v>
      </c>
      <c r="E353" s="2">
        <v>0</v>
      </c>
      <c r="F353" s="2">
        <f>VLOOKUP(Reach9[[#This Row],[Station]],'[4]Reach and Share'!$A$1:$B$562,2,0)</f>
        <v>0</v>
      </c>
      <c r="G353" s="2">
        <f>Reach9[[#This Row],[Q1''2025]]-Reach9[[#This Row],[Q4''2024]]</f>
        <v>0</v>
      </c>
    </row>
    <row r="354" spans="1:7" x14ac:dyDescent="0.45">
      <c r="A354" s="3" t="s">
        <v>333</v>
      </c>
      <c r="B354" s="2">
        <v>0</v>
      </c>
      <c r="C354" s="2">
        <v>0</v>
      </c>
      <c r="D354" s="2">
        <v>0</v>
      </c>
      <c r="E354" s="2">
        <v>0</v>
      </c>
      <c r="F354" s="2">
        <f>VLOOKUP(Reach9[[#This Row],[Station]],'[4]Reach and Share'!$A$1:$B$562,2,0)</f>
        <v>0</v>
      </c>
      <c r="G354" s="2">
        <f>Reach9[[#This Row],[Q1''2025]]-Reach9[[#This Row],[Q4''2024]]</f>
        <v>0</v>
      </c>
    </row>
    <row r="355" spans="1:7" x14ac:dyDescent="0.45">
      <c r="A355" s="3" t="s">
        <v>88</v>
      </c>
      <c r="B355" s="2">
        <v>0</v>
      </c>
      <c r="C355" s="2">
        <v>0</v>
      </c>
      <c r="D355" s="2">
        <v>0</v>
      </c>
      <c r="E355" s="2">
        <v>0</v>
      </c>
      <c r="F355" s="2">
        <f>VLOOKUP(Reach9[[#This Row],[Station]],'[4]Reach and Share'!$A$1:$B$562,2,0)</f>
        <v>0</v>
      </c>
      <c r="G355" s="2">
        <f>Reach9[[#This Row],[Q1''2025]]-Reach9[[#This Row],[Q4''2024]]</f>
        <v>0</v>
      </c>
    </row>
    <row r="356" spans="1:7" x14ac:dyDescent="0.45">
      <c r="A356" s="3" t="s">
        <v>165</v>
      </c>
      <c r="B356" s="2">
        <v>0</v>
      </c>
      <c r="C356" s="2">
        <v>0</v>
      </c>
      <c r="D356" s="2">
        <v>0</v>
      </c>
      <c r="E356" s="2">
        <v>0</v>
      </c>
      <c r="F356" s="2">
        <f>VLOOKUP(Reach9[[#This Row],[Station]],'[4]Reach and Share'!$A$1:$B$562,2,0)</f>
        <v>0</v>
      </c>
      <c r="G356" s="2">
        <f>Reach9[[#This Row],[Q1''2025]]-Reach9[[#This Row],[Q4''2024]]</f>
        <v>0</v>
      </c>
    </row>
    <row r="357" spans="1:7" x14ac:dyDescent="0.45">
      <c r="A357" s="3" t="s">
        <v>83</v>
      </c>
      <c r="B357" s="2">
        <v>0</v>
      </c>
      <c r="C357" s="2">
        <v>0</v>
      </c>
      <c r="D357" s="2">
        <v>0</v>
      </c>
      <c r="E357" s="2">
        <v>0</v>
      </c>
      <c r="F357" s="2">
        <f>VLOOKUP(Reach9[[#This Row],[Station]],'[4]Reach and Share'!$A$1:$B$562,2,0)</f>
        <v>0</v>
      </c>
      <c r="G357" s="2">
        <f>Reach9[[#This Row],[Q1''2025]]-Reach9[[#This Row],[Q4''2024]]</f>
        <v>0</v>
      </c>
    </row>
    <row r="358" spans="1:7" x14ac:dyDescent="0.45">
      <c r="A358" s="3" t="s">
        <v>22</v>
      </c>
      <c r="B358" s="2">
        <v>0</v>
      </c>
      <c r="C358" s="2">
        <v>0</v>
      </c>
      <c r="D358" s="2">
        <v>1.2999999999999999E-3</v>
      </c>
      <c r="E358" s="2">
        <v>0</v>
      </c>
      <c r="F358" s="2">
        <f>VLOOKUP(Reach9[[#This Row],[Station]],'[4]Reach and Share'!$A$1:$B$562,2,0)</f>
        <v>0</v>
      </c>
      <c r="G358" s="2">
        <f>Reach9[[#This Row],[Q1''2025]]-Reach9[[#This Row],[Q4''2024]]</f>
        <v>0</v>
      </c>
    </row>
    <row r="359" spans="1:7" x14ac:dyDescent="0.45">
      <c r="A359" s="3" t="s">
        <v>90</v>
      </c>
      <c r="B359" s="2">
        <v>0</v>
      </c>
      <c r="C359" s="2">
        <v>0</v>
      </c>
      <c r="D359" s="2">
        <v>0</v>
      </c>
      <c r="E359" s="2">
        <v>0</v>
      </c>
      <c r="F359" s="2">
        <f>VLOOKUP(Reach9[[#This Row],[Station]],'[4]Reach and Share'!$A$1:$B$562,2,0)</f>
        <v>0</v>
      </c>
      <c r="G359" s="2">
        <f>Reach9[[#This Row],[Q1''2025]]-Reach9[[#This Row],[Q4''2024]]</f>
        <v>0</v>
      </c>
    </row>
    <row r="360" spans="1:7" x14ac:dyDescent="0.45">
      <c r="A360" s="3" t="s">
        <v>194</v>
      </c>
      <c r="B360" s="2">
        <v>0</v>
      </c>
      <c r="C360" s="2">
        <v>0</v>
      </c>
      <c r="D360" s="2">
        <v>0</v>
      </c>
      <c r="E360" s="2">
        <v>0</v>
      </c>
      <c r="F360" s="2">
        <f>VLOOKUP(Reach9[[#This Row],[Station]],'[4]Reach and Share'!$A$1:$B$562,2,0)</f>
        <v>0</v>
      </c>
      <c r="G360" s="2">
        <f>Reach9[[#This Row],[Q1''2025]]-Reach9[[#This Row],[Q4''2024]]</f>
        <v>0</v>
      </c>
    </row>
    <row r="361" spans="1:7" x14ac:dyDescent="0.45">
      <c r="A361" s="3" t="s">
        <v>297</v>
      </c>
      <c r="B361" s="2">
        <v>0</v>
      </c>
      <c r="C361" s="2">
        <v>2.9999999999999997E-4</v>
      </c>
      <c r="D361" s="2">
        <v>0</v>
      </c>
      <c r="E361" s="2">
        <v>0</v>
      </c>
      <c r="F361" s="2">
        <f>VLOOKUP(Reach9[[#This Row],[Station]],'[4]Reach and Share'!$A$1:$B$562,2,0)</f>
        <v>0</v>
      </c>
      <c r="G361" s="2">
        <f>Reach9[[#This Row],[Q1''2025]]-Reach9[[#This Row],[Q4''2024]]</f>
        <v>0</v>
      </c>
    </row>
    <row r="362" spans="1:7" x14ac:dyDescent="0.45">
      <c r="A362" s="3" t="s">
        <v>296</v>
      </c>
      <c r="B362" s="2">
        <v>0</v>
      </c>
      <c r="C362" s="2">
        <v>0</v>
      </c>
      <c r="D362" s="2">
        <v>0</v>
      </c>
      <c r="E362" s="2">
        <v>0</v>
      </c>
      <c r="F362" s="2">
        <f>VLOOKUP(Reach9[[#This Row],[Station]],'[4]Reach and Share'!$A$1:$B$562,2,0)</f>
        <v>0</v>
      </c>
      <c r="G362" s="2">
        <f>Reach9[[#This Row],[Q1''2025]]-Reach9[[#This Row],[Q4''2024]]</f>
        <v>0</v>
      </c>
    </row>
    <row r="363" spans="1:7" x14ac:dyDescent="0.45">
      <c r="A363" s="3" t="s">
        <v>440</v>
      </c>
      <c r="B363" s="2"/>
      <c r="C363" s="2">
        <v>0</v>
      </c>
      <c r="D363" s="2">
        <v>0</v>
      </c>
      <c r="E363" s="2">
        <v>0</v>
      </c>
      <c r="F363" s="2">
        <f>VLOOKUP(Reach9[[#This Row],[Station]],'[4]Reach and Share'!$A$1:$B$562,2,0)</f>
        <v>0</v>
      </c>
      <c r="G363" s="2">
        <f>Reach9[[#This Row],[Q1''2025]]-Reach9[[#This Row],[Q4''2024]]</f>
        <v>0</v>
      </c>
    </row>
    <row r="364" spans="1:7" x14ac:dyDescent="0.45">
      <c r="A364" s="3" t="s">
        <v>157</v>
      </c>
      <c r="B364" s="2">
        <v>0</v>
      </c>
      <c r="C364" s="2">
        <v>0</v>
      </c>
      <c r="D364" s="2">
        <v>0</v>
      </c>
      <c r="E364" s="2">
        <v>0</v>
      </c>
      <c r="F364" s="2">
        <f>VLOOKUP(Reach9[[#This Row],[Station]],'[4]Reach and Share'!$A$1:$B$562,2,0)</f>
        <v>0</v>
      </c>
      <c r="G364" s="2">
        <f>Reach9[[#This Row],[Q1''2025]]-Reach9[[#This Row],[Q4''2024]]</f>
        <v>0</v>
      </c>
    </row>
    <row r="365" spans="1:7" x14ac:dyDescent="0.45">
      <c r="A365" s="3" t="s">
        <v>218</v>
      </c>
      <c r="B365" s="2">
        <v>0</v>
      </c>
      <c r="C365" s="2">
        <v>0</v>
      </c>
      <c r="D365" s="2">
        <v>0</v>
      </c>
      <c r="E365" s="2">
        <v>0</v>
      </c>
      <c r="F365" s="2">
        <f>VLOOKUP(Reach9[[#This Row],[Station]],'[4]Reach and Share'!$A$1:$B$562,2,0)</f>
        <v>0</v>
      </c>
      <c r="G365" s="2">
        <f>Reach9[[#This Row],[Q1''2025]]-Reach9[[#This Row],[Q4''2024]]</f>
        <v>0</v>
      </c>
    </row>
    <row r="366" spans="1:7" x14ac:dyDescent="0.45">
      <c r="A366" s="3" t="s">
        <v>299</v>
      </c>
      <c r="B366" s="2">
        <v>0</v>
      </c>
      <c r="C366" s="2">
        <v>0</v>
      </c>
      <c r="D366" s="2">
        <v>0</v>
      </c>
      <c r="E366" s="2">
        <v>0</v>
      </c>
      <c r="F366" s="2">
        <f>VLOOKUP(Reach9[[#This Row],[Station]],'[4]Reach and Share'!$A$1:$B$562,2,0)</f>
        <v>0</v>
      </c>
      <c r="G366" s="2">
        <f>Reach9[[#This Row],[Q1''2025]]-Reach9[[#This Row],[Q4''2024]]</f>
        <v>0</v>
      </c>
    </row>
    <row r="367" spans="1:7" x14ac:dyDescent="0.45">
      <c r="A367" s="3" t="s">
        <v>298</v>
      </c>
      <c r="B367" s="2">
        <v>0</v>
      </c>
      <c r="C367" s="2">
        <v>0</v>
      </c>
      <c r="D367" s="2">
        <v>0</v>
      </c>
      <c r="E367" s="2">
        <v>0</v>
      </c>
      <c r="F367" s="2">
        <f>VLOOKUP(Reach9[[#This Row],[Station]],'[4]Reach and Share'!$A$1:$B$562,2,0)</f>
        <v>0</v>
      </c>
      <c r="G367" s="2">
        <f>Reach9[[#This Row],[Q1''2025]]-Reach9[[#This Row],[Q4''2024]]</f>
        <v>0</v>
      </c>
    </row>
    <row r="368" spans="1:7" x14ac:dyDescent="0.45">
      <c r="A368" s="3" t="s">
        <v>234</v>
      </c>
      <c r="B368" s="2">
        <v>0</v>
      </c>
      <c r="C368" s="2">
        <v>0</v>
      </c>
      <c r="D368" s="2">
        <v>0</v>
      </c>
      <c r="E368" s="2">
        <v>0</v>
      </c>
      <c r="F368" s="2">
        <f>VLOOKUP(Reach9[[#This Row],[Station]],'[4]Reach and Share'!$A$1:$B$562,2,0)</f>
        <v>0</v>
      </c>
      <c r="G368" s="2">
        <f>Reach9[[#This Row],[Q1''2025]]-Reach9[[#This Row],[Q4''2024]]</f>
        <v>0</v>
      </c>
    </row>
    <row r="369" spans="1:7" x14ac:dyDescent="0.45">
      <c r="A369" s="3" t="s">
        <v>459</v>
      </c>
      <c r="B369" s="2"/>
      <c r="C369" s="2">
        <v>0</v>
      </c>
      <c r="D369" s="2">
        <v>0</v>
      </c>
      <c r="E369" s="2">
        <v>0</v>
      </c>
      <c r="F369" s="2">
        <f>VLOOKUP(Reach9[[#This Row],[Station]],'[4]Reach and Share'!$A$1:$B$562,2,0)</f>
        <v>0</v>
      </c>
      <c r="G369" s="2">
        <f>Reach9[[#This Row],[Q1''2025]]-Reach9[[#This Row],[Q4''2024]]</f>
        <v>0</v>
      </c>
    </row>
    <row r="370" spans="1:7" x14ac:dyDescent="0.45">
      <c r="A370" s="3" t="s">
        <v>177</v>
      </c>
      <c r="B370" s="2">
        <v>0</v>
      </c>
      <c r="C370" s="2">
        <v>0</v>
      </c>
      <c r="D370" s="2">
        <v>0</v>
      </c>
      <c r="E370" s="2">
        <v>0</v>
      </c>
      <c r="F370" s="2">
        <f>VLOOKUP(Reach9[[#This Row],[Station]],'[4]Reach and Share'!$A$1:$B$562,2,0)</f>
        <v>0</v>
      </c>
      <c r="G370" s="2">
        <f>Reach9[[#This Row],[Q1''2025]]-Reach9[[#This Row],[Q4''2024]]</f>
        <v>0</v>
      </c>
    </row>
    <row r="371" spans="1:7" x14ac:dyDescent="0.45">
      <c r="A371" s="3" t="s">
        <v>171</v>
      </c>
      <c r="B371" s="2">
        <v>0</v>
      </c>
      <c r="C371" s="2">
        <v>0</v>
      </c>
      <c r="D371" s="2">
        <v>0</v>
      </c>
      <c r="E371" s="2">
        <v>0</v>
      </c>
      <c r="F371" s="2">
        <f>VLOOKUP(Reach9[[#This Row],[Station]],'[4]Reach and Share'!$A$1:$B$562,2,0)</f>
        <v>0</v>
      </c>
      <c r="G371" s="2">
        <f>Reach9[[#This Row],[Q1''2025]]-Reach9[[#This Row],[Q4''2024]]</f>
        <v>0</v>
      </c>
    </row>
    <row r="372" spans="1:7" x14ac:dyDescent="0.45">
      <c r="A372" s="3" t="s">
        <v>313</v>
      </c>
      <c r="B372" s="2">
        <v>0</v>
      </c>
      <c r="C372" s="2">
        <v>0</v>
      </c>
      <c r="D372" s="2">
        <v>0</v>
      </c>
      <c r="E372" s="2">
        <v>0</v>
      </c>
      <c r="F372" s="2">
        <f>VLOOKUP(Reach9[[#This Row],[Station]],'[4]Reach and Share'!$A$1:$B$562,2,0)</f>
        <v>0</v>
      </c>
      <c r="G372" s="2">
        <f>Reach9[[#This Row],[Q1''2025]]-Reach9[[#This Row],[Q4''2024]]</f>
        <v>0</v>
      </c>
    </row>
    <row r="373" spans="1:7" x14ac:dyDescent="0.45">
      <c r="A373" s="3" t="s">
        <v>294</v>
      </c>
      <c r="B373" s="2">
        <v>0</v>
      </c>
      <c r="C373" s="2">
        <v>0</v>
      </c>
      <c r="D373" s="2">
        <v>0</v>
      </c>
      <c r="E373" s="2">
        <v>0</v>
      </c>
      <c r="F373" s="2">
        <f>VLOOKUP(Reach9[[#This Row],[Station]],'[4]Reach and Share'!$A$1:$B$562,2,0)</f>
        <v>0</v>
      </c>
      <c r="G373" s="2">
        <f>Reach9[[#This Row],[Q1''2025]]-Reach9[[#This Row],[Q4''2024]]</f>
        <v>0</v>
      </c>
    </row>
    <row r="374" spans="1:7" x14ac:dyDescent="0.45">
      <c r="A374" s="3" t="s">
        <v>293</v>
      </c>
      <c r="B374" s="2">
        <v>0</v>
      </c>
      <c r="C374" s="2">
        <v>0</v>
      </c>
      <c r="D374" s="2">
        <v>0</v>
      </c>
      <c r="E374" s="2">
        <v>0</v>
      </c>
      <c r="F374" s="2">
        <f>VLOOKUP(Reach9[[#This Row],[Station]],'[4]Reach and Share'!$A$1:$B$562,2,0)</f>
        <v>0</v>
      </c>
      <c r="G374" s="2">
        <f>Reach9[[#This Row],[Q1''2025]]-Reach9[[#This Row],[Q4''2024]]</f>
        <v>0</v>
      </c>
    </row>
    <row r="375" spans="1:7" x14ac:dyDescent="0.45">
      <c r="A375" s="3" t="s">
        <v>406</v>
      </c>
      <c r="B375" s="2">
        <v>0</v>
      </c>
      <c r="C375" s="2">
        <v>0</v>
      </c>
      <c r="D375" s="2">
        <v>1.2999999999999999E-3</v>
      </c>
      <c r="E375" s="2">
        <v>0</v>
      </c>
      <c r="F375" s="2">
        <f>VLOOKUP(Reach9[[#This Row],[Station]],'[4]Reach and Share'!$A$1:$B$562,2,0)</f>
        <v>0</v>
      </c>
      <c r="G375" s="2">
        <f>Reach9[[#This Row],[Q1''2025]]-Reach9[[#This Row],[Q4''2024]]</f>
        <v>0</v>
      </c>
    </row>
    <row r="376" spans="1:7" x14ac:dyDescent="0.45">
      <c r="A376" s="3" t="s">
        <v>394</v>
      </c>
      <c r="B376" s="2">
        <v>0</v>
      </c>
      <c r="C376" s="2">
        <v>0</v>
      </c>
      <c r="D376" s="2">
        <v>0</v>
      </c>
      <c r="E376" s="2">
        <v>0</v>
      </c>
      <c r="F376" s="2">
        <f>VLOOKUP(Reach9[[#This Row],[Station]],'[4]Reach and Share'!$A$1:$B$562,2,0)</f>
        <v>0</v>
      </c>
      <c r="G376" s="2">
        <f>Reach9[[#This Row],[Q1''2025]]-Reach9[[#This Row],[Q4''2024]]</f>
        <v>0</v>
      </c>
    </row>
    <row r="377" spans="1:7" x14ac:dyDescent="0.45">
      <c r="A377" s="3" t="s">
        <v>405</v>
      </c>
      <c r="B377" s="2">
        <v>0</v>
      </c>
      <c r="C377" s="2">
        <v>0</v>
      </c>
      <c r="D377" s="2">
        <v>0</v>
      </c>
      <c r="E377" s="2">
        <v>0</v>
      </c>
      <c r="F377" s="2">
        <f>VLOOKUP(Reach9[[#This Row],[Station]],'[4]Reach and Share'!$A$1:$B$562,2,0)</f>
        <v>0</v>
      </c>
      <c r="G377" s="2">
        <f>Reach9[[#This Row],[Q1''2025]]-Reach9[[#This Row],[Q4''2024]]</f>
        <v>0</v>
      </c>
    </row>
    <row r="378" spans="1:7" x14ac:dyDescent="0.45">
      <c r="A378" s="3" t="s">
        <v>21</v>
      </c>
      <c r="B378" s="2">
        <v>0</v>
      </c>
      <c r="C378" s="2">
        <v>0</v>
      </c>
      <c r="D378" s="2">
        <v>0</v>
      </c>
      <c r="E378" s="2">
        <v>0</v>
      </c>
      <c r="F378" s="2">
        <f>VLOOKUP(Reach9[[#This Row],[Station]],'[4]Reach and Share'!$A$1:$B$562,2,0)</f>
        <v>0</v>
      </c>
      <c r="G378" s="2">
        <f>Reach9[[#This Row],[Q1''2025]]-Reach9[[#This Row],[Q4''2024]]</f>
        <v>0</v>
      </c>
    </row>
    <row r="379" spans="1:7" x14ac:dyDescent="0.45">
      <c r="A379" s="3" t="s">
        <v>160</v>
      </c>
      <c r="B379" s="2">
        <v>0</v>
      </c>
      <c r="C379" s="2">
        <v>0</v>
      </c>
      <c r="D379" s="2">
        <v>0</v>
      </c>
      <c r="E379" s="2">
        <v>0</v>
      </c>
      <c r="F379" s="2">
        <f>VLOOKUP(Reach9[[#This Row],[Station]],'[4]Reach and Share'!$A$1:$B$562,2,0)</f>
        <v>0</v>
      </c>
      <c r="G379" s="2">
        <f>Reach9[[#This Row],[Q1''2025]]-Reach9[[#This Row],[Q4''2024]]</f>
        <v>0</v>
      </c>
    </row>
    <row r="380" spans="1:7" x14ac:dyDescent="0.45">
      <c r="A380" s="3" t="s">
        <v>407</v>
      </c>
      <c r="B380" s="2">
        <v>0</v>
      </c>
      <c r="C380" s="2">
        <v>0</v>
      </c>
      <c r="D380" s="2">
        <v>0</v>
      </c>
      <c r="E380" s="2">
        <v>0</v>
      </c>
      <c r="F380" s="2">
        <f>VLOOKUP(Reach9[[#This Row],[Station]],'[4]Reach and Share'!$A$1:$B$562,2,0)</f>
        <v>0</v>
      </c>
      <c r="G380" s="2">
        <f>Reach9[[#This Row],[Q1''2025]]-Reach9[[#This Row],[Q4''2024]]</f>
        <v>0</v>
      </c>
    </row>
    <row r="381" spans="1:7" x14ac:dyDescent="0.45">
      <c r="A381" s="3" t="s">
        <v>476</v>
      </c>
      <c r="B381" s="2"/>
      <c r="C381" s="2"/>
      <c r="D381" s="2">
        <v>2.9999999999999997E-4</v>
      </c>
      <c r="E381" s="2">
        <v>0</v>
      </c>
      <c r="F381" s="2">
        <f>VLOOKUP(Reach9[[#This Row],[Station]],'[4]Reach and Share'!$A$1:$B$562,2,0)</f>
        <v>0</v>
      </c>
      <c r="G381" s="2">
        <f>Reach9[[#This Row],[Q1''2025]]-Reach9[[#This Row],[Q4''2024]]</f>
        <v>0</v>
      </c>
    </row>
    <row r="382" spans="1:7" x14ac:dyDescent="0.45">
      <c r="A382" s="3" t="s">
        <v>404</v>
      </c>
      <c r="B382" s="2">
        <v>0</v>
      </c>
      <c r="C382" s="2">
        <v>0</v>
      </c>
      <c r="D382" s="2">
        <v>0</v>
      </c>
      <c r="E382" s="2">
        <v>0</v>
      </c>
      <c r="F382" s="2">
        <f>VLOOKUP(Reach9[[#This Row],[Station]],'[4]Reach and Share'!$A$1:$B$562,2,0)</f>
        <v>0</v>
      </c>
      <c r="G382" s="2">
        <f>Reach9[[#This Row],[Q1''2025]]-Reach9[[#This Row],[Q4''2024]]</f>
        <v>0</v>
      </c>
    </row>
    <row r="383" spans="1:7" x14ac:dyDescent="0.45">
      <c r="A383" s="3" t="s">
        <v>400</v>
      </c>
      <c r="B383" s="2">
        <v>0</v>
      </c>
      <c r="C383" s="2">
        <v>0</v>
      </c>
      <c r="D383" s="2">
        <v>0</v>
      </c>
      <c r="E383" s="2">
        <v>0</v>
      </c>
      <c r="F383" s="2">
        <f>VLOOKUP(Reach9[[#This Row],[Station]],'[4]Reach and Share'!$A$1:$B$562,2,0)</f>
        <v>0</v>
      </c>
      <c r="G383" s="2">
        <f>Reach9[[#This Row],[Q1''2025]]-Reach9[[#This Row],[Q4''2024]]</f>
        <v>0</v>
      </c>
    </row>
    <row r="384" spans="1:7" x14ac:dyDescent="0.45">
      <c r="A384" s="3" t="s">
        <v>398</v>
      </c>
      <c r="B384" s="2">
        <v>0</v>
      </c>
      <c r="C384" s="2">
        <v>0</v>
      </c>
      <c r="D384" s="2">
        <v>0</v>
      </c>
      <c r="E384" s="2">
        <v>0</v>
      </c>
      <c r="F384" s="2">
        <f>VLOOKUP(Reach9[[#This Row],[Station]],'[4]Reach and Share'!$A$1:$B$562,2,0)</f>
        <v>0</v>
      </c>
      <c r="G384" s="2">
        <f>Reach9[[#This Row],[Q1''2025]]-Reach9[[#This Row],[Q4''2024]]</f>
        <v>0</v>
      </c>
    </row>
    <row r="385" spans="1:7" x14ac:dyDescent="0.45">
      <c r="A385" s="3" t="s">
        <v>521</v>
      </c>
      <c r="B385" s="2"/>
      <c r="C385" s="2"/>
      <c r="D385" s="2"/>
      <c r="E385" s="2">
        <v>0</v>
      </c>
      <c r="F385" s="2">
        <f>VLOOKUP(Reach9[[#This Row],[Station]],'[4]Reach and Share'!$A$1:$B$562,2,0)</f>
        <v>0</v>
      </c>
      <c r="G385" s="2">
        <f>Reach9[[#This Row],[Q1''2025]]-Reach9[[#This Row],[Q4''2024]]</f>
        <v>0</v>
      </c>
    </row>
    <row r="386" spans="1:7" x14ac:dyDescent="0.45">
      <c r="A386" s="3" t="s">
        <v>401</v>
      </c>
      <c r="B386" s="2">
        <v>0</v>
      </c>
      <c r="C386" s="2">
        <v>0</v>
      </c>
      <c r="D386" s="2">
        <v>0</v>
      </c>
      <c r="E386" s="2">
        <v>0</v>
      </c>
      <c r="F386" s="2">
        <f>VLOOKUP(Reach9[[#This Row],[Station]],'[4]Reach and Share'!$A$1:$B$562,2,0)</f>
        <v>0</v>
      </c>
      <c r="G386" s="2">
        <f>Reach9[[#This Row],[Q1''2025]]-Reach9[[#This Row],[Q4''2024]]</f>
        <v>0</v>
      </c>
    </row>
    <row r="387" spans="1:7" x14ac:dyDescent="0.45">
      <c r="A387" s="3" t="s">
        <v>403</v>
      </c>
      <c r="B387" s="2">
        <v>0</v>
      </c>
      <c r="C387" s="2">
        <v>0</v>
      </c>
      <c r="D387" s="2">
        <v>0</v>
      </c>
      <c r="E387" s="2">
        <v>0</v>
      </c>
      <c r="F387" s="2">
        <f>VLOOKUP(Reach9[[#This Row],[Station]],'[4]Reach and Share'!$A$1:$B$562,2,0)</f>
        <v>0</v>
      </c>
      <c r="G387" s="2">
        <f>Reach9[[#This Row],[Q1''2025]]-Reach9[[#This Row],[Q4''2024]]</f>
        <v>0</v>
      </c>
    </row>
    <row r="388" spans="1:7" x14ac:dyDescent="0.45">
      <c r="A388" s="3" t="s">
        <v>468</v>
      </c>
      <c r="B388" s="2"/>
      <c r="C388" s="2"/>
      <c r="D388" s="2">
        <v>0</v>
      </c>
      <c r="E388" s="2">
        <v>0</v>
      </c>
      <c r="F388" s="2">
        <f>VLOOKUP(Reach9[[#This Row],[Station]],'[4]Reach and Share'!$A$1:$B$562,2,0)</f>
        <v>0</v>
      </c>
      <c r="G388" s="2">
        <f>Reach9[[#This Row],[Q1''2025]]-Reach9[[#This Row],[Q4''2024]]</f>
        <v>0</v>
      </c>
    </row>
    <row r="389" spans="1:7" x14ac:dyDescent="0.45">
      <c r="A389" s="3" t="s">
        <v>402</v>
      </c>
      <c r="B389" s="2">
        <v>0</v>
      </c>
      <c r="C389" s="2">
        <v>0</v>
      </c>
      <c r="D389" s="2">
        <v>0</v>
      </c>
      <c r="E389" s="2">
        <v>0</v>
      </c>
      <c r="F389" s="2">
        <f>VLOOKUP(Reach9[[#This Row],[Station]],'[4]Reach and Share'!$A$1:$B$562,2,0)</f>
        <v>0</v>
      </c>
      <c r="G389" s="2">
        <f>Reach9[[#This Row],[Q1''2025]]-Reach9[[#This Row],[Q4''2024]]</f>
        <v>0</v>
      </c>
    </row>
    <row r="390" spans="1:7" x14ac:dyDescent="0.45">
      <c r="A390" s="3" t="s">
        <v>270</v>
      </c>
      <c r="B390" s="2">
        <v>0</v>
      </c>
      <c r="C390" s="2">
        <v>0</v>
      </c>
      <c r="D390" s="2">
        <v>0</v>
      </c>
      <c r="E390" s="2">
        <v>0</v>
      </c>
      <c r="F390" s="2">
        <f>VLOOKUP(Reach9[[#This Row],[Station]],'[4]Reach and Share'!$A$1:$B$562,2,0)</f>
        <v>0</v>
      </c>
      <c r="G390" s="2">
        <f>Reach9[[#This Row],[Q1''2025]]-Reach9[[#This Row],[Q4''2024]]</f>
        <v>0</v>
      </c>
    </row>
    <row r="391" spans="1:7" x14ac:dyDescent="0.45">
      <c r="A391" s="3" t="s">
        <v>338</v>
      </c>
      <c r="B391" s="2">
        <v>0</v>
      </c>
      <c r="C391" s="2">
        <v>0</v>
      </c>
      <c r="D391" s="2">
        <v>0</v>
      </c>
      <c r="E391" s="2">
        <v>0</v>
      </c>
      <c r="F391" s="2">
        <f>VLOOKUP(Reach9[[#This Row],[Station]],'[4]Reach and Share'!$A$1:$B$562,2,0)</f>
        <v>0</v>
      </c>
      <c r="G391" s="2">
        <f>Reach9[[#This Row],[Q1''2025]]-Reach9[[#This Row],[Q4''2024]]</f>
        <v>0</v>
      </c>
    </row>
    <row r="392" spans="1:7" x14ac:dyDescent="0.45">
      <c r="A392" s="3" t="s">
        <v>144</v>
      </c>
      <c r="B392" s="2">
        <v>0</v>
      </c>
      <c r="C392" s="2">
        <v>0</v>
      </c>
      <c r="D392" s="2">
        <v>0</v>
      </c>
      <c r="E392" s="2">
        <v>0</v>
      </c>
      <c r="F392" s="2">
        <f>VLOOKUP(Reach9[[#This Row],[Station]],'[4]Reach and Share'!$A$1:$B$562,2,0)</f>
        <v>0</v>
      </c>
      <c r="G392" s="2">
        <f>Reach9[[#This Row],[Q1''2025]]-Reach9[[#This Row],[Q4''2024]]</f>
        <v>0</v>
      </c>
    </row>
    <row r="393" spans="1:7" x14ac:dyDescent="0.45">
      <c r="A393" s="3" t="s">
        <v>76</v>
      </c>
      <c r="B393" s="2">
        <v>0</v>
      </c>
      <c r="C393" s="2">
        <v>0</v>
      </c>
      <c r="D393" s="2">
        <v>0</v>
      </c>
      <c r="E393" s="2">
        <v>0</v>
      </c>
      <c r="F393" s="2">
        <f>VLOOKUP(Reach9[[#This Row],[Station]],'[4]Reach and Share'!$A$1:$B$562,2,0)</f>
        <v>0</v>
      </c>
      <c r="G393" s="2">
        <f>Reach9[[#This Row],[Q1''2025]]-Reach9[[#This Row],[Q4''2024]]</f>
        <v>0</v>
      </c>
    </row>
    <row r="394" spans="1:7" x14ac:dyDescent="0.45">
      <c r="A394" s="3" t="s">
        <v>494</v>
      </c>
      <c r="B394" s="2"/>
      <c r="C394" s="2"/>
      <c r="D394" s="2"/>
      <c r="E394" s="2">
        <v>0</v>
      </c>
      <c r="F394" s="2">
        <f>VLOOKUP(Reach9[[#This Row],[Station]],'[4]Reach and Share'!$A$1:$B$562,2,0)</f>
        <v>0</v>
      </c>
      <c r="G394" s="2">
        <f>Reach9[[#This Row],[Q1''2025]]-Reach9[[#This Row],[Q4''2024]]</f>
        <v>0</v>
      </c>
    </row>
    <row r="395" spans="1:7" x14ac:dyDescent="0.45">
      <c r="A395" s="3" t="s">
        <v>272</v>
      </c>
      <c r="B395" s="2">
        <v>0</v>
      </c>
      <c r="C395" s="2">
        <v>0</v>
      </c>
      <c r="D395" s="2">
        <v>0</v>
      </c>
      <c r="E395" s="2">
        <v>0</v>
      </c>
      <c r="F395" s="2">
        <f>VLOOKUP(Reach9[[#This Row],[Station]],'[4]Reach and Share'!$A$1:$B$562,2,0)</f>
        <v>0</v>
      </c>
      <c r="G395" s="2">
        <f>Reach9[[#This Row],[Q1''2025]]-Reach9[[#This Row],[Q4''2024]]</f>
        <v>0</v>
      </c>
    </row>
    <row r="396" spans="1:7" x14ac:dyDescent="0.45">
      <c r="A396" s="3" t="s">
        <v>271</v>
      </c>
      <c r="B396" s="2">
        <v>0</v>
      </c>
      <c r="C396" s="2">
        <v>0</v>
      </c>
      <c r="D396" s="2">
        <v>0</v>
      </c>
      <c r="E396" s="2">
        <v>0</v>
      </c>
      <c r="F396" s="2">
        <f>VLOOKUP(Reach9[[#This Row],[Station]],'[4]Reach and Share'!$A$1:$B$562,2,0)</f>
        <v>0</v>
      </c>
      <c r="G396" s="2">
        <f>Reach9[[#This Row],[Q1''2025]]-Reach9[[#This Row],[Q4''2024]]</f>
        <v>0</v>
      </c>
    </row>
    <row r="397" spans="1:7" x14ac:dyDescent="0.45">
      <c r="A397" s="3" t="s">
        <v>161</v>
      </c>
      <c r="B397" s="2">
        <v>0</v>
      </c>
      <c r="C397" s="2">
        <v>0</v>
      </c>
      <c r="D397" s="2">
        <v>0</v>
      </c>
      <c r="E397" s="2">
        <v>0</v>
      </c>
      <c r="F397" s="2">
        <f>VLOOKUP(Reach9[[#This Row],[Station]],'[4]Reach and Share'!$A$1:$B$562,2,0)</f>
        <v>0</v>
      </c>
      <c r="G397" s="2">
        <f>Reach9[[#This Row],[Q1''2025]]-Reach9[[#This Row],[Q4''2024]]</f>
        <v>0</v>
      </c>
    </row>
    <row r="398" spans="1:7" x14ac:dyDescent="0.45">
      <c r="A398" s="3" t="s">
        <v>134</v>
      </c>
      <c r="B398" s="2">
        <v>0</v>
      </c>
      <c r="C398" s="2">
        <v>0</v>
      </c>
      <c r="D398" s="2">
        <v>0</v>
      </c>
      <c r="E398" s="2">
        <v>0</v>
      </c>
      <c r="F398" s="2">
        <f>VLOOKUP(Reach9[[#This Row],[Station]],'[4]Reach and Share'!$A$1:$B$562,2,0)</f>
        <v>0</v>
      </c>
      <c r="G398" s="2">
        <f>Reach9[[#This Row],[Q1''2025]]-Reach9[[#This Row],[Q4''2024]]</f>
        <v>0</v>
      </c>
    </row>
    <row r="399" spans="1:7" x14ac:dyDescent="0.45">
      <c r="A399" s="3" t="s">
        <v>387</v>
      </c>
      <c r="B399" s="2">
        <v>0</v>
      </c>
      <c r="C399" s="2">
        <v>0</v>
      </c>
      <c r="D399" s="2">
        <v>0</v>
      </c>
      <c r="E399" s="2">
        <v>0</v>
      </c>
      <c r="F399" s="2">
        <f>VLOOKUP(Reach9[[#This Row],[Station]],'[4]Reach and Share'!$A$1:$B$562,2,0)</f>
        <v>0</v>
      </c>
      <c r="G399" s="2">
        <f>Reach9[[#This Row],[Q1''2025]]-Reach9[[#This Row],[Q4''2024]]</f>
        <v>0</v>
      </c>
    </row>
    <row r="400" spans="1:7" x14ac:dyDescent="0.45">
      <c r="A400" s="3" t="s">
        <v>408</v>
      </c>
      <c r="B400" s="2">
        <v>0</v>
      </c>
      <c r="C400" s="2">
        <v>0</v>
      </c>
      <c r="D400" s="2">
        <v>0</v>
      </c>
      <c r="E400" s="2">
        <v>0</v>
      </c>
      <c r="F400" s="2">
        <f>VLOOKUP(Reach9[[#This Row],[Station]],'[4]Reach and Share'!$A$1:$B$562,2,0)</f>
        <v>0</v>
      </c>
      <c r="G400" s="2">
        <f>Reach9[[#This Row],[Q1''2025]]-Reach9[[#This Row],[Q4''2024]]</f>
        <v>0</v>
      </c>
    </row>
    <row r="401" spans="1:7" x14ac:dyDescent="0.45">
      <c r="A401" s="3" t="s">
        <v>339</v>
      </c>
      <c r="B401" s="2">
        <v>0</v>
      </c>
      <c r="C401" s="2">
        <v>0</v>
      </c>
      <c r="D401" s="2">
        <v>0</v>
      </c>
      <c r="E401" s="2">
        <v>0</v>
      </c>
      <c r="F401" s="2">
        <f>VLOOKUP(Reach9[[#This Row],[Station]],'[4]Reach and Share'!$A$1:$B$562,2,0)</f>
        <v>0</v>
      </c>
      <c r="G401" s="2">
        <f>Reach9[[#This Row],[Q1''2025]]-Reach9[[#This Row],[Q4''2024]]</f>
        <v>0</v>
      </c>
    </row>
    <row r="402" spans="1:7" x14ac:dyDescent="0.45">
      <c r="A402" s="3" t="s">
        <v>433</v>
      </c>
      <c r="B402" s="2"/>
      <c r="C402" s="2">
        <v>0</v>
      </c>
      <c r="D402" s="2">
        <v>0</v>
      </c>
      <c r="E402" s="2">
        <v>0</v>
      </c>
      <c r="F402" s="2">
        <f>VLOOKUP(Reach9[[#This Row],[Station]],'[4]Reach and Share'!$A$1:$B$562,2,0)</f>
        <v>0</v>
      </c>
      <c r="G402" s="2">
        <f>Reach9[[#This Row],[Q1''2025]]-Reach9[[#This Row],[Q4''2024]]</f>
        <v>0</v>
      </c>
    </row>
    <row r="403" spans="1:7" x14ac:dyDescent="0.45">
      <c r="A403" s="3" t="s">
        <v>172</v>
      </c>
      <c r="B403" s="2">
        <v>0</v>
      </c>
      <c r="C403" s="2">
        <v>0</v>
      </c>
      <c r="D403" s="2">
        <v>0</v>
      </c>
      <c r="E403" s="2">
        <v>0</v>
      </c>
      <c r="F403" s="2">
        <f>VLOOKUP(Reach9[[#This Row],[Station]],'[4]Reach and Share'!$A$1:$B$562,2,0)</f>
        <v>0</v>
      </c>
      <c r="G403" s="2">
        <f>Reach9[[#This Row],[Q1''2025]]-Reach9[[#This Row],[Q4''2024]]</f>
        <v>0</v>
      </c>
    </row>
    <row r="404" spans="1:7" x14ac:dyDescent="0.45">
      <c r="A404" s="3" t="s">
        <v>35</v>
      </c>
      <c r="B404" s="2">
        <v>0</v>
      </c>
      <c r="C404" s="2">
        <v>0</v>
      </c>
      <c r="D404" s="2">
        <v>0</v>
      </c>
      <c r="E404" s="2">
        <v>0</v>
      </c>
      <c r="F404" s="2">
        <f>VLOOKUP(Reach9[[#This Row],[Station]],'[4]Reach and Share'!$A$1:$B$562,2,0)</f>
        <v>0</v>
      </c>
      <c r="G404" s="2">
        <f>Reach9[[#This Row],[Q1''2025]]-Reach9[[#This Row],[Q4''2024]]</f>
        <v>0</v>
      </c>
    </row>
    <row r="405" spans="1:7" x14ac:dyDescent="0.45">
      <c r="A405" s="3" t="s">
        <v>502</v>
      </c>
      <c r="B405" s="2"/>
      <c r="C405" s="2"/>
      <c r="D405" s="2"/>
      <c r="E405" s="2">
        <v>0</v>
      </c>
      <c r="F405" s="2">
        <f>VLOOKUP(Reach9[[#This Row],[Station]],'[4]Reach and Share'!$A$1:$B$562,2,0)</f>
        <v>0</v>
      </c>
      <c r="G405" s="2">
        <f>Reach9[[#This Row],[Q1''2025]]-Reach9[[#This Row],[Q4''2024]]</f>
        <v>0</v>
      </c>
    </row>
    <row r="406" spans="1:7" x14ac:dyDescent="0.45">
      <c r="A406" s="3" t="s">
        <v>203</v>
      </c>
      <c r="B406" s="2">
        <v>0</v>
      </c>
      <c r="C406" s="2">
        <v>0</v>
      </c>
      <c r="D406" s="2">
        <v>0</v>
      </c>
      <c r="E406" s="2">
        <v>0</v>
      </c>
      <c r="F406" s="2">
        <f>VLOOKUP(Reach9[[#This Row],[Station]],'[4]Reach and Share'!$A$1:$B$562,2,0)</f>
        <v>0</v>
      </c>
      <c r="G406" s="2">
        <f>Reach9[[#This Row],[Q1''2025]]-Reach9[[#This Row],[Q4''2024]]</f>
        <v>0</v>
      </c>
    </row>
    <row r="407" spans="1:7" x14ac:dyDescent="0.45">
      <c r="A407" s="3" t="s">
        <v>399</v>
      </c>
      <c r="B407" s="2">
        <v>0</v>
      </c>
      <c r="C407" s="2">
        <v>0</v>
      </c>
      <c r="D407" s="2">
        <v>0</v>
      </c>
      <c r="E407" s="2">
        <v>0</v>
      </c>
      <c r="F407" s="2">
        <f>VLOOKUP(Reach9[[#This Row],[Station]],'[4]Reach and Share'!$A$1:$B$562,2,0)</f>
        <v>0</v>
      </c>
      <c r="G407" s="2">
        <f>Reach9[[#This Row],[Q1''2025]]-Reach9[[#This Row],[Q4''2024]]</f>
        <v>0</v>
      </c>
    </row>
    <row r="408" spans="1:7" x14ac:dyDescent="0.45">
      <c r="A408" s="3" t="s">
        <v>410</v>
      </c>
      <c r="B408" s="2">
        <v>0</v>
      </c>
      <c r="C408" s="2">
        <v>0</v>
      </c>
      <c r="D408" s="2">
        <v>0</v>
      </c>
      <c r="E408" s="2">
        <v>0</v>
      </c>
      <c r="F408" s="2">
        <f>VLOOKUP(Reach9[[#This Row],[Station]],'[4]Reach and Share'!$A$1:$B$562,2,0)</f>
        <v>0</v>
      </c>
      <c r="G408" s="2">
        <f>Reach9[[#This Row],[Q1''2025]]-Reach9[[#This Row],[Q4''2024]]</f>
        <v>0</v>
      </c>
    </row>
    <row r="409" spans="1:7" x14ac:dyDescent="0.45">
      <c r="A409" s="3" t="s">
        <v>208</v>
      </c>
      <c r="B409" s="2">
        <v>0</v>
      </c>
      <c r="C409" s="2">
        <v>0</v>
      </c>
      <c r="D409" s="2">
        <v>0</v>
      </c>
      <c r="E409" s="2">
        <v>0</v>
      </c>
      <c r="F409" s="2">
        <f>VLOOKUP(Reach9[[#This Row],[Station]],'[4]Reach and Share'!$A$1:$B$562,2,0)</f>
        <v>0</v>
      </c>
      <c r="G409" s="2">
        <f>Reach9[[#This Row],[Q1''2025]]-Reach9[[#This Row],[Q4''2024]]</f>
        <v>0</v>
      </c>
    </row>
    <row r="410" spans="1:7" x14ac:dyDescent="0.45">
      <c r="A410" s="3" t="s">
        <v>437</v>
      </c>
      <c r="B410" s="2"/>
      <c r="C410" s="2">
        <v>0</v>
      </c>
      <c r="D410" s="2">
        <v>0</v>
      </c>
      <c r="E410" s="2">
        <v>0</v>
      </c>
      <c r="F410" s="2">
        <f>VLOOKUP(Reach9[[#This Row],[Station]],'[4]Reach and Share'!$A$1:$B$562,2,0)</f>
        <v>0</v>
      </c>
      <c r="G410" s="2">
        <f>Reach9[[#This Row],[Q1''2025]]-Reach9[[#This Row],[Q4''2024]]</f>
        <v>0</v>
      </c>
    </row>
    <row r="411" spans="1:7" x14ac:dyDescent="0.45">
      <c r="A411" s="3" t="s">
        <v>436</v>
      </c>
      <c r="B411" s="2"/>
      <c r="C411" s="2">
        <v>0</v>
      </c>
      <c r="D411" s="2">
        <v>0</v>
      </c>
      <c r="E411" s="2">
        <v>0</v>
      </c>
      <c r="F411" s="2">
        <f>VLOOKUP(Reach9[[#This Row],[Station]],'[4]Reach and Share'!$A$1:$B$562,2,0)</f>
        <v>0</v>
      </c>
      <c r="G411" s="2">
        <f>Reach9[[#This Row],[Q1''2025]]-Reach9[[#This Row],[Q4''2024]]</f>
        <v>0</v>
      </c>
    </row>
    <row r="412" spans="1:7" x14ac:dyDescent="0.45">
      <c r="A412" s="3" t="s">
        <v>409</v>
      </c>
      <c r="B412" s="2">
        <v>0</v>
      </c>
      <c r="C412" s="2">
        <v>0</v>
      </c>
      <c r="D412" s="2">
        <v>0</v>
      </c>
      <c r="E412" s="2">
        <v>0</v>
      </c>
      <c r="F412" s="2">
        <f>VLOOKUP(Reach9[[#This Row],[Station]],'[4]Reach and Share'!$A$1:$B$562,2,0)</f>
        <v>0</v>
      </c>
      <c r="G412" s="2">
        <f>Reach9[[#This Row],[Q1''2025]]-Reach9[[#This Row],[Q4''2024]]</f>
        <v>0</v>
      </c>
    </row>
    <row r="413" spans="1:7" x14ac:dyDescent="0.45">
      <c r="A413" s="3" t="s">
        <v>422</v>
      </c>
      <c r="B413" s="2">
        <v>0</v>
      </c>
      <c r="C413" s="2">
        <v>0</v>
      </c>
      <c r="D413" s="2">
        <v>0</v>
      </c>
      <c r="E413" s="2">
        <v>0</v>
      </c>
      <c r="F413" s="2">
        <f>VLOOKUP(Reach9[[#This Row],[Station]],'[4]Reach and Share'!$A$1:$B$562,2,0)</f>
        <v>0</v>
      </c>
      <c r="G413" s="2">
        <f>Reach9[[#This Row],[Q1''2025]]-Reach9[[#This Row],[Q4''2024]]</f>
        <v>0</v>
      </c>
    </row>
    <row r="414" spans="1:7" x14ac:dyDescent="0.45">
      <c r="A414" s="3" t="s">
        <v>429</v>
      </c>
      <c r="B414" s="2">
        <v>0</v>
      </c>
      <c r="C414" s="2">
        <v>0</v>
      </c>
      <c r="D414" s="2">
        <v>0</v>
      </c>
      <c r="E414" s="2">
        <v>0</v>
      </c>
      <c r="F414" s="2">
        <f>VLOOKUP(Reach9[[#This Row],[Station]],'[4]Reach and Share'!$A$1:$B$562,2,0)</f>
        <v>0</v>
      </c>
      <c r="G414" s="2">
        <f>Reach9[[#This Row],[Q1''2025]]-Reach9[[#This Row],[Q4''2024]]</f>
        <v>0</v>
      </c>
    </row>
    <row r="415" spans="1:7" x14ac:dyDescent="0.45">
      <c r="A415" s="3" t="s">
        <v>428</v>
      </c>
      <c r="B415" s="2">
        <v>0</v>
      </c>
      <c r="C415" s="2">
        <v>0</v>
      </c>
      <c r="D415" s="2">
        <v>0</v>
      </c>
      <c r="E415" s="2">
        <v>0</v>
      </c>
      <c r="F415" s="2">
        <f>VLOOKUP(Reach9[[#This Row],[Station]],'[4]Reach and Share'!$A$1:$B$562,2,0)</f>
        <v>0</v>
      </c>
      <c r="G415" s="2">
        <f>Reach9[[#This Row],[Q1''2025]]-Reach9[[#This Row],[Q4''2024]]</f>
        <v>0</v>
      </c>
    </row>
    <row r="416" spans="1:7" x14ac:dyDescent="0.45">
      <c r="A416" s="3" t="s">
        <v>519</v>
      </c>
      <c r="B416" s="2"/>
      <c r="C416" s="2"/>
      <c r="D416" s="2"/>
      <c r="E416" s="2">
        <v>0</v>
      </c>
      <c r="F416" s="2">
        <f>VLOOKUP(Reach9[[#This Row],[Station]],'[4]Reach and Share'!$A$1:$B$562,2,0)</f>
        <v>0</v>
      </c>
      <c r="G416" s="2">
        <f>Reach9[[#This Row],[Q1''2025]]-Reach9[[#This Row],[Q4''2024]]</f>
        <v>0</v>
      </c>
    </row>
    <row r="417" spans="1:7" x14ac:dyDescent="0.45">
      <c r="A417" s="3" t="s">
        <v>509</v>
      </c>
      <c r="B417" s="2"/>
      <c r="C417" s="2"/>
      <c r="D417" s="2"/>
      <c r="E417" s="2">
        <v>0</v>
      </c>
      <c r="F417" s="2">
        <f>VLOOKUP(Reach9[[#This Row],[Station]],'[4]Reach and Share'!$A$1:$B$562,2,0)</f>
        <v>0</v>
      </c>
      <c r="G417" s="2">
        <f>Reach9[[#This Row],[Q1''2025]]-Reach9[[#This Row],[Q4''2024]]</f>
        <v>0</v>
      </c>
    </row>
    <row r="418" spans="1:7" x14ac:dyDescent="0.45">
      <c r="A418" s="3" t="s">
        <v>445</v>
      </c>
      <c r="B418" s="2"/>
      <c r="C418" s="2">
        <v>0</v>
      </c>
      <c r="D418" s="2">
        <v>0</v>
      </c>
      <c r="E418" s="2">
        <v>0</v>
      </c>
      <c r="F418" s="2">
        <f>VLOOKUP(Reach9[[#This Row],[Station]],'[4]Reach and Share'!$A$1:$B$562,2,0)</f>
        <v>0</v>
      </c>
      <c r="G418" s="2">
        <f>Reach9[[#This Row],[Q1''2025]]-Reach9[[#This Row],[Q4''2024]]</f>
        <v>0</v>
      </c>
    </row>
    <row r="419" spans="1:7" x14ac:dyDescent="0.45">
      <c r="A419" s="3" t="s">
        <v>431</v>
      </c>
      <c r="B419" s="2">
        <v>0</v>
      </c>
      <c r="C419" s="2">
        <v>0</v>
      </c>
      <c r="D419" s="2">
        <v>0</v>
      </c>
      <c r="E419" s="2">
        <v>0</v>
      </c>
      <c r="F419" s="2">
        <f>VLOOKUP(Reach9[[#This Row],[Station]],'[4]Reach and Share'!$A$1:$B$562,2,0)</f>
        <v>0</v>
      </c>
      <c r="G419" s="2">
        <f>Reach9[[#This Row],[Q1''2025]]-Reach9[[#This Row],[Q4''2024]]</f>
        <v>0</v>
      </c>
    </row>
    <row r="420" spans="1:7" x14ac:dyDescent="0.45">
      <c r="A420" s="3" t="s">
        <v>430</v>
      </c>
      <c r="B420" s="2">
        <v>0</v>
      </c>
      <c r="C420" s="2">
        <v>0</v>
      </c>
      <c r="D420" s="2">
        <v>0</v>
      </c>
      <c r="E420" s="2">
        <v>0</v>
      </c>
      <c r="F420" s="2">
        <f>VLOOKUP(Reach9[[#This Row],[Station]],'[4]Reach and Share'!$A$1:$B$562,2,0)</f>
        <v>0</v>
      </c>
      <c r="G420" s="2">
        <f>Reach9[[#This Row],[Q1''2025]]-Reach9[[#This Row],[Q4''2024]]</f>
        <v>0</v>
      </c>
    </row>
    <row r="421" spans="1:7" x14ac:dyDescent="0.45">
      <c r="A421" s="3" t="s">
        <v>392</v>
      </c>
      <c r="B421" s="2">
        <v>0</v>
      </c>
      <c r="C421" s="2">
        <v>0</v>
      </c>
      <c r="D421" s="2">
        <v>0</v>
      </c>
      <c r="E421" s="2">
        <v>0</v>
      </c>
      <c r="F421" s="2">
        <f>VLOOKUP(Reach9[[#This Row],[Station]],'[4]Reach and Share'!$A$1:$B$562,2,0)</f>
        <v>0</v>
      </c>
      <c r="G421" s="2">
        <f>Reach9[[#This Row],[Q1''2025]]-Reach9[[#This Row],[Q4''2024]]</f>
        <v>0</v>
      </c>
    </row>
    <row r="422" spans="1:7" x14ac:dyDescent="0.45">
      <c r="A422" s="3" t="s">
        <v>391</v>
      </c>
      <c r="B422" s="2">
        <v>0</v>
      </c>
      <c r="C422" s="2">
        <v>0</v>
      </c>
      <c r="D422" s="2">
        <v>0</v>
      </c>
      <c r="E422" s="2">
        <v>0</v>
      </c>
      <c r="F422" s="2">
        <f>VLOOKUP(Reach9[[#This Row],[Station]],'[4]Reach and Share'!$A$1:$B$562,2,0)</f>
        <v>0</v>
      </c>
      <c r="G422" s="2">
        <f>Reach9[[#This Row],[Q1''2025]]-Reach9[[#This Row],[Q4''2024]]</f>
        <v>0</v>
      </c>
    </row>
    <row r="423" spans="1:7" x14ac:dyDescent="0.45">
      <c r="A423" s="3" t="s">
        <v>390</v>
      </c>
      <c r="B423" s="2">
        <v>0</v>
      </c>
      <c r="C423" s="2">
        <v>0</v>
      </c>
      <c r="D423" s="2">
        <v>0</v>
      </c>
      <c r="E423" s="2">
        <v>0</v>
      </c>
      <c r="F423" s="2">
        <f>VLOOKUP(Reach9[[#This Row],[Station]],'[4]Reach and Share'!$A$1:$B$562,2,0)</f>
        <v>0</v>
      </c>
      <c r="G423" s="2">
        <f>Reach9[[#This Row],[Q1''2025]]-Reach9[[#This Row],[Q4''2024]]</f>
        <v>0</v>
      </c>
    </row>
    <row r="424" spans="1:7" x14ac:dyDescent="0.45">
      <c r="A424" s="3" t="s">
        <v>393</v>
      </c>
      <c r="B424" s="2">
        <v>0</v>
      </c>
      <c r="C424" s="2">
        <v>0</v>
      </c>
      <c r="D424" s="2">
        <v>0</v>
      </c>
      <c r="E424" s="2">
        <v>0</v>
      </c>
      <c r="F424" s="2">
        <f>VLOOKUP(Reach9[[#This Row],[Station]],'[4]Reach and Share'!$A$1:$B$562,2,0)</f>
        <v>0</v>
      </c>
      <c r="G424" s="2">
        <f>Reach9[[#This Row],[Q1''2025]]-Reach9[[#This Row],[Q4''2024]]</f>
        <v>0</v>
      </c>
    </row>
    <row r="425" spans="1:7" x14ac:dyDescent="0.45">
      <c r="A425" s="3" t="s">
        <v>475</v>
      </c>
      <c r="B425" s="2"/>
      <c r="C425" s="2"/>
      <c r="D425" s="2">
        <v>0</v>
      </c>
      <c r="E425" s="2">
        <v>0</v>
      </c>
      <c r="F425" s="2">
        <f>VLOOKUP(Reach9[[#This Row],[Station]],'[4]Reach and Share'!$A$1:$B$562,2,0)</f>
        <v>0</v>
      </c>
      <c r="G425" s="2">
        <f>Reach9[[#This Row],[Q1''2025]]-Reach9[[#This Row],[Q4''2024]]</f>
        <v>0</v>
      </c>
    </row>
    <row r="426" spans="1:7" x14ac:dyDescent="0.45">
      <c r="A426" s="3" t="s">
        <v>396</v>
      </c>
      <c r="B426" s="2">
        <v>0</v>
      </c>
      <c r="C426" s="2">
        <v>0</v>
      </c>
      <c r="D426" s="2">
        <v>0</v>
      </c>
      <c r="E426" s="2">
        <v>0</v>
      </c>
      <c r="F426" s="2">
        <f>VLOOKUP(Reach9[[#This Row],[Station]],'[4]Reach and Share'!$A$1:$B$562,2,0)</f>
        <v>0</v>
      </c>
      <c r="G426" s="2">
        <f>Reach9[[#This Row],[Q1''2025]]-Reach9[[#This Row],[Q4''2024]]</f>
        <v>0</v>
      </c>
    </row>
    <row r="427" spans="1:7" x14ac:dyDescent="0.45">
      <c r="A427" s="3" t="s">
        <v>395</v>
      </c>
      <c r="B427" s="2">
        <v>0</v>
      </c>
      <c r="C427" s="2">
        <v>0</v>
      </c>
      <c r="D427" s="2">
        <v>0</v>
      </c>
      <c r="E427" s="2">
        <v>0</v>
      </c>
      <c r="F427" s="2">
        <f>VLOOKUP(Reach9[[#This Row],[Station]],'[4]Reach and Share'!$A$1:$B$562,2,0)</f>
        <v>0</v>
      </c>
      <c r="G427" s="2">
        <f>Reach9[[#This Row],[Q1''2025]]-Reach9[[#This Row],[Q4''2024]]</f>
        <v>0</v>
      </c>
    </row>
    <row r="428" spans="1:7" x14ac:dyDescent="0.45">
      <c r="A428" s="3" t="s">
        <v>520</v>
      </c>
      <c r="B428" s="2"/>
      <c r="C428" s="2"/>
      <c r="D428" s="2"/>
      <c r="E428" s="2">
        <v>0</v>
      </c>
      <c r="F428" s="2">
        <f>VLOOKUP(Reach9[[#This Row],[Station]],'[4]Reach and Share'!$A$1:$B$562,2,0)</f>
        <v>0</v>
      </c>
      <c r="G428" s="2">
        <f>Reach9[[#This Row],[Q1''2025]]-Reach9[[#This Row],[Q4''2024]]</f>
        <v>0</v>
      </c>
    </row>
    <row r="429" spans="1:7" x14ac:dyDescent="0.45">
      <c r="A429" s="3" t="s">
        <v>237</v>
      </c>
      <c r="B429" s="2">
        <v>0</v>
      </c>
      <c r="C429" s="2">
        <v>0</v>
      </c>
      <c r="D429" s="2">
        <v>0</v>
      </c>
      <c r="E429" s="2">
        <v>0</v>
      </c>
      <c r="F429" s="2">
        <f>VLOOKUP(Reach9[[#This Row],[Station]],'[4]Reach and Share'!$A$1:$B$562,2,0)</f>
        <v>0</v>
      </c>
      <c r="G429" s="2">
        <f>Reach9[[#This Row],[Q1''2025]]-Reach9[[#This Row],[Q4''2024]]</f>
        <v>0</v>
      </c>
    </row>
    <row r="430" spans="1:7" x14ac:dyDescent="0.45">
      <c r="A430" s="3" t="s">
        <v>201</v>
      </c>
      <c r="B430" s="2">
        <v>0</v>
      </c>
      <c r="C430" s="2">
        <v>0</v>
      </c>
      <c r="D430" s="2">
        <v>0</v>
      </c>
      <c r="E430" s="2">
        <v>0</v>
      </c>
      <c r="F430" s="2">
        <f>VLOOKUP(Reach9[[#This Row],[Station]],'[4]Reach and Share'!$A$1:$B$562,2,0)</f>
        <v>0</v>
      </c>
      <c r="G430" s="2">
        <f>Reach9[[#This Row],[Q1''2025]]-Reach9[[#This Row],[Q4''2024]]</f>
        <v>0</v>
      </c>
    </row>
    <row r="431" spans="1:7" x14ac:dyDescent="0.45">
      <c r="A431" s="3" t="s">
        <v>146</v>
      </c>
      <c r="B431" s="2">
        <v>0</v>
      </c>
      <c r="C431" s="2">
        <v>0</v>
      </c>
      <c r="D431" s="2">
        <v>0</v>
      </c>
      <c r="E431" s="2">
        <v>0</v>
      </c>
      <c r="F431" s="2">
        <f>VLOOKUP(Reach9[[#This Row],[Station]],'[4]Reach and Share'!$A$1:$B$562,2,0)</f>
        <v>0</v>
      </c>
      <c r="G431" s="2">
        <f>Reach9[[#This Row],[Q1''2025]]-Reach9[[#This Row],[Q4''2024]]</f>
        <v>0</v>
      </c>
    </row>
    <row r="432" spans="1:7" x14ac:dyDescent="0.45">
      <c r="A432" s="3" t="s">
        <v>474</v>
      </c>
      <c r="B432" s="2"/>
      <c r="C432" s="2"/>
      <c r="D432" s="2">
        <v>0</v>
      </c>
      <c r="E432" s="2">
        <v>0</v>
      </c>
      <c r="F432" s="2">
        <f>VLOOKUP(Reach9[[#This Row],[Station]],'[4]Reach and Share'!$A$1:$B$562,2,0)</f>
        <v>0</v>
      </c>
      <c r="G432" s="2">
        <f>Reach9[[#This Row],[Q1''2025]]-Reach9[[#This Row],[Q4''2024]]</f>
        <v>0</v>
      </c>
    </row>
    <row r="433" spans="1:7" x14ac:dyDescent="0.45">
      <c r="A433" s="3" t="s">
        <v>187</v>
      </c>
      <c r="B433" s="2">
        <v>0</v>
      </c>
      <c r="C433" s="2">
        <v>0</v>
      </c>
      <c r="D433" s="2">
        <v>0</v>
      </c>
      <c r="E433" s="2">
        <v>0</v>
      </c>
      <c r="F433" s="2">
        <f>VLOOKUP(Reach9[[#This Row],[Station]],'[4]Reach and Share'!$A$1:$B$562,2,0)</f>
        <v>0</v>
      </c>
      <c r="G433" s="2">
        <f>Reach9[[#This Row],[Q1''2025]]-Reach9[[#This Row],[Q4''2024]]</f>
        <v>0</v>
      </c>
    </row>
    <row r="434" spans="1:7" x14ac:dyDescent="0.45">
      <c r="A434" s="3" t="s">
        <v>273</v>
      </c>
      <c r="B434" s="2">
        <v>0</v>
      </c>
      <c r="C434" s="2">
        <v>0</v>
      </c>
      <c r="D434" s="2">
        <v>0</v>
      </c>
      <c r="E434" s="2">
        <v>0</v>
      </c>
      <c r="F434" s="2">
        <f>VLOOKUP(Reach9[[#This Row],[Station]],'[4]Reach and Share'!$A$1:$B$562,2,0)</f>
        <v>0</v>
      </c>
      <c r="G434" s="2">
        <f>Reach9[[#This Row],[Q1''2025]]-Reach9[[#This Row],[Q4''2024]]</f>
        <v>0</v>
      </c>
    </row>
    <row r="435" spans="1:7" x14ac:dyDescent="0.45">
      <c r="A435" s="3" t="s">
        <v>221</v>
      </c>
      <c r="B435" s="2">
        <v>0</v>
      </c>
      <c r="C435" s="2">
        <v>0</v>
      </c>
      <c r="D435" s="2">
        <v>0</v>
      </c>
      <c r="E435" s="2">
        <v>0</v>
      </c>
      <c r="F435" s="2">
        <f>VLOOKUP(Reach9[[#This Row],[Station]],'[4]Reach and Share'!$A$1:$B$562,2,0)</f>
        <v>0</v>
      </c>
      <c r="G435" s="2">
        <f>Reach9[[#This Row],[Q1''2025]]-Reach9[[#This Row],[Q4''2024]]</f>
        <v>0</v>
      </c>
    </row>
    <row r="436" spans="1:7" x14ac:dyDescent="0.45">
      <c r="A436" s="3" t="s">
        <v>159</v>
      </c>
      <c r="B436" s="2">
        <v>0</v>
      </c>
      <c r="C436" s="2">
        <v>0</v>
      </c>
      <c r="D436" s="2">
        <v>0</v>
      </c>
      <c r="E436" s="2">
        <v>0</v>
      </c>
      <c r="F436" s="2">
        <f>VLOOKUP(Reach9[[#This Row],[Station]],'[4]Reach and Share'!$A$1:$B$562,2,0)</f>
        <v>0</v>
      </c>
      <c r="G436" s="2">
        <f>Reach9[[#This Row],[Q1''2025]]-Reach9[[#This Row],[Q4''2024]]</f>
        <v>0</v>
      </c>
    </row>
    <row r="437" spans="1:7" x14ac:dyDescent="0.45">
      <c r="A437" s="3" t="s">
        <v>33</v>
      </c>
      <c r="B437" s="2">
        <v>0</v>
      </c>
      <c r="C437" s="2">
        <v>5.9999999999999995E-4</v>
      </c>
      <c r="D437" s="2">
        <v>8.3000000000000001E-3</v>
      </c>
      <c r="E437" s="2">
        <v>0</v>
      </c>
      <c r="F437" s="2">
        <f>VLOOKUP(Reach9[[#This Row],[Station]],'[4]Reach and Share'!$A$1:$B$562,2,0)</f>
        <v>0</v>
      </c>
      <c r="G437" s="2">
        <f>Reach9[[#This Row],[Q1''2025]]-Reach9[[#This Row],[Q4''2024]]</f>
        <v>0</v>
      </c>
    </row>
    <row r="438" spans="1:7" x14ac:dyDescent="0.45">
      <c r="A438" s="3" t="s">
        <v>25</v>
      </c>
      <c r="B438" s="2">
        <v>5.0000000000000001E-4</v>
      </c>
      <c r="C438" s="2">
        <v>0</v>
      </c>
      <c r="D438" s="2">
        <v>0</v>
      </c>
      <c r="E438" s="2">
        <v>0</v>
      </c>
      <c r="F438" s="2">
        <f>VLOOKUP(Reach9[[#This Row],[Station]],'[4]Reach and Share'!$A$1:$B$562,2,0)</f>
        <v>0</v>
      </c>
      <c r="G438" s="2">
        <f>Reach9[[#This Row],[Q1''2025]]-Reach9[[#This Row],[Q4''2024]]</f>
        <v>0</v>
      </c>
    </row>
    <row r="439" spans="1:7" x14ac:dyDescent="0.45">
      <c r="A439" s="3" t="s">
        <v>245</v>
      </c>
      <c r="B439" s="2">
        <v>0</v>
      </c>
      <c r="C439" s="2">
        <v>0</v>
      </c>
      <c r="D439" s="2">
        <v>0</v>
      </c>
      <c r="E439" s="2">
        <v>0</v>
      </c>
      <c r="F439" s="2">
        <f>VLOOKUP(Reach9[[#This Row],[Station]],'[4]Reach and Share'!$A$1:$B$562,2,0)</f>
        <v>0</v>
      </c>
      <c r="G439" s="2">
        <f>Reach9[[#This Row],[Q1''2025]]-Reach9[[#This Row],[Q4''2024]]</f>
        <v>0</v>
      </c>
    </row>
    <row r="440" spans="1:7" x14ac:dyDescent="0.45">
      <c r="A440" s="3" t="s">
        <v>485</v>
      </c>
      <c r="B440" s="2"/>
      <c r="C440" s="2"/>
      <c r="D440" s="2">
        <v>0</v>
      </c>
      <c r="E440" s="2">
        <v>0</v>
      </c>
      <c r="F440" s="2">
        <f>VLOOKUP(Reach9[[#This Row],[Station]],'[4]Reach and Share'!$A$1:$B$562,2,0)</f>
        <v>0</v>
      </c>
      <c r="G440" s="2">
        <f>Reach9[[#This Row],[Q1''2025]]-Reach9[[#This Row],[Q4''2024]]</f>
        <v>0</v>
      </c>
    </row>
    <row r="441" spans="1:7" x14ac:dyDescent="0.45">
      <c r="A441" s="3" t="s">
        <v>244</v>
      </c>
      <c r="B441" s="2">
        <v>0</v>
      </c>
      <c r="C441" s="2">
        <v>0</v>
      </c>
      <c r="D441" s="2">
        <v>0</v>
      </c>
      <c r="E441" s="2">
        <v>0</v>
      </c>
      <c r="F441" s="2">
        <f>VLOOKUP(Reach9[[#This Row],[Station]],'[4]Reach and Share'!$A$1:$B$562,2,0)</f>
        <v>0</v>
      </c>
      <c r="G441" s="2">
        <f>Reach9[[#This Row],[Q1''2025]]-Reach9[[#This Row],[Q4''2024]]</f>
        <v>0</v>
      </c>
    </row>
    <row r="442" spans="1:7" x14ac:dyDescent="0.45">
      <c r="A442" s="3" t="s">
        <v>265</v>
      </c>
      <c r="B442" s="2">
        <v>0</v>
      </c>
      <c r="C442" s="2">
        <v>0</v>
      </c>
      <c r="D442" s="2">
        <v>0</v>
      </c>
      <c r="E442" s="2">
        <v>0</v>
      </c>
      <c r="F442" s="2">
        <f>VLOOKUP(Reach9[[#This Row],[Station]],'[4]Reach and Share'!$A$1:$B$562,2,0)</f>
        <v>0</v>
      </c>
      <c r="G442" s="2">
        <f>Reach9[[#This Row],[Q1''2025]]-Reach9[[#This Row],[Q4''2024]]</f>
        <v>0</v>
      </c>
    </row>
    <row r="443" spans="1:7" x14ac:dyDescent="0.45">
      <c r="A443" s="3" t="s">
        <v>479</v>
      </c>
      <c r="B443" s="2"/>
      <c r="C443" s="2"/>
      <c r="D443" s="2">
        <v>0</v>
      </c>
      <c r="E443" s="2">
        <v>0</v>
      </c>
      <c r="F443" s="2">
        <f>VLOOKUP(Reach9[[#This Row],[Station]],'[4]Reach and Share'!$A$1:$B$562,2,0)</f>
        <v>0</v>
      </c>
      <c r="G443" s="2">
        <f>Reach9[[#This Row],[Q1''2025]]-Reach9[[#This Row],[Q4''2024]]</f>
        <v>0</v>
      </c>
    </row>
    <row r="444" spans="1:7" x14ac:dyDescent="0.45">
      <c r="A444" s="3" t="s">
        <v>478</v>
      </c>
      <c r="B444" s="2"/>
      <c r="C444" s="2"/>
      <c r="D444" s="2">
        <v>0</v>
      </c>
      <c r="E444" s="2">
        <v>0</v>
      </c>
      <c r="F444" s="2">
        <f>VLOOKUP(Reach9[[#This Row],[Station]],'[4]Reach and Share'!$A$1:$B$562,2,0)</f>
        <v>0</v>
      </c>
      <c r="G444" s="2">
        <f>Reach9[[#This Row],[Q1''2025]]-Reach9[[#This Row],[Q4''2024]]</f>
        <v>0</v>
      </c>
    </row>
    <row r="445" spans="1:7" x14ac:dyDescent="0.45">
      <c r="A445" s="3" t="s">
        <v>287</v>
      </c>
      <c r="B445" s="2">
        <v>0</v>
      </c>
      <c r="C445" s="2">
        <v>0</v>
      </c>
      <c r="D445" s="2">
        <v>0</v>
      </c>
      <c r="E445" s="2">
        <v>0</v>
      </c>
      <c r="F445" s="2">
        <f>VLOOKUP(Reach9[[#This Row],[Station]],'[4]Reach and Share'!$A$1:$B$562,2,0)</f>
        <v>0</v>
      </c>
      <c r="G445" s="2">
        <f>Reach9[[#This Row],[Q1''2025]]-Reach9[[#This Row],[Q4''2024]]</f>
        <v>0</v>
      </c>
    </row>
    <row r="446" spans="1:7" x14ac:dyDescent="0.45">
      <c r="A446" s="3" t="s">
        <v>522</v>
      </c>
      <c r="B446" s="2"/>
      <c r="C446" s="2"/>
      <c r="D446" s="2"/>
      <c r="E446" s="2">
        <v>0</v>
      </c>
      <c r="F446" s="2">
        <f>VLOOKUP(Reach9[[#This Row],[Station]],'[4]Reach and Share'!$A$1:$B$562,2,0)</f>
        <v>0</v>
      </c>
      <c r="G446" s="2">
        <f>Reach9[[#This Row],[Q1''2025]]-Reach9[[#This Row],[Q4''2024]]</f>
        <v>0</v>
      </c>
    </row>
    <row r="447" spans="1:7" x14ac:dyDescent="0.45">
      <c r="A447" s="3" t="s">
        <v>184</v>
      </c>
      <c r="B447" s="2">
        <v>0</v>
      </c>
      <c r="C447" s="2">
        <v>0</v>
      </c>
      <c r="D447" s="2">
        <v>0</v>
      </c>
      <c r="E447" s="2">
        <v>0</v>
      </c>
      <c r="F447" s="2">
        <f>VLOOKUP(Reach9[[#This Row],[Station]],'[4]Reach and Share'!$A$1:$B$562,2,0)</f>
        <v>0</v>
      </c>
      <c r="G447" s="2">
        <f>Reach9[[#This Row],[Q1''2025]]-Reach9[[#This Row],[Q4''2024]]</f>
        <v>0</v>
      </c>
    </row>
    <row r="448" spans="1:7" x14ac:dyDescent="0.45">
      <c r="A448" s="3" t="s">
        <v>266</v>
      </c>
      <c r="B448" s="2">
        <v>0</v>
      </c>
      <c r="C448" s="2">
        <v>0</v>
      </c>
      <c r="D448" s="2">
        <v>0</v>
      </c>
      <c r="E448" s="2">
        <v>0</v>
      </c>
      <c r="F448" s="2">
        <f>VLOOKUP(Reach9[[#This Row],[Station]],'[4]Reach and Share'!$A$1:$B$562,2,0)</f>
        <v>0</v>
      </c>
      <c r="G448" s="2">
        <f>Reach9[[#This Row],[Q1''2025]]-Reach9[[#This Row],[Q4''2024]]</f>
        <v>0</v>
      </c>
    </row>
    <row r="449" spans="1:7" x14ac:dyDescent="0.45">
      <c r="A449" s="3" t="s">
        <v>252</v>
      </c>
      <c r="B449" s="2">
        <v>0</v>
      </c>
      <c r="C449" s="2">
        <v>0</v>
      </c>
      <c r="D449" s="2">
        <v>0</v>
      </c>
      <c r="E449" s="2">
        <v>0</v>
      </c>
      <c r="F449" s="2">
        <f>VLOOKUP(Reach9[[#This Row],[Station]],'[4]Reach and Share'!$A$1:$B$562,2,0)</f>
        <v>0</v>
      </c>
      <c r="G449" s="2">
        <f>Reach9[[#This Row],[Q1''2025]]-Reach9[[#This Row],[Q4''2024]]</f>
        <v>0</v>
      </c>
    </row>
    <row r="450" spans="1:7" x14ac:dyDescent="0.45">
      <c r="A450" s="3" t="s">
        <v>79</v>
      </c>
      <c r="B450" s="2">
        <v>0</v>
      </c>
      <c r="C450" s="2">
        <v>0</v>
      </c>
      <c r="D450" s="2">
        <v>0</v>
      </c>
      <c r="E450" s="2">
        <v>0</v>
      </c>
      <c r="F450" s="2">
        <f>VLOOKUP(Reach9[[#This Row],[Station]],'[4]Reach and Share'!$A$1:$B$562,2,0)</f>
        <v>0</v>
      </c>
      <c r="G450" s="2">
        <f>Reach9[[#This Row],[Q1''2025]]-Reach9[[#This Row],[Q4''2024]]</f>
        <v>0</v>
      </c>
    </row>
    <row r="451" spans="1:7" x14ac:dyDescent="0.45">
      <c r="A451" s="3" t="s">
        <v>451</v>
      </c>
      <c r="B451" s="2"/>
      <c r="C451" s="2">
        <v>0</v>
      </c>
      <c r="D451" s="2">
        <v>0</v>
      </c>
      <c r="E451" s="2">
        <v>0</v>
      </c>
      <c r="F451" s="2">
        <f>VLOOKUP(Reach9[[#This Row],[Station]],'[4]Reach and Share'!$A$1:$B$562,2,0)</f>
        <v>0</v>
      </c>
      <c r="G451" s="2">
        <f>Reach9[[#This Row],[Q1''2025]]-Reach9[[#This Row],[Q4''2024]]</f>
        <v>0</v>
      </c>
    </row>
    <row r="452" spans="1:7" x14ac:dyDescent="0.45">
      <c r="A452" s="3" t="s">
        <v>253</v>
      </c>
      <c r="B452" s="2">
        <v>0</v>
      </c>
      <c r="C452" s="2">
        <v>0</v>
      </c>
      <c r="D452" s="2">
        <v>0</v>
      </c>
      <c r="E452" s="2">
        <v>0</v>
      </c>
      <c r="F452" s="2">
        <f>VLOOKUP(Reach9[[#This Row],[Station]],'[4]Reach and Share'!$A$1:$B$562,2,0)</f>
        <v>0</v>
      </c>
      <c r="G452" s="2">
        <f>Reach9[[#This Row],[Q1''2025]]-Reach9[[#This Row],[Q4''2024]]</f>
        <v>0</v>
      </c>
    </row>
    <row r="453" spans="1:7" x14ac:dyDescent="0.45">
      <c r="A453" s="3" t="s">
        <v>464</v>
      </c>
      <c r="B453" s="2"/>
      <c r="C453" s="2"/>
      <c r="D453" s="2">
        <v>0</v>
      </c>
      <c r="E453" s="2">
        <v>0</v>
      </c>
      <c r="F453" s="2">
        <f>VLOOKUP(Reach9[[#This Row],[Station]],'[4]Reach and Share'!$A$1:$B$562,2,0)</f>
        <v>0</v>
      </c>
      <c r="G453" s="2">
        <f>Reach9[[#This Row],[Q1''2025]]-Reach9[[#This Row],[Q4''2024]]</f>
        <v>0</v>
      </c>
    </row>
    <row r="454" spans="1:7" x14ac:dyDescent="0.45">
      <c r="A454" s="3" t="s">
        <v>246</v>
      </c>
      <c r="B454" s="2">
        <v>0</v>
      </c>
      <c r="C454" s="2">
        <v>0</v>
      </c>
      <c r="D454" s="2">
        <v>0</v>
      </c>
      <c r="E454" s="2">
        <v>0</v>
      </c>
      <c r="F454" s="2">
        <f>VLOOKUP(Reach9[[#This Row],[Station]],'[4]Reach and Share'!$A$1:$B$562,2,0)</f>
        <v>0</v>
      </c>
      <c r="G454" s="2">
        <f>Reach9[[#This Row],[Q1''2025]]-Reach9[[#This Row],[Q4''2024]]</f>
        <v>0</v>
      </c>
    </row>
    <row r="455" spans="1:7" x14ac:dyDescent="0.45">
      <c r="A455" s="3" t="s">
        <v>447</v>
      </c>
      <c r="B455" s="2"/>
      <c r="C455" s="2">
        <v>0</v>
      </c>
      <c r="D455" s="2">
        <v>0</v>
      </c>
      <c r="E455" s="2">
        <v>0</v>
      </c>
      <c r="F455" s="2">
        <f>VLOOKUP(Reach9[[#This Row],[Station]],'[4]Reach and Share'!$A$1:$B$562,2,0)</f>
        <v>0</v>
      </c>
      <c r="G455" s="2">
        <f>Reach9[[#This Row],[Q1''2025]]-Reach9[[#This Row],[Q4''2024]]</f>
        <v>0</v>
      </c>
    </row>
    <row r="456" spans="1:7" x14ac:dyDescent="0.45">
      <c r="A456" s="3" t="s">
        <v>153</v>
      </c>
      <c r="B456" s="2">
        <v>0</v>
      </c>
      <c r="C456" s="2">
        <v>0</v>
      </c>
      <c r="D456" s="2">
        <v>0</v>
      </c>
      <c r="E456" s="2">
        <v>0</v>
      </c>
      <c r="F456" s="2">
        <f>VLOOKUP(Reach9[[#This Row],[Station]],'[4]Reach and Share'!$A$1:$B$562,2,0)</f>
        <v>0</v>
      </c>
      <c r="G456" s="2">
        <f>Reach9[[#This Row],[Q1''2025]]-Reach9[[#This Row],[Q4''2024]]</f>
        <v>0</v>
      </c>
    </row>
    <row r="457" spans="1:7" x14ac:dyDescent="0.45">
      <c r="A457" s="3" t="s">
        <v>248</v>
      </c>
      <c r="B457" s="2">
        <v>0</v>
      </c>
      <c r="C457" s="2">
        <v>0</v>
      </c>
      <c r="D457" s="2">
        <v>0</v>
      </c>
      <c r="E457" s="2">
        <v>0</v>
      </c>
      <c r="F457" s="2">
        <f>VLOOKUP(Reach9[[#This Row],[Station]],'[4]Reach and Share'!$A$1:$B$562,2,0)</f>
        <v>0</v>
      </c>
      <c r="G457" s="2">
        <f>Reach9[[#This Row],[Q1''2025]]-Reach9[[#This Row],[Q4''2024]]</f>
        <v>0</v>
      </c>
    </row>
    <row r="458" spans="1:7" x14ac:dyDescent="0.45">
      <c r="A458" s="3" t="s">
        <v>247</v>
      </c>
      <c r="B458" s="2">
        <v>0</v>
      </c>
      <c r="C458" s="2">
        <v>0</v>
      </c>
      <c r="D458" s="2">
        <v>0</v>
      </c>
      <c r="E458" s="2">
        <v>0</v>
      </c>
      <c r="F458" s="2">
        <f>VLOOKUP(Reach9[[#This Row],[Station]],'[4]Reach and Share'!$A$1:$B$562,2,0)</f>
        <v>0</v>
      </c>
      <c r="G458" s="2">
        <f>Reach9[[#This Row],[Q1''2025]]-Reach9[[#This Row],[Q4''2024]]</f>
        <v>0</v>
      </c>
    </row>
    <row r="459" spans="1:7" x14ac:dyDescent="0.45">
      <c r="A459" s="3" t="s">
        <v>250</v>
      </c>
      <c r="B459" s="2">
        <v>0</v>
      </c>
      <c r="C459" s="2">
        <v>0</v>
      </c>
      <c r="D459" s="2">
        <v>0</v>
      </c>
      <c r="E459" s="2">
        <v>0</v>
      </c>
      <c r="F459" s="2">
        <f>VLOOKUP(Reach9[[#This Row],[Station]],'[4]Reach and Share'!$A$1:$B$562,2,0)</f>
        <v>0</v>
      </c>
      <c r="G459" s="2">
        <f>Reach9[[#This Row],[Q1''2025]]-Reach9[[#This Row],[Q4''2024]]</f>
        <v>0</v>
      </c>
    </row>
    <row r="460" spans="1:7" x14ac:dyDescent="0.45">
      <c r="A460" s="3" t="s">
        <v>251</v>
      </c>
      <c r="B460" s="2">
        <v>0</v>
      </c>
      <c r="C460" s="2">
        <v>0</v>
      </c>
      <c r="D460" s="2">
        <v>0</v>
      </c>
      <c r="E460" s="2">
        <v>0</v>
      </c>
      <c r="F460" s="2">
        <f>VLOOKUP(Reach9[[#This Row],[Station]],'[4]Reach and Share'!$A$1:$B$562,2,0)</f>
        <v>0</v>
      </c>
      <c r="G460" s="2">
        <f>Reach9[[#This Row],[Q1''2025]]-Reach9[[#This Row],[Q4''2024]]</f>
        <v>0</v>
      </c>
    </row>
    <row r="461" spans="1:7" x14ac:dyDescent="0.45">
      <c r="A461" s="3" t="s">
        <v>229</v>
      </c>
      <c r="B461" s="2">
        <v>0</v>
      </c>
      <c r="C461" s="2">
        <v>0</v>
      </c>
      <c r="D461" s="2">
        <v>0</v>
      </c>
      <c r="E461" s="2">
        <v>0</v>
      </c>
      <c r="F461" s="2">
        <f>VLOOKUP(Reach9[[#This Row],[Station]],'[4]Reach and Share'!$A$1:$B$562,2,0)</f>
        <v>0</v>
      </c>
      <c r="G461" s="2">
        <f>Reach9[[#This Row],[Q1''2025]]-Reach9[[#This Row],[Q4''2024]]</f>
        <v>0</v>
      </c>
    </row>
    <row r="462" spans="1:7" x14ac:dyDescent="0.45">
      <c r="A462" s="3" t="s">
        <v>20</v>
      </c>
      <c r="B462" s="2">
        <v>0</v>
      </c>
      <c r="C462" s="2">
        <v>5.0000000000000001E-4</v>
      </c>
      <c r="D462" s="2">
        <v>0</v>
      </c>
      <c r="E462" s="2">
        <v>0</v>
      </c>
      <c r="F462" s="2">
        <f>VLOOKUP(Reach9[[#This Row],[Station]],'[4]Reach and Share'!$A$1:$B$562,2,0)</f>
        <v>0</v>
      </c>
      <c r="G462" s="2">
        <f>Reach9[[#This Row],[Q1''2025]]-Reach9[[#This Row],[Q4''2024]]</f>
        <v>0</v>
      </c>
    </row>
    <row r="463" spans="1:7" x14ac:dyDescent="0.45">
      <c r="A463" s="3" t="s">
        <v>283</v>
      </c>
      <c r="B463" s="2">
        <v>0</v>
      </c>
      <c r="C463" s="2">
        <v>0</v>
      </c>
      <c r="D463" s="2">
        <v>0</v>
      </c>
      <c r="E463" s="2">
        <v>0</v>
      </c>
      <c r="F463" s="2">
        <f>VLOOKUP(Reach9[[#This Row],[Station]],'[4]Reach and Share'!$A$1:$B$562,2,0)</f>
        <v>0</v>
      </c>
      <c r="G463" s="2">
        <f>Reach9[[#This Row],[Q1''2025]]-Reach9[[#This Row],[Q4''2024]]</f>
        <v>0</v>
      </c>
    </row>
    <row r="464" spans="1:7" x14ac:dyDescent="0.45">
      <c r="A464" s="3" t="s">
        <v>280</v>
      </c>
      <c r="B464" s="2">
        <v>0</v>
      </c>
      <c r="C464" s="2">
        <v>0</v>
      </c>
      <c r="D464" s="2">
        <v>0</v>
      </c>
      <c r="E464" s="2">
        <v>0</v>
      </c>
      <c r="F464" s="2">
        <f>VLOOKUP(Reach9[[#This Row],[Station]],'[4]Reach and Share'!$A$1:$B$562,2,0)</f>
        <v>0</v>
      </c>
      <c r="G464" s="2">
        <f>Reach9[[#This Row],[Q1''2025]]-Reach9[[#This Row],[Q4''2024]]</f>
        <v>0</v>
      </c>
    </row>
    <row r="465" spans="1:7" x14ac:dyDescent="0.45">
      <c r="A465" s="3" t="s">
        <v>40</v>
      </c>
      <c r="B465" s="2">
        <v>0</v>
      </c>
      <c r="C465" s="2">
        <v>0</v>
      </c>
      <c r="D465" s="2">
        <v>0</v>
      </c>
      <c r="E465" s="2">
        <v>0</v>
      </c>
      <c r="F465" s="2">
        <f>VLOOKUP(Reach9[[#This Row],[Station]],'[4]Reach and Share'!$A$1:$B$562,2,0)</f>
        <v>0</v>
      </c>
      <c r="G465" s="2">
        <f>Reach9[[#This Row],[Q1''2025]]-Reach9[[#This Row],[Q4''2024]]</f>
        <v>0</v>
      </c>
    </row>
    <row r="466" spans="1:7" x14ac:dyDescent="0.45">
      <c r="A466" s="3" t="s">
        <v>477</v>
      </c>
      <c r="B466" s="2"/>
      <c r="C466" s="2"/>
      <c r="D466" s="2">
        <v>0</v>
      </c>
      <c r="E466" s="2">
        <v>0</v>
      </c>
      <c r="F466" s="2">
        <f>VLOOKUP(Reach9[[#This Row],[Station]],'[4]Reach and Share'!$A$1:$B$562,2,0)</f>
        <v>0</v>
      </c>
      <c r="G466" s="2">
        <f>Reach9[[#This Row],[Q1''2025]]-Reach9[[#This Row],[Q4''2024]]</f>
        <v>0</v>
      </c>
    </row>
    <row r="467" spans="1:7" x14ac:dyDescent="0.45">
      <c r="A467" s="3" t="s">
        <v>44</v>
      </c>
      <c r="B467" s="2">
        <v>0</v>
      </c>
      <c r="C467" s="2">
        <v>0</v>
      </c>
      <c r="D467" s="2">
        <v>0</v>
      </c>
      <c r="E467" s="2">
        <v>0</v>
      </c>
      <c r="F467" s="2">
        <f>VLOOKUP(Reach9[[#This Row],[Station]],'[4]Reach and Share'!$A$1:$B$562,2,0)</f>
        <v>0</v>
      </c>
      <c r="G467" s="2">
        <f>Reach9[[#This Row],[Q1''2025]]-Reach9[[#This Row],[Q4''2024]]</f>
        <v>0</v>
      </c>
    </row>
    <row r="468" spans="1:7" x14ac:dyDescent="0.45">
      <c r="A468" s="3" t="s">
        <v>222</v>
      </c>
      <c r="B468" s="2">
        <v>0</v>
      </c>
      <c r="C468" s="2">
        <v>0</v>
      </c>
      <c r="D468" s="2">
        <v>0</v>
      </c>
      <c r="E468" s="2">
        <v>0</v>
      </c>
      <c r="F468" s="2">
        <f>VLOOKUP(Reach9[[#This Row],[Station]],'[4]Reach and Share'!$A$1:$B$562,2,0)</f>
        <v>0</v>
      </c>
      <c r="G468" s="2">
        <f>Reach9[[#This Row],[Q1''2025]]-Reach9[[#This Row],[Q4''2024]]</f>
        <v>0</v>
      </c>
    </row>
    <row r="469" spans="1:7" x14ac:dyDescent="0.45">
      <c r="A469" s="3" t="s">
        <v>78</v>
      </c>
      <c r="B469" s="2">
        <v>0</v>
      </c>
      <c r="C469" s="2">
        <v>0</v>
      </c>
      <c r="D469" s="2">
        <v>0</v>
      </c>
      <c r="E469" s="2">
        <v>0</v>
      </c>
      <c r="F469" s="2">
        <f>VLOOKUP(Reach9[[#This Row],[Station]],'[4]Reach and Share'!$A$1:$B$562,2,0)</f>
        <v>0</v>
      </c>
      <c r="G469" s="2">
        <f>Reach9[[#This Row],[Q1''2025]]-Reach9[[#This Row],[Q4''2024]]</f>
        <v>0</v>
      </c>
    </row>
    <row r="470" spans="1:7" x14ac:dyDescent="0.45">
      <c r="A470" s="3" t="s">
        <v>181</v>
      </c>
      <c r="B470" s="2">
        <v>0</v>
      </c>
      <c r="C470" s="2">
        <v>0</v>
      </c>
      <c r="D470" s="2">
        <v>0</v>
      </c>
      <c r="E470" s="2">
        <v>0</v>
      </c>
      <c r="F470" s="2">
        <f>VLOOKUP(Reach9[[#This Row],[Station]],'[4]Reach and Share'!$A$1:$B$562,2,0)</f>
        <v>0</v>
      </c>
      <c r="G470" s="2">
        <f>Reach9[[#This Row],[Q1''2025]]-Reach9[[#This Row],[Q4''2024]]</f>
        <v>0</v>
      </c>
    </row>
    <row r="471" spans="1:7" x14ac:dyDescent="0.45">
      <c r="A471" s="3" t="s">
        <v>277</v>
      </c>
      <c r="B471" s="2">
        <v>0</v>
      </c>
      <c r="C471" s="2">
        <v>0</v>
      </c>
      <c r="D471" s="2">
        <v>0</v>
      </c>
      <c r="E471" s="2">
        <v>0</v>
      </c>
      <c r="F471" s="2">
        <f>VLOOKUP(Reach9[[#This Row],[Station]],'[4]Reach and Share'!$A$1:$B$562,2,0)</f>
        <v>0</v>
      </c>
      <c r="G471" s="2">
        <f>Reach9[[#This Row],[Q1''2025]]-Reach9[[#This Row],[Q4''2024]]</f>
        <v>0</v>
      </c>
    </row>
    <row r="472" spans="1:7" x14ac:dyDescent="0.45">
      <c r="A472" s="3" t="s">
        <v>275</v>
      </c>
      <c r="B472" s="2">
        <v>0</v>
      </c>
      <c r="C472" s="2">
        <v>0</v>
      </c>
      <c r="D472" s="2">
        <v>0</v>
      </c>
      <c r="E472" s="2">
        <v>0</v>
      </c>
      <c r="F472" s="2">
        <f>VLOOKUP(Reach9[[#This Row],[Station]],'[4]Reach and Share'!$A$1:$B$562,2,0)</f>
        <v>0</v>
      </c>
      <c r="G472" s="2">
        <f>Reach9[[#This Row],[Q1''2025]]-Reach9[[#This Row],[Q4''2024]]</f>
        <v>0</v>
      </c>
    </row>
    <row r="473" spans="1:7" x14ac:dyDescent="0.45">
      <c r="A473" s="3" t="s">
        <v>274</v>
      </c>
      <c r="B473" s="2">
        <v>0</v>
      </c>
      <c r="C473" s="2">
        <v>0</v>
      </c>
      <c r="D473" s="2">
        <v>0</v>
      </c>
      <c r="E473" s="2">
        <v>0</v>
      </c>
      <c r="F473" s="2">
        <f>VLOOKUP(Reach9[[#This Row],[Station]],'[4]Reach and Share'!$A$1:$B$562,2,0)</f>
        <v>0</v>
      </c>
      <c r="G473" s="2">
        <f>Reach9[[#This Row],[Q1''2025]]-Reach9[[#This Row],[Q4''2024]]</f>
        <v>0</v>
      </c>
    </row>
    <row r="474" spans="1:7" x14ac:dyDescent="0.45">
      <c r="A474" s="3" t="s">
        <v>268</v>
      </c>
      <c r="B474" s="2">
        <v>0</v>
      </c>
      <c r="C474" s="2">
        <v>0</v>
      </c>
      <c r="D474" s="2">
        <v>0</v>
      </c>
      <c r="E474" s="2">
        <v>0</v>
      </c>
      <c r="F474" s="2">
        <f>VLOOKUP(Reach9[[#This Row],[Station]],'[4]Reach and Share'!$A$1:$B$562,2,0)</f>
        <v>0</v>
      </c>
      <c r="G474" s="2">
        <f>Reach9[[#This Row],[Q1''2025]]-Reach9[[#This Row],[Q4''2024]]</f>
        <v>0</v>
      </c>
    </row>
    <row r="475" spans="1:7" x14ac:dyDescent="0.45">
      <c r="A475" s="3" t="s">
        <v>510</v>
      </c>
      <c r="B475" s="2"/>
      <c r="C475" s="2"/>
      <c r="D475" s="2"/>
      <c r="E475" s="2">
        <v>0</v>
      </c>
      <c r="F475" s="2">
        <f>VLOOKUP(Reach9[[#This Row],[Station]],'[4]Reach and Share'!$A$1:$B$562,2,0)</f>
        <v>0</v>
      </c>
      <c r="G475" s="2">
        <f>Reach9[[#This Row],[Q1''2025]]-Reach9[[#This Row],[Q4''2024]]</f>
        <v>0</v>
      </c>
    </row>
    <row r="476" spans="1:7" x14ac:dyDescent="0.45">
      <c r="A476" s="3" t="s">
        <v>73</v>
      </c>
      <c r="B476" s="2">
        <v>0</v>
      </c>
      <c r="C476" s="2">
        <v>0</v>
      </c>
      <c r="D476" s="2">
        <v>0</v>
      </c>
      <c r="E476" s="2">
        <v>0</v>
      </c>
      <c r="F476" s="2">
        <f>VLOOKUP(Reach9[[#This Row],[Station]],'[4]Reach and Share'!$A$1:$B$562,2,0)</f>
        <v>0</v>
      </c>
      <c r="G476" s="2">
        <f>Reach9[[#This Row],[Q1''2025]]-Reach9[[#This Row],[Q4''2024]]</f>
        <v>0</v>
      </c>
    </row>
    <row r="477" spans="1:7" x14ac:dyDescent="0.45">
      <c r="A477" s="3" t="s">
        <v>446</v>
      </c>
      <c r="B477" s="2"/>
      <c r="C477" s="2">
        <v>0</v>
      </c>
      <c r="D477" s="2">
        <v>0</v>
      </c>
      <c r="E477" s="2">
        <v>0</v>
      </c>
      <c r="F477" s="2">
        <f>VLOOKUP(Reach9[[#This Row],[Station]],'[4]Reach and Share'!$A$1:$B$562,2,0)</f>
        <v>0</v>
      </c>
      <c r="G477" s="2">
        <f>Reach9[[#This Row],[Q1''2025]]-Reach9[[#This Row],[Q4''2024]]</f>
        <v>0</v>
      </c>
    </row>
    <row r="478" spans="1:7" x14ac:dyDescent="0.45">
      <c r="A478" s="3" t="s">
        <v>93</v>
      </c>
      <c r="B478" s="2">
        <v>0</v>
      </c>
      <c r="C478" s="2">
        <v>0</v>
      </c>
      <c r="D478" s="2">
        <v>0</v>
      </c>
      <c r="E478" s="2">
        <v>0</v>
      </c>
      <c r="F478" s="2">
        <f>VLOOKUP(Reach9[[#This Row],[Station]],'[4]Reach and Share'!$A$1:$B$562,2,0)</f>
        <v>0</v>
      </c>
      <c r="G478" s="2">
        <f>Reach9[[#This Row],[Q1''2025]]-Reach9[[#This Row],[Q4''2024]]</f>
        <v>0</v>
      </c>
    </row>
    <row r="479" spans="1:7" x14ac:dyDescent="0.45">
      <c r="A479" s="3" t="s">
        <v>284</v>
      </c>
      <c r="B479" s="2">
        <v>0</v>
      </c>
      <c r="C479" s="2">
        <v>0</v>
      </c>
      <c r="D479" s="2">
        <v>0</v>
      </c>
      <c r="E479" s="2">
        <v>0</v>
      </c>
      <c r="F479" s="2">
        <f>VLOOKUP(Reach9[[#This Row],[Station]],'[4]Reach and Share'!$A$1:$B$562,2,0)</f>
        <v>0</v>
      </c>
      <c r="G479" s="2">
        <f>Reach9[[#This Row],[Q1''2025]]-Reach9[[#This Row],[Q4''2024]]</f>
        <v>0</v>
      </c>
    </row>
    <row r="480" spans="1:7" x14ac:dyDescent="0.45">
      <c r="A480" s="3" t="s">
        <v>495</v>
      </c>
      <c r="B480" s="2"/>
      <c r="C480" s="2"/>
      <c r="D480" s="2"/>
      <c r="E480" s="2">
        <v>0</v>
      </c>
      <c r="F480" s="2">
        <f>VLOOKUP(Reach9[[#This Row],[Station]],'[4]Reach and Share'!$A$1:$B$562,2,0)</f>
        <v>0</v>
      </c>
      <c r="G480" s="2">
        <f>Reach9[[#This Row],[Q1''2025]]-Reach9[[#This Row],[Q4''2024]]</f>
        <v>0</v>
      </c>
    </row>
    <row r="481" spans="1:7" x14ac:dyDescent="0.45">
      <c r="A481" s="3" t="s">
        <v>39</v>
      </c>
      <c r="B481" s="2">
        <v>0</v>
      </c>
      <c r="C481" s="2">
        <v>0</v>
      </c>
      <c r="D481" s="2">
        <v>0</v>
      </c>
      <c r="E481" s="2">
        <v>0</v>
      </c>
      <c r="F481" s="2">
        <f>VLOOKUP(Reach9[[#This Row],[Station]],'[4]Reach and Share'!$A$1:$B$562,2,0)</f>
        <v>0</v>
      </c>
      <c r="G481" s="2">
        <f>Reach9[[#This Row],[Q1''2025]]-Reach9[[#This Row],[Q4''2024]]</f>
        <v>0</v>
      </c>
    </row>
    <row r="482" spans="1:7" x14ac:dyDescent="0.45">
      <c r="A482" s="3" t="s">
        <v>286</v>
      </c>
      <c r="B482" s="2">
        <v>0</v>
      </c>
      <c r="C482" s="2">
        <v>0</v>
      </c>
      <c r="D482" s="2">
        <v>0</v>
      </c>
      <c r="E482" s="2">
        <v>0</v>
      </c>
      <c r="F482" s="2">
        <f>VLOOKUP(Reach9[[#This Row],[Station]],'[4]Reach and Share'!$A$1:$B$562,2,0)</f>
        <v>0</v>
      </c>
      <c r="G482" s="2">
        <f>Reach9[[#This Row],[Q1''2025]]-Reach9[[#This Row],[Q4''2024]]</f>
        <v>0</v>
      </c>
    </row>
    <row r="483" spans="1:7" x14ac:dyDescent="0.45">
      <c r="A483" s="3" t="s">
        <v>452</v>
      </c>
      <c r="B483" s="2"/>
      <c r="C483" s="2">
        <v>0</v>
      </c>
      <c r="D483" s="2">
        <v>0</v>
      </c>
      <c r="E483" s="2">
        <v>0</v>
      </c>
      <c r="F483" s="2">
        <f>VLOOKUP(Reach9[[#This Row],[Station]],'[4]Reach and Share'!$A$1:$B$562,2,0)</f>
        <v>0</v>
      </c>
      <c r="G483" s="2">
        <f>Reach9[[#This Row],[Q1''2025]]-Reach9[[#This Row],[Q4''2024]]</f>
        <v>0</v>
      </c>
    </row>
    <row r="484" spans="1:7" x14ac:dyDescent="0.45">
      <c r="A484" s="3" t="s">
        <v>269</v>
      </c>
      <c r="B484" s="2">
        <v>0</v>
      </c>
      <c r="C484" s="2">
        <v>0</v>
      </c>
      <c r="D484" s="2">
        <v>0</v>
      </c>
      <c r="E484" s="2">
        <v>0</v>
      </c>
      <c r="F484" s="2">
        <f>VLOOKUP(Reach9[[#This Row],[Station]],'[4]Reach and Share'!$A$1:$B$562,2,0)</f>
        <v>0</v>
      </c>
      <c r="G484" s="2">
        <f>Reach9[[#This Row],[Q1''2025]]-Reach9[[#This Row],[Q4''2024]]</f>
        <v>0</v>
      </c>
    </row>
    <row r="485" spans="1:7" x14ac:dyDescent="0.45">
      <c r="A485" s="3" t="s">
        <v>288</v>
      </c>
      <c r="B485" s="2">
        <v>0</v>
      </c>
      <c r="C485" s="2">
        <v>0</v>
      </c>
      <c r="D485" s="2">
        <v>0</v>
      </c>
      <c r="E485" s="2">
        <v>0</v>
      </c>
      <c r="F485" s="2">
        <f>VLOOKUP(Reach9[[#This Row],[Station]],'[4]Reach and Share'!$A$1:$B$562,2,0)</f>
        <v>0</v>
      </c>
      <c r="G485" s="2">
        <f>Reach9[[#This Row],[Q1''2025]]-Reach9[[#This Row],[Q4''2024]]</f>
        <v>0</v>
      </c>
    </row>
    <row r="486" spans="1:7" x14ac:dyDescent="0.45">
      <c r="A486" s="3" t="s">
        <v>188</v>
      </c>
      <c r="B486" s="2">
        <v>0</v>
      </c>
      <c r="C486" s="2">
        <v>0</v>
      </c>
      <c r="D486" s="2">
        <v>0</v>
      </c>
      <c r="E486" s="2">
        <v>0</v>
      </c>
      <c r="F486" s="2">
        <f>VLOOKUP(Reach9[[#This Row],[Station]],'[4]Reach and Share'!$A$1:$B$562,2,0)</f>
        <v>0</v>
      </c>
      <c r="G486" s="2">
        <f>Reach9[[#This Row],[Q1''2025]]-Reach9[[#This Row],[Q4''2024]]</f>
        <v>0</v>
      </c>
    </row>
    <row r="487" spans="1:7" x14ac:dyDescent="0.45">
      <c r="A487" s="3" t="s">
        <v>279</v>
      </c>
      <c r="B487" s="2">
        <v>0</v>
      </c>
      <c r="C487" s="2">
        <v>1.2999999999999999E-3</v>
      </c>
      <c r="D487" s="2">
        <v>0</v>
      </c>
      <c r="E487" s="2">
        <v>0</v>
      </c>
      <c r="F487" s="2">
        <f>VLOOKUP(Reach9[[#This Row],[Station]],'[4]Reach and Share'!$A$1:$B$562,2,0)</f>
        <v>0</v>
      </c>
      <c r="G487" s="2">
        <f>Reach9[[#This Row],[Q1''2025]]-Reach9[[#This Row],[Q4''2024]]</f>
        <v>0</v>
      </c>
    </row>
    <row r="488" spans="1:7" x14ac:dyDescent="0.45">
      <c r="A488" s="3" t="s">
        <v>503</v>
      </c>
      <c r="B488" s="2"/>
      <c r="C488" s="2"/>
      <c r="D488" s="2"/>
      <c r="E488" s="2">
        <v>0</v>
      </c>
      <c r="F488" s="2">
        <f>VLOOKUP(Reach9[[#This Row],[Station]],'[4]Reach and Share'!$A$1:$B$562,2,0)</f>
        <v>0</v>
      </c>
      <c r="G488" s="2">
        <f>Reach9[[#This Row],[Q1''2025]]-Reach9[[#This Row],[Q4''2024]]</f>
        <v>0</v>
      </c>
    </row>
    <row r="489" spans="1:7" x14ac:dyDescent="0.45">
      <c r="A489" s="3" t="s">
        <v>466</v>
      </c>
      <c r="B489" s="2"/>
      <c r="C489" s="2"/>
      <c r="D489" s="2">
        <v>2.9999999999999997E-4</v>
      </c>
      <c r="E489" s="2">
        <v>0</v>
      </c>
      <c r="F489" s="2">
        <f>VLOOKUP(Reach9[[#This Row],[Station]],'[4]Reach and Share'!$A$1:$B$562,2,0)</f>
        <v>0</v>
      </c>
      <c r="G489" s="2">
        <f>Reach9[[#This Row],[Q1''2025]]-Reach9[[#This Row],[Q4''2024]]</f>
        <v>0</v>
      </c>
    </row>
    <row r="490" spans="1:7" x14ac:dyDescent="0.45">
      <c r="A490" s="3" t="s">
        <v>267</v>
      </c>
      <c r="B490" s="2">
        <v>0</v>
      </c>
      <c r="C490" s="2">
        <v>0</v>
      </c>
      <c r="D490" s="2">
        <v>0</v>
      </c>
      <c r="E490" s="2">
        <v>0</v>
      </c>
      <c r="F490" s="2">
        <f>VLOOKUP(Reach9[[#This Row],[Station]],'[4]Reach and Share'!$A$1:$B$562,2,0)</f>
        <v>0</v>
      </c>
      <c r="G490" s="2">
        <f>Reach9[[#This Row],[Q1''2025]]-Reach9[[#This Row],[Q4''2024]]</f>
        <v>0</v>
      </c>
    </row>
    <row r="491" spans="1:7" x14ac:dyDescent="0.45">
      <c r="A491" s="3" t="s">
        <v>427</v>
      </c>
      <c r="B491" s="2">
        <v>0</v>
      </c>
      <c r="C491" s="2">
        <v>0</v>
      </c>
      <c r="D491" s="2">
        <v>0</v>
      </c>
      <c r="E491" s="2">
        <v>2.0000000000000001E-4</v>
      </c>
      <c r="F491" s="2">
        <f>VLOOKUP(Reach9[[#This Row],[Station]],'[4]Reach and Share'!$A$1:$B$562,2,0)</f>
        <v>0</v>
      </c>
      <c r="G491" s="2">
        <f>Reach9[[#This Row],[Q1''2025]]-Reach9[[#This Row],[Q4''2024]]</f>
        <v>-2.0000000000000001E-4</v>
      </c>
    </row>
    <row r="492" spans="1:7" x14ac:dyDescent="0.45">
      <c r="A492" s="3" t="s">
        <v>320</v>
      </c>
      <c r="B492" s="2">
        <v>0</v>
      </c>
      <c r="C492" s="2">
        <v>0</v>
      </c>
      <c r="D492" s="2">
        <v>0</v>
      </c>
      <c r="E492" s="2">
        <v>2.9999999999999997E-4</v>
      </c>
      <c r="F492" s="2">
        <f>VLOOKUP(Reach9[[#This Row],[Station]],'[4]Reach and Share'!$A$1:$B$562,2,0)</f>
        <v>0</v>
      </c>
      <c r="G492" s="2">
        <f>Reach9[[#This Row],[Q1''2025]]-Reach9[[#This Row],[Q4''2024]]</f>
        <v>-2.9999999999999997E-4</v>
      </c>
    </row>
    <row r="493" spans="1:7" x14ac:dyDescent="0.45">
      <c r="A493" s="3" t="s">
        <v>357</v>
      </c>
      <c r="B493" s="2">
        <v>0</v>
      </c>
      <c r="C493" s="2">
        <v>0</v>
      </c>
      <c r="D493" s="2">
        <v>1.2999999999999999E-3</v>
      </c>
      <c r="E493" s="2">
        <v>4.0000000000000002E-4</v>
      </c>
      <c r="F493" s="2">
        <f>VLOOKUP(Reach9[[#This Row],[Station]],'[4]Reach and Share'!$A$1:$B$562,2,0)</f>
        <v>0</v>
      </c>
      <c r="G493" s="2">
        <f>Reach9[[#This Row],[Q1''2025]]-Reach9[[#This Row],[Q4''2024]]</f>
        <v>-4.0000000000000002E-4</v>
      </c>
    </row>
    <row r="494" spans="1:7" x14ac:dyDescent="0.45">
      <c r="A494" s="3" t="s">
        <v>276</v>
      </c>
      <c r="B494" s="2">
        <v>0</v>
      </c>
      <c r="C494" s="2">
        <v>0</v>
      </c>
      <c r="D494" s="2">
        <v>0</v>
      </c>
      <c r="E494" s="2">
        <v>4.0000000000000002E-4</v>
      </c>
      <c r="F494" s="2">
        <f>VLOOKUP(Reach9[[#This Row],[Station]],'[4]Reach and Share'!$A$1:$B$562,2,0)</f>
        <v>0</v>
      </c>
      <c r="G494" s="2">
        <f>Reach9[[#This Row],[Q1''2025]]-Reach9[[#This Row],[Q4''2024]]</f>
        <v>-4.0000000000000002E-4</v>
      </c>
    </row>
    <row r="495" spans="1:7" x14ac:dyDescent="0.45">
      <c r="A495" s="3" t="s">
        <v>465</v>
      </c>
      <c r="B495" s="2"/>
      <c r="C495" s="2"/>
      <c r="D495" s="2">
        <v>5.0000000000000001E-4</v>
      </c>
      <c r="E495" s="2">
        <v>4.0000000000000002E-4</v>
      </c>
      <c r="F495" s="2">
        <f>VLOOKUP(Reach9[[#This Row],[Station]],'[4]Reach and Share'!$A$1:$B$562,2,0)</f>
        <v>0</v>
      </c>
      <c r="G495" s="2">
        <f>Reach9[[#This Row],[Q1''2025]]-Reach9[[#This Row],[Q4''2024]]</f>
        <v>-4.0000000000000002E-4</v>
      </c>
    </row>
    <row r="496" spans="1:7" x14ac:dyDescent="0.45">
      <c r="A496" s="3" t="s">
        <v>138</v>
      </c>
      <c r="B496" s="2">
        <v>0</v>
      </c>
      <c r="C496" s="2">
        <v>0</v>
      </c>
      <c r="D496" s="2">
        <v>0</v>
      </c>
      <c r="E496" s="2">
        <v>5.0000000000000001E-4</v>
      </c>
      <c r="F496" s="2">
        <f>VLOOKUP(Reach9[[#This Row],[Station]],'[4]Reach and Share'!$A$1:$B$562,2,0)</f>
        <v>0</v>
      </c>
      <c r="G496" s="2">
        <f>Reach9[[#This Row],[Q1''2025]]-Reach9[[#This Row],[Q4''2024]]</f>
        <v>-5.0000000000000001E-4</v>
      </c>
    </row>
    <row r="497" spans="1:7" x14ac:dyDescent="0.45">
      <c r="A497" s="3" t="s">
        <v>236</v>
      </c>
      <c r="B497" s="2">
        <v>0</v>
      </c>
      <c r="C497" s="2">
        <v>0</v>
      </c>
      <c r="D497" s="2">
        <v>0</v>
      </c>
      <c r="E497" s="2">
        <v>5.9999999999999995E-4</v>
      </c>
      <c r="F497" s="2">
        <f>VLOOKUP(Reach9[[#This Row],[Station]],'[4]Reach and Share'!$A$1:$B$562,2,0)</f>
        <v>0</v>
      </c>
      <c r="G497" s="2">
        <f>Reach9[[#This Row],[Q1''2025]]-Reach9[[#This Row],[Q4''2024]]</f>
        <v>-5.9999999999999995E-4</v>
      </c>
    </row>
    <row r="498" spans="1:7" x14ac:dyDescent="0.45">
      <c r="A498" s="3" t="s">
        <v>363</v>
      </c>
      <c r="B498" s="2">
        <v>0</v>
      </c>
      <c r="C498" s="2">
        <v>0</v>
      </c>
      <c r="D498" s="2">
        <v>0</v>
      </c>
      <c r="E498" s="2">
        <v>5.9999999999999995E-4</v>
      </c>
      <c r="F498" s="2">
        <f>VLOOKUP(Reach9[[#This Row],[Station]],'[4]Reach and Share'!$A$1:$B$562,2,0)</f>
        <v>0</v>
      </c>
      <c r="G498" s="2">
        <f>Reach9[[#This Row],[Q1''2025]]-Reach9[[#This Row],[Q4''2024]]</f>
        <v>-5.9999999999999995E-4</v>
      </c>
    </row>
    <row r="499" spans="1:7" x14ac:dyDescent="0.45">
      <c r="A499" s="3" t="s">
        <v>11</v>
      </c>
      <c r="B499" s="2">
        <v>5.4999999999999997E-3</v>
      </c>
      <c r="C499" s="2">
        <v>5.4000000000000003E-3</v>
      </c>
      <c r="D499" s="2">
        <v>2E-3</v>
      </c>
      <c r="E499" s="2">
        <v>5.9999999999999995E-4</v>
      </c>
      <c r="F499" s="2">
        <f>VLOOKUP(Reach9[[#This Row],[Station]],'[4]Reach and Share'!$A$1:$B$562,2,0)</f>
        <v>0</v>
      </c>
      <c r="G499" s="2">
        <f>Reach9[[#This Row],[Q1''2025]]-Reach9[[#This Row],[Q4''2024]]</f>
        <v>-5.9999999999999995E-4</v>
      </c>
    </row>
    <row r="500" spans="1:7" x14ac:dyDescent="0.45">
      <c r="A500" s="3" t="s">
        <v>256</v>
      </c>
      <c r="B500" s="2">
        <v>5.9999999999999995E-4</v>
      </c>
      <c r="C500" s="2">
        <v>0</v>
      </c>
      <c r="D500" s="2">
        <v>0</v>
      </c>
      <c r="E500" s="2">
        <v>5.9999999999999995E-4</v>
      </c>
      <c r="F500" s="2">
        <f>VLOOKUP(Reach9[[#This Row],[Station]],'[4]Reach and Share'!$A$1:$B$562,2,0)</f>
        <v>0</v>
      </c>
      <c r="G500" s="2">
        <f>Reach9[[#This Row],[Q1''2025]]-Reach9[[#This Row],[Q4''2024]]</f>
        <v>-5.9999999999999995E-4</v>
      </c>
    </row>
    <row r="501" spans="1:7" x14ac:dyDescent="0.45">
      <c r="A501" s="3" t="s">
        <v>278</v>
      </c>
      <c r="B501" s="2">
        <v>0</v>
      </c>
      <c r="C501" s="2">
        <v>0</v>
      </c>
      <c r="D501" s="2">
        <v>0</v>
      </c>
      <c r="E501" s="2">
        <v>5.9999999999999995E-4</v>
      </c>
      <c r="F501" s="2">
        <f>VLOOKUP(Reach9[[#This Row],[Station]],'[4]Reach and Share'!$A$1:$B$562,2,0)</f>
        <v>0</v>
      </c>
      <c r="G501" s="2">
        <f>Reach9[[#This Row],[Q1''2025]]-Reach9[[#This Row],[Q4''2024]]</f>
        <v>-5.9999999999999995E-4</v>
      </c>
    </row>
    <row r="502" spans="1:7" x14ac:dyDescent="0.45">
      <c r="A502" s="3" t="s">
        <v>30</v>
      </c>
      <c r="B502" s="2">
        <v>0</v>
      </c>
      <c r="C502" s="2">
        <v>0</v>
      </c>
      <c r="D502" s="2">
        <v>2.0999999999999999E-3</v>
      </c>
      <c r="E502" s="2">
        <v>6.9999999999999999E-4</v>
      </c>
      <c r="F502" s="2">
        <f>VLOOKUP(Reach9[[#This Row],[Station]],'[4]Reach and Share'!$A$1:$B$562,2,0)</f>
        <v>0</v>
      </c>
      <c r="G502" s="2">
        <f>Reach9[[#This Row],[Q1''2025]]-Reach9[[#This Row],[Q4''2024]]</f>
        <v>-6.9999999999999999E-4</v>
      </c>
    </row>
    <row r="503" spans="1:7" x14ac:dyDescent="0.45">
      <c r="A503" s="3" t="s">
        <v>108</v>
      </c>
      <c r="B503" s="2">
        <v>0</v>
      </c>
      <c r="C503" s="2">
        <v>0</v>
      </c>
      <c r="D503" s="2">
        <v>0</v>
      </c>
      <c r="E503" s="2">
        <v>6.9999999999999999E-4</v>
      </c>
      <c r="F503" s="2">
        <f>VLOOKUP(Reach9[[#This Row],[Station]],'[4]Reach and Share'!$A$1:$B$562,2,0)</f>
        <v>0</v>
      </c>
      <c r="G503" s="2">
        <f>Reach9[[#This Row],[Q1''2025]]-Reach9[[#This Row],[Q4''2024]]</f>
        <v>-6.9999999999999999E-4</v>
      </c>
    </row>
    <row r="504" spans="1:7" x14ac:dyDescent="0.45">
      <c r="A504" s="3" t="s">
        <v>384</v>
      </c>
      <c r="B504" s="2">
        <v>0</v>
      </c>
      <c r="C504" s="2">
        <v>0</v>
      </c>
      <c r="D504" s="2">
        <v>0</v>
      </c>
      <c r="E504" s="2">
        <v>6.9999999999999999E-4</v>
      </c>
      <c r="F504" s="2">
        <f>VLOOKUP(Reach9[[#This Row],[Station]],'[4]Reach and Share'!$A$1:$B$562,2,0)</f>
        <v>0</v>
      </c>
      <c r="G504" s="2">
        <f>Reach9[[#This Row],[Q1''2025]]-Reach9[[#This Row],[Q4''2024]]</f>
        <v>-6.9999999999999999E-4</v>
      </c>
    </row>
    <row r="505" spans="1:7" x14ac:dyDescent="0.45">
      <c r="A505" s="3" t="s">
        <v>388</v>
      </c>
      <c r="B505" s="2">
        <v>0</v>
      </c>
      <c r="C505" s="2">
        <v>0</v>
      </c>
      <c r="D505" s="2">
        <v>1.4E-3</v>
      </c>
      <c r="E505" s="2">
        <v>8.0000000000000004E-4</v>
      </c>
      <c r="F505" s="2">
        <f>VLOOKUP(Reach9[[#This Row],[Station]],'[4]Reach and Share'!$A$1:$B$562,2,0)</f>
        <v>0</v>
      </c>
      <c r="G505" s="2">
        <f>Reach9[[#This Row],[Q1''2025]]-Reach9[[#This Row],[Q4''2024]]</f>
        <v>-8.0000000000000004E-4</v>
      </c>
    </row>
    <row r="506" spans="1:7" x14ac:dyDescent="0.45">
      <c r="A506" s="3" t="s">
        <v>304</v>
      </c>
      <c r="B506" s="2">
        <v>0</v>
      </c>
      <c r="C506" s="2">
        <v>0</v>
      </c>
      <c r="D506" s="2">
        <v>0</v>
      </c>
      <c r="E506" s="2">
        <v>8.9999999999999998E-4</v>
      </c>
      <c r="F506" s="2">
        <f>VLOOKUP(Reach9[[#This Row],[Station]],'[4]Reach and Share'!$A$1:$B$562,2,0)</f>
        <v>0</v>
      </c>
      <c r="G506" s="2">
        <f>Reach9[[#This Row],[Q1''2025]]-Reach9[[#This Row],[Q4''2024]]</f>
        <v>-8.9999999999999998E-4</v>
      </c>
    </row>
    <row r="507" spans="1:7" x14ac:dyDescent="0.45">
      <c r="A507" s="3" t="s">
        <v>264</v>
      </c>
      <c r="B507" s="2">
        <v>0</v>
      </c>
      <c r="C507" s="2">
        <v>0</v>
      </c>
      <c r="D507" s="2">
        <v>0</v>
      </c>
      <c r="E507" s="2">
        <v>1E-3</v>
      </c>
      <c r="F507" s="2">
        <f>VLOOKUP(Reach9[[#This Row],[Station]],'[4]Reach and Share'!$A$1:$B$562,2,0)</f>
        <v>0</v>
      </c>
      <c r="G507" s="2">
        <f>Reach9[[#This Row],[Q1''2025]]-Reach9[[#This Row],[Q4''2024]]</f>
        <v>-1E-3</v>
      </c>
    </row>
    <row r="508" spans="1:7" x14ac:dyDescent="0.45">
      <c r="A508" s="3" t="s">
        <v>282</v>
      </c>
      <c r="B508" s="2">
        <v>0</v>
      </c>
      <c r="C508" s="2">
        <v>0</v>
      </c>
      <c r="D508" s="2">
        <v>0</v>
      </c>
      <c r="E508" s="2">
        <v>1.1000000000000001E-3</v>
      </c>
      <c r="F508" s="2">
        <f>VLOOKUP(Reach9[[#This Row],[Station]],'[4]Reach and Share'!$A$1:$B$562,2,0)</f>
        <v>0</v>
      </c>
      <c r="G508" s="2">
        <f>Reach9[[#This Row],[Q1''2025]]-Reach9[[#This Row],[Q4''2024]]</f>
        <v>-1.1000000000000001E-3</v>
      </c>
    </row>
    <row r="509" spans="1:7" x14ac:dyDescent="0.45">
      <c r="A509" s="3" t="s">
        <v>417</v>
      </c>
      <c r="B509" s="2">
        <v>0</v>
      </c>
      <c r="C509" s="2">
        <v>0</v>
      </c>
      <c r="D509" s="2">
        <v>0</v>
      </c>
      <c r="E509" s="2">
        <v>1.1999999999999999E-3</v>
      </c>
      <c r="F509" s="2">
        <f>VLOOKUP(Reach9[[#This Row],[Station]],'[4]Reach and Share'!$A$1:$B$562,2,0)</f>
        <v>0</v>
      </c>
      <c r="G509" s="2">
        <f>Reach9[[#This Row],[Q1''2025]]-Reach9[[#This Row],[Q4''2024]]</f>
        <v>-1.1999999999999999E-3</v>
      </c>
    </row>
    <row r="510" spans="1:7" x14ac:dyDescent="0.45">
      <c r="A510" s="3" t="s">
        <v>49</v>
      </c>
      <c r="B510" s="2">
        <v>0</v>
      </c>
      <c r="C510" s="2">
        <v>0</v>
      </c>
      <c r="D510" s="2">
        <v>0</v>
      </c>
      <c r="E510" s="2">
        <v>1.2999999999999999E-3</v>
      </c>
      <c r="F510" s="2">
        <f>VLOOKUP(Reach9[[#This Row],[Station]],'[4]Reach and Share'!$A$1:$B$562,2,0)</f>
        <v>0</v>
      </c>
      <c r="G510" s="2">
        <f>Reach9[[#This Row],[Q1''2025]]-Reach9[[#This Row],[Q4''2024]]</f>
        <v>-1.2999999999999999E-3</v>
      </c>
    </row>
    <row r="511" spans="1:7" x14ac:dyDescent="0.45">
      <c r="A511" s="3" t="s">
        <v>9</v>
      </c>
      <c r="B511" s="2">
        <v>2.9999999999999997E-4</v>
      </c>
      <c r="C511" s="2">
        <v>0</v>
      </c>
      <c r="D511" s="2">
        <v>3.3E-3</v>
      </c>
      <c r="E511" s="2">
        <v>1.4E-3</v>
      </c>
      <c r="F511" s="2">
        <f>VLOOKUP(Reach9[[#This Row],[Station]],'[4]Reach and Share'!$A$1:$B$562,2,0)</f>
        <v>0</v>
      </c>
      <c r="G511" s="2">
        <f>Reach9[[#This Row],[Q1''2025]]-Reach9[[#This Row],[Q4''2024]]</f>
        <v>-1.4E-3</v>
      </c>
    </row>
    <row r="512" spans="1:7" x14ac:dyDescent="0.45">
      <c r="A512" s="3" t="s">
        <v>337</v>
      </c>
      <c r="B512" s="2">
        <v>0</v>
      </c>
      <c r="C512" s="2">
        <v>0</v>
      </c>
      <c r="D512" s="2">
        <v>0</v>
      </c>
      <c r="E512" s="2">
        <v>1.4E-3</v>
      </c>
      <c r="F512" s="2">
        <f>VLOOKUP(Reach9[[#This Row],[Station]],'[4]Reach and Share'!$A$1:$B$562,2,0)</f>
        <v>0</v>
      </c>
      <c r="G512" s="2">
        <f>Reach9[[#This Row],[Q1''2025]]-Reach9[[#This Row],[Q4''2024]]</f>
        <v>-1.4E-3</v>
      </c>
    </row>
    <row r="513" spans="1:7" x14ac:dyDescent="0.45">
      <c r="A513" s="3" t="s">
        <v>295</v>
      </c>
      <c r="B513" s="2">
        <v>5.0000000000000001E-4</v>
      </c>
      <c r="C513" s="2">
        <v>0</v>
      </c>
      <c r="D513" s="2">
        <v>0</v>
      </c>
      <c r="E513" s="2">
        <v>1.5E-3</v>
      </c>
      <c r="F513" s="2">
        <f>VLOOKUP(Reach9[[#This Row],[Station]],'[4]Reach and Share'!$A$1:$B$562,2,0)</f>
        <v>0</v>
      </c>
      <c r="G513" s="2">
        <f>Reach9[[#This Row],[Q1''2025]]-Reach9[[#This Row],[Q4''2024]]</f>
        <v>-1.5E-3</v>
      </c>
    </row>
    <row r="514" spans="1:7" x14ac:dyDescent="0.45">
      <c r="A514" s="3" t="s">
        <v>48</v>
      </c>
      <c r="B514" s="2">
        <v>0</v>
      </c>
      <c r="C514" s="2">
        <v>0</v>
      </c>
      <c r="D514" s="2">
        <v>0</v>
      </c>
      <c r="E514" s="2">
        <v>1.8E-3</v>
      </c>
      <c r="F514" s="2">
        <f>VLOOKUP(Reach9[[#This Row],[Station]],'[4]Reach and Share'!$A$1:$B$562,2,0)</f>
        <v>0</v>
      </c>
      <c r="G514" s="2">
        <f>Reach9[[#This Row],[Q1''2025]]-Reach9[[#This Row],[Q4''2024]]</f>
        <v>-1.8E-3</v>
      </c>
    </row>
    <row r="515" spans="1:7" x14ac:dyDescent="0.45">
      <c r="A515" s="3" t="s">
        <v>47</v>
      </c>
      <c r="B515" s="2">
        <v>0</v>
      </c>
      <c r="C515" s="2">
        <v>0</v>
      </c>
      <c r="D515" s="2">
        <v>0</v>
      </c>
      <c r="E515" s="2">
        <v>1.9E-3</v>
      </c>
      <c r="F515" s="2">
        <f>VLOOKUP(Reach9[[#This Row],[Station]],'[4]Reach and Share'!$A$1:$B$562,2,0)</f>
        <v>0</v>
      </c>
      <c r="G515" s="2">
        <f>Reach9[[#This Row],[Q1''2025]]-Reach9[[#This Row],[Q4''2024]]</f>
        <v>-1.9E-3</v>
      </c>
    </row>
    <row r="516" spans="1:7" x14ac:dyDescent="0.45">
      <c r="A516" s="3" t="s">
        <v>281</v>
      </c>
      <c r="B516" s="2">
        <v>0</v>
      </c>
      <c r="C516" s="2">
        <v>0</v>
      </c>
      <c r="D516" s="2">
        <v>0</v>
      </c>
      <c r="E516" s="2">
        <v>2E-3</v>
      </c>
      <c r="F516" s="2">
        <f>VLOOKUP(Reach9[[#This Row],[Station]],'[4]Reach and Share'!$A$1:$B$562,2,0)</f>
        <v>0</v>
      </c>
      <c r="G516" s="2">
        <f>Reach9[[#This Row],[Q1''2025]]-Reach9[[#This Row],[Q4''2024]]</f>
        <v>-2E-3</v>
      </c>
    </row>
    <row r="517" spans="1:7" x14ac:dyDescent="0.45">
      <c r="A517" s="3" t="s">
        <v>496</v>
      </c>
      <c r="B517" s="2"/>
      <c r="C517" s="2"/>
      <c r="D517" s="2"/>
      <c r="E517" s="2">
        <v>3.3999999999999998E-3</v>
      </c>
      <c r="F517" s="2">
        <f>VLOOKUP(Reach9[[#This Row],[Station]],'[4]Reach and Share'!$A$1:$B$562,2,0)</f>
        <v>0</v>
      </c>
      <c r="G517" s="2">
        <f>Reach9[[#This Row],[Q1''2025]]-Reach9[[#This Row],[Q4''2024]]</f>
        <v>-3.3999999999999998E-3</v>
      </c>
    </row>
    <row r="518" spans="1:7" x14ac:dyDescent="0.45">
      <c r="A518" s="3" t="s">
        <v>497</v>
      </c>
      <c r="B518" s="2"/>
      <c r="C518" s="2"/>
      <c r="D518" s="2"/>
      <c r="E518" s="2">
        <v>4.7000000000000002E-3</v>
      </c>
      <c r="F518" s="2">
        <f>VLOOKUP(Reach9[[#This Row],[Station]],'[4]Reach and Share'!$A$1:$B$562,2,0)</f>
        <v>0</v>
      </c>
      <c r="G518" s="2">
        <f>Reach9[[#This Row],[Q1''2025]]-Reach9[[#This Row],[Q4''2024]]</f>
        <v>-4.7000000000000002E-3</v>
      </c>
    </row>
    <row r="519" spans="1:7" x14ac:dyDescent="0.45">
      <c r="A519" s="3" t="s">
        <v>365</v>
      </c>
      <c r="B519" s="2">
        <v>0</v>
      </c>
      <c r="C519" s="2">
        <v>8.9999999999999998E-4</v>
      </c>
      <c r="D519" s="2">
        <v>5.0000000000000001E-4</v>
      </c>
      <c r="E519" s="2">
        <v>5.4999999999999997E-3</v>
      </c>
      <c r="F519" s="2">
        <f>VLOOKUP(Reach9[[#This Row],[Station]],'[4]Reach and Share'!$A$1:$B$562,2,0)</f>
        <v>0</v>
      </c>
      <c r="G519" s="2">
        <f>Reach9[[#This Row],[Q1''2025]]-Reach9[[#This Row],[Q4''2024]]</f>
        <v>-5.4999999999999997E-3</v>
      </c>
    </row>
    <row r="520" spans="1:7" x14ac:dyDescent="0.45">
      <c r="A520" s="3" t="s">
        <v>62</v>
      </c>
      <c r="B520" s="2">
        <v>2.9999999999999997E-4</v>
      </c>
      <c r="C520" s="2">
        <v>2.8999999999999998E-3</v>
      </c>
      <c r="D520" s="2">
        <v>0</v>
      </c>
      <c r="E520" s="2">
        <v>1.5699999999999999E-2</v>
      </c>
      <c r="F520" s="2">
        <f>VLOOKUP(Reach9[[#This Row],[Station]],'[4]Reach and Share'!$A$1:$B$562,2,0)</f>
        <v>0</v>
      </c>
      <c r="G520" s="2">
        <f>Reach9[[#This Row],[Q1''2025]]-Reach9[[#This Row],[Q4''2024]]</f>
        <v>-1.5699999999999999E-2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0"/>
  <sheetViews>
    <sheetView workbookViewId="0">
      <selection activeCell="I11" sqref="I11"/>
    </sheetView>
  </sheetViews>
  <sheetFormatPr defaultRowHeight="14.25" x14ac:dyDescent="0.45"/>
  <cols>
    <col min="1" max="1" width="31.796875" bestFit="1" customWidth="1"/>
    <col min="2" max="5" width="11.73046875" bestFit="1" customWidth="1"/>
    <col min="6" max="6" width="9.06640625" style="2"/>
  </cols>
  <sheetData>
    <row r="1" spans="1:8" x14ac:dyDescent="0.45">
      <c r="A1" s="3" t="s">
        <v>0</v>
      </c>
      <c r="B1" t="s">
        <v>527</v>
      </c>
      <c r="C1" t="s">
        <v>528</v>
      </c>
      <c r="D1" t="s">
        <v>529</v>
      </c>
      <c r="E1" t="s">
        <v>530</v>
      </c>
      <c r="F1" s="2" t="s">
        <v>531</v>
      </c>
      <c r="G1" t="s">
        <v>534</v>
      </c>
    </row>
    <row r="2" spans="1:8" x14ac:dyDescent="0.45">
      <c r="A2" s="3" t="s">
        <v>4</v>
      </c>
      <c r="B2" s="2">
        <v>1</v>
      </c>
      <c r="C2" s="2">
        <v>1</v>
      </c>
      <c r="D2" s="2">
        <v>1</v>
      </c>
      <c r="E2" s="2">
        <f>VLOOKUP(Share10[[#This Row],[Station]],[5]Sheet2!$A$2:$C$524,3,0)</f>
        <v>1</v>
      </c>
      <c r="F2" s="2">
        <f>VLOOKUP(Share10[[#This Row],[Station]],'[6]Reach and Share'!$A$1:$C$562,3,0)</f>
        <v>1</v>
      </c>
      <c r="G2" s="2">
        <f>Share10[[#This Row],[Q1''2025]]-Share10[[#This Row],[Q4''2024]]</f>
        <v>0</v>
      </c>
      <c r="H2">
        <v>100</v>
      </c>
    </row>
    <row r="3" spans="1:8" x14ac:dyDescent="0.45">
      <c r="A3" s="3" t="s">
        <v>324</v>
      </c>
      <c r="B3" s="2">
        <v>0.46611382889869934</v>
      </c>
      <c r="C3" s="2">
        <v>0.31910069903646332</v>
      </c>
      <c r="D3" s="2">
        <v>0.35468577728776185</v>
      </c>
      <c r="E3" s="2">
        <f>VLOOKUP(Share10[[#This Row],[Station]],[5]Sheet2!$A$2:$C$524,3,0)</f>
        <v>0.31488585039905959</v>
      </c>
      <c r="F3" s="2">
        <f>VLOOKUP(Share10[[#This Row],[Station]],'[6]Reach and Share'!$A$1:$C$562,3,0)</f>
        <v>0.3321150097465887</v>
      </c>
      <c r="G3" s="2">
        <f>Share10[[#This Row],[Q1''2025]]-Share10[[#This Row],[Q4''2024]]</f>
        <v>1.722915934752911E-2</v>
      </c>
    </row>
    <row r="4" spans="1:8" x14ac:dyDescent="0.45">
      <c r="A4" s="3" t="s">
        <v>432</v>
      </c>
      <c r="B4" s="2">
        <v>5.8704211907886883E-2</v>
      </c>
      <c r="C4" s="2">
        <v>0.1132155677309654</v>
      </c>
      <c r="D4" s="2">
        <v>0.10242557883131199</v>
      </c>
      <c r="E4" s="2">
        <f>VLOOKUP(Share10[[#This Row],[Station]],[5]Sheet2!$A$2:$C$524,3,0)</f>
        <v>7.3594011012807034E-2</v>
      </c>
      <c r="F4" s="2">
        <f>VLOOKUP(Share10[[#This Row],[Station]],'[6]Reach and Share'!$A$1:$C$562,3,0)</f>
        <v>0.2278265107212476</v>
      </c>
      <c r="G4" s="2">
        <f>Share10[[#This Row],[Q1''2025]]-Share10[[#This Row],[Q4''2024]]</f>
        <v>0.15423249970844055</v>
      </c>
    </row>
    <row r="5" spans="1:8" x14ac:dyDescent="0.45">
      <c r="A5" s="3" t="s">
        <v>5</v>
      </c>
      <c r="B5" s="2">
        <v>0.20874597303424408</v>
      </c>
      <c r="C5" s="2">
        <v>0.33714339693935391</v>
      </c>
      <c r="D5" s="2">
        <v>0.24825431826534358</v>
      </c>
      <c r="E5" s="2">
        <f>VLOOKUP(Share10[[#This Row],[Station]],[5]Sheet2!$A$2:$C$524,3,0)</f>
        <v>0.31009094846253787</v>
      </c>
      <c r="F5" s="2">
        <f>VLOOKUP(Share10[[#This Row],[Station]],'[6]Reach and Share'!$A$1:$C$562,3,0)</f>
        <v>0.2068307342430149</v>
      </c>
      <c r="G5" s="2">
        <f>Share10[[#This Row],[Q1''2025]]-Share10[[#This Row],[Q4''2024]]</f>
        <v>-0.10326021421952297</v>
      </c>
    </row>
    <row r="6" spans="1:8" x14ac:dyDescent="0.45">
      <c r="A6" s="3" t="s">
        <v>8</v>
      </c>
      <c r="B6" s="2">
        <v>1.7837966829733921E-2</v>
      </c>
      <c r="C6" s="2">
        <v>3.9249952767806538E-2</v>
      </c>
      <c r="D6" s="2">
        <v>1.5251745681734661E-2</v>
      </c>
      <c r="E6" s="2">
        <f>VLOOKUP(Share10[[#This Row],[Station]],[5]Sheet2!$A$2:$C$524,3,0)</f>
        <v>4.1762049124543718E-3</v>
      </c>
      <c r="F6" s="2">
        <f>VLOOKUP(Share10[[#This Row],[Station]],'[6]Reach and Share'!$A$1:$C$562,3,0)</f>
        <v>3.7808641975308643E-2</v>
      </c>
      <c r="G6" s="2">
        <f>Share10[[#This Row],[Q1''2025]]-Share10[[#This Row],[Q4''2024]]</f>
        <v>3.3632437062854272E-2</v>
      </c>
    </row>
    <row r="7" spans="1:8" x14ac:dyDescent="0.45">
      <c r="A7" s="3" t="s">
        <v>14</v>
      </c>
      <c r="B7" s="2">
        <v>1.401980670564372E-2</v>
      </c>
      <c r="C7" s="2">
        <v>2.0120914415265451E-2</v>
      </c>
      <c r="D7" s="2">
        <v>1.242190371187063E-2</v>
      </c>
      <c r="E7" s="2">
        <f>VLOOKUP(Share10[[#This Row],[Station]],[5]Sheet2!$A$2:$C$524,3,0)</f>
        <v>1.8127822805172309E-2</v>
      </c>
      <c r="F7" s="2">
        <f>VLOOKUP(Share10[[#This Row],[Station]],'[6]Reach and Share'!$A$1:$C$562,3,0)</f>
        <v>3.7361923326835612E-2</v>
      </c>
      <c r="G7" s="2">
        <f>Share10[[#This Row],[Q1''2025]]-Share10[[#This Row],[Q4''2024]]</f>
        <v>1.9234100521663303E-2</v>
      </c>
    </row>
    <row r="8" spans="1:8" x14ac:dyDescent="0.45">
      <c r="A8" s="3" t="s">
        <v>6</v>
      </c>
      <c r="B8" s="2">
        <v>2.52953108220976E-2</v>
      </c>
      <c r="C8" s="2">
        <v>6.2582656338560361E-2</v>
      </c>
      <c r="D8" s="2">
        <v>3.7375964718853363E-2</v>
      </c>
      <c r="E8" s="2">
        <f>VLOOKUP(Share10[[#This Row],[Station]],[5]Sheet2!$A$2:$C$524,3,0)</f>
        <v>5.9704262822495829E-2</v>
      </c>
      <c r="F8" s="2">
        <f>VLOOKUP(Share10[[#This Row],[Station]],'[6]Reach and Share'!$A$1:$C$562,3,0)</f>
        <v>3.4397335932423653E-2</v>
      </c>
      <c r="G8" s="2">
        <f>Share10[[#This Row],[Q1''2025]]-Share10[[#This Row],[Q4''2024]]</f>
        <v>-2.5306926890072176E-2</v>
      </c>
    </row>
    <row r="9" spans="1:8" x14ac:dyDescent="0.45">
      <c r="A9" s="3" t="s">
        <v>29</v>
      </c>
      <c r="B9" s="2">
        <v>0</v>
      </c>
      <c r="C9" s="2">
        <v>0</v>
      </c>
      <c r="D9" s="2">
        <v>0</v>
      </c>
      <c r="E9" s="2">
        <f>VLOOKUP(Share10[[#This Row],[Station]],[5]Sheet2!$A$2:$C$524,3,0)</f>
        <v>0</v>
      </c>
      <c r="F9" s="2">
        <f>VLOOKUP(Share10[[#This Row],[Station]],'[6]Reach and Share'!$A$1:$C$562,3,0)</f>
        <v>3.0458089668615979E-2</v>
      </c>
      <c r="G9" s="2">
        <f>Share10[[#This Row],[Q1''2025]]-Share10[[#This Row],[Q4''2024]]</f>
        <v>3.0458089668615979E-2</v>
      </c>
    </row>
    <row r="10" spans="1:8" x14ac:dyDescent="0.45">
      <c r="A10" s="3" t="s">
        <v>13</v>
      </c>
      <c r="B10" s="2">
        <v>6.3834864574633101E-3</v>
      </c>
      <c r="C10" s="2">
        <v>9.446438692612886E-4</v>
      </c>
      <c r="D10" s="2">
        <v>8.6365306872473353E-3</v>
      </c>
      <c r="E10" s="2">
        <f>VLOOKUP(Share10[[#This Row],[Station]],[5]Sheet2!$A$2:$C$524,3,0)</f>
        <v>1.6086122625750172E-2</v>
      </c>
      <c r="F10" s="2">
        <f>VLOOKUP(Share10[[#This Row],[Station]],'[6]Reach and Share'!$A$1:$C$562,3,0)</f>
        <v>1.920890188434048E-2</v>
      </c>
      <c r="G10" s="2">
        <f>Share10[[#This Row],[Q1''2025]]-Share10[[#This Row],[Q4''2024]]</f>
        <v>3.122779258590308E-3</v>
      </c>
    </row>
    <row r="11" spans="1:8" x14ac:dyDescent="0.45">
      <c r="A11" s="3" t="s">
        <v>391</v>
      </c>
      <c r="B11" s="2">
        <v>0</v>
      </c>
      <c r="C11" s="2">
        <v>0</v>
      </c>
      <c r="D11" s="2">
        <v>0</v>
      </c>
      <c r="E11" s="2">
        <f>VLOOKUP(Share10[[#This Row],[Station]],[5]Sheet2!$A$2:$C$524,3,0)</f>
        <v>0</v>
      </c>
      <c r="F11" s="2">
        <f>VLOOKUP(Share10[[#This Row],[Station]],'[6]Reach and Share'!$A$1:$C$562,3,0)</f>
        <v>1.4538661468486031E-2</v>
      </c>
      <c r="G11" s="2">
        <f>Share10[[#This Row],[Q1''2025]]-Share10[[#This Row],[Q4''2024]]</f>
        <v>1.4538661468486031E-2</v>
      </c>
    </row>
    <row r="12" spans="1:8" x14ac:dyDescent="0.45">
      <c r="A12" s="3" t="s">
        <v>7</v>
      </c>
      <c r="B12" s="2">
        <v>1.5272640496360821E-2</v>
      </c>
      <c r="C12" s="2">
        <v>4.874362365388249E-2</v>
      </c>
      <c r="D12" s="2">
        <v>3.6089672914369722E-2</v>
      </c>
      <c r="E12" s="2">
        <f>VLOOKUP(Share10[[#This Row],[Station]],[5]Sheet2!$A$2:$C$524,3,0)</f>
        <v>0.12110994246117676</v>
      </c>
      <c r="F12" s="2">
        <f>VLOOKUP(Share10[[#This Row],[Station]],'[6]Reach and Share'!$A$1:$C$562,3,0)</f>
        <v>1.116796621182586E-2</v>
      </c>
      <c r="G12" s="2">
        <f>Share10[[#This Row],[Q1''2025]]-Share10[[#This Row],[Q4''2024]]</f>
        <v>-0.1099419762493509</v>
      </c>
    </row>
    <row r="13" spans="1:8" x14ac:dyDescent="0.45">
      <c r="A13" s="3" t="s">
        <v>277</v>
      </c>
      <c r="B13" s="2">
        <v>0</v>
      </c>
      <c r="C13" s="2">
        <v>0</v>
      </c>
      <c r="D13" s="2">
        <v>0</v>
      </c>
      <c r="E13" s="2">
        <f>VLOOKUP(Share10[[#This Row],[Station]],[5]Sheet2!$A$2:$C$524,3,0)</f>
        <v>0</v>
      </c>
      <c r="F13" s="2">
        <f>VLOOKUP(Share10[[#This Row],[Station]],'[6]Reach and Share'!$A$1:$C$562,3,0)</f>
        <v>9.4623131903833653E-3</v>
      </c>
      <c r="G13" s="2">
        <f>Share10[[#This Row],[Q1''2025]]-Share10[[#This Row],[Q4''2024]]</f>
        <v>9.4623131903833653E-3</v>
      </c>
    </row>
    <row r="14" spans="1:8" x14ac:dyDescent="0.45">
      <c r="A14" s="3" t="s">
        <v>424</v>
      </c>
      <c r="B14" s="2">
        <v>0</v>
      </c>
      <c r="C14" s="2">
        <v>0</v>
      </c>
      <c r="D14" s="2">
        <v>0</v>
      </c>
      <c r="E14" s="2">
        <f>VLOOKUP(Share10[[#This Row],[Station]],[5]Sheet2!$A$2:$C$524,3,0)</f>
        <v>0</v>
      </c>
      <c r="F14" s="2">
        <f>VLOOKUP(Share10[[#This Row],[Station]],'[6]Reach and Share'!$A$1:$C$562,3,0)</f>
        <v>6.7413905133203384E-3</v>
      </c>
      <c r="G14" s="2">
        <f>Share10[[#This Row],[Q1''2025]]-Share10[[#This Row],[Q4''2024]]</f>
        <v>6.7413905133203384E-3</v>
      </c>
    </row>
    <row r="15" spans="1:8" x14ac:dyDescent="0.45">
      <c r="A15" s="3" t="s">
        <v>268</v>
      </c>
      <c r="B15" s="2">
        <v>2.2073738217396489E-2</v>
      </c>
      <c r="C15" s="2">
        <v>4.7940676365010405E-2</v>
      </c>
      <c r="D15" s="2">
        <v>1.2238147739801539E-2</v>
      </c>
      <c r="E15" s="2">
        <f>VLOOKUP(Share10[[#This Row],[Station]],[5]Sheet2!$A$2:$C$524,3,0)</f>
        <v>1.6147992328156901E-2</v>
      </c>
      <c r="F15" s="2">
        <f>VLOOKUP(Share10[[#This Row],[Station]],'[6]Reach and Share'!$A$1:$C$562,3,0)</f>
        <v>6.4977257959714114E-3</v>
      </c>
      <c r="G15" s="2">
        <f>Share10[[#This Row],[Q1''2025]]-Share10[[#This Row],[Q4''2024]]</f>
        <v>-9.6502665321854895E-3</v>
      </c>
    </row>
    <row r="16" spans="1:8" x14ac:dyDescent="0.45">
      <c r="A16" s="3" t="s">
        <v>164</v>
      </c>
      <c r="B16" s="2">
        <v>0</v>
      </c>
      <c r="C16" s="2">
        <v>0</v>
      </c>
      <c r="D16" s="2">
        <v>2.1683204704152879E-3</v>
      </c>
      <c r="E16" s="2">
        <f>VLOOKUP(Share10[[#This Row],[Station]],[5]Sheet2!$A$2:$C$524,3,0)</f>
        <v>1.0517849409144343E-3</v>
      </c>
      <c r="F16" s="2">
        <f>VLOOKUP(Share10[[#This Row],[Station]],'[6]Reach and Share'!$A$1:$C$562,3,0)</f>
        <v>3.2082521117608839E-3</v>
      </c>
      <c r="G16" s="2">
        <f>Share10[[#This Row],[Q1''2025]]-Share10[[#This Row],[Q4''2024]]</f>
        <v>2.1564671708464494E-3</v>
      </c>
    </row>
    <row r="17" spans="1:7" x14ac:dyDescent="0.45">
      <c r="A17" s="3" t="s">
        <v>12</v>
      </c>
      <c r="B17" s="2">
        <v>1.1693115380026251E-2</v>
      </c>
      <c r="C17" s="2">
        <v>4.2508974116757994E-3</v>
      </c>
      <c r="D17" s="2">
        <v>0</v>
      </c>
      <c r="E17" s="2">
        <f>VLOOKUP(Share10[[#This Row],[Station]],[5]Sheet2!$A$2:$C$524,3,0)</f>
        <v>8.7545628905524968E-3</v>
      </c>
      <c r="F17" s="2">
        <f>VLOOKUP(Share10[[#This Row],[Station]],'[6]Reach and Share'!$A$1:$C$562,3,0)</f>
        <v>3.1270305393112409E-3</v>
      </c>
      <c r="G17" s="2">
        <f>Share10[[#This Row],[Q1''2025]]-Share10[[#This Row],[Q4''2024]]</f>
        <v>-5.6275323512412559E-3</v>
      </c>
    </row>
    <row r="18" spans="1:7" x14ac:dyDescent="0.45">
      <c r="A18" s="3" t="s">
        <v>19</v>
      </c>
      <c r="B18" s="2">
        <v>2.2073738217396489E-3</v>
      </c>
      <c r="C18" s="2">
        <v>1.454751558662384E-2</v>
      </c>
      <c r="D18" s="2">
        <v>1.2274898934215359E-2</v>
      </c>
      <c r="E18" s="2">
        <f>VLOOKUP(Share10[[#This Row],[Station]],[5]Sheet2!$A$2:$C$524,3,0)</f>
        <v>9.3732599146198105E-3</v>
      </c>
      <c r="F18" s="2">
        <f>VLOOKUP(Share10[[#This Row],[Station]],'[6]Reach and Share'!$A$1:$C$562,3,0)</f>
        <v>3.005198180636777E-3</v>
      </c>
      <c r="G18" s="2">
        <f>Share10[[#This Row],[Q1''2025]]-Share10[[#This Row],[Q4''2024]]</f>
        <v>-6.3680617339830336E-3</v>
      </c>
    </row>
    <row r="19" spans="1:7" x14ac:dyDescent="0.45">
      <c r="A19" s="3" t="s">
        <v>93</v>
      </c>
      <c r="B19" s="2">
        <v>0</v>
      </c>
      <c r="C19" s="2">
        <v>0</v>
      </c>
      <c r="D19" s="2">
        <v>0</v>
      </c>
      <c r="E19" s="2">
        <f>VLOOKUP(Share10[[#This Row],[Station]],[5]Sheet2!$A$2:$C$524,3,0)</f>
        <v>1.5034337684835737E-2</v>
      </c>
      <c r="F19" s="2">
        <f>VLOOKUP(Share10[[#This Row],[Station]],'[6]Reach and Share'!$A$1:$C$562,3,0)</f>
        <v>2.0711500974658868E-3</v>
      </c>
      <c r="G19" s="2">
        <f>Share10[[#This Row],[Q1''2025]]-Share10[[#This Row],[Q4''2024]]</f>
        <v>-1.296318758736985E-2</v>
      </c>
    </row>
    <row r="20" spans="1:7" x14ac:dyDescent="0.45">
      <c r="A20" s="3" t="s">
        <v>357</v>
      </c>
      <c r="B20" s="2">
        <v>0</v>
      </c>
      <c r="C20" s="2">
        <v>0</v>
      </c>
      <c r="D20" s="2">
        <v>0</v>
      </c>
      <c r="E20" s="2">
        <f>VLOOKUP(Share10[[#This Row],[Station]],[5]Sheet2!$A$2:$C$524,3,0)</f>
        <v>0</v>
      </c>
      <c r="F20" s="2">
        <f>VLOOKUP(Share10[[#This Row],[Station]],'[6]Reach and Share'!$A$1:$C$562,3,0)</f>
        <v>1.502599090318388E-3</v>
      </c>
      <c r="G20" s="2">
        <f>Share10[[#This Row],[Q1''2025]]-Share10[[#This Row],[Q4''2024]]</f>
        <v>1.502599090318388E-3</v>
      </c>
    </row>
    <row r="21" spans="1:7" x14ac:dyDescent="0.45">
      <c r="A21" s="3" t="s">
        <v>41</v>
      </c>
      <c r="B21" s="2">
        <v>0</v>
      </c>
      <c r="C21" s="2">
        <v>0</v>
      </c>
      <c r="D21" s="2">
        <v>0</v>
      </c>
      <c r="E21" s="2">
        <f>VLOOKUP(Share10[[#This Row],[Station]],[5]Sheet2!$A$2:$C$524,3,0)</f>
        <v>2.0107653282187714E-2</v>
      </c>
      <c r="F21" s="2">
        <f>VLOOKUP(Share10[[#This Row],[Station]],'[6]Reach and Share'!$A$1:$C$562,3,0)</f>
        <v>1.1371020142949969E-3</v>
      </c>
      <c r="G21" s="2">
        <f>Share10[[#This Row],[Q1''2025]]-Share10[[#This Row],[Q4''2024]]</f>
        <v>-1.8970551267892717E-2</v>
      </c>
    </row>
    <row r="22" spans="1:7" x14ac:dyDescent="0.45">
      <c r="A22" s="3" t="s">
        <v>287</v>
      </c>
      <c r="B22" s="2">
        <v>0</v>
      </c>
      <c r="C22" s="2">
        <v>0</v>
      </c>
      <c r="D22" s="2">
        <v>0</v>
      </c>
      <c r="E22" s="2">
        <f>VLOOKUP(Share10[[#This Row],[Station]],[5]Sheet2!$A$2:$C$524,3,0)</f>
        <v>0</v>
      </c>
      <c r="F22" s="2">
        <f>VLOOKUP(Share10[[#This Row],[Station]],'[6]Reach and Share'!$A$1:$C$562,3,0)</f>
        <v>1.0964912280701749E-3</v>
      </c>
      <c r="G22" s="2">
        <f>Share10[[#This Row],[Q1''2025]]-Share10[[#This Row],[Q4''2024]]</f>
        <v>1.0964912280701749E-3</v>
      </c>
    </row>
    <row r="23" spans="1:7" x14ac:dyDescent="0.45">
      <c r="A23" s="3" t="s">
        <v>149</v>
      </c>
      <c r="B23" s="2">
        <v>0</v>
      </c>
      <c r="C23" s="2">
        <v>0</v>
      </c>
      <c r="D23" s="2">
        <v>0</v>
      </c>
      <c r="E23" s="2">
        <f>VLOOKUP(Share10[[#This Row],[Station]],[5]Sheet2!$A$2:$C$524,3,0)</f>
        <v>0</v>
      </c>
      <c r="F23" s="2">
        <f>VLOOKUP(Share10[[#This Row],[Station]],'[6]Reach and Share'!$A$1:$C$562,3,0)</f>
        <v>1.0558804418453541E-3</v>
      </c>
      <c r="G23" s="2">
        <f>Share10[[#This Row],[Q1''2025]]-Share10[[#This Row],[Q4''2024]]</f>
        <v>1.0558804418453541E-3</v>
      </c>
    </row>
    <row r="24" spans="1:7" x14ac:dyDescent="0.45">
      <c r="A24" s="3" t="s">
        <v>17</v>
      </c>
      <c r="B24" s="2">
        <v>0.10553633217993079</v>
      </c>
      <c r="C24" s="2">
        <v>5.1010768940109585E-3</v>
      </c>
      <c r="D24" s="2">
        <v>0.11102535832414549</v>
      </c>
      <c r="E24" s="2">
        <f>VLOOKUP(Share10[[#This Row],[Station]],[5]Sheet2!$A$2:$C$524,3,0)</f>
        <v>1.4044422446328034E-2</v>
      </c>
      <c r="F24" s="2">
        <f>VLOOKUP(Share10[[#This Row],[Station]],'[6]Reach and Share'!$A$1:$C$562,3,0)</f>
        <v>9.7465886939571145E-4</v>
      </c>
      <c r="G24" s="2">
        <f>Share10[[#This Row],[Q1''2025]]-Share10[[#This Row],[Q4''2024]]</f>
        <v>-1.3069763576932323E-2</v>
      </c>
    </row>
    <row r="25" spans="1:7" x14ac:dyDescent="0.45">
      <c r="A25" s="3" t="s">
        <v>279</v>
      </c>
      <c r="B25" s="2">
        <v>1.670445054289464E-3</v>
      </c>
      <c r="C25" s="2">
        <v>0</v>
      </c>
      <c r="D25" s="2">
        <v>0</v>
      </c>
      <c r="E25" s="2">
        <f>VLOOKUP(Share10[[#This Row],[Station]],[5]Sheet2!$A$2:$C$524,3,0)</f>
        <v>0</v>
      </c>
      <c r="F25" s="2">
        <f>VLOOKUP(Share10[[#This Row],[Station]],'[6]Reach and Share'!$A$1:$C$562,3,0)</f>
        <v>4.0610786224821321E-4</v>
      </c>
      <c r="G25" s="2">
        <f>Share10[[#This Row],[Q1''2025]]-Share10[[#This Row],[Q4''2024]]</f>
        <v>4.0610786224821321E-4</v>
      </c>
    </row>
    <row r="26" spans="1:7" x14ac:dyDescent="0.45">
      <c r="A26" s="3" t="s">
        <v>27</v>
      </c>
      <c r="B26" s="2">
        <v>1.4318100465338271E-3</v>
      </c>
      <c r="C26" s="2">
        <v>0</v>
      </c>
      <c r="D26" s="2">
        <v>0</v>
      </c>
      <c r="E26" s="2">
        <f>VLOOKUP(Share10[[#This Row],[Station]],[5]Sheet2!$A$2:$C$524,3,0)</f>
        <v>2.1685330693559365E-2</v>
      </c>
      <c r="F26" s="2">
        <f>VLOOKUP(Share10[[#This Row],[Station]],'[6]Reach and Share'!$A$1:$C$562,3,0)</f>
        <v>0</v>
      </c>
      <c r="G26" s="2">
        <f>Share10[[#This Row],[Q1''2025]]-Share10[[#This Row],[Q4''2024]]</f>
        <v>-2.1685330693559365E-2</v>
      </c>
    </row>
    <row r="27" spans="1:7" x14ac:dyDescent="0.45">
      <c r="A27" s="3" t="s">
        <v>11</v>
      </c>
      <c r="B27" s="2">
        <v>1.2110726643598611E-2</v>
      </c>
      <c r="C27" s="2">
        <v>3.7313432835820899E-3</v>
      </c>
      <c r="D27" s="2">
        <v>0</v>
      </c>
      <c r="E27" s="2">
        <f>VLOOKUP(Share10[[#This Row],[Station]],[5]Sheet2!$A$2:$C$524,3,0)</f>
        <v>9.0948462537895191E-3</v>
      </c>
      <c r="F27" s="2">
        <f>VLOOKUP(Share10[[#This Row],[Station]],'[6]Reach and Share'!$A$1:$C$562,3,0)</f>
        <v>0</v>
      </c>
      <c r="G27" s="2">
        <f>Share10[[#This Row],[Q1''2025]]-Share10[[#This Row],[Q4''2024]]</f>
        <v>-9.0948462537895191E-3</v>
      </c>
    </row>
    <row r="28" spans="1:7" x14ac:dyDescent="0.45">
      <c r="A28" s="3" t="s">
        <v>31</v>
      </c>
      <c r="B28" s="2">
        <v>0</v>
      </c>
      <c r="C28" s="2">
        <v>0</v>
      </c>
      <c r="D28" s="2">
        <v>0</v>
      </c>
      <c r="E28" s="2">
        <f>VLOOKUP(Share10[[#This Row],[Station]],[5]Sheet2!$A$2:$C$524,3,0)</f>
        <v>2.9078760131163767E-3</v>
      </c>
      <c r="F28" s="2">
        <f>VLOOKUP(Share10[[#This Row],[Station]],'[6]Reach and Share'!$A$1:$C$562,3,0)</f>
        <v>0</v>
      </c>
      <c r="G28" s="2">
        <f>Share10[[#This Row],[Q1''2025]]-Share10[[#This Row],[Q4''2024]]</f>
        <v>-2.9078760131163767E-3</v>
      </c>
    </row>
    <row r="29" spans="1:7" x14ac:dyDescent="0.45">
      <c r="A29" s="3" t="s">
        <v>132</v>
      </c>
      <c r="B29" s="2">
        <v>0</v>
      </c>
      <c r="C29" s="2">
        <v>0</v>
      </c>
      <c r="D29" s="2">
        <v>0</v>
      </c>
      <c r="E29" s="2">
        <f>VLOOKUP(Share10[[#This Row],[Station]],[5]Sheet2!$A$2:$C$524,3,0)</f>
        <v>2.4129183938625255E-3</v>
      </c>
      <c r="F29" s="2">
        <f>VLOOKUP(Share10[[#This Row],[Station]],'[6]Reach and Share'!$A$1:$C$562,3,0)</f>
        <v>0</v>
      </c>
      <c r="G29" s="2">
        <f>Share10[[#This Row],[Q1''2025]]-Share10[[#This Row],[Q4''2024]]</f>
        <v>-2.4129183938625255E-3</v>
      </c>
    </row>
    <row r="30" spans="1:7" x14ac:dyDescent="0.45">
      <c r="A30" s="3" t="s">
        <v>249</v>
      </c>
      <c r="B30" s="2">
        <v>0</v>
      </c>
      <c r="C30" s="2">
        <v>0</v>
      </c>
      <c r="D30" s="2">
        <v>0</v>
      </c>
      <c r="E30" s="2">
        <f>VLOOKUP(Share10[[#This Row],[Station]],[5]Sheet2!$A$2:$C$524,3,0)</f>
        <v>2.1963744354389653E-3</v>
      </c>
      <c r="F30" s="2">
        <f>VLOOKUP(Share10[[#This Row],[Station]],'[6]Reach and Share'!$A$1:$C$562,3,0)</f>
        <v>0</v>
      </c>
      <c r="G30" s="2">
        <f>Share10[[#This Row],[Q1''2025]]-Share10[[#This Row],[Q4''2024]]</f>
        <v>-2.1963744354389653E-3</v>
      </c>
    </row>
    <row r="31" spans="1:7" x14ac:dyDescent="0.45">
      <c r="A31" s="3" t="s">
        <v>256</v>
      </c>
      <c r="B31" s="2">
        <v>0</v>
      </c>
      <c r="C31" s="2">
        <v>0</v>
      </c>
      <c r="D31" s="2">
        <v>0</v>
      </c>
      <c r="E31" s="2">
        <f>VLOOKUP(Share10[[#This Row],[Station]],[5]Sheet2!$A$2:$C$524,3,0)</f>
        <v>8.6617583369424001E-4</v>
      </c>
      <c r="F31" s="2">
        <f>VLOOKUP(Share10[[#This Row],[Station]],'[6]Reach and Share'!$A$1:$C$562,3,0)</f>
        <v>0</v>
      </c>
      <c r="G31" s="2">
        <f>Share10[[#This Row],[Q1''2025]]-Share10[[#This Row],[Q4''2024]]</f>
        <v>-8.6617583369424001E-4</v>
      </c>
    </row>
    <row r="32" spans="1:7" x14ac:dyDescent="0.45">
      <c r="A32" s="3" t="s">
        <v>121</v>
      </c>
      <c r="B32" s="2">
        <v>0</v>
      </c>
      <c r="C32" s="2">
        <v>0</v>
      </c>
      <c r="D32" s="2">
        <v>0</v>
      </c>
      <c r="E32" s="2">
        <f>VLOOKUP(Share10[[#This Row],[Station]],[5]Sheet2!$A$2:$C$524,3,0)</f>
        <v>5.568273216605828E-4</v>
      </c>
      <c r="F32" s="2">
        <f>VLOOKUP(Share10[[#This Row],[Station]],'[6]Reach and Share'!$A$1:$C$562,3,0)</f>
        <v>0</v>
      </c>
      <c r="G32" s="2">
        <f>Share10[[#This Row],[Q1''2025]]-Share10[[#This Row],[Q4''2024]]</f>
        <v>-5.568273216605828E-4</v>
      </c>
    </row>
    <row r="33" spans="1:7" x14ac:dyDescent="0.45">
      <c r="A33" s="3" t="s">
        <v>135</v>
      </c>
      <c r="B33" s="2">
        <v>0</v>
      </c>
      <c r="C33" s="2">
        <v>0</v>
      </c>
      <c r="D33" s="2">
        <v>0</v>
      </c>
      <c r="E33" s="2">
        <f>VLOOKUP(Share10[[#This Row],[Station]],[5]Sheet2!$A$2:$C$524,3,0)</f>
        <v>4.6402276805048565E-4</v>
      </c>
      <c r="F33" s="2">
        <f>VLOOKUP(Share10[[#This Row],[Station]],'[6]Reach and Share'!$A$1:$C$562,3,0)</f>
        <v>0</v>
      </c>
      <c r="G33" s="2">
        <f>Share10[[#This Row],[Q1''2025]]-Share10[[#This Row],[Q4''2024]]</f>
        <v>-4.6402276805048565E-4</v>
      </c>
    </row>
    <row r="34" spans="1:7" x14ac:dyDescent="0.45">
      <c r="A34" s="3" t="s">
        <v>390</v>
      </c>
      <c r="B34" s="2">
        <v>0</v>
      </c>
      <c r="C34" s="2">
        <v>0</v>
      </c>
      <c r="D34" s="2">
        <v>0</v>
      </c>
      <c r="E34" s="2">
        <f>VLOOKUP(Share10[[#This Row],[Station]],[5]Sheet2!$A$2:$C$524,3,0)</f>
        <v>3.4028336323702285E-4</v>
      </c>
      <c r="F34" s="2">
        <f>VLOOKUP(Share10[[#This Row],[Station]],'[6]Reach and Share'!$A$1:$C$562,3,0)</f>
        <v>0</v>
      </c>
      <c r="G34" s="2">
        <f>Share10[[#This Row],[Q1''2025]]-Share10[[#This Row],[Q4''2024]]</f>
        <v>-3.4028336323702285E-4</v>
      </c>
    </row>
    <row r="35" spans="1:7" x14ac:dyDescent="0.45">
      <c r="A35" s="3" t="s">
        <v>39</v>
      </c>
      <c r="B35" s="2">
        <v>0</v>
      </c>
      <c r="C35" s="2">
        <v>0</v>
      </c>
      <c r="D35" s="2">
        <v>0</v>
      </c>
      <c r="E35" s="2">
        <f>VLOOKUP(Share10[[#This Row],[Station]],[5]Sheet2!$A$2:$C$524,3,0)</f>
        <v>2.1654395842356E-4</v>
      </c>
      <c r="F35" s="2">
        <f>VLOOKUP(Share10[[#This Row],[Station]],'[6]Reach and Share'!$A$1:$C$562,3,0)</f>
        <v>0</v>
      </c>
      <c r="G35" s="2">
        <f>Share10[[#This Row],[Q1''2025]]-Share10[[#This Row],[Q4''2024]]</f>
        <v>-2.1654395842356E-4</v>
      </c>
    </row>
    <row r="36" spans="1:7" x14ac:dyDescent="0.45">
      <c r="A36" s="3" t="s">
        <v>69</v>
      </c>
      <c r="B36" s="2">
        <v>0</v>
      </c>
      <c r="C36" s="2">
        <v>0</v>
      </c>
      <c r="D36" s="2">
        <v>0</v>
      </c>
      <c r="E36" s="2">
        <f>VLOOKUP(Share10[[#This Row],[Station]],[5]Sheet2!$A$2:$C$524,3,0)</f>
        <v>2.1654395842356E-4</v>
      </c>
      <c r="F36" s="2">
        <f>VLOOKUP(Share10[[#This Row],[Station]],'[6]Reach and Share'!$A$1:$C$562,3,0)</f>
        <v>0</v>
      </c>
      <c r="G36" s="2">
        <f>Share10[[#This Row],[Q1''2025]]-Share10[[#This Row],[Q4''2024]]</f>
        <v>-2.1654395842356E-4</v>
      </c>
    </row>
    <row r="37" spans="1:7" x14ac:dyDescent="0.45">
      <c r="A37" s="3" t="s">
        <v>349</v>
      </c>
      <c r="B37" s="2">
        <v>0</v>
      </c>
      <c r="C37" s="2">
        <v>0</v>
      </c>
      <c r="D37" s="2">
        <v>0</v>
      </c>
      <c r="E37" s="2">
        <f>VLOOKUP(Share10[[#This Row],[Station]],[5]Sheet2!$A$2:$C$524,3,0)</f>
        <v>0</v>
      </c>
      <c r="F37" s="2">
        <f>VLOOKUP(Share10[[#This Row],[Station]],'[6]Reach and Share'!$A$1:$C$562,3,0)</f>
        <v>0</v>
      </c>
      <c r="G37" s="2">
        <f>Share10[[#This Row],[Q1''2025]]-Share10[[#This Row],[Q4''2024]]</f>
        <v>0</v>
      </c>
    </row>
    <row r="38" spans="1:7" x14ac:dyDescent="0.45">
      <c r="A38" s="3" t="s">
        <v>340</v>
      </c>
      <c r="B38" s="2">
        <v>0</v>
      </c>
      <c r="C38" s="2">
        <v>0</v>
      </c>
      <c r="D38" s="2">
        <v>0</v>
      </c>
      <c r="E38" s="2">
        <f>VLOOKUP(Share10[[#This Row],[Station]],[5]Sheet2!$A$2:$C$524,3,0)</f>
        <v>0</v>
      </c>
      <c r="F38" s="2">
        <f>VLOOKUP(Share10[[#This Row],[Station]],'[6]Reach and Share'!$A$1:$C$562,3,0)</f>
        <v>0</v>
      </c>
      <c r="G38" s="2">
        <f>Share10[[#This Row],[Q1''2025]]-Share10[[#This Row],[Q4''2024]]</f>
        <v>0</v>
      </c>
    </row>
    <row r="39" spans="1:7" x14ac:dyDescent="0.45">
      <c r="A39" s="3" t="s">
        <v>354</v>
      </c>
      <c r="B39" s="2">
        <v>0</v>
      </c>
      <c r="C39" s="2">
        <v>0</v>
      </c>
      <c r="D39" s="2">
        <v>0</v>
      </c>
      <c r="E39" s="2">
        <f>VLOOKUP(Share10[[#This Row],[Station]],[5]Sheet2!$A$2:$C$524,3,0)</f>
        <v>0</v>
      </c>
      <c r="F39" s="2">
        <f>VLOOKUP(Share10[[#This Row],[Station]],'[6]Reach and Share'!$A$1:$C$562,3,0)</f>
        <v>0</v>
      </c>
      <c r="G39" s="2">
        <f>Share10[[#This Row],[Q1''2025]]-Share10[[#This Row],[Q4''2024]]</f>
        <v>0</v>
      </c>
    </row>
    <row r="40" spans="1:7" x14ac:dyDescent="0.45">
      <c r="A40" s="3" t="s">
        <v>348</v>
      </c>
      <c r="B40" s="2">
        <v>0</v>
      </c>
      <c r="C40" s="2">
        <v>0</v>
      </c>
      <c r="D40" s="2">
        <v>0</v>
      </c>
      <c r="E40" s="2">
        <f>VLOOKUP(Share10[[#This Row],[Station]],[5]Sheet2!$A$2:$C$524,3,0)</f>
        <v>0</v>
      </c>
      <c r="F40" s="2">
        <f>VLOOKUP(Share10[[#This Row],[Station]],'[6]Reach and Share'!$A$1:$C$562,3,0)</f>
        <v>0</v>
      </c>
      <c r="G40" s="2">
        <f>Share10[[#This Row],[Q1''2025]]-Share10[[#This Row],[Q4''2024]]</f>
        <v>0</v>
      </c>
    </row>
    <row r="41" spans="1:7" x14ac:dyDescent="0.45">
      <c r="A41" s="3" t="s">
        <v>350</v>
      </c>
      <c r="B41" s="2">
        <v>0</v>
      </c>
      <c r="C41" s="2">
        <v>0</v>
      </c>
      <c r="D41" s="2">
        <v>0</v>
      </c>
      <c r="E41" s="2">
        <f>VLOOKUP(Share10[[#This Row],[Station]],[5]Sheet2!$A$2:$C$524,3,0)</f>
        <v>0</v>
      </c>
      <c r="F41" s="2">
        <f>VLOOKUP(Share10[[#This Row],[Station]],'[6]Reach and Share'!$A$1:$C$562,3,0)</f>
        <v>0</v>
      </c>
      <c r="G41" s="2">
        <f>Share10[[#This Row],[Q1''2025]]-Share10[[#This Row],[Q4''2024]]</f>
        <v>0</v>
      </c>
    </row>
    <row r="42" spans="1:7" x14ac:dyDescent="0.45">
      <c r="A42" s="3" t="s">
        <v>352</v>
      </c>
      <c r="B42" s="2">
        <v>0</v>
      </c>
      <c r="C42" s="2">
        <v>0</v>
      </c>
      <c r="D42" s="2">
        <v>0</v>
      </c>
      <c r="E42" s="2">
        <f>VLOOKUP(Share10[[#This Row],[Station]],[5]Sheet2!$A$2:$C$524,3,0)</f>
        <v>0</v>
      </c>
      <c r="F42" s="2">
        <f>VLOOKUP(Share10[[#This Row],[Station]],'[6]Reach and Share'!$A$1:$C$562,3,0)</f>
        <v>0</v>
      </c>
      <c r="G42" s="2">
        <f>Share10[[#This Row],[Q1''2025]]-Share10[[#This Row],[Q4''2024]]</f>
        <v>0</v>
      </c>
    </row>
    <row r="43" spans="1:7" x14ac:dyDescent="0.45">
      <c r="A43" s="3" t="s">
        <v>353</v>
      </c>
      <c r="B43" s="2">
        <v>0</v>
      </c>
      <c r="C43" s="2">
        <v>0</v>
      </c>
      <c r="D43" s="2">
        <v>0</v>
      </c>
      <c r="E43" s="2">
        <f>VLOOKUP(Share10[[#This Row],[Station]],[5]Sheet2!$A$2:$C$524,3,0)</f>
        <v>0</v>
      </c>
      <c r="F43" s="2">
        <f>VLOOKUP(Share10[[#This Row],[Station]],'[6]Reach and Share'!$A$1:$C$562,3,0)</f>
        <v>0</v>
      </c>
      <c r="G43" s="2">
        <f>Share10[[#This Row],[Q1''2025]]-Share10[[#This Row],[Q4''2024]]</f>
        <v>0</v>
      </c>
    </row>
    <row r="44" spans="1:7" x14ac:dyDescent="0.45">
      <c r="A44" s="3" t="s">
        <v>158</v>
      </c>
      <c r="B44" s="2">
        <v>0</v>
      </c>
      <c r="C44" s="2">
        <v>0</v>
      </c>
      <c r="D44" s="2">
        <v>0</v>
      </c>
      <c r="E44" s="2">
        <f>VLOOKUP(Share10[[#This Row],[Station]],[5]Sheet2!$A$2:$C$524,3,0)</f>
        <v>0</v>
      </c>
      <c r="F44" s="2">
        <f>VLOOKUP(Share10[[#This Row],[Station]],'[6]Reach and Share'!$A$1:$C$562,3,0)</f>
        <v>0</v>
      </c>
      <c r="G44" s="2">
        <f>Share10[[#This Row],[Q1''2025]]-Share10[[#This Row],[Q4''2024]]</f>
        <v>0</v>
      </c>
    </row>
    <row r="45" spans="1:7" x14ac:dyDescent="0.45">
      <c r="A45" s="3" t="s">
        <v>473</v>
      </c>
      <c r="B45" s="2">
        <v>0</v>
      </c>
      <c r="C45" s="2">
        <v>0</v>
      </c>
      <c r="D45" s="2">
        <v>0</v>
      </c>
      <c r="E45" s="2">
        <f>VLOOKUP(Share10[[#This Row],[Station]],[5]Sheet2!$A$2:$C$524,3,0)</f>
        <v>0</v>
      </c>
      <c r="F45" s="2">
        <f>VLOOKUP(Share10[[#This Row],[Station]],'[6]Reach and Share'!$A$1:$C$562,3,0)</f>
        <v>0</v>
      </c>
      <c r="G45" s="2">
        <f>Share10[[#This Row],[Q1''2025]]-Share10[[#This Row],[Q4''2024]]</f>
        <v>0</v>
      </c>
    </row>
    <row r="46" spans="1:7" x14ac:dyDescent="0.45">
      <c r="A46" s="3" t="s">
        <v>119</v>
      </c>
      <c r="B46" s="2">
        <v>0</v>
      </c>
      <c r="C46" s="2">
        <v>0</v>
      </c>
      <c r="D46" s="2">
        <v>0</v>
      </c>
      <c r="E46" s="2">
        <f>VLOOKUP(Share10[[#This Row],[Station]],[5]Sheet2!$A$2:$C$524,3,0)</f>
        <v>0</v>
      </c>
      <c r="F46" s="2">
        <f>VLOOKUP(Share10[[#This Row],[Station]],'[6]Reach and Share'!$A$1:$C$562,3,0)</f>
        <v>0</v>
      </c>
      <c r="G46" s="2">
        <f>Share10[[#This Row],[Q1''2025]]-Share10[[#This Row],[Q4''2024]]</f>
        <v>0</v>
      </c>
    </row>
    <row r="47" spans="1:7" x14ac:dyDescent="0.45">
      <c r="A47" s="3" t="s">
        <v>356</v>
      </c>
      <c r="B47" s="2">
        <v>0</v>
      </c>
      <c r="C47" s="2">
        <v>0</v>
      </c>
      <c r="D47" s="2">
        <v>0</v>
      </c>
      <c r="E47" s="2">
        <f>VLOOKUP(Share10[[#This Row],[Station]],[5]Sheet2!$A$2:$C$524,3,0)</f>
        <v>0</v>
      </c>
      <c r="F47" s="2">
        <f>VLOOKUP(Share10[[#This Row],[Station]],'[6]Reach and Share'!$A$1:$C$562,3,0)</f>
        <v>0</v>
      </c>
      <c r="G47" s="2">
        <f>Share10[[#This Row],[Q1''2025]]-Share10[[#This Row],[Q4''2024]]</f>
        <v>0</v>
      </c>
    </row>
    <row r="48" spans="1:7" x14ac:dyDescent="0.45">
      <c r="A48" s="3" t="s">
        <v>242</v>
      </c>
      <c r="B48" s="2">
        <v>0</v>
      </c>
      <c r="C48" s="2">
        <v>0</v>
      </c>
      <c r="D48" s="2">
        <v>0</v>
      </c>
      <c r="E48" s="2">
        <f>VLOOKUP(Share10[[#This Row],[Station]],[5]Sheet2!$A$2:$C$524,3,0)</f>
        <v>0</v>
      </c>
      <c r="F48" s="2">
        <f>VLOOKUP(Share10[[#This Row],[Station]],'[6]Reach and Share'!$A$1:$C$562,3,0)</f>
        <v>0</v>
      </c>
      <c r="G48" s="2">
        <f>Share10[[#This Row],[Q1''2025]]-Share10[[#This Row],[Q4''2024]]</f>
        <v>0</v>
      </c>
    </row>
    <row r="49" spans="1:7" x14ac:dyDescent="0.45">
      <c r="A49" s="3" t="s">
        <v>355</v>
      </c>
      <c r="B49" s="2">
        <v>0</v>
      </c>
      <c r="C49" s="2">
        <v>0</v>
      </c>
      <c r="D49" s="2">
        <v>0</v>
      </c>
      <c r="E49" s="2">
        <f>VLOOKUP(Share10[[#This Row],[Station]],[5]Sheet2!$A$2:$C$524,3,0)</f>
        <v>0</v>
      </c>
      <c r="F49" s="2">
        <f>VLOOKUP(Share10[[#This Row],[Station]],'[6]Reach and Share'!$A$1:$C$562,3,0)</f>
        <v>0</v>
      </c>
      <c r="G49" s="2">
        <f>Share10[[#This Row],[Q1''2025]]-Share10[[#This Row],[Q4''2024]]</f>
        <v>0</v>
      </c>
    </row>
    <row r="50" spans="1:7" x14ac:dyDescent="0.45">
      <c r="A50" s="3" t="s">
        <v>358</v>
      </c>
      <c r="B50" s="2">
        <v>0</v>
      </c>
      <c r="C50" s="2">
        <v>0</v>
      </c>
      <c r="D50" s="2">
        <v>0</v>
      </c>
      <c r="E50" s="2">
        <f>VLOOKUP(Share10[[#This Row],[Station]],[5]Sheet2!$A$2:$C$524,3,0)</f>
        <v>0</v>
      </c>
      <c r="F50" s="2">
        <f>VLOOKUP(Share10[[#This Row],[Station]],'[6]Reach and Share'!$A$1:$C$562,3,0)</f>
        <v>0</v>
      </c>
      <c r="G50" s="2">
        <f>Share10[[#This Row],[Q1''2025]]-Share10[[#This Row],[Q4''2024]]</f>
        <v>0</v>
      </c>
    </row>
    <row r="51" spans="1:7" x14ac:dyDescent="0.45">
      <c r="A51" s="3" t="s">
        <v>169</v>
      </c>
      <c r="B51" s="2">
        <v>0</v>
      </c>
      <c r="C51" s="2">
        <v>0</v>
      </c>
      <c r="D51" s="2">
        <v>0</v>
      </c>
      <c r="E51" s="2">
        <f>VLOOKUP(Share10[[#This Row],[Station]],[5]Sheet2!$A$2:$C$524,3,0)</f>
        <v>0</v>
      </c>
      <c r="F51" s="2">
        <f>VLOOKUP(Share10[[#This Row],[Station]],'[6]Reach and Share'!$A$1:$C$562,3,0)</f>
        <v>0</v>
      </c>
      <c r="G51" s="2">
        <f>Share10[[#This Row],[Q1''2025]]-Share10[[#This Row],[Q4''2024]]</f>
        <v>0</v>
      </c>
    </row>
    <row r="52" spans="1:7" x14ac:dyDescent="0.45">
      <c r="A52" s="3" t="s">
        <v>507</v>
      </c>
      <c r="B52" s="2">
        <v>0</v>
      </c>
      <c r="C52" s="2">
        <v>0</v>
      </c>
      <c r="D52" s="2">
        <v>0</v>
      </c>
      <c r="E52" s="2">
        <f>VLOOKUP(Share10[[#This Row],[Station]],[5]Sheet2!$A$2:$C$524,3,0)</f>
        <v>0</v>
      </c>
      <c r="F52" s="2">
        <f>VLOOKUP(Share10[[#This Row],[Station]],'[6]Reach and Share'!$A$1:$C$562,3,0)</f>
        <v>0</v>
      </c>
      <c r="G52" s="2">
        <f>Share10[[#This Row],[Q1''2025]]-Share10[[#This Row],[Q4''2024]]</f>
        <v>0</v>
      </c>
    </row>
    <row r="53" spans="1:7" x14ac:dyDescent="0.45">
      <c r="A53" s="3" t="s">
        <v>118</v>
      </c>
      <c r="B53" s="2">
        <v>0</v>
      </c>
      <c r="C53" s="2">
        <v>0</v>
      </c>
      <c r="D53" s="2">
        <v>0</v>
      </c>
      <c r="E53" s="2">
        <f>VLOOKUP(Share10[[#This Row],[Station]],[5]Sheet2!$A$2:$C$524,3,0)</f>
        <v>0</v>
      </c>
      <c r="F53" s="2">
        <f>VLOOKUP(Share10[[#This Row],[Station]],'[6]Reach and Share'!$A$1:$C$562,3,0)</f>
        <v>0</v>
      </c>
      <c r="G53" s="2">
        <f>Share10[[#This Row],[Q1''2025]]-Share10[[#This Row],[Q4''2024]]</f>
        <v>0</v>
      </c>
    </row>
    <row r="54" spans="1:7" x14ac:dyDescent="0.45">
      <c r="A54" s="3" t="s">
        <v>117</v>
      </c>
      <c r="B54" s="2">
        <v>0</v>
      </c>
      <c r="C54" s="2">
        <v>0</v>
      </c>
      <c r="D54" s="2">
        <v>0</v>
      </c>
      <c r="E54" s="2">
        <f>VLOOKUP(Share10[[#This Row],[Station]],[5]Sheet2!$A$2:$C$524,3,0)</f>
        <v>0</v>
      </c>
      <c r="F54" s="2">
        <f>VLOOKUP(Share10[[#This Row],[Station]],'[6]Reach and Share'!$A$1:$C$562,3,0)</f>
        <v>0</v>
      </c>
      <c r="G54" s="2">
        <f>Share10[[#This Row],[Q1''2025]]-Share10[[#This Row],[Q4''2024]]</f>
        <v>0</v>
      </c>
    </row>
    <row r="55" spans="1:7" x14ac:dyDescent="0.45">
      <c r="A55" s="3" t="s">
        <v>383</v>
      </c>
      <c r="B55" s="2">
        <v>0</v>
      </c>
      <c r="C55" s="2">
        <v>0</v>
      </c>
      <c r="D55" s="2">
        <v>0</v>
      </c>
      <c r="E55" s="2">
        <f>VLOOKUP(Share10[[#This Row],[Station]],[5]Sheet2!$A$2:$C$524,3,0)</f>
        <v>0</v>
      </c>
      <c r="F55" s="2">
        <f>VLOOKUP(Share10[[#This Row],[Station]],'[6]Reach and Share'!$A$1:$C$562,3,0)</f>
        <v>0</v>
      </c>
      <c r="G55" s="2">
        <f>Share10[[#This Row],[Q1''2025]]-Share10[[#This Row],[Q4''2024]]</f>
        <v>0</v>
      </c>
    </row>
    <row r="56" spans="1:7" x14ac:dyDescent="0.45">
      <c r="A56" s="3" t="s">
        <v>382</v>
      </c>
      <c r="B56" s="2">
        <v>0</v>
      </c>
      <c r="C56" s="2">
        <v>0</v>
      </c>
      <c r="D56" s="2">
        <v>0</v>
      </c>
      <c r="E56" s="2">
        <f>VLOOKUP(Share10[[#This Row],[Station]],[5]Sheet2!$A$2:$C$524,3,0)</f>
        <v>0</v>
      </c>
      <c r="F56" s="2">
        <f>VLOOKUP(Share10[[#This Row],[Station]],'[6]Reach and Share'!$A$1:$C$562,3,0)</f>
        <v>0</v>
      </c>
      <c r="G56" s="2">
        <f>Share10[[#This Row],[Q1''2025]]-Share10[[#This Row],[Q4''2024]]</f>
        <v>0</v>
      </c>
    </row>
    <row r="57" spans="1:7" x14ac:dyDescent="0.45">
      <c r="A57" s="3" t="s">
        <v>381</v>
      </c>
      <c r="B57" s="2">
        <v>0</v>
      </c>
      <c r="C57" s="2">
        <v>0</v>
      </c>
      <c r="D57" s="2">
        <v>0</v>
      </c>
      <c r="E57" s="2">
        <f>VLOOKUP(Share10[[#This Row],[Station]],[5]Sheet2!$A$2:$C$524,3,0)</f>
        <v>0</v>
      </c>
      <c r="F57" s="2">
        <f>VLOOKUP(Share10[[#This Row],[Station]],'[6]Reach and Share'!$A$1:$C$562,3,0)</f>
        <v>0</v>
      </c>
      <c r="G57" s="2">
        <f>Share10[[#This Row],[Q1''2025]]-Share10[[#This Row],[Q4''2024]]</f>
        <v>0</v>
      </c>
    </row>
    <row r="58" spans="1:7" x14ac:dyDescent="0.45">
      <c r="A58" s="3" t="s">
        <v>384</v>
      </c>
      <c r="B58" s="2">
        <v>0</v>
      </c>
      <c r="C58" s="2">
        <v>0</v>
      </c>
      <c r="D58" s="2">
        <v>0</v>
      </c>
      <c r="E58" s="2">
        <f>VLOOKUP(Share10[[#This Row],[Station]],[5]Sheet2!$A$2:$C$524,3,0)</f>
        <v>0</v>
      </c>
      <c r="F58" s="2">
        <f>VLOOKUP(Share10[[#This Row],[Station]],'[6]Reach and Share'!$A$1:$C$562,3,0)</f>
        <v>0</v>
      </c>
      <c r="G58" s="2">
        <f>Share10[[#This Row],[Q1''2025]]-Share10[[#This Row],[Q4''2024]]</f>
        <v>0</v>
      </c>
    </row>
    <row r="59" spans="1:7" x14ac:dyDescent="0.45">
      <c r="A59" s="3" t="s">
        <v>375</v>
      </c>
      <c r="B59" s="2">
        <v>0</v>
      </c>
      <c r="C59" s="2">
        <v>0</v>
      </c>
      <c r="D59" s="2">
        <v>0</v>
      </c>
      <c r="E59" s="2">
        <f>VLOOKUP(Share10[[#This Row],[Station]],[5]Sheet2!$A$2:$C$524,3,0)</f>
        <v>0</v>
      </c>
      <c r="F59" s="2">
        <f>VLOOKUP(Share10[[#This Row],[Station]],'[6]Reach and Share'!$A$1:$C$562,3,0)</f>
        <v>0</v>
      </c>
      <c r="G59" s="2">
        <f>Share10[[#This Row],[Q1''2025]]-Share10[[#This Row],[Q4''2024]]</f>
        <v>0</v>
      </c>
    </row>
    <row r="60" spans="1:7" x14ac:dyDescent="0.45">
      <c r="A60" s="3" t="s">
        <v>192</v>
      </c>
      <c r="B60" s="2">
        <v>0</v>
      </c>
      <c r="C60" s="2">
        <v>0</v>
      </c>
      <c r="D60" s="2">
        <v>0</v>
      </c>
      <c r="E60" s="2">
        <f>VLOOKUP(Share10[[#This Row],[Station]],[5]Sheet2!$A$2:$C$524,3,0)</f>
        <v>0</v>
      </c>
      <c r="F60" s="2">
        <f>VLOOKUP(Share10[[#This Row],[Station]],'[6]Reach and Share'!$A$1:$C$562,3,0)</f>
        <v>0</v>
      </c>
      <c r="G60" s="2">
        <f>Share10[[#This Row],[Q1''2025]]-Share10[[#This Row],[Q4''2024]]</f>
        <v>0</v>
      </c>
    </row>
    <row r="61" spans="1:7" x14ac:dyDescent="0.45">
      <c r="A61" s="3" t="s">
        <v>241</v>
      </c>
      <c r="B61" s="2">
        <v>0</v>
      </c>
      <c r="C61" s="2">
        <v>0</v>
      </c>
      <c r="D61" s="2">
        <v>0</v>
      </c>
      <c r="E61" s="2">
        <f>VLOOKUP(Share10[[#This Row],[Station]],[5]Sheet2!$A$2:$C$524,3,0)</f>
        <v>0</v>
      </c>
      <c r="F61" s="2">
        <f>VLOOKUP(Share10[[#This Row],[Station]],'[6]Reach and Share'!$A$1:$C$562,3,0)</f>
        <v>0</v>
      </c>
      <c r="G61" s="2">
        <f>Share10[[#This Row],[Q1''2025]]-Share10[[#This Row],[Q4''2024]]</f>
        <v>0</v>
      </c>
    </row>
    <row r="62" spans="1:7" x14ac:dyDescent="0.45">
      <c r="A62" s="3" t="s">
        <v>377</v>
      </c>
      <c r="B62" s="2">
        <v>0</v>
      </c>
      <c r="C62" s="2">
        <v>0</v>
      </c>
      <c r="D62" s="2">
        <v>0</v>
      </c>
      <c r="E62" s="2">
        <f>VLOOKUP(Share10[[#This Row],[Station]],[5]Sheet2!$A$2:$C$524,3,0)</f>
        <v>0</v>
      </c>
      <c r="F62" s="2">
        <f>VLOOKUP(Share10[[#This Row],[Station]],'[6]Reach and Share'!$A$1:$C$562,3,0)</f>
        <v>0</v>
      </c>
      <c r="G62" s="2">
        <f>Share10[[#This Row],[Q1''2025]]-Share10[[#This Row],[Q4''2024]]</f>
        <v>0</v>
      </c>
    </row>
    <row r="63" spans="1:7" x14ac:dyDescent="0.45">
      <c r="A63" s="3" t="s">
        <v>376</v>
      </c>
      <c r="B63" s="2">
        <v>0</v>
      </c>
      <c r="C63" s="2">
        <v>0</v>
      </c>
      <c r="D63" s="2">
        <v>0</v>
      </c>
      <c r="E63" s="2">
        <f>VLOOKUP(Share10[[#This Row],[Station]],[5]Sheet2!$A$2:$C$524,3,0)</f>
        <v>0</v>
      </c>
      <c r="F63" s="2">
        <f>VLOOKUP(Share10[[#This Row],[Station]],'[6]Reach and Share'!$A$1:$C$562,3,0)</f>
        <v>0</v>
      </c>
      <c r="G63" s="2">
        <f>Share10[[#This Row],[Q1''2025]]-Share10[[#This Row],[Q4''2024]]</f>
        <v>0</v>
      </c>
    </row>
    <row r="64" spans="1:7" x14ac:dyDescent="0.45">
      <c r="A64" s="3" t="s">
        <v>374</v>
      </c>
      <c r="B64" s="2">
        <v>0</v>
      </c>
      <c r="C64" s="2">
        <v>0</v>
      </c>
      <c r="D64" s="2">
        <v>0</v>
      </c>
      <c r="E64" s="2">
        <f>VLOOKUP(Share10[[#This Row],[Station]],[5]Sheet2!$A$2:$C$524,3,0)</f>
        <v>0</v>
      </c>
      <c r="F64" s="2">
        <f>VLOOKUP(Share10[[#This Row],[Station]],'[6]Reach and Share'!$A$1:$C$562,3,0)</f>
        <v>0</v>
      </c>
      <c r="G64" s="2">
        <f>Share10[[#This Row],[Q1''2025]]-Share10[[#This Row],[Q4''2024]]</f>
        <v>0</v>
      </c>
    </row>
    <row r="65" spans="1:7" x14ac:dyDescent="0.45">
      <c r="A65" s="3" t="s">
        <v>378</v>
      </c>
      <c r="B65" s="2">
        <v>0</v>
      </c>
      <c r="C65" s="2">
        <v>0</v>
      </c>
      <c r="D65" s="2">
        <v>0</v>
      </c>
      <c r="E65" s="2">
        <f>VLOOKUP(Share10[[#This Row],[Station]],[5]Sheet2!$A$2:$C$524,3,0)</f>
        <v>0</v>
      </c>
      <c r="F65" s="2">
        <f>VLOOKUP(Share10[[#This Row],[Station]],'[6]Reach and Share'!$A$1:$C$562,3,0)</f>
        <v>0</v>
      </c>
      <c r="G65" s="2">
        <f>Share10[[#This Row],[Q1''2025]]-Share10[[#This Row],[Q4''2024]]</f>
        <v>0</v>
      </c>
    </row>
    <row r="66" spans="1:7" x14ac:dyDescent="0.45">
      <c r="A66" s="3" t="s">
        <v>380</v>
      </c>
      <c r="B66" s="2">
        <v>0</v>
      </c>
      <c r="C66" s="2">
        <v>0</v>
      </c>
      <c r="D66" s="2">
        <v>0</v>
      </c>
      <c r="E66" s="2">
        <f>VLOOKUP(Share10[[#This Row],[Station]],[5]Sheet2!$A$2:$C$524,3,0)</f>
        <v>0</v>
      </c>
      <c r="F66" s="2">
        <f>VLOOKUP(Share10[[#This Row],[Station]],'[6]Reach and Share'!$A$1:$C$562,3,0)</f>
        <v>0</v>
      </c>
      <c r="G66" s="2">
        <f>Share10[[#This Row],[Q1''2025]]-Share10[[#This Row],[Q4''2024]]</f>
        <v>0</v>
      </c>
    </row>
    <row r="67" spans="1:7" x14ac:dyDescent="0.45">
      <c r="A67" s="3" t="s">
        <v>379</v>
      </c>
      <c r="B67" s="2">
        <v>0</v>
      </c>
      <c r="C67" s="2">
        <v>0</v>
      </c>
      <c r="D67" s="2">
        <v>0</v>
      </c>
      <c r="E67" s="2">
        <f>VLOOKUP(Share10[[#This Row],[Station]],[5]Sheet2!$A$2:$C$524,3,0)</f>
        <v>0</v>
      </c>
      <c r="F67" s="2">
        <f>VLOOKUP(Share10[[#This Row],[Station]],'[6]Reach and Share'!$A$1:$C$562,3,0)</f>
        <v>0</v>
      </c>
      <c r="G67" s="2">
        <f>Share10[[#This Row],[Q1''2025]]-Share10[[#This Row],[Q4''2024]]</f>
        <v>0</v>
      </c>
    </row>
    <row r="68" spans="1:7" x14ac:dyDescent="0.45">
      <c r="A68" s="3" t="s">
        <v>462</v>
      </c>
      <c r="B68" s="2">
        <v>0</v>
      </c>
      <c r="C68" s="2">
        <v>0</v>
      </c>
      <c r="D68" s="2">
        <v>0</v>
      </c>
      <c r="E68" s="2">
        <f>VLOOKUP(Share10[[#This Row],[Station]],[5]Sheet2!$A$2:$C$524,3,0)</f>
        <v>0</v>
      </c>
      <c r="F68" s="2">
        <f>VLOOKUP(Share10[[#This Row],[Station]],'[6]Reach and Share'!$A$1:$C$562,3,0)</f>
        <v>0</v>
      </c>
      <c r="G68" s="2">
        <f>Share10[[#This Row],[Q1''2025]]-Share10[[#This Row],[Q4''2024]]</f>
        <v>0</v>
      </c>
    </row>
    <row r="69" spans="1:7" x14ac:dyDescent="0.45">
      <c r="A69" s="3" t="s">
        <v>362</v>
      </c>
      <c r="B69" s="2">
        <v>0</v>
      </c>
      <c r="C69" s="2">
        <v>0</v>
      </c>
      <c r="D69" s="2">
        <v>0</v>
      </c>
      <c r="E69" s="2">
        <f>VLOOKUP(Share10[[#This Row],[Station]],[5]Sheet2!$A$2:$C$524,3,0)</f>
        <v>0</v>
      </c>
      <c r="F69" s="2">
        <f>VLOOKUP(Share10[[#This Row],[Station]],'[6]Reach and Share'!$A$1:$C$562,3,0)</f>
        <v>0</v>
      </c>
      <c r="G69" s="2">
        <f>Share10[[#This Row],[Q1''2025]]-Share10[[#This Row],[Q4''2024]]</f>
        <v>0</v>
      </c>
    </row>
    <row r="70" spans="1:7" x14ac:dyDescent="0.45">
      <c r="A70" s="3" t="s">
        <v>344</v>
      </c>
      <c r="B70" s="2">
        <v>0</v>
      </c>
      <c r="C70" s="2">
        <v>0</v>
      </c>
      <c r="D70" s="2">
        <v>0</v>
      </c>
      <c r="E70" s="2">
        <f>VLOOKUP(Share10[[#This Row],[Station]],[5]Sheet2!$A$2:$C$524,3,0)</f>
        <v>0</v>
      </c>
      <c r="F70" s="2">
        <f>VLOOKUP(Share10[[#This Row],[Station]],'[6]Reach and Share'!$A$1:$C$562,3,0)</f>
        <v>0</v>
      </c>
      <c r="G70" s="2">
        <f>Share10[[#This Row],[Q1''2025]]-Share10[[#This Row],[Q4''2024]]</f>
        <v>0</v>
      </c>
    </row>
    <row r="71" spans="1:7" x14ac:dyDescent="0.45">
      <c r="A71" s="3" t="s">
        <v>343</v>
      </c>
      <c r="B71" s="2">
        <v>0</v>
      </c>
      <c r="C71" s="2">
        <v>0</v>
      </c>
      <c r="D71" s="2">
        <v>0</v>
      </c>
      <c r="E71" s="2">
        <f>VLOOKUP(Share10[[#This Row],[Station]],[5]Sheet2!$A$2:$C$524,3,0)</f>
        <v>0</v>
      </c>
      <c r="F71" s="2">
        <f>VLOOKUP(Share10[[#This Row],[Station]],'[6]Reach and Share'!$A$1:$C$562,3,0)</f>
        <v>0</v>
      </c>
      <c r="G71" s="2">
        <f>Share10[[#This Row],[Q1''2025]]-Share10[[#This Row],[Q4''2024]]</f>
        <v>0</v>
      </c>
    </row>
    <row r="72" spans="1:7" x14ac:dyDescent="0.45">
      <c r="A72" s="3" t="s">
        <v>364</v>
      </c>
      <c r="B72" s="2">
        <v>0</v>
      </c>
      <c r="C72" s="2">
        <v>0</v>
      </c>
      <c r="D72" s="2">
        <v>0</v>
      </c>
      <c r="E72" s="2">
        <f>VLOOKUP(Share10[[#This Row],[Station]],[5]Sheet2!$A$2:$C$524,3,0)</f>
        <v>0</v>
      </c>
      <c r="F72" s="2">
        <f>VLOOKUP(Share10[[#This Row],[Station]],'[6]Reach and Share'!$A$1:$C$562,3,0)</f>
        <v>0</v>
      </c>
      <c r="G72" s="2">
        <f>Share10[[#This Row],[Q1''2025]]-Share10[[#This Row],[Q4''2024]]</f>
        <v>0</v>
      </c>
    </row>
    <row r="73" spans="1:7" x14ac:dyDescent="0.45">
      <c r="A73" s="3" t="s">
        <v>345</v>
      </c>
      <c r="B73" s="2">
        <v>0</v>
      </c>
      <c r="C73" s="2">
        <v>0</v>
      </c>
      <c r="D73" s="2">
        <v>0</v>
      </c>
      <c r="E73" s="2">
        <f>VLOOKUP(Share10[[#This Row],[Station]],[5]Sheet2!$A$2:$C$524,3,0)</f>
        <v>0</v>
      </c>
      <c r="F73" s="2">
        <f>VLOOKUP(Share10[[#This Row],[Station]],'[6]Reach and Share'!$A$1:$C$562,3,0)</f>
        <v>0</v>
      </c>
      <c r="G73" s="2">
        <f>Share10[[#This Row],[Q1''2025]]-Share10[[#This Row],[Q4''2024]]</f>
        <v>0</v>
      </c>
    </row>
    <row r="74" spans="1:7" x14ac:dyDescent="0.45">
      <c r="A74" s="3" t="s">
        <v>347</v>
      </c>
      <c r="B74" s="2">
        <v>0</v>
      </c>
      <c r="C74" s="2">
        <v>0</v>
      </c>
      <c r="D74" s="2">
        <v>0</v>
      </c>
      <c r="E74" s="2">
        <f>VLOOKUP(Share10[[#This Row],[Station]],[5]Sheet2!$A$2:$C$524,3,0)</f>
        <v>0</v>
      </c>
      <c r="F74" s="2">
        <f>VLOOKUP(Share10[[#This Row],[Station]],'[6]Reach and Share'!$A$1:$C$562,3,0)</f>
        <v>0</v>
      </c>
      <c r="G74" s="2">
        <f>Share10[[#This Row],[Q1''2025]]-Share10[[#This Row],[Q4''2024]]</f>
        <v>0</v>
      </c>
    </row>
    <row r="75" spans="1:7" x14ac:dyDescent="0.45">
      <c r="A75" s="3" t="s">
        <v>506</v>
      </c>
      <c r="B75" s="2">
        <v>0</v>
      </c>
      <c r="C75" s="2">
        <v>0</v>
      </c>
      <c r="D75" s="2">
        <v>0</v>
      </c>
      <c r="E75" s="2">
        <f>VLOOKUP(Share10[[#This Row],[Station]],[5]Sheet2!$A$2:$C$524,3,0)</f>
        <v>0</v>
      </c>
      <c r="F75" s="2">
        <f>VLOOKUP(Share10[[#This Row],[Station]],'[6]Reach and Share'!$A$1:$C$562,3,0)</f>
        <v>0</v>
      </c>
      <c r="G75" s="2">
        <f>Share10[[#This Row],[Q1''2025]]-Share10[[#This Row],[Q4''2024]]</f>
        <v>0</v>
      </c>
    </row>
    <row r="76" spans="1:7" x14ac:dyDescent="0.45">
      <c r="A76" s="3" t="s">
        <v>346</v>
      </c>
      <c r="B76" s="2">
        <v>0</v>
      </c>
      <c r="C76" s="2">
        <v>0</v>
      </c>
      <c r="D76" s="2">
        <v>0</v>
      </c>
      <c r="E76" s="2">
        <f>VLOOKUP(Share10[[#This Row],[Station]],[5]Sheet2!$A$2:$C$524,3,0)</f>
        <v>0</v>
      </c>
      <c r="F76" s="2">
        <f>VLOOKUP(Share10[[#This Row],[Station]],'[6]Reach and Share'!$A$1:$C$562,3,0)</f>
        <v>0</v>
      </c>
      <c r="G76" s="2">
        <f>Share10[[#This Row],[Q1''2025]]-Share10[[#This Row],[Q4''2024]]</f>
        <v>0</v>
      </c>
    </row>
    <row r="77" spans="1:7" x14ac:dyDescent="0.45">
      <c r="A77" s="3" t="s">
        <v>36</v>
      </c>
      <c r="B77" s="2">
        <v>8.0539315117527741E-3</v>
      </c>
      <c r="C77" s="2">
        <v>0</v>
      </c>
      <c r="D77" s="2">
        <v>0</v>
      </c>
      <c r="E77" s="2">
        <f>VLOOKUP(Share10[[#This Row],[Station]],[5]Sheet2!$A$2:$C$524,3,0)</f>
        <v>0</v>
      </c>
      <c r="F77" s="2">
        <f>VLOOKUP(Share10[[#This Row],[Station]],'[6]Reach and Share'!$A$1:$C$562,3,0)</f>
        <v>0</v>
      </c>
      <c r="G77" s="2">
        <f>Share10[[#This Row],[Q1''2025]]-Share10[[#This Row],[Q4''2024]]</f>
        <v>0</v>
      </c>
    </row>
    <row r="78" spans="1:7" x14ac:dyDescent="0.45">
      <c r="A78" s="3" t="s">
        <v>351</v>
      </c>
      <c r="B78" s="2">
        <v>0</v>
      </c>
      <c r="C78" s="2">
        <v>0</v>
      </c>
      <c r="D78" s="2">
        <v>0</v>
      </c>
      <c r="E78" s="2">
        <f>VLOOKUP(Share10[[#This Row],[Station]],[5]Sheet2!$A$2:$C$524,3,0)</f>
        <v>0</v>
      </c>
      <c r="F78" s="2">
        <f>VLOOKUP(Share10[[#This Row],[Station]],'[6]Reach and Share'!$A$1:$C$562,3,0)</f>
        <v>0</v>
      </c>
      <c r="G78" s="2">
        <f>Share10[[#This Row],[Q1''2025]]-Share10[[#This Row],[Q4''2024]]</f>
        <v>0</v>
      </c>
    </row>
    <row r="79" spans="1:7" x14ac:dyDescent="0.45">
      <c r="A79" s="3" t="s">
        <v>361</v>
      </c>
      <c r="B79" s="2">
        <v>0</v>
      </c>
      <c r="C79" s="2">
        <v>0</v>
      </c>
      <c r="D79" s="2">
        <v>0</v>
      </c>
      <c r="E79" s="2">
        <f>VLOOKUP(Share10[[#This Row],[Station]],[5]Sheet2!$A$2:$C$524,3,0)</f>
        <v>0</v>
      </c>
      <c r="F79" s="2">
        <f>VLOOKUP(Share10[[#This Row],[Station]],'[6]Reach and Share'!$A$1:$C$562,3,0)</f>
        <v>0</v>
      </c>
      <c r="G79" s="2">
        <f>Share10[[#This Row],[Q1''2025]]-Share10[[#This Row],[Q4''2024]]</f>
        <v>0</v>
      </c>
    </row>
    <row r="80" spans="1:7" x14ac:dyDescent="0.45">
      <c r="A80" s="3" t="s">
        <v>493</v>
      </c>
      <c r="B80" s="2">
        <v>0</v>
      </c>
      <c r="C80" s="2">
        <v>0</v>
      </c>
      <c r="D80" s="2">
        <v>0</v>
      </c>
      <c r="E80" s="2">
        <f>VLOOKUP(Share10[[#This Row],[Station]],[5]Sheet2!$A$2:$C$524,3,0)</f>
        <v>0</v>
      </c>
      <c r="F80" s="2">
        <f>VLOOKUP(Share10[[#This Row],[Station]],'[6]Reach and Share'!$A$1:$C$562,3,0)</f>
        <v>0</v>
      </c>
      <c r="G80" s="2">
        <f>Share10[[#This Row],[Q1''2025]]-Share10[[#This Row],[Q4''2024]]</f>
        <v>0</v>
      </c>
    </row>
    <row r="81" spans="1:7" x14ac:dyDescent="0.45">
      <c r="A81" s="3" t="s">
        <v>342</v>
      </c>
      <c r="B81" s="2">
        <v>0</v>
      </c>
      <c r="C81" s="2">
        <v>0</v>
      </c>
      <c r="D81" s="2">
        <v>0</v>
      </c>
      <c r="E81" s="2">
        <f>VLOOKUP(Share10[[#This Row],[Station]],[5]Sheet2!$A$2:$C$524,3,0)</f>
        <v>0</v>
      </c>
      <c r="F81" s="2">
        <f>VLOOKUP(Share10[[#This Row],[Station]],'[6]Reach and Share'!$A$1:$C$562,3,0)</f>
        <v>0</v>
      </c>
      <c r="G81" s="2">
        <f>Share10[[#This Row],[Q1''2025]]-Share10[[#This Row],[Q4''2024]]</f>
        <v>0</v>
      </c>
    </row>
    <row r="82" spans="1:7" x14ac:dyDescent="0.45">
      <c r="A82" s="3" t="s">
        <v>341</v>
      </c>
      <c r="B82" s="2">
        <v>0</v>
      </c>
      <c r="C82" s="2">
        <v>0</v>
      </c>
      <c r="D82" s="2">
        <v>0</v>
      </c>
      <c r="E82" s="2">
        <f>VLOOKUP(Share10[[#This Row],[Station]],[5]Sheet2!$A$2:$C$524,3,0)</f>
        <v>0</v>
      </c>
      <c r="F82" s="2">
        <f>VLOOKUP(Share10[[#This Row],[Station]],'[6]Reach and Share'!$A$1:$C$562,3,0)</f>
        <v>0</v>
      </c>
      <c r="G82" s="2">
        <f>Share10[[#This Row],[Q1''2025]]-Share10[[#This Row],[Q4''2024]]</f>
        <v>0</v>
      </c>
    </row>
    <row r="83" spans="1:7" x14ac:dyDescent="0.45">
      <c r="A83" s="3" t="s">
        <v>457</v>
      </c>
      <c r="B83" s="2">
        <v>0</v>
      </c>
      <c r="C83" s="2">
        <v>0</v>
      </c>
      <c r="D83" s="2">
        <v>0</v>
      </c>
      <c r="E83" s="2">
        <f>VLOOKUP(Share10[[#This Row],[Station]],[5]Sheet2!$A$2:$C$524,3,0)</f>
        <v>0</v>
      </c>
      <c r="F83" s="2">
        <f>VLOOKUP(Share10[[#This Row],[Station]],'[6]Reach and Share'!$A$1:$C$562,3,0)</f>
        <v>0</v>
      </c>
      <c r="G83" s="2">
        <f>Share10[[#This Row],[Q1''2025]]-Share10[[#This Row],[Q4''2024]]</f>
        <v>0</v>
      </c>
    </row>
    <row r="84" spans="1:7" x14ac:dyDescent="0.45">
      <c r="A84" s="3" t="s">
        <v>420</v>
      </c>
      <c r="B84" s="2">
        <v>0</v>
      </c>
      <c r="C84" s="2">
        <v>0</v>
      </c>
      <c r="D84" s="2">
        <v>0</v>
      </c>
      <c r="E84" s="2">
        <f>VLOOKUP(Share10[[#This Row],[Station]],[5]Sheet2!$A$2:$C$524,3,0)</f>
        <v>0</v>
      </c>
      <c r="F84" s="2">
        <f>VLOOKUP(Share10[[#This Row],[Station]],'[6]Reach and Share'!$A$1:$C$562,3,0)</f>
        <v>0</v>
      </c>
      <c r="G84" s="2">
        <f>Share10[[#This Row],[Q1''2025]]-Share10[[#This Row],[Q4''2024]]</f>
        <v>0</v>
      </c>
    </row>
    <row r="85" spans="1:7" x14ac:dyDescent="0.45">
      <c r="A85" s="3" t="s">
        <v>186</v>
      </c>
      <c r="B85" s="2">
        <v>0</v>
      </c>
      <c r="C85" s="2">
        <v>0</v>
      </c>
      <c r="D85" s="2">
        <v>0</v>
      </c>
      <c r="E85" s="2">
        <f>VLOOKUP(Share10[[#This Row],[Station]],[5]Sheet2!$A$2:$C$524,3,0)</f>
        <v>0</v>
      </c>
      <c r="F85" s="2">
        <f>VLOOKUP(Share10[[#This Row],[Station]],'[6]Reach and Share'!$A$1:$C$562,3,0)</f>
        <v>0</v>
      </c>
      <c r="G85" s="2">
        <f>Share10[[#This Row],[Q1''2025]]-Share10[[#This Row],[Q4''2024]]</f>
        <v>0</v>
      </c>
    </row>
    <row r="86" spans="1:7" x14ac:dyDescent="0.45">
      <c r="A86" s="3" t="s">
        <v>419</v>
      </c>
      <c r="B86" s="2">
        <v>0</v>
      </c>
      <c r="C86" s="2">
        <v>0</v>
      </c>
      <c r="D86" s="2">
        <v>0</v>
      </c>
      <c r="E86" s="2">
        <f>VLOOKUP(Share10[[#This Row],[Station]],[5]Sheet2!$A$2:$C$524,3,0)</f>
        <v>0</v>
      </c>
      <c r="F86" s="2">
        <f>VLOOKUP(Share10[[#This Row],[Station]],'[6]Reach and Share'!$A$1:$C$562,3,0)</f>
        <v>0</v>
      </c>
      <c r="G86" s="2">
        <f>Share10[[#This Row],[Q1''2025]]-Share10[[#This Row],[Q4''2024]]</f>
        <v>0</v>
      </c>
    </row>
    <row r="87" spans="1:7" x14ac:dyDescent="0.45">
      <c r="A87" s="3" t="s">
        <v>423</v>
      </c>
      <c r="B87" s="2">
        <v>4.9516764109294835E-3</v>
      </c>
      <c r="C87" s="2">
        <v>0</v>
      </c>
      <c r="D87" s="2">
        <v>0</v>
      </c>
      <c r="E87" s="2">
        <f>VLOOKUP(Share10[[#This Row],[Station]],[5]Sheet2!$A$2:$C$524,3,0)</f>
        <v>0</v>
      </c>
      <c r="F87" s="2">
        <f>VLOOKUP(Share10[[#This Row],[Station]],'[6]Reach and Share'!$A$1:$C$562,3,0)</f>
        <v>0</v>
      </c>
      <c r="G87" s="2">
        <f>Share10[[#This Row],[Q1''2025]]-Share10[[#This Row],[Q4''2024]]</f>
        <v>0</v>
      </c>
    </row>
    <row r="88" spans="1:7" x14ac:dyDescent="0.45">
      <c r="A88" s="3" t="s">
        <v>195</v>
      </c>
      <c r="B88" s="2">
        <v>0</v>
      </c>
      <c r="C88" s="2">
        <v>0</v>
      </c>
      <c r="D88" s="2">
        <v>0</v>
      </c>
      <c r="E88" s="2">
        <f>VLOOKUP(Share10[[#This Row],[Station]],[5]Sheet2!$A$2:$C$524,3,0)</f>
        <v>0</v>
      </c>
      <c r="F88" s="2">
        <f>VLOOKUP(Share10[[#This Row],[Station]],'[6]Reach and Share'!$A$1:$C$562,3,0)</f>
        <v>0</v>
      </c>
      <c r="G88" s="2">
        <f>Share10[[#This Row],[Q1''2025]]-Share10[[#This Row],[Q4''2024]]</f>
        <v>0</v>
      </c>
    </row>
    <row r="89" spans="1:7" x14ac:dyDescent="0.45">
      <c r="A89" s="3" t="s">
        <v>412</v>
      </c>
      <c r="B89" s="2">
        <v>0</v>
      </c>
      <c r="C89" s="2">
        <v>0</v>
      </c>
      <c r="D89" s="2">
        <v>0</v>
      </c>
      <c r="E89" s="2">
        <f>VLOOKUP(Share10[[#This Row],[Station]],[5]Sheet2!$A$2:$C$524,3,0)</f>
        <v>0</v>
      </c>
      <c r="F89" s="2">
        <f>VLOOKUP(Share10[[#This Row],[Station]],'[6]Reach and Share'!$A$1:$C$562,3,0)</f>
        <v>0</v>
      </c>
      <c r="G89" s="2">
        <f>Share10[[#This Row],[Q1''2025]]-Share10[[#This Row],[Q4''2024]]</f>
        <v>0</v>
      </c>
    </row>
    <row r="90" spans="1:7" x14ac:dyDescent="0.45">
      <c r="A90" s="3" t="s">
        <v>421</v>
      </c>
      <c r="B90" s="2">
        <v>0</v>
      </c>
      <c r="C90" s="2">
        <v>0</v>
      </c>
      <c r="D90" s="2">
        <v>0</v>
      </c>
      <c r="E90" s="2">
        <f>VLOOKUP(Share10[[#This Row],[Station]],[5]Sheet2!$A$2:$C$524,3,0)</f>
        <v>0</v>
      </c>
      <c r="F90" s="2">
        <f>VLOOKUP(Share10[[#This Row],[Station]],'[6]Reach and Share'!$A$1:$C$562,3,0)</f>
        <v>0</v>
      </c>
      <c r="G90" s="2">
        <f>Share10[[#This Row],[Q1''2025]]-Share10[[#This Row],[Q4''2024]]</f>
        <v>0</v>
      </c>
    </row>
    <row r="91" spans="1:7" x14ac:dyDescent="0.45">
      <c r="A91" s="3" t="s">
        <v>173</v>
      </c>
      <c r="B91" s="2">
        <v>1.1931750387781891E-3</v>
      </c>
      <c r="C91" s="2">
        <v>0</v>
      </c>
      <c r="D91" s="2">
        <v>0</v>
      </c>
      <c r="E91" s="2">
        <f>VLOOKUP(Share10[[#This Row],[Station]],[5]Sheet2!$A$2:$C$524,3,0)</f>
        <v>0</v>
      </c>
      <c r="F91" s="2">
        <f>VLOOKUP(Share10[[#This Row],[Station]],'[6]Reach and Share'!$A$1:$C$562,3,0)</f>
        <v>0</v>
      </c>
      <c r="G91" s="2">
        <f>Share10[[#This Row],[Q1''2025]]-Share10[[#This Row],[Q4''2024]]</f>
        <v>0</v>
      </c>
    </row>
    <row r="92" spans="1:7" x14ac:dyDescent="0.45">
      <c r="A92" s="3" t="s">
        <v>190</v>
      </c>
      <c r="B92" s="2">
        <v>0</v>
      </c>
      <c r="C92" s="2">
        <v>0</v>
      </c>
      <c r="D92" s="2">
        <v>0</v>
      </c>
      <c r="E92" s="2">
        <f>VLOOKUP(Share10[[#This Row],[Station]],[5]Sheet2!$A$2:$C$524,3,0)</f>
        <v>0</v>
      </c>
      <c r="F92" s="2">
        <f>VLOOKUP(Share10[[#This Row],[Station]],'[6]Reach and Share'!$A$1:$C$562,3,0)</f>
        <v>0</v>
      </c>
      <c r="G92" s="2">
        <f>Share10[[#This Row],[Q1''2025]]-Share10[[#This Row],[Q4''2024]]</f>
        <v>0</v>
      </c>
    </row>
    <row r="93" spans="1:7" x14ac:dyDescent="0.45">
      <c r="A93" s="3" t="s">
        <v>417</v>
      </c>
      <c r="B93" s="2">
        <v>0</v>
      </c>
      <c r="C93" s="2">
        <v>0</v>
      </c>
      <c r="D93" s="2">
        <v>0</v>
      </c>
      <c r="E93" s="2">
        <f>VLOOKUP(Share10[[#This Row],[Station]],[5]Sheet2!$A$2:$C$524,3,0)</f>
        <v>0</v>
      </c>
      <c r="F93" s="2">
        <f>VLOOKUP(Share10[[#This Row],[Station]],'[6]Reach and Share'!$A$1:$C$562,3,0)</f>
        <v>0</v>
      </c>
      <c r="G93" s="2">
        <f>Share10[[#This Row],[Q1''2025]]-Share10[[#This Row],[Q4''2024]]</f>
        <v>0</v>
      </c>
    </row>
    <row r="94" spans="1:7" x14ac:dyDescent="0.45">
      <c r="A94" s="3" t="s">
        <v>32</v>
      </c>
      <c r="B94" s="2">
        <v>0</v>
      </c>
      <c r="C94" s="2">
        <v>0</v>
      </c>
      <c r="D94" s="2">
        <v>0</v>
      </c>
      <c r="E94" s="2">
        <f>VLOOKUP(Share10[[#This Row],[Station]],[5]Sheet2!$A$2:$C$524,3,0)</f>
        <v>0</v>
      </c>
      <c r="F94" s="2">
        <f>VLOOKUP(Share10[[#This Row],[Station]],'[6]Reach and Share'!$A$1:$C$562,3,0)</f>
        <v>0</v>
      </c>
      <c r="G94" s="2">
        <f>Share10[[#This Row],[Q1''2025]]-Share10[[#This Row],[Q4''2024]]</f>
        <v>0</v>
      </c>
    </row>
    <row r="95" spans="1:7" x14ac:dyDescent="0.45">
      <c r="A95" s="3" t="s">
        <v>238</v>
      </c>
      <c r="B95" s="2">
        <v>0</v>
      </c>
      <c r="C95" s="2">
        <v>0</v>
      </c>
      <c r="D95" s="2">
        <v>0</v>
      </c>
      <c r="E95" s="2">
        <f>VLOOKUP(Share10[[#This Row],[Station]],[5]Sheet2!$A$2:$C$524,3,0)</f>
        <v>0</v>
      </c>
      <c r="F95" s="2">
        <f>VLOOKUP(Share10[[#This Row],[Station]],'[6]Reach and Share'!$A$1:$C$562,3,0)</f>
        <v>0</v>
      </c>
      <c r="G95" s="2">
        <f>Share10[[#This Row],[Q1''2025]]-Share10[[#This Row],[Q4''2024]]</f>
        <v>0</v>
      </c>
    </row>
    <row r="96" spans="1:7" x14ac:dyDescent="0.45">
      <c r="A96" s="3" t="s">
        <v>191</v>
      </c>
      <c r="B96" s="2">
        <v>0</v>
      </c>
      <c r="C96" s="2">
        <v>0</v>
      </c>
      <c r="D96" s="2">
        <v>0</v>
      </c>
      <c r="E96" s="2">
        <f>VLOOKUP(Share10[[#This Row],[Station]],[5]Sheet2!$A$2:$C$524,3,0)</f>
        <v>0</v>
      </c>
      <c r="F96" s="2">
        <f>VLOOKUP(Share10[[#This Row],[Station]],'[6]Reach and Share'!$A$1:$C$562,3,0)</f>
        <v>0</v>
      </c>
      <c r="G96" s="2">
        <f>Share10[[#This Row],[Q1''2025]]-Share10[[#This Row],[Q4''2024]]</f>
        <v>0</v>
      </c>
    </row>
    <row r="97" spans="1:7" x14ac:dyDescent="0.45">
      <c r="A97" s="3" t="s">
        <v>518</v>
      </c>
      <c r="B97" s="2">
        <v>0</v>
      </c>
      <c r="C97" s="2">
        <v>0</v>
      </c>
      <c r="D97" s="2">
        <v>0</v>
      </c>
      <c r="E97" s="2">
        <f>VLOOKUP(Share10[[#This Row],[Station]],[5]Sheet2!$A$2:$C$524,3,0)</f>
        <v>0</v>
      </c>
      <c r="F97" s="2">
        <f>VLOOKUP(Share10[[#This Row],[Station]],'[6]Reach and Share'!$A$1:$C$562,3,0)</f>
        <v>0</v>
      </c>
      <c r="G97" s="2">
        <f>Share10[[#This Row],[Q1''2025]]-Share10[[#This Row],[Q4''2024]]</f>
        <v>0</v>
      </c>
    </row>
    <row r="98" spans="1:7" x14ac:dyDescent="0.45">
      <c r="A98" s="3" t="s">
        <v>163</v>
      </c>
      <c r="B98" s="2">
        <v>0</v>
      </c>
      <c r="C98" s="2">
        <v>0</v>
      </c>
      <c r="D98" s="2">
        <v>0</v>
      </c>
      <c r="E98" s="2">
        <f>VLOOKUP(Share10[[#This Row],[Station]],[5]Sheet2!$A$2:$C$524,3,0)</f>
        <v>0</v>
      </c>
      <c r="F98" s="2">
        <f>VLOOKUP(Share10[[#This Row],[Station]],'[6]Reach and Share'!$A$1:$C$562,3,0)</f>
        <v>0</v>
      </c>
      <c r="G98" s="2">
        <f>Share10[[#This Row],[Q1''2025]]-Share10[[#This Row],[Q4''2024]]</f>
        <v>0</v>
      </c>
    </row>
    <row r="99" spans="1:7" x14ac:dyDescent="0.45">
      <c r="A99" s="3" t="s">
        <v>427</v>
      </c>
      <c r="B99" s="2">
        <v>0</v>
      </c>
      <c r="C99" s="2">
        <v>0</v>
      </c>
      <c r="D99" s="2">
        <v>0</v>
      </c>
      <c r="E99" s="2">
        <f>VLOOKUP(Share10[[#This Row],[Station]],[5]Sheet2!$A$2:$C$524,3,0)</f>
        <v>0</v>
      </c>
      <c r="F99" s="2">
        <f>VLOOKUP(Share10[[#This Row],[Station]],'[6]Reach and Share'!$A$1:$C$562,3,0)</f>
        <v>0</v>
      </c>
      <c r="G99" s="2">
        <f>Share10[[#This Row],[Q1''2025]]-Share10[[#This Row],[Q4''2024]]</f>
        <v>0</v>
      </c>
    </row>
    <row r="100" spans="1:7" x14ac:dyDescent="0.45">
      <c r="A100" s="3" t="s">
        <v>428</v>
      </c>
      <c r="B100" s="2">
        <v>0</v>
      </c>
      <c r="C100" s="2">
        <v>0</v>
      </c>
      <c r="D100" s="2">
        <v>0</v>
      </c>
      <c r="E100" s="2">
        <f>VLOOKUP(Share10[[#This Row],[Station]],[5]Sheet2!$A$2:$C$524,3,0)</f>
        <v>0</v>
      </c>
      <c r="F100" s="2">
        <f>VLOOKUP(Share10[[#This Row],[Station]],'[6]Reach and Share'!$A$1:$C$562,3,0)</f>
        <v>0</v>
      </c>
      <c r="G100" s="2">
        <f>Share10[[#This Row],[Q1''2025]]-Share10[[#This Row],[Q4''2024]]</f>
        <v>0</v>
      </c>
    </row>
    <row r="101" spans="1:7" x14ac:dyDescent="0.45">
      <c r="A101" s="3" t="s">
        <v>426</v>
      </c>
      <c r="B101" s="2">
        <v>0</v>
      </c>
      <c r="C101" s="2">
        <v>0</v>
      </c>
      <c r="D101" s="2">
        <v>0</v>
      </c>
      <c r="E101" s="2">
        <f>VLOOKUP(Share10[[#This Row],[Station]],[5]Sheet2!$A$2:$C$524,3,0)</f>
        <v>0</v>
      </c>
      <c r="F101" s="2">
        <f>VLOOKUP(Share10[[#This Row],[Station]],'[6]Reach and Share'!$A$1:$C$562,3,0)</f>
        <v>0</v>
      </c>
      <c r="G101" s="2">
        <f>Share10[[#This Row],[Q1''2025]]-Share10[[#This Row],[Q4''2024]]</f>
        <v>0</v>
      </c>
    </row>
    <row r="102" spans="1:7" x14ac:dyDescent="0.45">
      <c r="A102" s="3" t="s">
        <v>519</v>
      </c>
      <c r="B102" s="2">
        <v>0</v>
      </c>
      <c r="C102" s="2">
        <v>0</v>
      </c>
      <c r="D102" s="2">
        <v>0</v>
      </c>
      <c r="E102" s="2">
        <f>VLOOKUP(Share10[[#This Row],[Station]],[5]Sheet2!$A$2:$C$524,3,0)</f>
        <v>0</v>
      </c>
      <c r="F102" s="2">
        <f>VLOOKUP(Share10[[#This Row],[Station]],'[6]Reach and Share'!$A$1:$C$562,3,0)</f>
        <v>0</v>
      </c>
      <c r="G102" s="2">
        <f>Share10[[#This Row],[Q1''2025]]-Share10[[#This Row],[Q4''2024]]</f>
        <v>0</v>
      </c>
    </row>
    <row r="103" spans="1:7" x14ac:dyDescent="0.45">
      <c r="A103" s="3" t="s">
        <v>430</v>
      </c>
      <c r="B103" s="2">
        <v>0</v>
      </c>
      <c r="C103" s="2">
        <v>0</v>
      </c>
      <c r="D103" s="2">
        <v>0</v>
      </c>
      <c r="E103" s="2">
        <f>VLOOKUP(Share10[[#This Row],[Station]],[5]Sheet2!$A$2:$C$524,3,0)</f>
        <v>0</v>
      </c>
      <c r="F103" s="2">
        <f>VLOOKUP(Share10[[#This Row],[Station]],'[6]Reach and Share'!$A$1:$C$562,3,0)</f>
        <v>0</v>
      </c>
      <c r="G103" s="2">
        <f>Share10[[#This Row],[Q1''2025]]-Share10[[#This Row],[Q4''2024]]</f>
        <v>0</v>
      </c>
    </row>
    <row r="104" spans="1:7" x14ac:dyDescent="0.45">
      <c r="A104" s="3" t="s">
        <v>431</v>
      </c>
      <c r="B104" s="2">
        <v>0</v>
      </c>
      <c r="C104" s="2">
        <v>0</v>
      </c>
      <c r="D104" s="2">
        <v>0</v>
      </c>
      <c r="E104" s="2">
        <f>VLOOKUP(Share10[[#This Row],[Station]],[5]Sheet2!$A$2:$C$524,3,0)</f>
        <v>0</v>
      </c>
      <c r="F104" s="2">
        <f>VLOOKUP(Share10[[#This Row],[Station]],'[6]Reach and Share'!$A$1:$C$562,3,0)</f>
        <v>0</v>
      </c>
      <c r="G104" s="2">
        <f>Share10[[#This Row],[Q1''2025]]-Share10[[#This Row],[Q4''2024]]</f>
        <v>0</v>
      </c>
    </row>
    <row r="105" spans="1:7" x14ac:dyDescent="0.45">
      <c r="A105" s="3" t="s">
        <v>429</v>
      </c>
      <c r="B105" s="2">
        <v>0</v>
      </c>
      <c r="C105" s="2">
        <v>0</v>
      </c>
      <c r="D105" s="2">
        <v>0</v>
      </c>
      <c r="E105" s="2">
        <f>VLOOKUP(Share10[[#This Row],[Station]],[5]Sheet2!$A$2:$C$524,3,0)</f>
        <v>0</v>
      </c>
      <c r="F105" s="2">
        <f>VLOOKUP(Share10[[#This Row],[Station]],'[6]Reach and Share'!$A$1:$C$562,3,0)</f>
        <v>0</v>
      </c>
      <c r="G105" s="2">
        <f>Share10[[#This Row],[Q1''2025]]-Share10[[#This Row],[Q4''2024]]</f>
        <v>0</v>
      </c>
    </row>
    <row r="106" spans="1:7" x14ac:dyDescent="0.45">
      <c r="A106" s="3" t="s">
        <v>509</v>
      </c>
      <c r="B106" s="2">
        <v>0</v>
      </c>
      <c r="C106" s="2">
        <v>0</v>
      </c>
      <c r="D106" s="2">
        <v>0</v>
      </c>
      <c r="E106" s="2">
        <f>VLOOKUP(Share10[[#This Row],[Station]],[5]Sheet2!$A$2:$C$524,3,0)</f>
        <v>0</v>
      </c>
      <c r="F106" s="2">
        <f>VLOOKUP(Share10[[#This Row],[Station]],'[6]Reach and Share'!$A$1:$C$562,3,0)</f>
        <v>0</v>
      </c>
      <c r="G106" s="2">
        <f>Share10[[#This Row],[Q1''2025]]-Share10[[#This Row],[Q4''2024]]</f>
        <v>0</v>
      </c>
    </row>
    <row r="107" spans="1:7" x14ac:dyDescent="0.45">
      <c r="A107" s="3" t="s">
        <v>182</v>
      </c>
      <c r="B107" s="2">
        <v>0</v>
      </c>
      <c r="C107" s="2">
        <v>0</v>
      </c>
      <c r="D107" s="2">
        <v>0</v>
      </c>
      <c r="E107" s="2">
        <f>VLOOKUP(Share10[[#This Row],[Station]],[5]Sheet2!$A$2:$C$524,3,0)</f>
        <v>0</v>
      </c>
      <c r="F107" s="2">
        <f>VLOOKUP(Share10[[#This Row],[Station]],'[6]Reach and Share'!$A$1:$C$562,3,0)</f>
        <v>0</v>
      </c>
      <c r="G107" s="2">
        <f>Share10[[#This Row],[Q1''2025]]-Share10[[#This Row],[Q4''2024]]</f>
        <v>0</v>
      </c>
    </row>
    <row r="108" spans="1:7" x14ac:dyDescent="0.45">
      <c r="A108" s="3" t="s">
        <v>425</v>
      </c>
      <c r="B108" s="2">
        <v>0</v>
      </c>
      <c r="C108" s="2">
        <v>0</v>
      </c>
      <c r="D108" s="2">
        <v>0</v>
      </c>
      <c r="E108" s="2">
        <f>VLOOKUP(Share10[[#This Row],[Station]],[5]Sheet2!$A$2:$C$524,3,0)</f>
        <v>0</v>
      </c>
      <c r="F108" s="2">
        <f>VLOOKUP(Share10[[#This Row],[Station]],'[6]Reach and Share'!$A$1:$C$562,3,0)</f>
        <v>0</v>
      </c>
      <c r="G108" s="2">
        <f>Share10[[#This Row],[Q1''2025]]-Share10[[#This Row],[Q4''2024]]</f>
        <v>0</v>
      </c>
    </row>
    <row r="109" spans="1:7" x14ac:dyDescent="0.45">
      <c r="A109" s="3" t="s">
        <v>226</v>
      </c>
      <c r="B109" s="2">
        <v>0</v>
      </c>
      <c r="C109" s="2">
        <v>0</v>
      </c>
      <c r="D109" s="2">
        <v>0</v>
      </c>
      <c r="E109" s="2">
        <f>VLOOKUP(Share10[[#This Row],[Station]],[5]Sheet2!$A$2:$C$524,3,0)</f>
        <v>0</v>
      </c>
      <c r="F109" s="2">
        <f>VLOOKUP(Share10[[#This Row],[Station]],'[6]Reach and Share'!$A$1:$C$562,3,0)</f>
        <v>0</v>
      </c>
      <c r="G109" s="2">
        <f>Share10[[#This Row],[Q1''2025]]-Share10[[#This Row],[Q4''2024]]</f>
        <v>0</v>
      </c>
    </row>
    <row r="110" spans="1:7" x14ac:dyDescent="0.45">
      <c r="A110" s="3" t="s">
        <v>180</v>
      </c>
      <c r="B110" s="2">
        <v>0</v>
      </c>
      <c r="C110" s="2">
        <v>0</v>
      </c>
      <c r="D110" s="2">
        <v>0</v>
      </c>
      <c r="E110" s="2">
        <f>VLOOKUP(Share10[[#This Row],[Station]],[5]Sheet2!$A$2:$C$524,3,0)</f>
        <v>0</v>
      </c>
      <c r="F110" s="2">
        <f>VLOOKUP(Share10[[#This Row],[Station]],'[6]Reach and Share'!$A$1:$C$562,3,0)</f>
        <v>0</v>
      </c>
      <c r="G110" s="2">
        <f>Share10[[#This Row],[Q1''2025]]-Share10[[#This Row],[Q4''2024]]</f>
        <v>0</v>
      </c>
    </row>
    <row r="111" spans="1:7" x14ac:dyDescent="0.45">
      <c r="A111" s="3" t="s">
        <v>444</v>
      </c>
      <c r="B111" s="2">
        <v>0</v>
      </c>
      <c r="C111" s="2">
        <v>0</v>
      </c>
      <c r="D111" s="2">
        <v>0</v>
      </c>
      <c r="E111" s="2">
        <f>VLOOKUP(Share10[[#This Row],[Station]],[5]Sheet2!$A$2:$C$524,3,0)</f>
        <v>0</v>
      </c>
      <c r="F111" s="2">
        <f>VLOOKUP(Share10[[#This Row],[Station]],'[6]Reach and Share'!$A$1:$C$562,3,0)</f>
        <v>0</v>
      </c>
      <c r="G111" s="2">
        <f>Share10[[#This Row],[Q1''2025]]-Share10[[#This Row],[Q4''2024]]</f>
        <v>0</v>
      </c>
    </row>
    <row r="112" spans="1:7" x14ac:dyDescent="0.45">
      <c r="A112" s="3" t="s">
        <v>168</v>
      </c>
      <c r="B112" s="2">
        <v>0</v>
      </c>
      <c r="C112" s="2">
        <v>0</v>
      </c>
      <c r="D112" s="2">
        <v>0</v>
      </c>
      <c r="E112" s="2">
        <f>VLOOKUP(Share10[[#This Row],[Station]],[5]Sheet2!$A$2:$C$524,3,0)</f>
        <v>0</v>
      </c>
      <c r="F112" s="2">
        <f>VLOOKUP(Share10[[#This Row],[Station]],'[6]Reach and Share'!$A$1:$C$562,3,0)</f>
        <v>0</v>
      </c>
      <c r="G112" s="2">
        <f>Share10[[#This Row],[Q1''2025]]-Share10[[#This Row],[Q4''2024]]</f>
        <v>0</v>
      </c>
    </row>
    <row r="113" spans="1:7" x14ac:dyDescent="0.45">
      <c r="A113" s="3" t="s">
        <v>10</v>
      </c>
      <c r="B113" s="2">
        <v>0</v>
      </c>
      <c r="C113" s="2">
        <v>0</v>
      </c>
      <c r="D113" s="2">
        <v>0</v>
      </c>
      <c r="E113" s="2">
        <f>VLOOKUP(Share10[[#This Row],[Station]],[5]Sheet2!$A$2:$C$524,3,0)</f>
        <v>0</v>
      </c>
      <c r="F113" s="2">
        <f>VLOOKUP(Share10[[#This Row],[Station]],'[6]Reach and Share'!$A$1:$C$562,3,0)</f>
        <v>0</v>
      </c>
      <c r="G113" s="2">
        <f>Share10[[#This Row],[Q1''2025]]-Share10[[#This Row],[Q4''2024]]</f>
        <v>0</v>
      </c>
    </row>
    <row r="114" spans="1:7" x14ac:dyDescent="0.45">
      <c r="A114" s="3" t="s">
        <v>24</v>
      </c>
      <c r="B114" s="2">
        <v>0</v>
      </c>
      <c r="C114" s="2">
        <v>3.4479501228037029E-3</v>
      </c>
      <c r="D114" s="2">
        <v>6.1742006615214985E-3</v>
      </c>
      <c r="E114" s="2">
        <f>VLOOKUP(Share10[[#This Row],[Station]],[5]Sheet2!$A$2:$C$524,3,0)</f>
        <v>0</v>
      </c>
      <c r="F114" s="2">
        <f>VLOOKUP(Share10[[#This Row],[Station]],'[6]Reach and Share'!$A$1:$C$562,3,0)</f>
        <v>0</v>
      </c>
      <c r="G114" s="2">
        <f>Share10[[#This Row],[Q1''2025]]-Share10[[#This Row],[Q4''2024]]</f>
        <v>0</v>
      </c>
    </row>
    <row r="115" spans="1:7" x14ac:dyDescent="0.45">
      <c r="A115" s="3" t="s">
        <v>363</v>
      </c>
      <c r="B115" s="2">
        <v>0</v>
      </c>
      <c r="C115" s="2">
        <v>0</v>
      </c>
      <c r="D115" s="2">
        <v>0</v>
      </c>
      <c r="E115" s="2">
        <f>VLOOKUP(Share10[[#This Row],[Station]],[5]Sheet2!$A$2:$C$524,3,0)</f>
        <v>0</v>
      </c>
      <c r="F115" s="2">
        <f>VLOOKUP(Share10[[#This Row],[Station]],'[6]Reach and Share'!$A$1:$C$562,3,0)</f>
        <v>0</v>
      </c>
      <c r="G115" s="2">
        <f>Share10[[#This Row],[Q1''2025]]-Share10[[#This Row],[Q4''2024]]</f>
        <v>0</v>
      </c>
    </row>
    <row r="116" spans="1:7" x14ac:dyDescent="0.45">
      <c r="A116" s="3" t="s">
        <v>438</v>
      </c>
      <c r="B116" s="2">
        <v>0</v>
      </c>
      <c r="C116" s="2">
        <v>0</v>
      </c>
      <c r="D116" s="2">
        <v>0</v>
      </c>
      <c r="E116" s="2">
        <f>VLOOKUP(Share10[[#This Row],[Station]],[5]Sheet2!$A$2:$C$524,3,0)</f>
        <v>0</v>
      </c>
      <c r="F116" s="2">
        <f>VLOOKUP(Share10[[#This Row],[Station]],'[6]Reach and Share'!$A$1:$C$562,3,0)</f>
        <v>0</v>
      </c>
      <c r="G116" s="2">
        <f>Share10[[#This Row],[Q1''2025]]-Share10[[#This Row],[Q4''2024]]</f>
        <v>0</v>
      </c>
    </row>
    <row r="117" spans="1:7" x14ac:dyDescent="0.45">
      <c r="A117" s="3" t="s">
        <v>442</v>
      </c>
      <c r="B117" s="2">
        <v>0</v>
      </c>
      <c r="C117" s="2">
        <v>0</v>
      </c>
      <c r="D117" s="2">
        <v>0</v>
      </c>
      <c r="E117" s="2">
        <f>VLOOKUP(Share10[[#This Row],[Station]],[5]Sheet2!$A$2:$C$524,3,0)</f>
        <v>0</v>
      </c>
      <c r="F117" s="2">
        <f>VLOOKUP(Share10[[#This Row],[Station]],'[6]Reach and Share'!$A$1:$C$562,3,0)</f>
        <v>0</v>
      </c>
      <c r="G117" s="2">
        <f>Share10[[#This Row],[Q1''2025]]-Share10[[#This Row],[Q4''2024]]</f>
        <v>0</v>
      </c>
    </row>
    <row r="118" spans="1:7" x14ac:dyDescent="0.45">
      <c r="A118" s="3" t="s">
        <v>385</v>
      </c>
      <c r="B118" s="2">
        <v>0</v>
      </c>
      <c r="C118" s="2">
        <v>0</v>
      </c>
      <c r="D118" s="2">
        <v>0</v>
      </c>
      <c r="E118" s="2">
        <f>VLOOKUP(Share10[[#This Row],[Station]],[5]Sheet2!$A$2:$C$524,3,0)</f>
        <v>0</v>
      </c>
      <c r="F118" s="2">
        <f>VLOOKUP(Share10[[#This Row],[Station]],'[6]Reach and Share'!$A$1:$C$562,3,0)</f>
        <v>0</v>
      </c>
      <c r="G118" s="2">
        <f>Share10[[#This Row],[Q1''2025]]-Share10[[#This Row],[Q4''2024]]</f>
        <v>0</v>
      </c>
    </row>
    <row r="119" spans="1:7" x14ac:dyDescent="0.45">
      <c r="A119" s="3" t="s">
        <v>443</v>
      </c>
      <c r="B119" s="2">
        <v>0</v>
      </c>
      <c r="C119" s="2">
        <v>3.353485735877574E-3</v>
      </c>
      <c r="D119" s="2">
        <v>0</v>
      </c>
      <c r="E119" s="2">
        <f>VLOOKUP(Share10[[#This Row],[Station]],[5]Sheet2!$A$2:$C$524,3,0)</f>
        <v>0</v>
      </c>
      <c r="F119" s="2">
        <f>VLOOKUP(Share10[[#This Row],[Station]],'[6]Reach and Share'!$A$1:$C$562,3,0)</f>
        <v>0</v>
      </c>
      <c r="G119" s="2">
        <f>Share10[[#This Row],[Q1''2025]]-Share10[[#This Row],[Q4''2024]]</f>
        <v>0</v>
      </c>
    </row>
    <row r="120" spans="1:7" x14ac:dyDescent="0.45">
      <c r="A120" s="3" t="s">
        <v>386</v>
      </c>
      <c r="B120" s="2">
        <v>0</v>
      </c>
      <c r="C120" s="2">
        <v>0</v>
      </c>
      <c r="D120" s="2">
        <v>0</v>
      </c>
      <c r="E120" s="2">
        <f>VLOOKUP(Share10[[#This Row],[Station]],[5]Sheet2!$A$2:$C$524,3,0)</f>
        <v>0</v>
      </c>
      <c r="F120" s="2">
        <f>VLOOKUP(Share10[[#This Row],[Station]],'[6]Reach and Share'!$A$1:$C$562,3,0)</f>
        <v>0</v>
      </c>
      <c r="G120" s="2">
        <f>Share10[[#This Row],[Q1''2025]]-Share10[[#This Row],[Q4''2024]]</f>
        <v>0</v>
      </c>
    </row>
    <row r="121" spans="1:7" x14ac:dyDescent="0.45">
      <c r="A121" s="3" t="s">
        <v>508</v>
      </c>
      <c r="B121" s="2">
        <v>0</v>
      </c>
      <c r="C121" s="2">
        <v>0</v>
      </c>
      <c r="D121" s="2">
        <v>0</v>
      </c>
      <c r="E121" s="2">
        <f>VLOOKUP(Share10[[#This Row],[Station]],[5]Sheet2!$A$2:$C$524,3,0)</f>
        <v>0</v>
      </c>
      <c r="F121" s="2">
        <f>VLOOKUP(Share10[[#This Row],[Station]],'[6]Reach and Share'!$A$1:$C$562,3,0)</f>
        <v>0</v>
      </c>
      <c r="G121" s="2">
        <f>Share10[[#This Row],[Q1''2025]]-Share10[[#This Row],[Q4''2024]]</f>
        <v>0</v>
      </c>
    </row>
    <row r="122" spans="1:7" x14ac:dyDescent="0.45">
      <c r="A122" s="3" t="s">
        <v>34</v>
      </c>
      <c r="B122" s="2">
        <v>0</v>
      </c>
      <c r="C122" s="2">
        <v>0</v>
      </c>
      <c r="D122" s="2">
        <v>0</v>
      </c>
      <c r="E122" s="2">
        <f>VLOOKUP(Share10[[#This Row],[Station]],[5]Sheet2!$A$2:$C$524,3,0)</f>
        <v>0</v>
      </c>
      <c r="F122" s="2">
        <f>VLOOKUP(Share10[[#This Row],[Station]],'[6]Reach and Share'!$A$1:$C$562,3,0)</f>
        <v>0</v>
      </c>
      <c r="G122" s="2">
        <f>Share10[[#This Row],[Q1''2025]]-Share10[[#This Row],[Q4''2024]]</f>
        <v>0</v>
      </c>
    </row>
    <row r="123" spans="1:7" x14ac:dyDescent="0.45">
      <c r="A123" s="3" t="s">
        <v>225</v>
      </c>
      <c r="B123" s="2">
        <v>0</v>
      </c>
      <c r="C123" s="2">
        <v>0</v>
      </c>
      <c r="D123" s="2">
        <v>0</v>
      </c>
      <c r="E123" s="2">
        <f>VLOOKUP(Share10[[#This Row],[Station]],[5]Sheet2!$A$2:$C$524,3,0)</f>
        <v>0</v>
      </c>
      <c r="F123" s="2">
        <f>VLOOKUP(Share10[[#This Row],[Station]],'[6]Reach and Share'!$A$1:$C$562,3,0)</f>
        <v>0</v>
      </c>
      <c r="G123" s="2">
        <f>Share10[[#This Row],[Q1''2025]]-Share10[[#This Row],[Q4''2024]]</f>
        <v>0</v>
      </c>
    </row>
    <row r="124" spans="1:7" x14ac:dyDescent="0.45">
      <c r="A124" s="3" t="s">
        <v>472</v>
      </c>
      <c r="B124" s="2">
        <v>0</v>
      </c>
      <c r="C124" s="2">
        <v>0</v>
      </c>
      <c r="D124" s="2">
        <v>0</v>
      </c>
      <c r="E124" s="2">
        <f>VLOOKUP(Share10[[#This Row],[Station]],[5]Sheet2!$A$2:$C$524,3,0)</f>
        <v>0</v>
      </c>
      <c r="F124" s="2">
        <f>VLOOKUP(Share10[[#This Row],[Station]],'[6]Reach and Share'!$A$1:$C$562,3,0)</f>
        <v>0</v>
      </c>
      <c r="G124" s="2">
        <f>Share10[[#This Row],[Q1''2025]]-Share10[[#This Row],[Q4''2024]]</f>
        <v>0</v>
      </c>
    </row>
    <row r="125" spans="1:7" x14ac:dyDescent="0.45">
      <c r="A125" s="3" t="s">
        <v>359</v>
      </c>
      <c r="B125" s="2">
        <v>0</v>
      </c>
      <c r="C125" s="2">
        <v>0</v>
      </c>
      <c r="D125" s="2">
        <v>0</v>
      </c>
      <c r="E125" s="2">
        <f>VLOOKUP(Share10[[#This Row],[Station]],[5]Sheet2!$A$2:$C$524,3,0)</f>
        <v>0</v>
      </c>
      <c r="F125" s="2">
        <f>VLOOKUP(Share10[[#This Row],[Station]],'[6]Reach and Share'!$A$1:$C$562,3,0)</f>
        <v>0</v>
      </c>
      <c r="G125" s="2">
        <f>Share10[[#This Row],[Q1''2025]]-Share10[[#This Row],[Q4''2024]]</f>
        <v>0</v>
      </c>
    </row>
    <row r="126" spans="1:7" x14ac:dyDescent="0.45">
      <c r="A126" s="3" t="s">
        <v>217</v>
      </c>
      <c r="B126" s="2">
        <v>0</v>
      </c>
      <c r="C126" s="2">
        <v>0</v>
      </c>
      <c r="D126" s="2">
        <v>0</v>
      </c>
      <c r="E126" s="2">
        <f>VLOOKUP(Share10[[#This Row],[Station]],[5]Sheet2!$A$2:$C$524,3,0)</f>
        <v>0</v>
      </c>
      <c r="F126" s="2">
        <f>VLOOKUP(Share10[[#This Row],[Station]],'[6]Reach and Share'!$A$1:$C$562,3,0)</f>
        <v>0</v>
      </c>
      <c r="G126" s="2">
        <f>Share10[[#This Row],[Q1''2025]]-Share10[[#This Row],[Q4''2024]]</f>
        <v>0</v>
      </c>
    </row>
    <row r="127" spans="1:7" x14ac:dyDescent="0.45">
      <c r="A127" s="3" t="s">
        <v>92</v>
      </c>
      <c r="B127" s="2">
        <v>0</v>
      </c>
      <c r="C127" s="2">
        <v>0</v>
      </c>
      <c r="D127" s="2">
        <v>0</v>
      </c>
      <c r="E127" s="2">
        <f>VLOOKUP(Share10[[#This Row],[Station]],[5]Sheet2!$A$2:$C$524,3,0)</f>
        <v>0</v>
      </c>
      <c r="F127" s="2">
        <f>VLOOKUP(Share10[[#This Row],[Station]],'[6]Reach and Share'!$A$1:$C$562,3,0)</f>
        <v>0</v>
      </c>
      <c r="G127" s="2">
        <f>Share10[[#This Row],[Q1''2025]]-Share10[[#This Row],[Q4''2024]]</f>
        <v>0</v>
      </c>
    </row>
    <row r="128" spans="1:7" x14ac:dyDescent="0.45">
      <c r="A128" s="3" t="s">
        <v>23</v>
      </c>
      <c r="B128" s="2">
        <v>5.786898938074215E-3</v>
      </c>
      <c r="C128" s="2">
        <v>0</v>
      </c>
      <c r="D128" s="2">
        <v>0</v>
      </c>
      <c r="E128" s="2">
        <f>VLOOKUP(Share10[[#This Row],[Station]],[5]Sheet2!$A$2:$C$524,3,0)</f>
        <v>0</v>
      </c>
      <c r="F128" s="2">
        <f>VLOOKUP(Share10[[#This Row],[Station]],'[6]Reach and Share'!$A$1:$C$562,3,0)</f>
        <v>0</v>
      </c>
      <c r="G128" s="2">
        <f>Share10[[#This Row],[Q1''2025]]-Share10[[#This Row],[Q4''2024]]</f>
        <v>0</v>
      </c>
    </row>
    <row r="129" spans="1:7" x14ac:dyDescent="0.45">
      <c r="A129" s="3" t="s">
        <v>239</v>
      </c>
      <c r="B129" s="2">
        <v>0</v>
      </c>
      <c r="C129" s="2">
        <v>0</v>
      </c>
      <c r="D129" s="2">
        <v>0</v>
      </c>
      <c r="E129" s="2">
        <f>VLOOKUP(Share10[[#This Row],[Station]],[5]Sheet2!$A$2:$C$524,3,0)</f>
        <v>0</v>
      </c>
      <c r="F129" s="2">
        <f>VLOOKUP(Share10[[#This Row],[Station]],'[6]Reach and Share'!$A$1:$C$562,3,0)</f>
        <v>0</v>
      </c>
      <c r="G129" s="2">
        <f>Share10[[#This Row],[Q1''2025]]-Share10[[#This Row],[Q4''2024]]</f>
        <v>0</v>
      </c>
    </row>
    <row r="130" spans="1:7" x14ac:dyDescent="0.45">
      <c r="A130" s="3" t="s">
        <v>360</v>
      </c>
      <c r="B130" s="2">
        <v>0</v>
      </c>
      <c r="C130" s="2">
        <v>0</v>
      </c>
      <c r="D130" s="2">
        <v>0</v>
      </c>
      <c r="E130" s="2">
        <f>VLOOKUP(Share10[[#This Row],[Station]],[5]Sheet2!$A$2:$C$524,3,0)</f>
        <v>0</v>
      </c>
      <c r="F130" s="2">
        <f>VLOOKUP(Share10[[#This Row],[Station]],'[6]Reach and Share'!$A$1:$C$562,3,0)</f>
        <v>0</v>
      </c>
      <c r="G130" s="2">
        <f>Share10[[#This Row],[Q1''2025]]-Share10[[#This Row],[Q4''2024]]</f>
        <v>0</v>
      </c>
    </row>
    <row r="131" spans="1:7" x14ac:dyDescent="0.45">
      <c r="A131" s="3" t="s">
        <v>469</v>
      </c>
      <c r="B131" s="2">
        <v>0</v>
      </c>
      <c r="C131" s="2">
        <v>0</v>
      </c>
      <c r="D131" s="2">
        <v>0</v>
      </c>
      <c r="E131" s="2">
        <f>VLOOKUP(Share10[[#This Row],[Station]],[5]Sheet2!$A$2:$C$524,3,0)</f>
        <v>0</v>
      </c>
      <c r="F131" s="2">
        <f>VLOOKUP(Share10[[#This Row],[Station]],'[6]Reach and Share'!$A$1:$C$562,3,0)</f>
        <v>0</v>
      </c>
      <c r="G131" s="2">
        <f>Share10[[#This Row],[Q1''2025]]-Share10[[#This Row],[Q4''2024]]</f>
        <v>0</v>
      </c>
    </row>
    <row r="132" spans="1:7" x14ac:dyDescent="0.45">
      <c r="A132" s="3" t="s">
        <v>415</v>
      </c>
      <c r="B132" s="2">
        <v>0</v>
      </c>
      <c r="C132" s="2">
        <v>0</v>
      </c>
      <c r="D132" s="2">
        <v>0</v>
      </c>
      <c r="E132" s="2">
        <f>VLOOKUP(Share10[[#This Row],[Station]],[5]Sheet2!$A$2:$C$524,3,0)</f>
        <v>0</v>
      </c>
      <c r="F132" s="2">
        <f>VLOOKUP(Share10[[#This Row],[Station]],'[6]Reach and Share'!$A$1:$C$562,3,0)</f>
        <v>0</v>
      </c>
      <c r="G132" s="2">
        <f>Share10[[#This Row],[Q1''2025]]-Share10[[#This Row],[Q4''2024]]</f>
        <v>0</v>
      </c>
    </row>
    <row r="133" spans="1:7" x14ac:dyDescent="0.45">
      <c r="A133" s="3" t="s">
        <v>147</v>
      </c>
      <c r="B133" s="2">
        <v>0</v>
      </c>
      <c r="C133" s="2">
        <v>0</v>
      </c>
      <c r="D133" s="2">
        <v>0</v>
      </c>
      <c r="E133" s="2">
        <f>VLOOKUP(Share10[[#This Row],[Station]],[5]Sheet2!$A$2:$C$524,3,0)</f>
        <v>0</v>
      </c>
      <c r="F133" s="2">
        <f>VLOOKUP(Share10[[#This Row],[Station]],'[6]Reach and Share'!$A$1:$C$562,3,0)</f>
        <v>0</v>
      </c>
      <c r="G133" s="2">
        <f>Share10[[#This Row],[Q1''2025]]-Share10[[#This Row],[Q4''2024]]</f>
        <v>0</v>
      </c>
    </row>
    <row r="134" spans="1:7" x14ac:dyDescent="0.45">
      <c r="A134" s="3" t="s">
        <v>456</v>
      </c>
      <c r="B134" s="2">
        <v>0</v>
      </c>
      <c r="C134" s="2">
        <v>0</v>
      </c>
      <c r="D134" s="2">
        <v>0</v>
      </c>
      <c r="E134" s="2">
        <f>VLOOKUP(Share10[[#This Row],[Station]],[5]Sheet2!$A$2:$C$524,3,0)</f>
        <v>0</v>
      </c>
      <c r="F134" s="2">
        <f>VLOOKUP(Share10[[#This Row],[Station]],'[6]Reach and Share'!$A$1:$C$562,3,0)</f>
        <v>0</v>
      </c>
      <c r="G134" s="2">
        <f>Share10[[#This Row],[Q1''2025]]-Share10[[#This Row],[Q4''2024]]</f>
        <v>0</v>
      </c>
    </row>
    <row r="135" spans="1:7" x14ac:dyDescent="0.45">
      <c r="A135" s="3" t="s">
        <v>471</v>
      </c>
      <c r="B135" s="2">
        <v>0</v>
      </c>
      <c r="C135" s="2">
        <v>0</v>
      </c>
      <c r="D135" s="2">
        <v>0</v>
      </c>
      <c r="E135" s="2">
        <f>VLOOKUP(Share10[[#This Row],[Station]],[5]Sheet2!$A$2:$C$524,3,0)</f>
        <v>0</v>
      </c>
      <c r="F135" s="2">
        <f>VLOOKUP(Share10[[#This Row],[Station]],'[6]Reach and Share'!$A$1:$C$562,3,0)</f>
        <v>0</v>
      </c>
      <c r="G135" s="2">
        <f>Share10[[#This Row],[Q1''2025]]-Share10[[#This Row],[Q4''2024]]</f>
        <v>0</v>
      </c>
    </row>
    <row r="136" spans="1:7" x14ac:dyDescent="0.45">
      <c r="A136" s="3" t="s">
        <v>207</v>
      </c>
      <c r="B136" s="2">
        <v>0</v>
      </c>
      <c r="C136" s="2">
        <v>0</v>
      </c>
      <c r="D136" s="2">
        <v>0</v>
      </c>
      <c r="E136" s="2">
        <f>VLOOKUP(Share10[[#This Row],[Station]],[5]Sheet2!$A$2:$C$524,3,0)</f>
        <v>0</v>
      </c>
      <c r="F136" s="2">
        <f>VLOOKUP(Share10[[#This Row],[Station]],'[6]Reach and Share'!$A$1:$C$562,3,0)</f>
        <v>0</v>
      </c>
      <c r="G136" s="2">
        <f>Share10[[#This Row],[Q1''2025]]-Share10[[#This Row],[Q4''2024]]</f>
        <v>0</v>
      </c>
    </row>
    <row r="137" spans="1:7" x14ac:dyDescent="0.45">
      <c r="A137" s="3" t="s">
        <v>416</v>
      </c>
      <c r="B137" s="2">
        <v>0</v>
      </c>
      <c r="C137" s="2">
        <v>0</v>
      </c>
      <c r="D137" s="2">
        <v>0</v>
      </c>
      <c r="E137" s="2">
        <f>VLOOKUP(Share10[[#This Row],[Station]],[5]Sheet2!$A$2:$C$524,3,0)</f>
        <v>0</v>
      </c>
      <c r="F137" s="2">
        <f>VLOOKUP(Share10[[#This Row],[Station]],'[6]Reach and Share'!$A$1:$C$562,3,0)</f>
        <v>0</v>
      </c>
      <c r="G137" s="2">
        <f>Share10[[#This Row],[Q1''2025]]-Share10[[#This Row],[Q4''2024]]</f>
        <v>0</v>
      </c>
    </row>
    <row r="138" spans="1:7" x14ac:dyDescent="0.45">
      <c r="A138" s="3" t="s">
        <v>418</v>
      </c>
      <c r="B138" s="2">
        <v>0</v>
      </c>
      <c r="C138" s="2">
        <v>0</v>
      </c>
      <c r="D138" s="2">
        <v>0</v>
      </c>
      <c r="E138" s="2">
        <f>VLOOKUP(Share10[[#This Row],[Station]],[5]Sheet2!$A$2:$C$524,3,0)</f>
        <v>0</v>
      </c>
      <c r="F138" s="2">
        <f>VLOOKUP(Share10[[#This Row],[Station]],'[6]Reach and Share'!$A$1:$C$562,3,0)</f>
        <v>0</v>
      </c>
      <c r="G138" s="2">
        <f>Share10[[#This Row],[Q1''2025]]-Share10[[#This Row],[Q4''2024]]</f>
        <v>0</v>
      </c>
    </row>
    <row r="139" spans="1:7" x14ac:dyDescent="0.45">
      <c r="A139" s="3" t="s">
        <v>411</v>
      </c>
      <c r="B139" s="2">
        <v>0</v>
      </c>
      <c r="C139" s="2">
        <v>0</v>
      </c>
      <c r="D139" s="2">
        <v>0</v>
      </c>
      <c r="E139" s="2">
        <f>VLOOKUP(Share10[[#This Row],[Station]],[5]Sheet2!$A$2:$C$524,3,0)</f>
        <v>0</v>
      </c>
      <c r="F139" s="2">
        <f>VLOOKUP(Share10[[#This Row],[Station]],'[6]Reach and Share'!$A$1:$C$562,3,0)</f>
        <v>0</v>
      </c>
      <c r="G139" s="2">
        <f>Share10[[#This Row],[Q1''2025]]-Share10[[#This Row],[Q4''2024]]</f>
        <v>0</v>
      </c>
    </row>
    <row r="140" spans="1:7" x14ac:dyDescent="0.45">
      <c r="A140" s="3" t="s">
        <v>413</v>
      </c>
      <c r="B140" s="2">
        <v>0</v>
      </c>
      <c r="C140" s="2">
        <v>0</v>
      </c>
      <c r="D140" s="2">
        <v>0</v>
      </c>
      <c r="E140" s="2">
        <f>VLOOKUP(Share10[[#This Row],[Station]],[5]Sheet2!$A$2:$C$524,3,0)</f>
        <v>0</v>
      </c>
      <c r="F140" s="2">
        <f>VLOOKUP(Share10[[#This Row],[Station]],'[6]Reach and Share'!$A$1:$C$562,3,0)</f>
        <v>0</v>
      </c>
      <c r="G140" s="2">
        <f>Share10[[#This Row],[Q1''2025]]-Share10[[#This Row],[Q4''2024]]</f>
        <v>0</v>
      </c>
    </row>
    <row r="141" spans="1:7" x14ac:dyDescent="0.45">
      <c r="A141" s="3" t="s">
        <v>463</v>
      </c>
      <c r="B141" s="2">
        <v>0</v>
      </c>
      <c r="C141" s="2">
        <v>0</v>
      </c>
      <c r="D141" s="2">
        <v>0</v>
      </c>
      <c r="E141" s="2">
        <f>VLOOKUP(Share10[[#This Row],[Station]],[5]Sheet2!$A$2:$C$524,3,0)</f>
        <v>0</v>
      </c>
      <c r="F141" s="2">
        <f>VLOOKUP(Share10[[#This Row],[Station]],'[6]Reach and Share'!$A$1:$C$562,3,0)</f>
        <v>0</v>
      </c>
      <c r="G141" s="2">
        <f>Share10[[#This Row],[Q1''2025]]-Share10[[#This Row],[Q4''2024]]</f>
        <v>0</v>
      </c>
    </row>
    <row r="142" spans="1:7" x14ac:dyDescent="0.45">
      <c r="A142" s="3" t="s">
        <v>500</v>
      </c>
      <c r="B142" s="2">
        <v>0</v>
      </c>
      <c r="C142" s="2">
        <v>0</v>
      </c>
      <c r="D142" s="2">
        <v>0</v>
      </c>
      <c r="E142" s="2">
        <f>VLOOKUP(Share10[[#This Row],[Station]],[5]Sheet2!$A$2:$C$524,3,0)</f>
        <v>0</v>
      </c>
      <c r="F142" s="2">
        <f>VLOOKUP(Share10[[#This Row],[Station]],'[6]Reach and Share'!$A$1:$C$562,3,0)</f>
        <v>0</v>
      </c>
      <c r="G142" s="2">
        <f>Share10[[#This Row],[Q1''2025]]-Share10[[#This Row],[Q4''2024]]</f>
        <v>0</v>
      </c>
    </row>
    <row r="143" spans="1:7" x14ac:dyDescent="0.45">
      <c r="A143" s="3" t="s">
        <v>414</v>
      </c>
      <c r="B143" s="2">
        <v>0</v>
      </c>
      <c r="C143" s="2">
        <v>0</v>
      </c>
      <c r="D143" s="2">
        <v>0</v>
      </c>
      <c r="E143" s="2">
        <f>VLOOKUP(Share10[[#This Row],[Station]],[5]Sheet2!$A$2:$C$524,3,0)</f>
        <v>0</v>
      </c>
      <c r="F143" s="2">
        <f>VLOOKUP(Share10[[#This Row],[Station]],'[6]Reach and Share'!$A$1:$C$562,3,0)</f>
        <v>0</v>
      </c>
      <c r="G143" s="2">
        <f>Share10[[#This Row],[Q1''2025]]-Share10[[#This Row],[Q4''2024]]</f>
        <v>0</v>
      </c>
    </row>
    <row r="144" spans="1:7" x14ac:dyDescent="0.45">
      <c r="A144" s="3" t="s">
        <v>491</v>
      </c>
      <c r="B144" s="2">
        <v>0</v>
      </c>
      <c r="C144" s="2">
        <v>0</v>
      </c>
      <c r="D144" s="2">
        <v>0</v>
      </c>
      <c r="E144" s="2">
        <f>VLOOKUP(Share10[[#This Row],[Station]],[5]Sheet2!$A$2:$C$524,3,0)</f>
        <v>0</v>
      </c>
      <c r="F144" s="2">
        <f>VLOOKUP(Share10[[#This Row],[Station]],'[6]Reach and Share'!$A$1:$C$562,3,0)</f>
        <v>0</v>
      </c>
      <c r="G144" s="2">
        <f>Share10[[#This Row],[Q1''2025]]-Share10[[#This Row],[Q4''2024]]</f>
        <v>0</v>
      </c>
    </row>
    <row r="145" spans="1:7" x14ac:dyDescent="0.45">
      <c r="A145" s="3" t="s">
        <v>91</v>
      </c>
      <c r="B145" s="2">
        <v>0</v>
      </c>
      <c r="C145" s="2">
        <v>0</v>
      </c>
      <c r="D145" s="2">
        <v>0</v>
      </c>
      <c r="E145" s="2">
        <f>VLOOKUP(Share10[[#This Row],[Station]],[5]Sheet2!$A$2:$C$524,3,0)</f>
        <v>0</v>
      </c>
      <c r="F145" s="2">
        <f>VLOOKUP(Share10[[#This Row],[Station]],'[6]Reach and Share'!$A$1:$C$562,3,0)</f>
        <v>0</v>
      </c>
      <c r="G145" s="2">
        <f>Share10[[#This Row],[Q1''2025]]-Share10[[#This Row],[Q4''2024]]</f>
        <v>0</v>
      </c>
    </row>
    <row r="146" spans="1:7" x14ac:dyDescent="0.45">
      <c r="A146" s="3" t="s">
        <v>501</v>
      </c>
      <c r="B146" s="2">
        <v>0</v>
      </c>
      <c r="C146" s="2">
        <v>0</v>
      </c>
      <c r="D146" s="2">
        <v>0</v>
      </c>
      <c r="E146" s="2">
        <f>VLOOKUP(Share10[[#This Row],[Station]],[5]Sheet2!$A$2:$C$524,3,0)</f>
        <v>0</v>
      </c>
      <c r="F146" s="2">
        <f>VLOOKUP(Share10[[#This Row],[Station]],'[6]Reach and Share'!$A$1:$C$562,3,0)</f>
        <v>0</v>
      </c>
      <c r="G146" s="2">
        <f>Share10[[#This Row],[Q1''2025]]-Share10[[#This Row],[Q4''2024]]</f>
        <v>0</v>
      </c>
    </row>
    <row r="147" spans="1:7" x14ac:dyDescent="0.45">
      <c r="A147" s="3" t="s">
        <v>373</v>
      </c>
      <c r="B147" s="2">
        <v>0</v>
      </c>
      <c r="C147" s="2">
        <v>0</v>
      </c>
      <c r="D147" s="2">
        <v>0</v>
      </c>
      <c r="E147" s="2">
        <f>VLOOKUP(Share10[[#This Row],[Station]],[5]Sheet2!$A$2:$C$524,3,0)</f>
        <v>0</v>
      </c>
      <c r="F147" s="2">
        <f>VLOOKUP(Share10[[#This Row],[Station]],'[6]Reach and Share'!$A$1:$C$562,3,0)</f>
        <v>0</v>
      </c>
      <c r="G147" s="2">
        <f>Share10[[#This Row],[Q1''2025]]-Share10[[#This Row],[Q4''2024]]</f>
        <v>0</v>
      </c>
    </row>
    <row r="148" spans="1:7" x14ac:dyDescent="0.45">
      <c r="A148" s="3" t="s">
        <v>70</v>
      </c>
      <c r="B148" s="2">
        <v>0</v>
      </c>
      <c r="C148" s="2">
        <v>0</v>
      </c>
      <c r="D148" s="2">
        <v>0</v>
      </c>
      <c r="E148" s="2">
        <f>VLOOKUP(Share10[[#This Row],[Station]],[5]Sheet2!$A$2:$C$524,3,0)</f>
        <v>0</v>
      </c>
      <c r="F148" s="2">
        <f>VLOOKUP(Share10[[#This Row],[Station]],'[6]Reach and Share'!$A$1:$C$562,3,0)</f>
        <v>0</v>
      </c>
      <c r="G148" s="2">
        <f>Share10[[#This Row],[Q1''2025]]-Share10[[#This Row],[Q4''2024]]</f>
        <v>0</v>
      </c>
    </row>
    <row r="149" spans="1:7" x14ac:dyDescent="0.45">
      <c r="A149" s="3" t="s">
        <v>65</v>
      </c>
      <c r="B149" s="2">
        <v>0</v>
      </c>
      <c r="C149" s="2">
        <v>0</v>
      </c>
      <c r="D149" s="2">
        <v>0</v>
      </c>
      <c r="E149" s="2">
        <f>VLOOKUP(Share10[[#This Row],[Station]],[5]Sheet2!$A$2:$C$524,3,0)</f>
        <v>0</v>
      </c>
      <c r="F149" s="2">
        <f>VLOOKUP(Share10[[#This Row],[Station]],'[6]Reach and Share'!$A$1:$C$562,3,0)</f>
        <v>0</v>
      </c>
      <c r="G149" s="2">
        <f>Share10[[#This Row],[Q1''2025]]-Share10[[#This Row],[Q4''2024]]</f>
        <v>0</v>
      </c>
    </row>
    <row r="150" spans="1:7" x14ac:dyDescent="0.45">
      <c r="A150" s="3" t="s">
        <v>68</v>
      </c>
      <c r="B150" s="2">
        <v>0</v>
      </c>
      <c r="C150" s="2">
        <v>0</v>
      </c>
      <c r="D150" s="2">
        <v>0</v>
      </c>
      <c r="E150" s="2">
        <f>VLOOKUP(Share10[[#This Row],[Station]],[5]Sheet2!$A$2:$C$524,3,0)</f>
        <v>0</v>
      </c>
      <c r="F150" s="2">
        <f>VLOOKUP(Share10[[#This Row],[Station]],'[6]Reach and Share'!$A$1:$C$562,3,0)</f>
        <v>0</v>
      </c>
      <c r="G150" s="2">
        <f>Share10[[#This Row],[Q1''2025]]-Share10[[#This Row],[Q4''2024]]</f>
        <v>0</v>
      </c>
    </row>
    <row r="151" spans="1:7" x14ac:dyDescent="0.45">
      <c r="A151" s="3" t="s">
        <v>227</v>
      </c>
      <c r="B151" s="2">
        <v>0</v>
      </c>
      <c r="C151" s="2">
        <v>0</v>
      </c>
      <c r="D151" s="2">
        <v>0</v>
      </c>
      <c r="E151" s="2">
        <f>VLOOKUP(Share10[[#This Row],[Station]],[5]Sheet2!$A$2:$C$524,3,0)</f>
        <v>0</v>
      </c>
      <c r="F151" s="2">
        <f>VLOOKUP(Share10[[#This Row],[Station]],'[6]Reach and Share'!$A$1:$C$562,3,0)</f>
        <v>0</v>
      </c>
      <c r="G151" s="2">
        <f>Share10[[#This Row],[Q1''2025]]-Share10[[#This Row],[Q4''2024]]</f>
        <v>0</v>
      </c>
    </row>
    <row r="152" spans="1:7" x14ac:dyDescent="0.45">
      <c r="A152" s="3" t="s">
        <v>98</v>
      </c>
      <c r="B152" s="2">
        <v>0</v>
      </c>
      <c r="C152" s="2">
        <v>0</v>
      </c>
      <c r="D152" s="2">
        <v>0</v>
      </c>
      <c r="E152" s="2">
        <f>VLOOKUP(Share10[[#This Row],[Station]],[5]Sheet2!$A$2:$C$524,3,0)</f>
        <v>0</v>
      </c>
      <c r="F152" s="2">
        <f>VLOOKUP(Share10[[#This Row],[Station]],'[6]Reach and Share'!$A$1:$C$562,3,0)</f>
        <v>0</v>
      </c>
      <c r="G152" s="2">
        <f>Share10[[#This Row],[Q1''2025]]-Share10[[#This Row],[Q4''2024]]</f>
        <v>0</v>
      </c>
    </row>
    <row r="153" spans="1:7" x14ac:dyDescent="0.45">
      <c r="A153" s="3" t="s">
        <v>77</v>
      </c>
      <c r="B153" s="2">
        <v>0</v>
      </c>
      <c r="C153" s="2">
        <v>0</v>
      </c>
      <c r="D153" s="2">
        <v>0</v>
      </c>
      <c r="E153" s="2">
        <f>VLOOKUP(Share10[[#This Row],[Station]],[5]Sheet2!$A$2:$C$524,3,0)</f>
        <v>0</v>
      </c>
      <c r="F153" s="2">
        <f>VLOOKUP(Share10[[#This Row],[Station]],'[6]Reach and Share'!$A$1:$C$562,3,0)</f>
        <v>0</v>
      </c>
      <c r="G153" s="2">
        <f>Share10[[#This Row],[Q1''2025]]-Share10[[#This Row],[Q4''2024]]</f>
        <v>0</v>
      </c>
    </row>
    <row r="154" spans="1:7" x14ac:dyDescent="0.45">
      <c r="A154" s="3" t="s">
        <v>96</v>
      </c>
      <c r="B154" s="2">
        <v>0</v>
      </c>
      <c r="C154" s="2">
        <v>0</v>
      </c>
      <c r="D154" s="2">
        <v>0</v>
      </c>
      <c r="E154" s="2">
        <f>VLOOKUP(Share10[[#This Row],[Station]],[5]Sheet2!$A$2:$C$524,3,0)</f>
        <v>0</v>
      </c>
      <c r="F154" s="2">
        <f>VLOOKUP(Share10[[#This Row],[Station]],'[6]Reach and Share'!$A$1:$C$562,3,0)</f>
        <v>0</v>
      </c>
      <c r="G154" s="2">
        <f>Share10[[#This Row],[Q1''2025]]-Share10[[#This Row],[Q4''2024]]</f>
        <v>0</v>
      </c>
    </row>
    <row r="155" spans="1:7" x14ac:dyDescent="0.45">
      <c r="A155" s="3" t="s">
        <v>198</v>
      </c>
      <c r="B155" s="2">
        <v>0</v>
      </c>
      <c r="C155" s="2">
        <v>0</v>
      </c>
      <c r="D155" s="2">
        <v>0</v>
      </c>
      <c r="E155" s="2">
        <f>VLOOKUP(Share10[[#This Row],[Station]],[5]Sheet2!$A$2:$C$524,3,0)</f>
        <v>0</v>
      </c>
      <c r="F155" s="2">
        <f>VLOOKUP(Share10[[#This Row],[Station]],'[6]Reach and Share'!$A$1:$C$562,3,0)</f>
        <v>0</v>
      </c>
      <c r="G155" s="2">
        <f>Share10[[#This Row],[Q1''2025]]-Share10[[#This Row],[Q4''2024]]</f>
        <v>0</v>
      </c>
    </row>
    <row r="156" spans="1:7" x14ac:dyDescent="0.45">
      <c r="A156" s="3" t="s">
        <v>64</v>
      </c>
      <c r="B156" s="2">
        <v>0</v>
      </c>
      <c r="C156" s="2">
        <v>0</v>
      </c>
      <c r="D156" s="2">
        <v>0</v>
      </c>
      <c r="E156" s="2">
        <f>VLOOKUP(Share10[[#This Row],[Station]],[5]Sheet2!$A$2:$C$524,3,0)</f>
        <v>0</v>
      </c>
      <c r="F156" s="2">
        <f>VLOOKUP(Share10[[#This Row],[Station]],'[6]Reach and Share'!$A$1:$C$562,3,0)</f>
        <v>0</v>
      </c>
      <c r="G156" s="2">
        <f>Share10[[#This Row],[Q1''2025]]-Share10[[#This Row],[Q4''2024]]</f>
        <v>0</v>
      </c>
    </row>
    <row r="157" spans="1:7" x14ac:dyDescent="0.45">
      <c r="A157" s="3" t="s">
        <v>63</v>
      </c>
      <c r="B157" s="2">
        <v>0</v>
      </c>
      <c r="C157" s="2">
        <v>0</v>
      </c>
      <c r="D157" s="2">
        <v>0</v>
      </c>
      <c r="E157" s="2">
        <f>VLOOKUP(Share10[[#This Row],[Station]],[5]Sheet2!$A$2:$C$524,3,0)</f>
        <v>0</v>
      </c>
      <c r="F157" s="2">
        <f>VLOOKUP(Share10[[#This Row],[Station]],'[6]Reach and Share'!$A$1:$C$562,3,0)</f>
        <v>0</v>
      </c>
      <c r="G157" s="2">
        <f>Share10[[#This Row],[Q1''2025]]-Share10[[#This Row],[Q4''2024]]</f>
        <v>0</v>
      </c>
    </row>
    <row r="158" spans="1:7" x14ac:dyDescent="0.45">
      <c r="A158" s="3" t="s">
        <v>200</v>
      </c>
      <c r="B158" s="2">
        <v>0</v>
      </c>
      <c r="C158" s="2">
        <v>0</v>
      </c>
      <c r="D158" s="2">
        <v>0</v>
      </c>
      <c r="E158" s="2">
        <f>VLOOKUP(Share10[[#This Row],[Station]],[5]Sheet2!$A$2:$C$524,3,0)</f>
        <v>0</v>
      </c>
      <c r="F158" s="2">
        <f>VLOOKUP(Share10[[#This Row],[Station]],'[6]Reach and Share'!$A$1:$C$562,3,0)</f>
        <v>0</v>
      </c>
      <c r="G158" s="2">
        <f>Share10[[#This Row],[Q1''2025]]-Share10[[#This Row],[Q4''2024]]</f>
        <v>0</v>
      </c>
    </row>
    <row r="159" spans="1:7" x14ac:dyDescent="0.45">
      <c r="A159" s="3" t="s">
        <v>178</v>
      </c>
      <c r="B159" s="2">
        <v>0</v>
      </c>
      <c r="C159" s="2">
        <v>0</v>
      </c>
      <c r="D159" s="2">
        <v>0</v>
      </c>
      <c r="E159" s="2">
        <f>VLOOKUP(Share10[[#This Row],[Station]],[5]Sheet2!$A$2:$C$524,3,0)</f>
        <v>0</v>
      </c>
      <c r="F159" s="2">
        <f>VLOOKUP(Share10[[#This Row],[Station]],'[6]Reach and Share'!$A$1:$C$562,3,0)</f>
        <v>0</v>
      </c>
      <c r="G159" s="2">
        <f>Share10[[#This Row],[Q1''2025]]-Share10[[#This Row],[Q4''2024]]</f>
        <v>0</v>
      </c>
    </row>
    <row r="160" spans="1:7" x14ac:dyDescent="0.45">
      <c r="A160" s="3" t="s">
        <v>60</v>
      </c>
      <c r="B160" s="2">
        <v>0</v>
      </c>
      <c r="C160" s="2">
        <v>0</v>
      </c>
      <c r="D160" s="2">
        <v>0</v>
      </c>
      <c r="E160" s="2">
        <f>VLOOKUP(Share10[[#This Row],[Station]],[5]Sheet2!$A$2:$C$524,3,0)</f>
        <v>0</v>
      </c>
      <c r="F160" s="2">
        <f>VLOOKUP(Share10[[#This Row],[Station]],'[6]Reach and Share'!$A$1:$C$562,3,0)</f>
        <v>0</v>
      </c>
      <c r="G160" s="2">
        <f>Share10[[#This Row],[Q1''2025]]-Share10[[#This Row],[Q4''2024]]</f>
        <v>0</v>
      </c>
    </row>
    <row r="161" spans="1:7" x14ac:dyDescent="0.45">
      <c r="A161" s="3" t="s">
        <v>67</v>
      </c>
      <c r="B161" s="2">
        <v>0</v>
      </c>
      <c r="C161" s="2">
        <v>0</v>
      </c>
      <c r="D161" s="2">
        <v>0</v>
      </c>
      <c r="E161" s="2">
        <f>VLOOKUP(Share10[[#This Row],[Station]],[5]Sheet2!$A$2:$C$524,3,0)</f>
        <v>0</v>
      </c>
      <c r="F161" s="2">
        <f>VLOOKUP(Share10[[#This Row],[Station]],'[6]Reach and Share'!$A$1:$C$562,3,0)</f>
        <v>0</v>
      </c>
      <c r="G161" s="2">
        <f>Share10[[#This Row],[Q1''2025]]-Share10[[#This Row],[Q4''2024]]</f>
        <v>0</v>
      </c>
    </row>
    <row r="162" spans="1:7" x14ac:dyDescent="0.45">
      <c r="A162" s="3" t="s">
        <v>66</v>
      </c>
      <c r="B162" s="2">
        <v>0</v>
      </c>
      <c r="C162" s="2">
        <v>0</v>
      </c>
      <c r="D162" s="2">
        <v>0</v>
      </c>
      <c r="E162" s="2">
        <f>VLOOKUP(Share10[[#This Row],[Station]],[5]Sheet2!$A$2:$C$524,3,0)</f>
        <v>0</v>
      </c>
      <c r="F162" s="2">
        <f>VLOOKUP(Share10[[#This Row],[Station]],'[6]Reach and Share'!$A$1:$C$562,3,0)</f>
        <v>0</v>
      </c>
      <c r="G162" s="2">
        <f>Share10[[#This Row],[Q1''2025]]-Share10[[#This Row],[Q4''2024]]</f>
        <v>0</v>
      </c>
    </row>
    <row r="163" spans="1:7" x14ac:dyDescent="0.45">
      <c r="A163" s="3" t="s">
        <v>122</v>
      </c>
      <c r="B163" s="2">
        <v>0</v>
      </c>
      <c r="C163" s="2">
        <v>0</v>
      </c>
      <c r="D163" s="2">
        <v>0</v>
      </c>
      <c r="E163" s="2">
        <f>VLOOKUP(Share10[[#This Row],[Station]],[5]Sheet2!$A$2:$C$524,3,0)</f>
        <v>0</v>
      </c>
      <c r="F163" s="2">
        <f>VLOOKUP(Share10[[#This Row],[Station]],'[6]Reach and Share'!$A$1:$C$562,3,0)</f>
        <v>0</v>
      </c>
      <c r="G163" s="2">
        <f>Share10[[#This Row],[Q1''2025]]-Share10[[#This Row],[Q4''2024]]</f>
        <v>0</v>
      </c>
    </row>
    <row r="164" spans="1:7" x14ac:dyDescent="0.45">
      <c r="A164" s="3" t="s">
        <v>196</v>
      </c>
      <c r="B164" s="2">
        <v>0</v>
      </c>
      <c r="C164" s="2">
        <v>0</v>
      </c>
      <c r="D164" s="2">
        <v>0</v>
      </c>
      <c r="E164" s="2">
        <f>VLOOKUP(Share10[[#This Row],[Station]],[5]Sheet2!$A$2:$C$524,3,0)</f>
        <v>0</v>
      </c>
      <c r="F164" s="2">
        <f>VLOOKUP(Share10[[#This Row],[Station]],'[6]Reach and Share'!$A$1:$C$562,3,0)</f>
        <v>0</v>
      </c>
      <c r="G164" s="2">
        <f>Share10[[#This Row],[Q1''2025]]-Share10[[#This Row],[Q4''2024]]</f>
        <v>0</v>
      </c>
    </row>
    <row r="165" spans="1:7" x14ac:dyDescent="0.45">
      <c r="A165" s="3" t="s">
        <v>216</v>
      </c>
      <c r="B165" s="2">
        <v>0</v>
      </c>
      <c r="C165" s="2">
        <v>0</v>
      </c>
      <c r="D165" s="2">
        <v>0</v>
      </c>
      <c r="E165" s="2">
        <f>VLOOKUP(Share10[[#This Row],[Station]],[5]Sheet2!$A$2:$C$524,3,0)</f>
        <v>0</v>
      </c>
      <c r="F165" s="2">
        <f>VLOOKUP(Share10[[#This Row],[Station]],'[6]Reach and Share'!$A$1:$C$562,3,0)</f>
        <v>0</v>
      </c>
      <c r="G165" s="2">
        <f>Share10[[#This Row],[Q1''2025]]-Share10[[#This Row],[Q4''2024]]</f>
        <v>0</v>
      </c>
    </row>
    <row r="166" spans="1:7" x14ac:dyDescent="0.45">
      <c r="A166" s="3" t="s">
        <v>128</v>
      </c>
      <c r="B166" s="2">
        <v>0</v>
      </c>
      <c r="C166" s="2">
        <v>0</v>
      </c>
      <c r="D166" s="2">
        <v>0</v>
      </c>
      <c r="E166" s="2">
        <f>VLOOKUP(Share10[[#This Row],[Station]],[5]Sheet2!$A$2:$C$524,3,0)</f>
        <v>0</v>
      </c>
      <c r="F166" s="2">
        <f>VLOOKUP(Share10[[#This Row],[Station]],'[6]Reach and Share'!$A$1:$C$562,3,0)</f>
        <v>0</v>
      </c>
      <c r="G166" s="2">
        <f>Share10[[#This Row],[Q1''2025]]-Share10[[#This Row],[Q4''2024]]</f>
        <v>0</v>
      </c>
    </row>
    <row r="167" spans="1:7" x14ac:dyDescent="0.45">
      <c r="A167" s="3" t="s">
        <v>490</v>
      </c>
      <c r="B167" s="2">
        <v>0</v>
      </c>
      <c r="C167" s="2">
        <v>0</v>
      </c>
      <c r="D167" s="2">
        <v>0</v>
      </c>
      <c r="E167" s="2">
        <f>VLOOKUP(Share10[[#This Row],[Station]],[5]Sheet2!$A$2:$C$524,3,0)</f>
        <v>0</v>
      </c>
      <c r="F167" s="2">
        <f>VLOOKUP(Share10[[#This Row],[Station]],'[6]Reach and Share'!$A$1:$C$562,3,0)</f>
        <v>0</v>
      </c>
      <c r="G167" s="2">
        <f>Share10[[#This Row],[Q1''2025]]-Share10[[#This Row],[Q4''2024]]</f>
        <v>0</v>
      </c>
    </row>
    <row r="168" spans="1:7" x14ac:dyDescent="0.45">
      <c r="A168" s="3" t="s">
        <v>454</v>
      </c>
      <c r="B168" s="2">
        <v>0</v>
      </c>
      <c r="C168" s="2">
        <v>0</v>
      </c>
      <c r="D168" s="2">
        <v>0</v>
      </c>
      <c r="E168" s="2">
        <f>VLOOKUP(Share10[[#This Row],[Station]],[5]Sheet2!$A$2:$C$524,3,0)</f>
        <v>0</v>
      </c>
      <c r="F168" s="2">
        <f>VLOOKUP(Share10[[#This Row],[Station]],'[6]Reach and Share'!$A$1:$C$562,3,0)</f>
        <v>0</v>
      </c>
      <c r="G168" s="2">
        <f>Share10[[#This Row],[Q1''2025]]-Share10[[#This Row],[Q4''2024]]</f>
        <v>0</v>
      </c>
    </row>
    <row r="169" spans="1:7" x14ac:dyDescent="0.45">
      <c r="A169" s="3" t="s">
        <v>129</v>
      </c>
      <c r="B169" s="2">
        <v>0</v>
      </c>
      <c r="C169" s="2">
        <v>0</v>
      </c>
      <c r="D169" s="2">
        <v>0</v>
      </c>
      <c r="E169" s="2">
        <f>VLOOKUP(Share10[[#This Row],[Station]],[5]Sheet2!$A$2:$C$524,3,0)</f>
        <v>0</v>
      </c>
      <c r="F169" s="2">
        <f>VLOOKUP(Share10[[#This Row],[Station]],'[6]Reach and Share'!$A$1:$C$562,3,0)</f>
        <v>0</v>
      </c>
      <c r="G169" s="2">
        <f>Share10[[#This Row],[Q1''2025]]-Share10[[#This Row],[Q4''2024]]</f>
        <v>0</v>
      </c>
    </row>
    <row r="170" spans="1:7" x14ac:dyDescent="0.45">
      <c r="A170" s="3" t="s">
        <v>189</v>
      </c>
      <c r="B170" s="2">
        <v>0</v>
      </c>
      <c r="C170" s="2">
        <v>0</v>
      </c>
      <c r="D170" s="2">
        <v>0</v>
      </c>
      <c r="E170" s="2">
        <f>VLOOKUP(Share10[[#This Row],[Station]],[5]Sheet2!$A$2:$C$524,3,0)</f>
        <v>0</v>
      </c>
      <c r="F170" s="2">
        <f>VLOOKUP(Share10[[#This Row],[Station]],'[6]Reach and Share'!$A$1:$C$562,3,0)</f>
        <v>0</v>
      </c>
      <c r="G170" s="2">
        <f>Share10[[#This Row],[Q1''2025]]-Share10[[#This Row],[Q4''2024]]</f>
        <v>0</v>
      </c>
    </row>
    <row r="171" spans="1:7" x14ac:dyDescent="0.45">
      <c r="A171" s="3" t="s">
        <v>514</v>
      </c>
      <c r="B171" s="2">
        <v>0</v>
      </c>
      <c r="C171" s="2">
        <v>0</v>
      </c>
      <c r="D171" s="2">
        <v>0</v>
      </c>
      <c r="E171" s="2">
        <f>VLOOKUP(Share10[[#This Row],[Station]],[5]Sheet2!$A$2:$C$524,3,0)</f>
        <v>0</v>
      </c>
      <c r="F171" s="2">
        <f>VLOOKUP(Share10[[#This Row],[Station]],'[6]Reach and Share'!$A$1:$C$562,3,0)</f>
        <v>0</v>
      </c>
      <c r="G171" s="2">
        <f>Share10[[#This Row],[Q1''2025]]-Share10[[#This Row],[Q4''2024]]</f>
        <v>0</v>
      </c>
    </row>
    <row r="172" spans="1:7" x14ac:dyDescent="0.45">
      <c r="A172" s="3" t="s">
        <v>210</v>
      </c>
      <c r="B172" s="2">
        <v>0</v>
      </c>
      <c r="C172" s="2">
        <v>0</v>
      </c>
      <c r="D172" s="2">
        <v>0</v>
      </c>
      <c r="E172" s="2">
        <f>VLOOKUP(Share10[[#This Row],[Station]],[5]Sheet2!$A$2:$C$524,3,0)</f>
        <v>0</v>
      </c>
      <c r="F172" s="2">
        <f>VLOOKUP(Share10[[#This Row],[Station]],'[6]Reach and Share'!$A$1:$C$562,3,0)</f>
        <v>0</v>
      </c>
      <c r="G172" s="2">
        <f>Share10[[#This Row],[Q1''2025]]-Share10[[#This Row],[Q4''2024]]</f>
        <v>0</v>
      </c>
    </row>
    <row r="173" spans="1:7" x14ac:dyDescent="0.45">
      <c r="A173" s="3" t="s">
        <v>179</v>
      </c>
      <c r="B173" s="2">
        <v>0</v>
      </c>
      <c r="C173" s="2">
        <v>0</v>
      </c>
      <c r="D173" s="2">
        <v>0</v>
      </c>
      <c r="E173" s="2">
        <f>VLOOKUP(Share10[[#This Row],[Station]],[5]Sheet2!$A$2:$C$524,3,0)</f>
        <v>0</v>
      </c>
      <c r="F173" s="2">
        <f>VLOOKUP(Share10[[#This Row],[Station]],'[6]Reach and Share'!$A$1:$C$562,3,0)</f>
        <v>0</v>
      </c>
      <c r="G173" s="2">
        <f>Share10[[#This Row],[Q1''2025]]-Share10[[#This Row],[Q4''2024]]</f>
        <v>0</v>
      </c>
    </row>
    <row r="174" spans="1:7" x14ac:dyDescent="0.45">
      <c r="A174" s="3" t="s">
        <v>124</v>
      </c>
      <c r="B174" s="2">
        <v>0</v>
      </c>
      <c r="C174" s="2">
        <v>0</v>
      </c>
      <c r="D174" s="2">
        <v>0</v>
      </c>
      <c r="E174" s="2">
        <f>VLOOKUP(Share10[[#This Row],[Station]],[5]Sheet2!$A$2:$C$524,3,0)</f>
        <v>0</v>
      </c>
      <c r="F174" s="2">
        <f>VLOOKUP(Share10[[#This Row],[Station]],'[6]Reach and Share'!$A$1:$C$562,3,0)</f>
        <v>0</v>
      </c>
      <c r="G174" s="2">
        <f>Share10[[#This Row],[Q1''2025]]-Share10[[#This Row],[Q4''2024]]</f>
        <v>0</v>
      </c>
    </row>
    <row r="175" spans="1:7" x14ac:dyDescent="0.45">
      <c r="A175" s="3" t="s">
        <v>137</v>
      </c>
      <c r="B175" s="2">
        <v>0</v>
      </c>
      <c r="C175" s="2">
        <v>0</v>
      </c>
      <c r="D175" s="2">
        <v>0</v>
      </c>
      <c r="E175" s="2">
        <f>VLOOKUP(Share10[[#This Row],[Station]],[5]Sheet2!$A$2:$C$524,3,0)</f>
        <v>0</v>
      </c>
      <c r="F175" s="2">
        <f>VLOOKUP(Share10[[#This Row],[Station]],'[6]Reach and Share'!$A$1:$C$562,3,0)</f>
        <v>0</v>
      </c>
      <c r="G175" s="2">
        <f>Share10[[#This Row],[Q1''2025]]-Share10[[#This Row],[Q4''2024]]</f>
        <v>0</v>
      </c>
    </row>
    <row r="176" spans="1:7" x14ac:dyDescent="0.45">
      <c r="A176" s="3" t="s">
        <v>460</v>
      </c>
      <c r="B176" s="2">
        <v>0</v>
      </c>
      <c r="C176" s="2">
        <v>0</v>
      </c>
      <c r="D176" s="2">
        <v>0</v>
      </c>
      <c r="E176" s="2">
        <f>VLOOKUP(Share10[[#This Row],[Station]],[5]Sheet2!$A$2:$C$524,3,0)</f>
        <v>0</v>
      </c>
      <c r="F176" s="2">
        <f>VLOOKUP(Share10[[#This Row],[Station]],'[6]Reach and Share'!$A$1:$C$562,3,0)</f>
        <v>0</v>
      </c>
      <c r="G176" s="2">
        <f>Share10[[#This Row],[Q1''2025]]-Share10[[#This Row],[Q4''2024]]</f>
        <v>0</v>
      </c>
    </row>
    <row r="177" spans="1:7" x14ac:dyDescent="0.45">
      <c r="A177" s="3" t="s">
        <v>126</v>
      </c>
      <c r="B177" s="2">
        <v>0</v>
      </c>
      <c r="C177" s="2">
        <v>0</v>
      </c>
      <c r="D177" s="2">
        <v>0</v>
      </c>
      <c r="E177" s="2">
        <f>VLOOKUP(Share10[[#This Row],[Station]],[5]Sheet2!$A$2:$C$524,3,0)</f>
        <v>0</v>
      </c>
      <c r="F177" s="2">
        <f>VLOOKUP(Share10[[#This Row],[Station]],'[6]Reach and Share'!$A$1:$C$562,3,0)</f>
        <v>0</v>
      </c>
      <c r="G177" s="2">
        <f>Share10[[#This Row],[Q1''2025]]-Share10[[#This Row],[Q4''2024]]</f>
        <v>0</v>
      </c>
    </row>
    <row r="178" spans="1:7" x14ac:dyDescent="0.45">
      <c r="A178" s="3" t="s">
        <v>125</v>
      </c>
      <c r="B178" s="2">
        <v>0</v>
      </c>
      <c r="C178" s="2">
        <v>0</v>
      </c>
      <c r="D178" s="2">
        <v>0</v>
      </c>
      <c r="E178" s="2">
        <f>VLOOKUP(Share10[[#This Row],[Station]],[5]Sheet2!$A$2:$C$524,3,0)</f>
        <v>0</v>
      </c>
      <c r="F178" s="2">
        <f>VLOOKUP(Share10[[#This Row],[Station]],'[6]Reach and Share'!$A$1:$C$562,3,0)</f>
        <v>0</v>
      </c>
      <c r="G178" s="2">
        <f>Share10[[#This Row],[Q1''2025]]-Share10[[#This Row],[Q4''2024]]</f>
        <v>0</v>
      </c>
    </row>
    <row r="179" spans="1:7" x14ac:dyDescent="0.45">
      <c r="A179" s="3" t="s">
        <v>62</v>
      </c>
      <c r="B179" s="2">
        <v>0</v>
      </c>
      <c r="C179" s="2">
        <v>0</v>
      </c>
      <c r="D179" s="2">
        <v>0</v>
      </c>
      <c r="E179" s="2">
        <f>VLOOKUP(Share10[[#This Row],[Station]],[5]Sheet2!$A$2:$C$524,3,0)</f>
        <v>0</v>
      </c>
      <c r="F179" s="2">
        <f>VLOOKUP(Share10[[#This Row],[Station]],'[6]Reach and Share'!$A$1:$C$562,3,0)</f>
        <v>0</v>
      </c>
      <c r="G179" s="2">
        <f>Share10[[#This Row],[Q1''2025]]-Share10[[#This Row],[Q4''2024]]</f>
        <v>0</v>
      </c>
    </row>
    <row r="180" spans="1:7" x14ac:dyDescent="0.45">
      <c r="A180" s="3" t="s">
        <v>71</v>
      </c>
      <c r="B180" s="2">
        <v>0</v>
      </c>
      <c r="C180" s="2">
        <v>0</v>
      </c>
      <c r="D180" s="2">
        <v>0</v>
      </c>
      <c r="E180" s="2">
        <f>VLOOKUP(Share10[[#This Row],[Station]],[5]Sheet2!$A$2:$C$524,3,0)</f>
        <v>0</v>
      </c>
      <c r="F180" s="2">
        <f>VLOOKUP(Share10[[#This Row],[Station]],'[6]Reach and Share'!$A$1:$C$562,3,0)</f>
        <v>0</v>
      </c>
      <c r="G180" s="2">
        <f>Share10[[#This Row],[Q1''2025]]-Share10[[#This Row],[Q4''2024]]</f>
        <v>0</v>
      </c>
    </row>
    <row r="181" spans="1:7" x14ac:dyDescent="0.45">
      <c r="A181" s="3" t="s">
        <v>74</v>
      </c>
      <c r="B181" s="2">
        <v>0</v>
      </c>
      <c r="C181" s="2">
        <v>0</v>
      </c>
      <c r="D181" s="2">
        <v>0</v>
      </c>
      <c r="E181" s="2">
        <f>VLOOKUP(Share10[[#This Row],[Station]],[5]Sheet2!$A$2:$C$524,3,0)</f>
        <v>0</v>
      </c>
      <c r="F181" s="2">
        <f>VLOOKUP(Share10[[#This Row],[Station]],'[6]Reach and Share'!$A$1:$C$562,3,0)</f>
        <v>0</v>
      </c>
      <c r="G181" s="2">
        <f>Share10[[#This Row],[Q1''2025]]-Share10[[#This Row],[Q4''2024]]</f>
        <v>0</v>
      </c>
    </row>
    <row r="182" spans="1:7" x14ac:dyDescent="0.45">
      <c r="A182" s="3" t="s">
        <v>86</v>
      </c>
      <c r="B182" s="2">
        <v>0</v>
      </c>
      <c r="C182" s="2">
        <v>0</v>
      </c>
      <c r="D182" s="2">
        <v>0</v>
      </c>
      <c r="E182" s="2">
        <f>VLOOKUP(Share10[[#This Row],[Station]],[5]Sheet2!$A$2:$C$524,3,0)</f>
        <v>0</v>
      </c>
      <c r="F182" s="2">
        <f>VLOOKUP(Share10[[#This Row],[Station]],'[6]Reach and Share'!$A$1:$C$562,3,0)</f>
        <v>0</v>
      </c>
      <c r="G182" s="2">
        <f>Share10[[#This Row],[Q1''2025]]-Share10[[#This Row],[Q4''2024]]</f>
        <v>0</v>
      </c>
    </row>
    <row r="183" spans="1:7" x14ac:dyDescent="0.45">
      <c r="A183" s="3" t="s">
        <v>72</v>
      </c>
      <c r="B183" s="2">
        <v>0</v>
      </c>
      <c r="C183" s="2">
        <v>0</v>
      </c>
      <c r="D183" s="2">
        <v>0</v>
      </c>
      <c r="E183" s="2">
        <f>VLOOKUP(Share10[[#This Row],[Station]],[5]Sheet2!$A$2:$C$524,3,0)</f>
        <v>0</v>
      </c>
      <c r="F183" s="2">
        <f>VLOOKUP(Share10[[#This Row],[Station]],'[6]Reach and Share'!$A$1:$C$562,3,0)</f>
        <v>0</v>
      </c>
      <c r="G183" s="2">
        <f>Share10[[#This Row],[Q1''2025]]-Share10[[#This Row],[Q4''2024]]</f>
        <v>0</v>
      </c>
    </row>
    <row r="184" spans="1:7" x14ac:dyDescent="0.45">
      <c r="A184" s="3" t="s">
        <v>9</v>
      </c>
      <c r="B184" s="2">
        <v>0</v>
      </c>
      <c r="C184" s="2">
        <v>0</v>
      </c>
      <c r="D184" s="2">
        <v>0</v>
      </c>
      <c r="E184" s="2">
        <f>VLOOKUP(Share10[[#This Row],[Station]],[5]Sheet2!$A$2:$C$524,3,0)</f>
        <v>0</v>
      </c>
      <c r="F184" s="2">
        <f>VLOOKUP(Share10[[#This Row],[Station]],'[6]Reach and Share'!$A$1:$C$562,3,0)</f>
        <v>0</v>
      </c>
      <c r="G184" s="2">
        <f>Share10[[#This Row],[Q1''2025]]-Share10[[#This Row],[Q4''2024]]</f>
        <v>0</v>
      </c>
    </row>
    <row r="185" spans="1:7" x14ac:dyDescent="0.45">
      <c r="A185" s="3" t="s">
        <v>209</v>
      </c>
      <c r="B185" s="2">
        <v>0</v>
      </c>
      <c r="C185" s="2">
        <v>0</v>
      </c>
      <c r="D185" s="2">
        <v>0</v>
      </c>
      <c r="E185" s="2">
        <f>VLOOKUP(Share10[[#This Row],[Station]],[5]Sheet2!$A$2:$C$524,3,0)</f>
        <v>0</v>
      </c>
      <c r="F185" s="2">
        <f>VLOOKUP(Share10[[#This Row],[Station]],'[6]Reach and Share'!$A$1:$C$562,3,0)</f>
        <v>0</v>
      </c>
      <c r="G185" s="2">
        <f>Share10[[#This Row],[Q1''2025]]-Share10[[#This Row],[Q4''2024]]</f>
        <v>0</v>
      </c>
    </row>
    <row r="186" spans="1:7" x14ac:dyDescent="0.45">
      <c r="A186" s="3" t="s">
        <v>52</v>
      </c>
      <c r="B186" s="2">
        <v>0</v>
      </c>
      <c r="C186" s="2">
        <v>0</v>
      </c>
      <c r="D186" s="2">
        <v>0</v>
      </c>
      <c r="E186" s="2">
        <f>VLOOKUP(Share10[[#This Row],[Station]],[5]Sheet2!$A$2:$C$524,3,0)</f>
        <v>0</v>
      </c>
      <c r="F186" s="2">
        <f>VLOOKUP(Share10[[#This Row],[Station]],'[6]Reach and Share'!$A$1:$C$562,3,0)</f>
        <v>0</v>
      </c>
      <c r="G186" s="2">
        <f>Share10[[#This Row],[Q1''2025]]-Share10[[#This Row],[Q4''2024]]</f>
        <v>0</v>
      </c>
    </row>
    <row r="187" spans="1:7" x14ac:dyDescent="0.45">
      <c r="A187" s="3" t="s">
        <v>224</v>
      </c>
      <c r="B187" s="2">
        <v>0</v>
      </c>
      <c r="C187" s="2">
        <v>0</v>
      </c>
      <c r="D187" s="2">
        <v>0</v>
      </c>
      <c r="E187" s="2">
        <f>VLOOKUP(Share10[[#This Row],[Station]],[5]Sheet2!$A$2:$C$524,3,0)</f>
        <v>0</v>
      </c>
      <c r="F187" s="2">
        <f>VLOOKUP(Share10[[#This Row],[Station]],'[6]Reach and Share'!$A$1:$C$562,3,0)</f>
        <v>0</v>
      </c>
      <c r="G187" s="2">
        <f>Share10[[#This Row],[Q1''2025]]-Share10[[#This Row],[Q4''2024]]</f>
        <v>0</v>
      </c>
    </row>
    <row r="188" spans="1:7" x14ac:dyDescent="0.45">
      <c r="A188" s="3" t="s">
        <v>517</v>
      </c>
      <c r="B188" s="2">
        <v>0</v>
      </c>
      <c r="C188" s="2">
        <v>0</v>
      </c>
      <c r="D188" s="2">
        <v>0</v>
      </c>
      <c r="E188" s="2">
        <f>VLOOKUP(Share10[[#This Row],[Station]],[5]Sheet2!$A$2:$C$524,3,0)</f>
        <v>0</v>
      </c>
      <c r="F188" s="2">
        <f>VLOOKUP(Share10[[#This Row],[Station]],'[6]Reach and Share'!$A$1:$C$562,3,0)</f>
        <v>0</v>
      </c>
      <c r="G188" s="2">
        <f>Share10[[#This Row],[Q1''2025]]-Share10[[#This Row],[Q4''2024]]</f>
        <v>0</v>
      </c>
    </row>
    <row r="189" spans="1:7" x14ac:dyDescent="0.45">
      <c r="A189" s="3" t="s">
        <v>516</v>
      </c>
      <c r="B189" s="2">
        <v>0</v>
      </c>
      <c r="C189" s="2">
        <v>0</v>
      </c>
      <c r="D189" s="2">
        <v>0</v>
      </c>
      <c r="E189" s="2">
        <f>VLOOKUP(Share10[[#This Row],[Station]],[5]Sheet2!$A$2:$C$524,3,0)</f>
        <v>0</v>
      </c>
      <c r="F189" s="2">
        <f>VLOOKUP(Share10[[#This Row],[Station]],'[6]Reach and Share'!$A$1:$C$562,3,0)</f>
        <v>0</v>
      </c>
      <c r="G189" s="2">
        <f>Share10[[#This Row],[Q1''2025]]-Share10[[#This Row],[Q4''2024]]</f>
        <v>0</v>
      </c>
    </row>
    <row r="190" spans="1:7" x14ac:dyDescent="0.45">
      <c r="A190" s="3" t="s">
        <v>213</v>
      </c>
      <c r="B190" s="2">
        <v>0</v>
      </c>
      <c r="C190" s="2">
        <v>0</v>
      </c>
      <c r="D190" s="2">
        <v>0</v>
      </c>
      <c r="E190" s="2">
        <f>VLOOKUP(Share10[[#This Row],[Station]],[5]Sheet2!$A$2:$C$524,3,0)</f>
        <v>0</v>
      </c>
      <c r="F190" s="2">
        <f>VLOOKUP(Share10[[#This Row],[Station]],'[6]Reach and Share'!$A$1:$C$562,3,0)</f>
        <v>0</v>
      </c>
      <c r="G190" s="2">
        <f>Share10[[#This Row],[Q1''2025]]-Share10[[#This Row],[Q4''2024]]</f>
        <v>0</v>
      </c>
    </row>
    <row r="191" spans="1:7" x14ac:dyDescent="0.45">
      <c r="A191" s="3" t="s">
        <v>470</v>
      </c>
      <c r="B191" s="2">
        <v>0</v>
      </c>
      <c r="C191" s="2">
        <v>0</v>
      </c>
      <c r="D191" s="2">
        <v>4.777655273796398E-4</v>
      </c>
      <c r="E191" s="2">
        <f>VLOOKUP(Share10[[#This Row],[Station]],[5]Sheet2!$A$2:$C$524,3,0)</f>
        <v>0</v>
      </c>
      <c r="F191" s="2">
        <f>VLOOKUP(Share10[[#This Row],[Station]],'[6]Reach and Share'!$A$1:$C$562,3,0)</f>
        <v>0</v>
      </c>
      <c r="G191" s="2">
        <f>Share10[[#This Row],[Q1''2025]]-Share10[[#This Row],[Q4''2024]]</f>
        <v>0</v>
      </c>
    </row>
    <row r="192" spans="1:7" x14ac:dyDescent="0.45">
      <c r="A192" s="3" t="s">
        <v>95</v>
      </c>
      <c r="B192" s="2">
        <v>0</v>
      </c>
      <c r="C192" s="2">
        <v>0</v>
      </c>
      <c r="D192" s="2">
        <v>0</v>
      </c>
      <c r="E192" s="2">
        <f>VLOOKUP(Share10[[#This Row],[Station]],[5]Sheet2!$A$2:$C$524,3,0)</f>
        <v>0</v>
      </c>
      <c r="F192" s="2">
        <f>VLOOKUP(Share10[[#This Row],[Station]],'[6]Reach and Share'!$A$1:$C$562,3,0)</f>
        <v>0</v>
      </c>
      <c r="G192" s="2">
        <f>Share10[[#This Row],[Q1''2025]]-Share10[[#This Row],[Q4''2024]]</f>
        <v>0</v>
      </c>
    </row>
    <row r="193" spans="1:7" x14ac:dyDescent="0.45">
      <c r="A193" s="3" t="s">
        <v>94</v>
      </c>
      <c r="B193" s="2">
        <v>0</v>
      </c>
      <c r="C193" s="2">
        <v>0</v>
      </c>
      <c r="D193" s="2">
        <v>0</v>
      </c>
      <c r="E193" s="2">
        <f>VLOOKUP(Share10[[#This Row],[Station]],[5]Sheet2!$A$2:$C$524,3,0)</f>
        <v>0</v>
      </c>
      <c r="F193" s="2">
        <f>VLOOKUP(Share10[[#This Row],[Station]],'[6]Reach and Share'!$A$1:$C$562,3,0)</f>
        <v>0</v>
      </c>
      <c r="G193" s="2">
        <f>Share10[[#This Row],[Q1''2025]]-Share10[[#This Row],[Q4''2024]]</f>
        <v>0</v>
      </c>
    </row>
    <row r="194" spans="1:7" x14ac:dyDescent="0.45">
      <c r="A194" s="3" t="s">
        <v>175</v>
      </c>
      <c r="B194" s="2">
        <v>0</v>
      </c>
      <c r="C194" s="2">
        <v>0</v>
      </c>
      <c r="D194" s="2">
        <v>0</v>
      </c>
      <c r="E194" s="2">
        <f>VLOOKUP(Share10[[#This Row],[Station]],[5]Sheet2!$A$2:$C$524,3,0)</f>
        <v>0</v>
      </c>
      <c r="F194" s="2">
        <f>VLOOKUP(Share10[[#This Row],[Station]],'[6]Reach and Share'!$A$1:$C$562,3,0)</f>
        <v>0</v>
      </c>
      <c r="G194" s="2">
        <f>Share10[[#This Row],[Q1''2025]]-Share10[[#This Row],[Q4''2024]]</f>
        <v>0</v>
      </c>
    </row>
    <row r="195" spans="1:7" x14ac:dyDescent="0.45">
      <c r="A195" s="3" t="s">
        <v>53</v>
      </c>
      <c r="B195" s="2">
        <v>0</v>
      </c>
      <c r="C195" s="2">
        <v>0</v>
      </c>
      <c r="D195" s="2">
        <v>0</v>
      </c>
      <c r="E195" s="2">
        <f>VLOOKUP(Share10[[#This Row],[Station]],[5]Sheet2!$A$2:$C$524,3,0)</f>
        <v>0</v>
      </c>
      <c r="F195" s="2">
        <f>VLOOKUP(Share10[[#This Row],[Station]],'[6]Reach and Share'!$A$1:$C$562,3,0)</f>
        <v>0</v>
      </c>
      <c r="G195" s="2">
        <f>Share10[[#This Row],[Q1''2025]]-Share10[[#This Row],[Q4''2024]]</f>
        <v>0</v>
      </c>
    </row>
    <row r="196" spans="1:7" x14ac:dyDescent="0.45">
      <c r="A196" s="3" t="s">
        <v>59</v>
      </c>
      <c r="B196" s="2">
        <v>0</v>
      </c>
      <c r="C196" s="2">
        <v>0</v>
      </c>
      <c r="D196" s="2">
        <v>0</v>
      </c>
      <c r="E196" s="2">
        <f>VLOOKUP(Share10[[#This Row],[Station]],[5]Sheet2!$A$2:$C$524,3,0)</f>
        <v>0</v>
      </c>
      <c r="F196" s="2">
        <f>VLOOKUP(Share10[[#This Row],[Station]],'[6]Reach and Share'!$A$1:$C$562,3,0)</f>
        <v>0</v>
      </c>
      <c r="G196" s="2">
        <f>Share10[[#This Row],[Q1''2025]]-Share10[[#This Row],[Q4''2024]]</f>
        <v>0</v>
      </c>
    </row>
    <row r="197" spans="1:7" x14ac:dyDescent="0.45">
      <c r="A197" s="3" t="s">
        <v>441</v>
      </c>
      <c r="B197" s="2">
        <v>0</v>
      </c>
      <c r="C197" s="2">
        <v>2.5505384470054793E-3</v>
      </c>
      <c r="D197" s="2">
        <v>0</v>
      </c>
      <c r="E197" s="2">
        <f>VLOOKUP(Share10[[#This Row],[Station]],[5]Sheet2!$A$2:$C$524,3,0)</f>
        <v>0</v>
      </c>
      <c r="F197" s="2">
        <f>VLOOKUP(Share10[[#This Row],[Station]],'[6]Reach and Share'!$A$1:$C$562,3,0)</f>
        <v>0</v>
      </c>
      <c r="G197" s="2">
        <f>Share10[[#This Row],[Q1''2025]]-Share10[[#This Row],[Q4''2024]]</f>
        <v>0</v>
      </c>
    </row>
    <row r="198" spans="1:7" x14ac:dyDescent="0.45">
      <c r="A198" s="3" t="s">
        <v>58</v>
      </c>
      <c r="B198" s="2">
        <v>0</v>
      </c>
      <c r="C198" s="2">
        <v>0</v>
      </c>
      <c r="D198" s="2">
        <v>0</v>
      </c>
      <c r="E198" s="2">
        <f>VLOOKUP(Share10[[#This Row],[Station]],[5]Sheet2!$A$2:$C$524,3,0)</f>
        <v>0</v>
      </c>
      <c r="F198" s="2">
        <f>VLOOKUP(Share10[[#This Row],[Station]],'[6]Reach and Share'!$A$1:$C$562,3,0)</f>
        <v>0</v>
      </c>
      <c r="G198" s="2">
        <f>Share10[[#This Row],[Q1''2025]]-Share10[[#This Row],[Q4''2024]]</f>
        <v>0</v>
      </c>
    </row>
    <row r="199" spans="1:7" x14ac:dyDescent="0.45">
      <c r="A199" s="3" t="s">
        <v>489</v>
      </c>
      <c r="B199" s="2">
        <v>0</v>
      </c>
      <c r="C199" s="2">
        <v>0</v>
      </c>
      <c r="D199" s="2">
        <v>0</v>
      </c>
      <c r="E199" s="2">
        <f>VLOOKUP(Share10[[#This Row],[Station]],[5]Sheet2!$A$2:$C$524,3,0)</f>
        <v>0</v>
      </c>
      <c r="F199" s="2">
        <f>VLOOKUP(Share10[[#This Row],[Station]],'[6]Reach and Share'!$A$1:$C$562,3,0)</f>
        <v>0</v>
      </c>
      <c r="G199" s="2">
        <f>Share10[[#This Row],[Q1''2025]]-Share10[[#This Row],[Q4''2024]]</f>
        <v>0</v>
      </c>
    </row>
    <row r="200" spans="1:7" x14ac:dyDescent="0.45">
      <c r="A200" s="3" t="s">
        <v>18</v>
      </c>
      <c r="B200" s="2">
        <v>0</v>
      </c>
      <c r="C200" s="2">
        <v>0</v>
      </c>
      <c r="D200" s="2">
        <v>0</v>
      </c>
      <c r="E200" s="2">
        <f>VLOOKUP(Share10[[#This Row],[Station]],[5]Sheet2!$A$2:$C$524,3,0)</f>
        <v>0</v>
      </c>
      <c r="F200" s="2">
        <f>VLOOKUP(Share10[[#This Row],[Station]],'[6]Reach and Share'!$A$1:$C$562,3,0)</f>
        <v>0</v>
      </c>
      <c r="G200" s="2">
        <f>Share10[[#This Row],[Q1''2025]]-Share10[[#This Row],[Q4''2024]]</f>
        <v>0</v>
      </c>
    </row>
    <row r="201" spans="1:7" x14ac:dyDescent="0.45">
      <c r="A201" s="3" t="s">
        <v>61</v>
      </c>
      <c r="B201" s="2">
        <v>0</v>
      </c>
      <c r="C201" s="2">
        <v>0</v>
      </c>
      <c r="D201" s="2">
        <v>0</v>
      </c>
      <c r="E201" s="2">
        <f>VLOOKUP(Share10[[#This Row],[Station]],[5]Sheet2!$A$2:$C$524,3,0)</f>
        <v>0</v>
      </c>
      <c r="F201" s="2">
        <f>VLOOKUP(Share10[[#This Row],[Station]],'[6]Reach and Share'!$A$1:$C$562,3,0)</f>
        <v>0</v>
      </c>
      <c r="G201" s="2">
        <f>Share10[[#This Row],[Q1''2025]]-Share10[[#This Row],[Q4''2024]]</f>
        <v>0</v>
      </c>
    </row>
    <row r="202" spans="1:7" x14ac:dyDescent="0.45">
      <c r="A202" s="3" t="s">
        <v>51</v>
      </c>
      <c r="B202" s="2">
        <v>0</v>
      </c>
      <c r="C202" s="2">
        <v>0</v>
      </c>
      <c r="D202" s="2">
        <v>0</v>
      </c>
      <c r="E202" s="2">
        <f>VLOOKUP(Share10[[#This Row],[Station]],[5]Sheet2!$A$2:$C$524,3,0)</f>
        <v>0</v>
      </c>
      <c r="F202" s="2">
        <f>VLOOKUP(Share10[[#This Row],[Station]],'[6]Reach and Share'!$A$1:$C$562,3,0)</f>
        <v>0</v>
      </c>
      <c r="G202" s="2">
        <f>Share10[[#This Row],[Q1''2025]]-Share10[[#This Row],[Q4''2024]]</f>
        <v>0</v>
      </c>
    </row>
    <row r="203" spans="1:7" x14ac:dyDescent="0.45">
      <c r="A203" s="3" t="s">
        <v>57</v>
      </c>
      <c r="B203" s="2">
        <v>0</v>
      </c>
      <c r="C203" s="2">
        <v>0</v>
      </c>
      <c r="D203" s="2">
        <v>0</v>
      </c>
      <c r="E203" s="2">
        <f>VLOOKUP(Share10[[#This Row],[Station]],[5]Sheet2!$A$2:$C$524,3,0)</f>
        <v>0</v>
      </c>
      <c r="F203" s="2">
        <f>VLOOKUP(Share10[[#This Row],[Station]],'[6]Reach and Share'!$A$1:$C$562,3,0)</f>
        <v>0</v>
      </c>
      <c r="G203" s="2">
        <f>Share10[[#This Row],[Q1''2025]]-Share10[[#This Row],[Q4''2024]]</f>
        <v>0</v>
      </c>
    </row>
    <row r="204" spans="1:7" x14ac:dyDescent="0.45">
      <c r="A204" s="3" t="s">
        <v>55</v>
      </c>
      <c r="B204" s="2">
        <v>0</v>
      </c>
      <c r="C204" s="2">
        <v>0</v>
      </c>
      <c r="D204" s="2">
        <v>0</v>
      </c>
      <c r="E204" s="2">
        <f>VLOOKUP(Share10[[#This Row],[Station]],[5]Sheet2!$A$2:$C$524,3,0)</f>
        <v>0</v>
      </c>
      <c r="F204" s="2">
        <f>VLOOKUP(Share10[[#This Row],[Station]],'[6]Reach and Share'!$A$1:$C$562,3,0)</f>
        <v>0</v>
      </c>
      <c r="G204" s="2">
        <f>Share10[[#This Row],[Q1''2025]]-Share10[[#This Row],[Q4''2024]]</f>
        <v>0</v>
      </c>
    </row>
    <row r="205" spans="1:7" x14ac:dyDescent="0.45">
      <c r="A205" s="3" t="s">
        <v>214</v>
      </c>
      <c r="B205" s="2">
        <v>0</v>
      </c>
      <c r="C205" s="2">
        <v>0</v>
      </c>
      <c r="D205" s="2">
        <v>0</v>
      </c>
      <c r="E205" s="2">
        <f>VLOOKUP(Share10[[#This Row],[Station]],[5]Sheet2!$A$2:$C$524,3,0)</f>
        <v>0</v>
      </c>
      <c r="F205" s="2">
        <f>VLOOKUP(Share10[[#This Row],[Station]],'[6]Reach and Share'!$A$1:$C$562,3,0)</f>
        <v>0</v>
      </c>
      <c r="G205" s="2">
        <f>Share10[[#This Row],[Q1''2025]]-Share10[[#This Row],[Q4''2024]]</f>
        <v>0</v>
      </c>
    </row>
    <row r="206" spans="1:7" x14ac:dyDescent="0.45">
      <c r="A206" s="3" t="s">
        <v>54</v>
      </c>
      <c r="B206" s="2">
        <v>0</v>
      </c>
      <c r="C206" s="2">
        <v>0</v>
      </c>
      <c r="D206" s="2">
        <v>0</v>
      </c>
      <c r="E206" s="2">
        <f>VLOOKUP(Share10[[#This Row],[Station]],[5]Sheet2!$A$2:$C$524,3,0)</f>
        <v>0</v>
      </c>
      <c r="F206" s="2">
        <f>VLOOKUP(Share10[[#This Row],[Station]],'[6]Reach and Share'!$A$1:$C$562,3,0)</f>
        <v>0</v>
      </c>
      <c r="G206" s="2">
        <f>Share10[[#This Row],[Q1''2025]]-Share10[[#This Row],[Q4''2024]]</f>
        <v>0</v>
      </c>
    </row>
    <row r="207" spans="1:7" x14ac:dyDescent="0.45">
      <c r="A207" s="3" t="s">
        <v>199</v>
      </c>
      <c r="B207" s="2">
        <v>0</v>
      </c>
      <c r="C207" s="2">
        <v>0</v>
      </c>
      <c r="D207" s="2">
        <v>0</v>
      </c>
      <c r="E207" s="2">
        <f>VLOOKUP(Share10[[#This Row],[Station]],[5]Sheet2!$A$2:$C$524,3,0)</f>
        <v>0</v>
      </c>
      <c r="F207" s="2">
        <f>VLOOKUP(Share10[[#This Row],[Station]],'[6]Reach and Share'!$A$1:$C$562,3,0)</f>
        <v>0</v>
      </c>
      <c r="G207" s="2">
        <f>Share10[[#This Row],[Q1''2025]]-Share10[[#This Row],[Q4''2024]]</f>
        <v>0</v>
      </c>
    </row>
    <row r="208" spans="1:7" x14ac:dyDescent="0.45">
      <c r="A208" s="3" t="s">
        <v>162</v>
      </c>
      <c r="B208" s="2">
        <v>0</v>
      </c>
      <c r="C208" s="2">
        <v>0</v>
      </c>
      <c r="D208" s="2">
        <v>0</v>
      </c>
      <c r="E208" s="2">
        <f>VLOOKUP(Share10[[#This Row],[Station]],[5]Sheet2!$A$2:$C$524,3,0)</f>
        <v>0</v>
      </c>
      <c r="F208" s="2">
        <f>VLOOKUP(Share10[[#This Row],[Station]],'[6]Reach and Share'!$A$1:$C$562,3,0)</f>
        <v>0</v>
      </c>
      <c r="G208" s="2">
        <f>Share10[[#This Row],[Q1''2025]]-Share10[[#This Row],[Q4''2024]]</f>
        <v>0</v>
      </c>
    </row>
    <row r="209" spans="1:7" x14ac:dyDescent="0.45">
      <c r="A209" s="3" t="s">
        <v>453</v>
      </c>
      <c r="B209" s="2">
        <v>0</v>
      </c>
      <c r="C209" s="2">
        <v>0</v>
      </c>
      <c r="D209" s="2">
        <v>0</v>
      </c>
      <c r="E209" s="2">
        <f>VLOOKUP(Share10[[#This Row],[Station]],[5]Sheet2!$A$2:$C$524,3,0)</f>
        <v>0</v>
      </c>
      <c r="F209" s="2">
        <f>VLOOKUP(Share10[[#This Row],[Station]],'[6]Reach and Share'!$A$1:$C$562,3,0)</f>
        <v>0</v>
      </c>
      <c r="G209" s="2">
        <f>Share10[[#This Row],[Q1''2025]]-Share10[[#This Row],[Q4''2024]]</f>
        <v>0</v>
      </c>
    </row>
    <row r="210" spans="1:7" x14ac:dyDescent="0.45">
      <c r="A210" s="3" t="s">
        <v>56</v>
      </c>
      <c r="B210" s="2">
        <v>0</v>
      </c>
      <c r="C210" s="2">
        <v>0</v>
      </c>
      <c r="D210" s="2">
        <v>0</v>
      </c>
      <c r="E210" s="2">
        <f>VLOOKUP(Share10[[#This Row],[Station]],[5]Sheet2!$A$2:$C$524,3,0)</f>
        <v>0</v>
      </c>
      <c r="F210" s="2">
        <f>VLOOKUP(Share10[[#This Row],[Station]],'[6]Reach and Share'!$A$1:$C$562,3,0)</f>
        <v>0</v>
      </c>
      <c r="G210" s="2">
        <f>Share10[[#This Row],[Q1''2025]]-Share10[[#This Row],[Q4''2024]]</f>
        <v>0</v>
      </c>
    </row>
    <row r="211" spans="1:7" x14ac:dyDescent="0.45">
      <c r="A211" s="3" t="s">
        <v>515</v>
      </c>
      <c r="B211" s="2">
        <v>0</v>
      </c>
      <c r="C211" s="2">
        <v>0</v>
      </c>
      <c r="D211" s="2">
        <v>0</v>
      </c>
      <c r="E211" s="2">
        <f>VLOOKUP(Share10[[#This Row],[Station]],[5]Sheet2!$A$2:$C$524,3,0)</f>
        <v>0</v>
      </c>
      <c r="F211" s="2">
        <f>VLOOKUP(Share10[[#This Row],[Station]],'[6]Reach and Share'!$A$1:$C$562,3,0)</f>
        <v>0</v>
      </c>
      <c r="G211" s="2">
        <f>Share10[[#This Row],[Q1''2025]]-Share10[[#This Row],[Q4''2024]]</f>
        <v>0</v>
      </c>
    </row>
    <row r="212" spans="1:7" x14ac:dyDescent="0.45">
      <c r="A212" s="3" t="s">
        <v>240</v>
      </c>
      <c r="B212" s="2">
        <v>0</v>
      </c>
      <c r="C212" s="2">
        <v>0</v>
      </c>
      <c r="D212" s="2">
        <v>0</v>
      </c>
      <c r="E212" s="2">
        <f>VLOOKUP(Share10[[#This Row],[Station]],[5]Sheet2!$A$2:$C$524,3,0)</f>
        <v>0</v>
      </c>
      <c r="F212" s="2">
        <f>VLOOKUP(Share10[[#This Row],[Station]],'[6]Reach and Share'!$A$1:$C$562,3,0)</f>
        <v>0</v>
      </c>
      <c r="G212" s="2">
        <f>Share10[[#This Row],[Q1''2025]]-Share10[[#This Row],[Q4''2024]]</f>
        <v>0</v>
      </c>
    </row>
    <row r="213" spans="1:7" x14ac:dyDescent="0.45">
      <c r="A213" s="3" t="s">
        <v>205</v>
      </c>
      <c r="B213" s="2">
        <v>0</v>
      </c>
      <c r="C213" s="2">
        <v>0</v>
      </c>
      <c r="D213" s="2">
        <v>0</v>
      </c>
      <c r="E213" s="2">
        <f>VLOOKUP(Share10[[#This Row],[Station]],[5]Sheet2!$A$2:$C$524,3,0)</f>
        <v>0</v>
      </c>
      <c r="F213" s="2">
        <f>VLOOKUP(Share10[[#This Row],[Station]],'[6]Reach and Share'!$A$1:$C$562,3,0)</f>
        <v>0</v>
      </c>
      <c r="G213" s="2">
        <f>Share10[[#This Row],[Q1''2025]]-Share10[[#This Row],[Q4''2024]]</f>
        <v>0</v>
      </c>
    </row>
    <row r="214" spans="1:7" x14ac:dyDescent="0.45">
      <c r="A214" s="3" t="s">
        <v>116</v>
      </c>
      <c r="B214" s="2">
        <v>0</v>
      </c>
      <c r="C214" s="2">
        <v>0</v>
      </c>
      <c r="D214" s="2">
        <v>0</v>
      </c>
      <c r="E214" s="2">
        <f>VLOOKUP(Share10[[#This Row],[Station]],[5]Sheet2!$A$2:$C$524,3,0)</f>
        <v>0</v>
      </c>
      <c r="F214" s="2">
        <f>VLOOKUP(Share10[[#This Row],[Station]],'[6]Reach and Share'!$A$1:$C$562,3,0)</f>
        <v>0</v>
      </c>
      <c r="G214" s="2">
        <f>Share10[[#This Row],[Q1''2025]]-Share10[[#This Row],[Q4''2024]]</f>
        <v>0</v>
      </c>
    </row>
    <row r="215" spans="1:7" x14ac:dyDescent="0.45">
      <c r="A215" s="3" t="s">
        <v>166</v>
      </c>
      <c r="B215" s="2">
        <v>0</v>
      </c>
      <c r="C215" s="2">
        <v>0</v>
      </c>
      <c r="D215" s="2">
        <v>0</v>
      </c>
      <c r="E215" s="2">
        <f>VLOOKUP(Share10[[#This Row],[Station]],[5]Sheet2!$A$2:$C$524,3,0)</f>
        <v>0</v>
      </c>
      <c r="F215" s="2">
        <f>VLOOKUP(Share10[[#This Row],[Station]],'[6]Reach and Share'!$A$1:$C$562,3,0)</f>
        <v>0</v>
      </c>
      <c r="G215" s="2">
        <f>Share10[[#This Row],[Q1''2025]]-Share10[[#This Row],[Q4''2024]]</f>
        <v>0</v>
      </c>
    </row>
    <row r="216" spans="1:7" x14ac:dyDescent="0.45">
      <c r="A216" s="3" t="s">
        <v>243</v>
      </c>
      <c r="B216" s="2">
        <v>0</v>
      </c>
      <c r="C216" s="2">
        <v>0</v>
      </c>
      <c r="D216" s="2">
        <v>0</v>
      </c>
      <c r="E216" s="2">
        <f>VLOOKUP(Share10[[#This Row],[Station]],[5]Sheet2!$A$2:$C$524,3,0)</f>
        <v>0</v>
      </c>
      <c r="F216" s="2">
        <f>VLOOKUP(Share10[[#This Row],[Station]],'[6]Reach and Share'!$A$1:$C$562,3,0)</f>
        <v>0</v>
      </c>
      <c r="G216" s="2">
        <f>Share10[[#This Row],[Q1''2025]]-Share10[[#This Row],[Q4''2024]]</f>
        <v>0</v>
      </c>
    </row>
    <row r="217" spans="1:7" x14ac:dyDescent="0.45">
      <c r="A217" s="3" t="s">
        <v>156</v>
      </c>
      <c r="B217" s="2">
        <v>0</v>
      </c>
      <c r="C217" s="2">
        <v>0</v>
      </c>
      <c r="D217" s="2">
        <v>0</v>
      </c>
      <c r="E217" s="2">
        <f>VLOOKUP(Share10[[#This Row],[Station]],[5]Sheet2!$A$2:$C$524,3,0)</f>
        <v>0</v>
      </c>
      <c r="F217" s="2">
        <f>VLOOKUP(Share10[[#This Row],[Station]],'[6]Reach and Share'!$A$1:$C$562,3,0)</f>
        <v>0</v>
      </c>
      <c r="G217" s="2">
        <f>Share10[[#This Row],[Q1''2025]]-Share10[[#This Row],[Q4''2024]]</f>
        <v>0</v>
      </c>
    </row>
    <row r="218" spans="1:7" x14ac:dyDescent="0.45">
      <c r="A218" s="3" t="s">
        <v>197</v>
      </c>
      <c r="B218" s="2">
        <v>0</v>
      </c>
      <c r="C218" s="2">
        <v>0</v>
      </c>
      <c r="D218" s="2">
        <v>0</v>
      </c>
      <c r="E218" s="2">
        <f>VLOOKUP(Share10[[#This Row],[Station]],[5]Sheet2!$A$2:$C$524,3,0)</f>
        <v>0</v>
      </c>
      <c r="F218" s="2">
        <f>VLOOKUP(Share10[[#This Row],[Station]],'[6]Reach and Share'!$A$1:$C$562,3,0)</f>
        <v>0</v>
      </c>
      <c r="G218" s="2">
        <f>Share10[[#This Row],[Q1''2025]]-Share10[[#This Row],[Q4''2024]]</f>
        <v>0</v>
      </c>
    </row>
    <row r="219" spans="1:7" x14ac:dyDescent="0.45">
      <c r="A219" s="3" t="s">
        <v>115</v>
      </c>
      <c r="B219" s="2">
        <v>0</v>
      </c>
      <c r="C219" s="2">
        <v>0</v>
      </c>
      <c r="D219" s="2">
        <v>0</v>
      </c>
      <c r="E219" s="2">
        <f>VLOOKUP(Share10[[#This Row],[Station]],[5]Sheet2!$A$2:$C$524,3,0)</f>
        <v>0</v>
      </c>
      <c r="F219" s="2">
        <f>VLOOKUP(Share10[[#This Row],[Station]],'[6]Reach and Share'!$A$1:$C$562,3,0)</f>
        <v>0</v>
      </c>
      <c r="G219" s="2">
        <f>Share10[[#This Row],[Q1''2025]]-Share10[[#This Row],[Q4''2024]]</f>
        <v>0</v>
      </c>
    </row>
    <row r="220" spans="1:7" x14ac:dyDescent="0.45">
      <c r="A220" s="3" t="s">
        <v>109</v>
      </c>
      <c r="B220" s="2">
        <v>0</v>
      </c>
      <c r="C220" s="2">
        <v>0</v>
      </c>
      <c r="D220" s="2">
        <v>0</v>
      </c>
      <c r="E220" s="2">
        <f>VLOOKUP(Share10[[#This Row],[Station]],[5]Sheet2!$A$2:$C$524,3,0)</f>
        <v>0</v>
      </c>
      <c r="F220" s="2">
        <f>VLOOKUP(Share10[[#This Row],[Station]],'[6]Reach and Share'!$A$1:$C$562,3,0)</f>
        <v>0</v>
      </c>
      <c r="G220" s="2">
        <f>Share10[[#This Row],[Q1''2025]]-Share10[[#This Row],[Q4''2024]]</f>
        <v>0</v>
      </c>
    </row>
    <row r="221" spans="1:7" x14ac:dyDescent="0.45">
      <c r="A221" s="3" t="s">
        <v>99</v>
      </c>
      <c r="B221" s="2">
        <v>0</v>
      </c>
      <c r="C221" s="2">
        <v>0</v>
      </c>
      <c r="D221" s="2">
        <v>0</v>
      </c>
      <c r="E221" s="2">
        <f>VLOOKUP(Share10[[#This Row],[Station]],[5]Sheet2!$A$2:$C$524,3,0)</f>
        <v>0</v>
      </c>
      <c r="F221" s="2">
        <f>VLOOKUP(Share10[[#This Row],[Station]],'[6]Reach and Share'!$A$1:$C$562,3,0)</f>
        <v>0</v>
      </c>
      <c r="G221" s="2">
        <f>Share10[[#This Row],[Q1''2025]]-Share10[[#This Row],[Q4''2024]]</f>
        <v>0</v>
      </c>
    </row>
    <row r="222" spans="1:7" x14ac:dyDescent="0.45">
      <c r="A222" s="3" t="s">
        <v>108</v>
      </c>
      <c r="B222" s="2">
        <v>0</v>
      </c>
      <c r="C222" s="2">
        <v>0</v>
      </c>
      <c r="D222" s="2">
        <v>0</v>
      </c>
      <c r="E222" s="2">
        <f>VLOOKUP(Share10[[#This Row],[Station]],[5]Sheet2!$A$2:$C$524,3,0)</f>
        <v>0</v>
      </c>
      <c r="F222" s="2">
        <f>VLOOKUP(Share10[[#This Row],[Station]],'[6]Reach and Share'!$A$1:$C$562,3,0)</f>
        <v>0</v>
      </c>
      <c r="G222" s="2">
        <f>Share10[[#This Row],[Q1''2025]]-Share10[[#This Row],[Q4''2024]]</f>
        <v>0</v>
      </c>
    </row>
    <row r="223" spans="1:7" x14ac:dyDescent="0.45">
      <c r="A223" s="3" t="s">
        <v>111</v>
      </c>
      <c r="B223" s="2">
        <v>0</v>
      </c>
      <c r="C223" s="2">
        <v>0</v>
      </c>
      <c r="D223" s="2">
        <v>0</v>
      </c>
      <c r="E223" s="2">
        <f>VLOOKUP(Share10[[#This Row],[Station]],[5]Sheet2!$A$2:$C$524,3,0)</f>
        <v>0</v>
      </c>
      <c r="F223" s="2">
        <f>VLOOKUP(Share10[[#This Row],[Station]],'[6]Reach and Share'!$A$1:$C$562,3,0)</f>
        <v>0</v>
      </c>
      <c r="G223" s="2">
        <f>Share10[[#This Row],[Q1''2025]]-Share10[[#This Row],[Q4''2024]]</f>
        <v>0</v>
      </c>
    </row>
    <row r="224" spans="1:7" x14ac:dyDescent="0.45">
      <c r="A224" s="3" t="s">
        <v>114</v>
      </c>
      <c r="B224" s="2">
        <v>0</v>
      </c>
      <c r="C224" s="2">
        <v>0</v>
      </c>
      <c r="D224" s="2">
        <v>0</v>
      </c>
      <c r="E224" s="2">
        <f>VLOOKUP(Share10[[#This Row],[Station]],[5]Sheet2!$A$2:$C$524,3,0)</f>
        <v>0</v>
      </c>
      <c r="F224" s="2">
        <f>VLOOKUP(Share10[[#This Row],[Station]],'[6]Reach and Share'!$A$1:$C$562,3,0)</f>
        <v>0</v>
      </c>
      <c r="G224" s="2">
        <f>Share10[[#This Row],[Q1''2025]]-Share10[[#This Row],[Q4''2024]]</f>
        <v>0</v>
      </c>
    </row>
    <row r="225" spans="1:7" x14ac:dyDescent="0.45">
      <c r="A225" s="3" t="s">
        <v>113</v>
      </c>
      <c r="B225" s="2">
        <v>0</v>
      </c>
      <c r="C225" s="2">
        <v>0</v>
      </c>
      <c r="D225" s="2">
        <v>0</v>
      </c>
      <c r="E225" s="2">
        <f>VLOOKUP(Share10[[#This Row],[Station]],[5]Sheet2!$A$2:$C$524,3,0)</f>
        <v>0</v>
      </c>
      <c r="F225" s="2">
        <f>VLOOKUP(Share10[[#This Row],[Station]],'[6]Reach and Share'!$A$1:$C$562,3,0)</f>
        <v>0</v>
      </c>
      <c r="G225" s="2">
        <f>Share10[[#This Row],[Q1''2025]]-Share10[[#This Row],[Q4''2024]]</f>
        <v>0</v>
      </c>
    </row>
    <row r="226" spans="1:7" x14ac:dyDescent="0.45">
      <c r="A226" s="3" t="s">
        <v>112</v>
      </c>
      <c r="B226" s="2">
        <v>0</v>
      </c>
      <c r="C226" s="2">
        <v>0</v>
      </c>
      <c r="D226" s="2">
        <v>0</v>
      </c>
      <c r="E226" s="2">
        <f>VLOOKUP(Share10[[#This Row],[Station]],[5]Sheet2!$A$2:$C$524,3,0)</f>
        <v>0</v>
      </c>
      <c r="F226" s="2">
        <f>VLOOKUP(Share10[[#This Row],[Station]],'[6]Reach and Share'!$A$1:$C$562,3,0)</f>
        <v>0</v>
      </c>
      <c r="G226" s="2">
        <f>Share10[[#This Row],[Q1''2025]]-Share10[[#This Row],[Q4''2024]]</f>
        <v>0</v>
      </c>
    </row>
    <row r="227" spans="1:7" x14ac:dyDescent="0.45">
      <c r="A227" s="3" t="s">
        <v>365</v>
      </c>
      <c r="B227" s="2">
        <v>0</v>
      </c>
      <c r="C227" s="2">
        <v>0</v>
      </c>
      <c r="D227" s="2">
        <v>0</v>
      </c>
      <c r="E227" s="2">
        <f>VLOOKUP(Share10[[#This Row],[Station]],[5]Sheet2!$A$2:$C$524,3,0)</f>
        <v>0</v>
      </c>
      <c r="F227" s="2">
        <f>VLOOKUP(Share10[[#This Row],[Station]],'[6]Reach and Share'!$A$1:$C$562,3,0)</f>
        <v>0</v>
      </c>
      <c r="G227" s="2">
        <f>Share10[[#This Row],[Q1''2025]]-Share10[[#This Row],[Q4''2024]]</f>
        <v>0</v>
      </c>
    </row>
    <row r="228" spans="1:7" x14ac:dyDescent="0.45">
      <c r="A228" s="3" t="s">
        <v>370</v>
      </c>
      <c r="B228" s="2">
        <v>0</v>
      </c>
      <c r="C228" s="2">
        <v>0</v>
      </c>
      <c r="D228" s="2">
        <v>0</v>
      </c>
      <c r="E228" s="2">
        <f>VLOOKUP(Share10[[#This Row],[Station]],[5]Sheet2!$A$2:$C$524,3,0)</f>
        <v>0</v>
      </c>
      <c r="F228" s="2">
        <f>VLOOKUP(Share10[[#This Row],[Station]],'[6]Reach and Share'!$A$1:$C$562,3,0)</f>
        <v>0</v>
      </c>
      <c r="G228" s="2">
        <f>Share10[[#This Row],[Q1''2025]]-Share10[[#This Row],[Q4''2024]]</f>
        <v>0</v>
      </c>
    </row>
    <row r="229" spans="1:7" x14ac:dyDescent="0.45">
      <c r="A229" s="3" t="s">
        <v>183</v>
      </c>
      <c r="B229" s="2">
        <v>0</v>
      </c>
      <c r="C229" s="2">
        <v>0</v>
      </c>
      <c r="D229" s="2">
        <v>0</v>
      </c>
      <c r="E229" s="2">
        <f>VLOOKUP(Share10[[#This Row],[Station]],[5]Sheet2!$A$2:$C$524,3,0)</f>
        <v>0</v>
      </c>
      <c r="F229" s="2">
        <f>VLOOKUP(Share10[[#This Row],[Station]],'[6]Reach and Share'!$A$1:$C$562,3,0)</f>
        <v>0</v>
      </c>
      <c r="G229" s="2">
        <f>Share10[[#This Row],[Q1''2025]]-Share10[[#This Row],[Q4''2024]]</f>
        <v>0</v>
      </c>
    </row>
    <row r="230" spans="1:7" x14ac:dyDescent="0.45">
      <c r="A230" s="3" t="s">
        <v>369</v>
      </c>
      <c r="B230" s="2">
        <v>0</v>
      </c>
      <c r="C230" s="2">
        <v>0</v>
      </c>
      <c r="D230" s="2">
        <v>0</v>
      </c>
      <c r="E230" s="2">
        <f>VLOOKUP(Share10[[#This Row],[Station]],[5]Sheet2!$A$2:$C$524,3,0)</f>
        <v>0</v>
      </c>
      <c r="F230" s="2">
        <f>VLOOKUP(Share10[[#This Row],[Station]],'[6]Reach and Share'!$A$1:$C$562,3,0)</f>
        <v>0</v>
      </c>
      <c r="G230" s="2">
        <f>Share10[[#This Row],[Q1''2025]]-Share10[[#This Row],[Q4''2024]]</f>
        <v>0</v>
      </c>
    </row>
    <row r="231" spans="1:7" x14ac:dyDescent="0.45">
      <c r="A231" s="3" t="s">
        <v>371</v>
      </c>
      <c r="B231" s="2">
        <v>0</v>
      </c>
      <c r="C231" s="2">
        <v>0</v>
      </c>
      <c r="D231" s="2">
        <v>0</v>
      </c>
      <c r="E231" s="2">
        <f>VLOOKUP(Share10[[#This Row],[Station]],[5]Sheet2!$A$2:$C$524,3,0)</f>
        <v>0</v>
      </c>
      <c r="F231" s="2">
        <f>VLOOKUP(Share10[[#This Row],[Station]],'[6]Reach and Share'!$A$1:$C$562,3,0)</f>
        <v>0</v>
      </c>
      <c r="G231" s="2">
        <f>Share10[[#This Row],[Q1''2025]]-Share10[[#This Row],[Q4''2024]]</f>
        <v>0</v>
      </c>
    </row>
    <row r="232" spans="1:7" x14ac:dyDescent="0.45">
      <c r="A232" s="3" t="s">
        <v>372</v>
      </c>
      <c r="B232" s="2">
        <v>0</v>
      </c>
      <c r="C232" s="2">
        <v>0</v>
      </c>
      <c r="D232" s="2">
        <v>0</v>
      </c>
      <c r="E232" s="2">
        <f>VLOOKUP(Share10[[#This Row],[Station]],[5]Sheet2!$A$2:$C$524,3,0)</f>
        <v>0</v>
      </c>
      <c r="F232" s="2">
        <f>VLOOKUP(Share10[[#This Row],[Station]],'[6]Reach and Share'!$A$1:$C$562,3,0)</f>
        <v>0</v>
      </c>
      <c r="G232" s="2">
        <f>Share10[[#This Row],[Q1''2025]]-Share10[[#This Row],[Q4''2024]]</f>
        <v>0</v>
      </c>
    </row>
    <row r="233" spans="1:7" x14ac:dyDescent="0.45">
      <c r="A233" s="3" t="s">
        <v>215</v>
      </c>
      <c r="B233" s="2">
        <v>0</v>
      </c>
      <c r="C233" s="2">
        <v>0</v>
      </c>
      <c r="D233" s="2">
        <v>0</v>
      </c>
      <c r="E233" s="2">
        <f>VLOOKUP(Share10[[#This Row],[Station]],[5]Sheet2!$A$2:$C$524,3,0)</f>
        <v>0</v>
      </c>
      <c r="F233" s="2">
        <f>VLOOKUP(Share10[[#This Row],[Station]],'[6]Reach and Share'!$A$1:$C$562,3,0)</f>
        <v>0</v>
      </c>
      <c r="G233" s="2">
        <f>Share10[[#This Row],[Q1''2025]]-Share10[[#This Row],[Q4''2024]]</f>
        <v>0</v>
      </c>
    </row>
    <row r="234" spans="1:7" x14ac:dyDescent="0.45">
      <c r="A234" s="3" t="s">
        <v>50</v>
      </c>
      <c r="B234" s="2">
        <v>0</v>
      </c>
      <c r="C234" s="2">
        <v>0</v>
      </c>
      <c r="D234" s="2">
        <v>0</v>
      </c>
      <c r="E234" s="2">
        <f>VLOOKUP(Share10[[#This Row],[Station]],[5]Sheet2!$A$2:$C$524,3,0)</f>
        <v>0</v>
      </c>
      <c r="F234" s="2">
        <f>VLOOKUP(Share10[[#This Row],[Station]],'[6]Reach and Share'!$A$1:$C$562,3,0)</f>
        <v>0</v>
      </c>
      <c r="G234" s="2">
        <f>Share10[[#This Row],[Q1''2025]]-Share10[[#This Row],[Q4''2024]]</f>
        <v>0</v>
      </c>
    </row>
    <row r="235" spans="1:7" x14ac:dyDescent="0.45">
      <c r="A235" s="3" t="s">
        <v>368</v>
      </c>
      <c r="B235" s="2">
        <v>0</v>
      </c>
      <c r="C235" s="2">
        <v>0</v>
      </c>
      <c r="D235" s="2">
        <v>0</v>
      </c>
      <c r="E235" s="2">
        <f>VLOOKUP(Share10[[#This Row],[Station]],[5]Sheet2!$A$2:$C$524,3,0)</f>
        <v>0</v>
      </c>
      <c r="F235" s="2">
        <f>VLOOKUP(Share10[[#This Row],[Station]],'[6]Reach and Share'!$A$1:$C$562,3,0)</f>
        <v>0</v>
      </c>
      <c r="G235" s="2">
        <f>Share10[[#This Row],[Q1''2025]]-Share10[[#This Row],[Q4''2024]]</f>
        <v>0</v>
      </c>
    </row>
    <row r="236" spans="1:7" x14ac:dyDescent="0.45">
      <c r="A236" s="3" t="s">
        <v>206</v>
      </c>
      <c r="B236" s="2">
        <v>0</v>
      </c>
      <c r="C236" s="2">
        <v>0</v>
      </c>
      <c r="D236" s="2">
        <v>0</v>
      </c>
      <c r="E236" s="2">
        <f>VLOOKUP(Share10[[#This Row],[Station]],[5]Sheet2!$A$2:$C$524,3,0)</f>
        <v>0</v>
      </c>
      <c r="F236" s="2">
        <f>VLOOKUP(Share10[[#This Row],[Station]],'[6]Reach and Share'!$A$1:$C$562,3,0)</f>
        <v>0</v>
      </c>
      <c r="G236" s="2">
        <f>Share10[[#This Row],[Q1''2025]]-Share10[[#This Row],[Q4''2024]]</f>
        <v>0</v>
      </c>
    </row>
    <row r="237" spans="1:7" x14ac:dyDescent="0.45">
      <c r="A237" s="3" t="s">
        <v>366</v>
      </c>
      <c r="B237" s="2">
        <v>0</v>
      </c>
      <c r="C237" s="2">
        <v>0</v>
      </c>
      <c r="D237" s="2">
        <v>0</v>
      </c>
      <c r="E237" s="2">
        <f>VLOOKUP(Share10[[#This Row],[Station]],[5]Sheet2!$A$2:$C$524,3,0)</f>
        <v>0</v>
      </c>
      <c r="F237" s="2">
        <f>VLOOKUP(Share10[[#This Row],[Station]],'[6]Reach and Share'!$A$1:$C$562,3,0)</f>
        <v>0</v>
      </c>
      <c r="G237" s="2">
        <f>Share10[[#This Row],[Q1''2025]]-Share10[[#This Row],[Q4''2024]]</f>
        <v>0</v>
      </c>
    </row>
    <row r="238" spans="1:7" x14ac:dyDescent="0.45">
      <c r="A238" s="3" t="s">
        <v>154</v>
      </c>
      <c r="B238" s="2">
        <v>0</v>
      </c>
      <c r="C238" s="2">
        <v>0</v>
      </c>
      <c r="D238" s="2">
        <v>0</v>
      </c>
      <c r="E238" s="2">
        <f>VLOOKUP(Share10[[#This Row],[Station]],[5]Sheet2!$A$2:$C$524,3,0)</f>
        <v>0</v>
      </c>
      <c r="F238" s="2">
        <f>VLOOKUP(Share10[[#This Row],[Station]],'[6]Reach and Share'!$A$1:$C$562,3,0)</f>
        <v>0</v>
      </c>
      <c r="G238" s="2">
        <f>Share10[[#This Row],[Q1''2025]]-Share10[[#This Row],[Q4''2024]]</f>
        <v>0</v>
      </c>
    </row>
    <row r="239" spans="1:7" x14ac:dyDescent="0.45">
      <c r="A239" s="3" t="s">
        <v>230</v>
      </c>
      <c r="B239" s="2">
        <v>0</v>
      </c>
      <c r="C239" s="2">
        <v>0</v>
      </c>
      <c r="D239" s="2">
        <v>0</v>
      </c>
      <c r="E239" s="2">
        <f>VLOOKUP(Share10[[#This Row],[Station]],[5]Sheet2!$A$2:$C$524,3,0)</f>
        <v>0</v>
      </c>
      <c r="F239" s="2">
        <f>VLOOKUP(Share10[[#This Row],[Station]],'[6]Reach and Share'!$A$1:$C$562,3,0)</f>
        <v>0</v>
      </c>
      <c r="G239" s="2">
        <f>Share10[[#This Row],[Q1''2025]]-Share10[[#This Row],[Q4''2024]]</f>
        <v>0</v>
      </c>
    </row>
    <row r="240" spans="1:7" x14ac:dyDescent="0.45">
      <c r="A240" s="3" t="s">
        <v>367</v>
      </c>
      <c r="B240" s="2">
        <v>0</v>
      </c>
      <c r="C240" s="2">
        <v>0</v>
      </c>
      <c r="D240" s="2">
        <v>0</v>
      </c>
      <c r="E240" s="2">
        <f>VLOOKUP(Share10[[#This Row],[Station]],[5]Sheet2!$A$2:$C$524,3,0)</f>
        <v>0</v>
      </c>
      <c r="F240" s="2">
        <f>VLOOKUP(Share10[[#This Row],[Station]],'[6]Reach and Share'!$A$1:$C$562,3,0)</f>
        <v>0</v>
      </c>
      <c r="G240" s="2">
        <f>Share10[[#This Row],[Q1''2025]]-Share10[[#This Row],[Q4''2024]]</f>
        <v>0</v>
      </c>
    </row>
    <row r="241" spans="1:7" x14ac:dyDescent="0.45">
      <c r="A241" s="3" t="s">
        <v>223</v>
      </c>
      <c r="B241" s="2">
        <v>0</v>
      </c>
      <c r="C241" s="2">
        <v>0</v>
      </c>
      <c r="D241" s="2">
        <v>0</v>
      </c>
      <c r="E241" s="2">
        <f>VLOOKUP(Share10[[#This Row],[Station]],[5]Sheet2!$A$2:$C$524,3,0)</f>
        <v>0</v>
      </c>
      <c r="F241" s="2">
        <f>VLOOKUP(Share10[[#This Row],[Station]],'[6]Reach and Share'!$A$1:$C$562,3,0)</f>
        <v>0</v>
      </c>
      <c r="G241" s="2">
        <f>Share10[[#This Row],[Q1''2025]]-Share10[[#This Row],[Q4''2024]]</f>
        <v>0</v>
      </c>
    </row>
    <row r="242" spans="1:7" x14ac:dyDescent="0.45">
      <c r="A242" s="3" t="s">
        <v>150</v>
      </c>
      <c r="B242" s="2">
        <v>0</v>
      </c>
      <c r="C242" s="2">
        <v>0</v>
      </c>
      <c r="D242" s="2">
        <v>0</v>
      </c>
      <c r="E242" s="2">
        <f>VLOOKUP(Share10[[#This Row],[Station]],[5]Sheet2!$A$2:$C$524,3,0)</f>
        <v>0</v>
      </c>
      <c r="F242" s="2">
        <f>VLOOKUP(Share10[[#This Row],[Station]],'[6]Reach and Share'!$A$1:$C$562,3,0)</f>
        <v>0</v>
      </c>
      <c r="G242" s="2">
        <f>Share10[[#This Row],[Q1''2025]]-Share10[[#This Row],[Q4''2024]]</f>
        <v>0</v>
      </c>
    </row>
    <row r="243" spans="1:7" x14ac:dyDescent="0.45">
      <c r="A243" s="3" t="s">
        <v>204</v>
      </c>
      <c r="B243" s="2">
        <v>0</v>
      </c>
      <c r="C243" s="2">
        <v>0</v>
      </c>
      <c r="D243" s="2">
        <v>0</v>
      </c>
      <c r="E243" s="2">
        <f>VLOOKUP(Share10[[#This Row],[Station]],[5]Sheet2!$A$2:$C$524,3,0)</f>
        <v>0</v>
      </c>
      <c r="F243" s="2">
        <f>VLOOKUP(Share10[[#This Row],[Station]],'[6]Reach and Share'!$A$1:$C$562,3,0)</f>
        <v>0</v>
      </c>
      <c r="G243" s="2">
        <f>Share10[[#This Row],[Q1''2025]]-Share10[[#This Row],[Q4''2024]]</f>
        <v>0</v>
      </c>
    </row>
    <row r="244" spans="1:7" x14ac:dyDescent="0.45">
      <c r="A244" s="3" t="s">
        <v>455</v>
      </c>
      <c r="B244" s="2">
        <v>0</v>
      </c>
      <c r="C244" s="2">
        <v>0</v>
      </c>
      <c r="D244" s="2">
        <v>0</v>
      </c>
      <c r="E244" s="2">
        <f>VLOOKUP(Share10[[#This Row],[Station]],[5]Sheet2!$A$2:$C$524,3,0)</f>
        <v>0</v>
      </c>
      <c r="F244" s="2">
        <f>VLOOKUP(Share10[[#This Row],[Station]],'[6]Reach and Share'!$A$1:$C$562,3,0)</f>
        <v>0</v>
      </c>
      <c r="G244" s="2">
        <f>Share10[[#This Row],[Q1''2025]]-Share10[[#This Row],[Q4''2024]]</f>
        <v>0</v>
      </c>
    </row>
    <row r="245" spans="1:7" x14ac:dyDescent="0.45">
      <c r="A245" s="3" t="s">
        <v>139</v>
      </c>
      <c r="B245" s="2">
        <v>0</v>
      </c>
      <c r="C245" s="2">
        <v>0</v>
      </c>
      <c r="D245" s="2">
        <v>0</v>
      </c>
      <c r="E245" s="2">
        <f>VLOOKUP(Share10[[#This Row],[Station]],[5]Sheet2!$A$2:$C$524,3,0)</f>
        <v>0</v>
      </c>
      <c r="F245" s="2">
        <f>VLOOKUP(Share10[[#This Row],[Station]],'[6]Reach and Share'!$A$1:$C$562,3,0)</f>
        <v>0</v>
      </c>
      <c r="G245" s="2">
        <f>Share10[[#This Row],[Q1''2025]]-Share10[[#This Row],[Q4''2024]]</f>
        <v>0</v>
      </c>
    </row>
    <row r="246" spans="1:7" x14ac:dyDescent="0.45">
      <c r="A246" s="3" t="s">
        <v>145</v>
      </c>
      <c r="B246" s="2">
        <v>0</v>
      </c>
      <c r="C246" s="2">
        <v>0</v>
      </c>
      <c r="D246" s="2">
        <v>0</v>
      </c>
      <c r="E246" s="2">
        <f>VLOOKUP(Share10[[#This Row],[Station]],[5]Sheet2!$A$2:$C$524,3,0)</f>
        <v>0</v>
      </c>
      <c r="F246" s="2">
        <f>VLOOKUP(Share10[[#This Row],[Station]],'[6]Reach and Share'!$A$1:$C$562,3,0)</f>
        <v>0</v>
      </c>
      <c r="G246" s="2">
        <f>Share10[[#This Row],[Q1''2025]]-Share10[[#This Row],[Q4''2024]]</f>
        <v>0</v>
      </c>
    </row>
    <row r="247" spans="1:7" x14ac:dyDescent="0.45">
      <c r="A247" s="3" t="s">
        <v>15</v>
      </c>
      <c r="B247" s="2">
        <v>0</v>
      </c>
      <c r="C247" s="2">
        <v>9.0213489514453047E-3</v>
      </c>
      <c r="D247" s="2">
        <v>0</v>
      </c>
      <c r="E247" s="2">
        <f>VLOOKUP(Share10[[#This Row],[Station]],[5]Sheet2!$A$2:$C$524,3,0)</f>
        <v>0</v>
      </c>
      <c r="F247" s="2">
        <f>VLOOKUP(Share10[[#This Row],[Station]],'[6]Reach and Share'!$A$1:$C$562,3,0)</f>
        <v>0</v>
      </c>
      <c r="G247" s="2">
        <f>Share10[[#This Row],[Q1''2025]]-Share10[[#This Row],[Q4''2024]]</f>
        <v>0</v>
      </c>
    </row>
    <row r="248" spans="1:7" x14ac:dyDescent="0.45">
      <c r="A248" s="3" t="s">
        <v>142</v>
      </c>
      <c r="B248" s="2">
        <v>0</v>
      </c>
      <c r="C248" s="2">
        <v>0</v>
      </c>
      <c r="D248" s="2">
        <v>0</v>
      </c>
      <c r="E248" s="2">
        <f>VLOOKUP(Share10[[#This Row],[Station]],[5]Sheet2!$A$2:$C$524,3,0)</f>
        <v>0</v>
      </c>
      <c r="F248" s="2">
        <f>VLOOKUP(Share10[[#This Row],[Station]],'[6]Reach and Share'!$A$1:$C$562,3,0)</f>
        <v>0</v>
      </c>
      <c r="G248" s="2">
        <f>Share10[[#This Row],[Q1''2025]]-Share10[[#This Row],[Q4''2024]]</f>
        <v>0</v>
      </c>
    </row>
    <row r="249" spans="1:7" x14ac:dyDescent="0.45">
      <c r="A249" s="3" t="s">
        <v>141</v>
      </c>
      <c r="B249" s="2">
        <v>0</v>
      </c>
      <c r="C249" s="2">
        <v>0</v>
      </c>
      <c r="D249" s="2">
        <v>0</v>
      </c>
      <c r="E249" s="2">
        <f>VLOOKUP(Share10[[#This Row],[Station]],[5]Sheet2!$A$2:$C$524,3,0)</f>
        <v>0</v>
      </c>
      <c r="F249" s="2">
        <f>VLOOKUP(Share10[[#This Row],[Station]],'[6]Reach and Share'!$A$1:$C$562,3,0)</f>
        <v>0</v>
      </c>
      <c r="G249" s="2">
        <f>Share10[[#This Row],[Q1''2025]]-Share10[[#This Row],[Q4''2024]]</f>
        <v>0</v>
      </c>
    </row>
    <row r="250" spans="1:7" x14ac:dyDescent="0.45">
      <c r="A250" s="3" t="s">
        <v>140</v>
      </c>
      <c r="B250" s="2">
        <v>0</v>
      </c>
      <c r="C250" s="2">
        <v>0</v>
      </c>
      <c r="D250" s="2">
        <v>0</v>
      </c>
      <c r="E250" s="2">
        <f>VLOOKUP(Share10[[#This Row],[Station]],[5]Sheet2!$A$2:$C$524,3,0)</f>
        <v>0</v>
      </c>
      <c r="F250" s="2">
        <f>VLOOKUP(Share10[[#This Row],[Station]],'[6]Reach and Share'!$A$1:$C$562,3,0)</f>
        <v>0</v>
      </c>
      <c r="G250" s="2">
        <f>Share10[[#This Row],[Q1''2025]]-Share10[[#This Row],[Q4''2024]]</f>
        <v>0</v>
      </c>
    </row>
    <row r="251" spans="1:7" x14ac:dyDescent="0.45">
      <c r="A251" s="3" t="s">
        <v>138</v>
      </c>
      <c r="B251" s="2">
        <v>0</v>
      </c>
      <c r="C251" s="2">
        <v>0</v>
      </c>
      <c r="D251" s="2">
        <v>0</v>
      </c>
      <c r="E251" s="2">
        <f>VLOOKUP(Share10[[#This Row],[Station]],[5]Sheet2!$A$2:$C$524,3,0)</f>
        <v>0</v>
      </c>
      <c r="F251" s="2">
        <f>VLOOKUP(Share10[[#This Row],[Station]],'[6]Reach and Share'!$A$1:$C$562,3,0)</f>
        <v>0</v>
      </c>
      <c r="G251" s="2">
        <f>Share10[[#This Row],[Q1''2025]]-Share10[[#This Row],[Q4''2024]]</f>
        <v>0</v>
      </c>
    </row>
    <row r="252" spans="1:7" x14ac:dyDescent="0.45">
      <c r="A252" s="3" t="s">
        <v>155</v>
      </c>
      <c r="B252" s="2">
        <v>0</v>
      </c>
      <c r="C252" s="2">
        <v>0</v>
      </c>
      <c r="D252" s="2">
        <v>0</v>
      </c>
      <c r="E252" s="2">
        <f>VLOOKUP(Share10[[#This Row],[Station]],[5]Sheet2!$A$2:$C$524,3,0)</f>
        <v>0</v>
      </c>
      <c r="F252" s="2">
        <f>VLOOKUP(Share10[[#This Row],[Station]],'[6]Reach and Share'!$A$1:$C$562,3,0)</f>
        <v>0</v>
      </c>
      <c r="G252" s="2">
        <f>Share10[[#This Row],[Q1''2025]]-Share10[[#This Row],[Q4''2024]]</f>
        <v>0</v>
      </c>
    </row>
    <row r="253" spans="1:7" x14ac:dyDescent="0.45">
      <c r="A253" s="3" t="s">
        <v>133</v>
      </c>
      <c r="B253" s="2">
        <v>0</v>
      </c>
      <c r="C253" s="2">
        <v>0</v>
      </c>
      <c r="D253" s="2">
        <v>0</v>
      </c>
      <c r="E253" s="2">
        <f>VLOOKUP(Share10[[#This Row],[Station]],[5]Sheet2!$A$2:$C$524,3,0)</f>
        <v>0</v>
      </c>
      <c r="F253" s="2">
        <f>VLOOKUP(Share10[[#This Row],[Station]],'[6]Reach and Share'!$A$1:$C$562,3,0)</f>
        <v>0</v>
      </c>
      <c r="G253" s="2">
        <f>Share10[[#This Row],[Q1''2025]]-Share10[[#This Row],[Q4''2024]]</f>
        <v>0</v>
      </c>
    </row>
    <row r="254" spans="1:7" x14ac:dyDescent="0.45">
      <c r="A254" s="3" t="s">
        <v>123</v>
      </c>
      <c r="B254" s="2">
        <v>0</v>
      </c>
      <c r="C254" s="2">
        <v>0</v>
      </c>
      <c r="D254" s="2">
        <v>0</v>
      </c>
      <c r="E254" s="2">
        <f>VLOOKUP(Share10[[#This Row],[Station]],[5]Sheet2!$A$2:$C$524,3,0)</f>
        <v>0</v>
      </c>
      <c r="F254" s="2">
        <f>VLOOKUP(Share10[[#This Row],[Station]],'[6]Reach and Share'!$A$1:$C$562,3,0)</f>
        <v>0</v>
      </c>
      <c r="G254" s="2">
        <f>Share10[[#This Row],[Q1''2025]]-Share10[[#This Row],[Q4''2024]]</f>
        <v>0</v>
      </c>
    </row>
    <row r="255" spans="1:7" x14ac:dyDescent="0.45">
      <c r="A255" s="3" t="s">
        <v>136</v>
      </c>
      <c r="B255" s="2">
        <v>0</v>
      </c>
      <c r="C255" s="2">
        <v>0</v>
      </c>
      <c r="D255" s="2">
        <v>0</v>
      </c>
      <c r="E255" s="2">
        <f>VLOOKUP(Share10[[#This Row],[Station]],[5]Sheet2!$A$2:$C$524,3,0)</f>
        <v>0</v>
      </c>
      <c r="F255" s="2">
        <f>VLOOKUP(Share10[[#This Row],[Station]],'[6]Reach and Share'!$A$1:$C$562,3,0)</f>
        <v>0</v>
      </c>
      <c r="G255" s="2">
        <f>Share10[[#This Row],[Q1''2025]]-Share10[[#This Row],[Q4''2024]]</f>
        <v>0</v>
      </c>
    </row>
    <row r="256" spans="1:7" x14ac:dyDescent="0.45">
      <c r="A256" s="3" t="s">
        <v>131</v>
      </c>
      <c r="B256" s="2">
        <v>0</v>
      </c>
      <c r="C256" s="2">
        <v>0</v>
      </c>
      <c r="D256" s="2">
        <v>0</v>
      </c>
      <c r="E256" s="2">
        <f>VLOOKUP(Share10[[#This Row],[Station]],[5]Sheet2!$A$2:$C$524,3,0)</f>
        <v>0</v>
      </c>
      <c r="F256" s="2">
        <f>VLOOKUP(Share10[[#This Row],[Station]],'[6]Reach and Share'!$A$1:$C$562,3,0)</f>
        <v>0</v>
      </c>
      <c r="G256" s="2">
        <f>Share10[[#This Row],[Q1''2025]]-Share10[[#This Row],[Q4''2024]]</f>
        <v>0</v>
      </c>
    </row>
    <row r="257" spans="1:7" x14ac:dyDescent="0.45">
      <c r="A257" s="3" t="s">
        <v>130</v>
      </c>
      <c r="B257" s="2">
        <v>0</v>
      </c>
      <c r="C257" s="2">
        <v>0</v>
      </c>
      <c r="D257" s="2">
        <v>0</v>
      </c>
      <c r="E257" s="2">
        <f>VLOOKUP(Share10[[#This Row],[Station]],[5]Sheet2!$A$2:$C$524,3,0)</f>
        <v>0</v>
      </c>
      <c r="F257" s="2">
        <f>VLOOKUP(Share10[[#This Row],[Station]],'[6]Reach and Share'!$A$1:$C$562,3,0)</f>
        <v>0</v>
      </c>
      <c r="G257" s="2">
        <f>Share10[[#This Row],[Q1''2025]]-Share10[[#This Row],[Q4''2024]]</f>
        <v>0</v>
      </c>
    </row>
    <row r="258" spans="1:7" x14ac:dyDescent="0.45">
      <c r="A258" s="3" t="s">
        <v>127</v>
      </c>
      <c r="B258" s="2">
        <v>0</v>
      </c>
      <c r="C258" s="2">
        <v>0</v>
      </c>
      <c r="D258" s="2">
        <v>0</v>
      </c>
      <c r="E258" s="2">
        <f>VLOOKUP(Share10[[#This Row],[Station]],[5]Sheet2!$A$2:$C$524,3,0)</f>
        <v>0</v>
      </c>
      <c r="F258" s="2">
        <f>VLOOKUP(Share10[[#This Row],[Station]],'[6]Reach and Share'!$A$1:$C$562,3,0)</f>
        <v>0</v>
      </c>
      <c r="G258" s="2">
        <f>Share10[[#This Row],[Q1''2025]]-Share10[[#This Row],[Q4''2024]]</f>
        <v>0</v>
      </c>
    </row>
    <row r="259" spans="1:7" x14ac:dyDescent="0.45">
      <c r="A259" s="3" t="s">
        <v>143</v>
      </c>
      <c r="B259" s="2">
        <v>0</v>
      </c>
      <c r="C259" s="2">
        <v>0</v>
      </c>
      <c r="D259" s="2">
        <v>0</v>
      </c>
      <c r="E259" s="2">
        <f>VLOOKUP(Share10[[#This Row],[Station]],[5]Sheet2!$A$2:$C$524,3,0)</f>
        <v>0</v>
      </c>
      <c r="F259" s="2">
        <f>VLOOKUP(Share10[[#This Row],[Station]],'[6]Reach and Share'!$A$1:$C$562,3,0)</f>
        <v>0</v>
      </c>
      <c r="G259" s="2">
        <f>Share10[[#This Row],[Q1''2025]]-Share10[[#This Row],[Q4''2024]]</f>
        <v>0</v>
      </c>
    </row>
    <row r="260" spans="1:7" x14ac:dyDescent="0.45">
      <c r="A260" s="3" t="s">
        <v>105</v>
      </c>
      <c r="B260" s="2">
        <v>0</v>
      </c>
      <c r="C260" s="2">
        <v>0</v>
      </c>
      <c r="D260" s="2">
        <v>0</v>
      </c>
      <c r="E260" s="2">
        <f>VLOOKUP(Share10[[#This Row],[Station]],[5]Sheet2!$A$2:$C$524,3,0)</f>
        <v>0</v>
      </c>
      <c r="F260" s="2">
        <f>VLOOKUP(Share10[[#This Row],[Station]],'[6]Reach and Share'!$A$1:$C$562,3,0)</f>
        <v>0</v>
      </c>
      <c r="G260" s="2">
        <f>Share10[[#This Row],[Q1''2025]]-Share10[[#This Row],[Q4''2024]]</f>
        <v>0</v>
      </c>
    </row>
    <row r="261" spans="1:7" x14ac:dyDescent="0.45">
      <c r="A261" s="3" t="s">
        <v>104</v>
      </c>
      <c r="B261" s="2">
        <v>0</v>
      </c>
      <c r="C261" s="2">
        <v>0</v>
      </c>
      <c r="D261" s="2">
        <v>0</v>
      </c>
      <c r="E261" s="2">
        <f>VLOOKUP(Share10[[#This Row],[Station]],[5]Sheet2!$A$2:$C$524,3,0)</f>
        <v>0</v>
      </c>
      <c r="F261" s="2">
        <f>VLOOKUP(Share10[[#This Row],[Station]],'[6]Reach and Share'!$A$1:$C$562,3,0)</f>
        <v>0</v>
      </c>
      <c r="G261" s="2">
        <f>Share10[[#This Row],[Q1''2025]]-Share10[[#This Row],[Q4''2024]]</f>
        <v>0</v>
      </c>
    </row>
    <row r="262" spans="1:7" x14ac:dyDescent="0.45">
      <c r="A262" s="3" t="s">
        <v>103</v>
      </c>
      <c r="B262" s="2">
        <v>0</v>
      </c>
      <c r="C262" s="2">
        <v>0</v>
      </c>
      <c r="D262" s="2">
        <v>0</v>
      </c>
      <c r="E262" s="2">
        <f>VLOOKUP(Share10[[#This Row],[Station]],[5]Sheet2!$A$2:$C$524,3,0)</f>
        <v>0</v>
      </c>
      <c r="F262" s="2">
        <f>VLOOKUP(Share10[[#This Row],[Station]],'[6]Reach and Share'!$A$1:$C$562,3,0)</f>
        <v>0</v>
      </c>
      <c r="G262" s="2">
        <f>Share10[[#This Row],[Q1''2025]]-Share10[[#This Row],[Q4''2024]]</f>
        <v>0</v>
      </c>
    </row>
    <row r="263" spans="1:7" x14ac:dyDescent="0.45">
      <c r="A263" s="3" t="s">
        <v>106</v>
      </c>
      <c r="B263" s="2">
        <v>0</v>
      </c>
      <c r="C263" s="2">
        <v>0</v>
      </c>
      <c r="D263" s="2">
        <v>0</v>
      </c>
      <c r="E263" s="2">
        <f>VLOOKUP(Share10[[#This Row],[Station]],[5]Sheet2!$A$2:$C$524,3,0)</f>
        <v>0</v>
      </c>
      <c r="F263" s="2">
        <f>VLOOKUP(Share10[[#This Row],[Station]],'[6]Reach and Share'!$A$1:$C$562,3,0)</f>
        <v>0</v>
      </c>
      <c r="G263" s="2">
        <f>Share10[[#This Row],[Q1''2025]]-Share10[[#This Row],[Q4''2024]]</f>
        <v>0</v>
      </c>
    </row>
    <row r="264" spans="1:7" x14ac:dyDescent="0.45">
      <c r="A264" s="3" t="s">
        <v>107</v>
      </c>
      <c r="B264" s="2">
        <v>0</v>
      </c>
      <c r="C264" s="2">
        <v>0</v>
      </c>
      <c r="D264" s="2">
        <v>0</v>
      </c>
      <c r="E264" s="2">
        <f>VLOOKUP(Share10[[#This Row],[Station]],[5]Sheet2!$A$2:$C$524,3,0)</f>
        <v>0</v>
      </c>
      <c r="F264" s="2">
        <f>VLOOKUP(Share10[[#This Row],[Station]],'[6]Reach and Share'!$A$1:$C$562,3,0)</f>
        <v>0</v>
      </c>
      <c r="G264" s="2">
        <f>Share10[[#This Row],[Q1''2025]]-Share10[[#This Row],[Q4''2024]]</f>
        <v>0</v>
      </c>
    </row>
    <row r="265" spans="1:7" x14ac:dyDescent="0.45">
      <c r="A265" s="3" t="s">
        <v>450</v>
      </c>
      <c r="B265" s="2">
        <v>0</v>
      </c>
      <c r="C265" s="2">
        <v>0</v>
      </c>
      <c r="D265" s="2">
        <v>0</v>
      </c>
      <c r="E265" s="2">
        <f>VLOOKUP(Share10[[#This Row],[Station]],[5]Sheet2!$A$2:$C$524,3,0)</f>
        <v>0</v>
      </c>
      <c r="F265" s="2">
        <f>VLOOKUP(Share10[[#This Row],[Station]],'[6]Reach and Share'!$A$1:$C$562,3,0)</f>
        <v>0</v>
      </c>
      <c r="G265" s="2">
        <f>Share10[[#This Row],[Q1''2025]]-Share10[[#This Row],[Q4''2024]]</f>
        <v>0</v>
      </c>
    </row>
    <row r="266" spans="1:7" x14ac:dyDescent="0.45">
      <c r="A266" s="3" t="s">
        <v>219</v>
      </c>
      <c r="B266" s="2">
        <v>0</v>
      </c>
      <c r="C266" s="2">
        <v>0</v>
      </c>
      <c r="D266" s="2">
        <v>0</v>
      </c>
      <c r="E266" s="2">
        <f>VLOOKUP(Share10[[#This Row],[Station]],[5]Sheet2!$A$2:$C$524,3,0)</f>
        <v>0</v>
      </c>
      <c r="F266" s="2">
        <f>VLOOKUP(Share10[[#This Row],[Station]],'[6]Reach and Share'!$A$1:$C$562,3,0)</f>
        <v>0</v>
      </c>
      <c r="G266" s="2">
        <f>Share10[[#This Row],[Q1''2025]]-Share10[[#This Row],[Q4''2024]]</f>
        <v>0</v>
      </c>
    </row>
    <row r="267" spans="1:7" x14ac:dyDescent="0.45">
      <c r="A267" s="3" t="s">
        <v>102</v>
      </c>
      <c r="B267" s="2">
        <v>0</v>
      </c>
      <c r="C267" s="2">
        <v>0</v>
      </c>
      <c r="D267" s="2">
        <v>0</v>
      </c>
      <c r="E267" s="2">
        <f>VLOOKUP(Share10[[#This Row],[Station]],[5]Sheet2!$A$2:$C$524,3,0)</f>
        <v>0</v>
      </c>
      <c r="F267" s="2">
        <f>VLOOKUP(Share10[[#This Row],[Station]],'[6]Reach and Share'!$A$1:$C$562,3,0)</f>
        <v>0</v>
      </c>
      <c r="G267" s="2">
        <f>Share10[[#This Row],[Q1''2025]]-Share10[[#This Row],[Q4''2024]]</f>
        <v>0</v>
      </c>
    </row>
    <row r="268" spans="1:7" x14ac:dyDescent="0.45">
      <c r="A268" s="3" t="s">
        <v>212</v>
      </c>
      <c r="B268" s="2">
        <v>0</v>
      </c>
      <c r="C268" s="2">
        <v>0</v>
      </c>
      <c r="D268" s="2">
        <v>0</v>
      </c>
      <c r="E268" s="2">
        <f>VLOOKUP(Share10[[#This Row],[Station]],[5]Sheet2!$A$2:$C$524,3,0)</f>
        <v>0</v>
      </c>
      <c r="F268" s="2">
        <f>VLOOKUP(Share10[[#This Row],[Station]],'[6]Reach and Share'!$A$1:$C$562,3,0)</f>
        <v>0</v>
      </c>
      <c r="G268" s="2">
        <f>Share10[[#This Row],[Q1''2025]]-Share10[[#This Row],[Q4''2024]]</f>
        <v>0</v>
      </c>
    </row>
    <row r="269" spans="1:7" x14ac:dyDescent="0.45">
      <c r="A269" s="3" t="s">
        <v>211</v>
      </c>
      <c r="B269" s="2">
        <v>0</v>
      </c>
      <c r="C269" s="2">
        <v>0</v>
      </c>
      <c r="D269" s="2">
        <v>0</v>
      </c>
      <c r="E269" s="2">
        <f>VLOOKUP(Share10[[#This Row],[Station]],[5]Sheet2!$A$2:$C$524,3,0)</f>
        <v>0</v>
      </c>
      <c r="F269" s="2">
        <f>VLOOKUP(Share10[[#This Row],[Station]],'[6]Reach and Share'!$A$1:$C$562,3,0)</f>
        <v>0</v>
      </c>
      <c r="G269" s="2">
        <f>Share10[[#This Row],[Q1''2025]]-Share10[[#This Row],[Q4''2024]]</f>
        <v>0</v>
      </c>
    </row>
    <row r="270" spans="1:7" x14ac:dyDescent="0.45">
      <c r="A270" s="3" t="s">
        <v>97</v>
      </c>
      <c r="B270" s="2">
        <v>0</v>
      </c>
      <c r="C270" s="2">
        <v>0</v>
      </c>
      <c r="D270" s="2">
        <v>0</v>
      </c>
      <c r="E270" s="2">
        <f>VLOOKUP(Share10[[#This Row],[Station]],[5]Sheet2!$A$2:$C$524,3,0)</f>
        <v>0</v>
      </c>
      <c r="F270" s="2">
        <f>VLOOKUP(Share10[[#This Row],[Station]],'[6]Reach and Share'!$A$1:$C$562,3,0)</f>
        <v>0</v>
      </c>
      <c r="G270" s="2">
        <f>Share10[[#This Row],[Q1''2025]]-Share10[[#This Row],[Q4''2024]]</f>
        <v>0</v>
      </c>
    </row>
    <row r="271" spans="1:7" x14ac:dyDescent="0.45">
      <c r="A271" s="3" t="s">
        <v>110</v>
      </c>
      <c r="B271" s="2">
        <v>0</v>
      </c>
      <c r="C271" s="2">
        <v>0</v>
      </c>
      <c r="D271" s="2">
        <v>0</v>
      </c>
      <c r="E271" s="2">
        <f>VLOOKUP(Share10[[#This Row],[Station]],[5]Sheet2!$A$2:$C$524,3,0)</f>
        <v>0</v>
      </c>
      <c r="F271" s="2">
        <f>VLOOKUP(Share10[[#This Row],[Station]],'[6]Reach and Share'!$A$1:$C$562,3,0)</f>
        <v>0</v>
      </c>
      <c r="G271" s="2">
        <f>Share10[[#This Row],[Q1''2025]]-Share10[[#This Row],[Q4''2024]]</f>
        <v>0</v>
      </c>
    </row>
    <row r="272" spans="1:7" x14ac:dyDescent="0.45">
      <c r="A272" s="3" t="s">
        <v>101</v>
      </c>
      <c r="B272" s="2">
        <v>0</v>
      </c>
      <c r="C272" s="2">
        <v>0</v>
      </c>
      <c r="D272" s="2">
        <v>0</v>
      </c>
      <c r="E272" s="2">
        <f>VLOOKUP(Share10[[#This Row],[Station]],[5]Sheet2!$A$2:$C$524,3,0)</f>
        <v>0</v>
      </c>
      <c r="F272" s="2">
        <f>VLOOKUP(Share10[[#This Row],[Station]],'[6]Reach and Share'!$A$1:$C$562,3,0)</f>
        <v>0</v>
      </c>
      <c r="G272" s="2">
        <f>Share10[[#This Row],[Q1''2025]]-Share10[[#This Row],[Q4''2024]]</f>
        <v>0</v>
      </c>
    </row>
    <row r="273" spans="1:7" x14ac:dyDescent="0.45">
      <c r="A273" s="3" t="s">
        <v>100</v>
      </c>
      <c r="B273" s="2">
        <v>0</v>
      </c>
      <c r="C273" s="2">
        <v>0</v>
      </c>
      <c r="D273" s="2">
        <v>0</v>
      </c>
      <c r="E273" s="2">
        <f>VLOOKUP(Share10[[#This Row],[Station]],[5]Sheet2!$A$2:$C$524,3,0)</f>
        <v>0</v>
      </c>
      <c r="F273" s="2">
        <f>VLOOKUP(Share10[[#This Row],[Station]],'[6]Reach and Share'!$A$1:$C$562,3,0)</f>
        <v>0</v>
      </c>
      <c r="G273" s="2">
        <f>Share10[[#This Row],[Q1''2025]]-Share10[[#This Row],[Q4''2024]]</f>
        <v>0</v>
      </c>
    </row>
    <row r="274" spans="1:7" x14ac:dyDescent="0.45">
      <c r="A274" s="3" t="s">
        <v>120</v>
      </c>
      <c r="B274" s="2">
        <v>0</v>
      </c>
      <c r="C274" s="2">
        <v>0</v>
      </c>
      <c r="D274" s="2">
        <v>0</v>
      </c>
      <c r="E274" s="2">
        <f>VLOOKUP(Share10[[#This Row],[Station]],[5]Sheet2!$A$2:$C$524,3,0)</f>
        <v>0</v>
      </c>
      <c r="F274" s="2">
        <f>VLOOKUP(Share10[[#This Row],[Station]],'[6]Reach and Share'!$A$1:$C$562,3,0)</f>
        <v>0</v>
      </c>
      <c r="G274" s="2">
        <f>Share10[[#This Row],[Q1''2025]]-Share10[[#This Row],[Q4''2024]]</f>
        <v>0</v>
      </c>
    </row>
    <row r="275" spans="1:7" x14ac:dyDescent="0.45">
      <c r="A275" s="3" t="s">
        <v>323</v>
      </c>
      <c r="B275" s="2">
        <v>0</v>
      </c>
      <c r="C275" s="2">
        <v>0</v>
      </c>
      <c r="D275" s="2">
        <v>0</v>
      </c>
      <c r="E275" s="2">
        <f>VLOOKUP(Share10[[#This Row],[Station]],[5]Sheet2!$A$2:$C$524,3,0)</f>
        <v>0</v>
      </c>
      <c r="F275" s="2">
        <f>VLOOKUP(Share10[[#This Row],[Station]],'[6]Reach and Share'!$A$1:$C$562,3,0)</f>
        <v>0</v>
      </c>
      <c r="G275" s="2">
        <f>Share10[[#This Row],[Q1''2025]]-Share10[[#This Row],[Q4''2024]]</f>
        <v>0</v>
      </c>
    </row>
    <row r="276" spans="1:7" x14ac:dyDescent="0.45">
      <c r="A276" s="3" t="s">
        <v>482</v>
      </c>
      <c r="B276" s="2">
        <v>0</v>
      </c>
      <c r="C276" s="2">
        <v>0</v>
      </c>
      <c r="D276" s="2">
        <v>0</v>
      </c>
      <c r="E276" s="2">
        <f>VLOOKUP(Share10[[#This Row],[Station]],[5]Sheet2!$A$2:$C$524,3,0)</f>
        <v>0</v>
      </c>
      <c r="F276" s="2">
        <f>VLOOKUP(Share10[[#This Row],[Station]],'[6]Reach and Share'!$A$1:$C$562,3,0)</f>
        <v>0</v>
      </c>
      <c r="G276" s="2">
        <f>Share10[[#This Row],[Q1''2025]]-Share10[[#This Row],[Q4''2024]]</f>
        <v>0</v>
      </c>
    </row>
    <row r="277" spans="1:7" x14ac:dyDescent="0.45">
      <c r="A277" s="3" t="s">
        <v>46</v>
      </c>
      <c r="B277" s="2">
        <v>0</v>
      </c>
      <c r="C277" s="2">
        <v>0</v>
      </c>
      <c r="D277" s="2">
        <v>0</v>
      </c>
      <c r="E277" s="2">
        <f>VLOOKUP(Share10[[#This Row],[Station]],[5]Sheet2!$A$2:$C$524,3,0)</f>
        <v>0</v>
      </c>
      <c r="F277" s="2">
        <f>VLOOKUP(Share10[[#This Row],[Station]],'[6]Reach and Share'!$A$1:$C$562,3,0)</f>
        <v>0</v>
      </c>
      <c r="G277" s="2">
        <f>Share10[[#This Row],[Q1''2025]]-Share10[[#This Row],[Q4''2024]]</f>
        <v>0</v>
      </c>
    </row>
    <row r="278" spans="1:7" x14ac:dyDescent="0.45">
      <c r="A278" s="3" t="s">
        <v>193</v>
      </c>
      <c r="B278" s="2">
        <v>0</v>
      </c>
      <c r="C278" s="2">
        <v>0</v>
      </c>
      <c r="D278" s="2">
        <v>0</v>
      </c>
      <c r="E278" s="2">
        <f>VLOOKUP(Share10[[#This Row],[Station]],[5]Sheet2!$A$2:$C$524,3,0)</f>
        <v>0</v>
      </c>
      <c r="F278" s="2">
        <f>VLOOKUP(Share10[[#This Row],[Station]],'[6]Reach and Share'!$A$1:$C$562,3,0)</f>
        <v>0</v>
      </c>
      <c r="G278" s="2">
        <f>Share10[[#This Row],[Q1''2025]]-Share10[[#This Row],[Q4''2024]]</f>
        <v>0</v>
      </c>
    </row>
    <row r="279" spans="1:7" x14ac:dyDescent="0.45">
      <c r="A279" s="3" t="s">
        <v>325</v>
      </c>
      <c r="B279" s="2">
        <v>0</v>
      </c>
      <c r="C279" s="2">
        <v>0</v>
      </c>
      <c r="D279" s="2">
        <v>0</v>
      </c>
      <c r="E279" s="2">
        <f>VLOOKUP(Share10[[#This Row],[Station]],[5]Sheet2!$A$2:$C$524,3,0)</f>
        <v>0</v>
      </c>
      <c r="F279" s="2">
        <f>VLOOKUP(Share10[[#This Row],[Station]],'[6]Reach and Share'!$A$1:$C$562,3,0)</f>
        <v>0</v>
      </c>
      <c r="G279" s="2">
        <f>Share10[[#This Row],[Q1''2025]]-Share10[[#This Row],[Q4''2024]]</f>
        <v>0</v>
      </c>
    </row>
    <row r="280" spans="1:7" x14ac:dyDescent="0.45">
      <c r="A280" s="3" t="s">
        <v>233</v>
      </c>
      <c r="B280" s="2">
        <v>0</v>
      </c>
      <c r="C280" s="2">
        <v>0</v>
      </c>
      <c r="D280" s="2">
        <v>0</v>
      </c>
      <c r="E280" s="2">
        <f>VLOOKUP(Share10[[#This Row],[Station]],[5]Sheet2!$A$2:$C$524,3,0)</f>
        <v>0</v>
      </c>
      <c r="F280" s="2">
        <f>VLOOKUP(Share10[[#This Row],[Station]],'[6]Reach and Share'!$A$1:$C$562,3,0)</f>
        <v>0</v>
      </c>
      <c r="G280" s="2">
        <f>Share10[[#This Row],[Q1''2025]]-Share10[[#This Row],[Q4''2024]]</f>
        <v>0</v>
      </c>
    </row>
    <row r="281" spans="1:7" x14ac:dyDescent="0.45">
      <c r="A281" s="3" t="s">
        <v>483</v>
      </c>
      <c r="B281" s="2">
        <v>0</v>
      </c>
      <c r="C281" s="2">
        <v>0</v>
      </c>
      <c r="D281" s="2">
        <v>0</v>
      </c>
      <c r="E281" s="2">
        <f>VLOOKUP(Share10[[#This Row],[Station]],[5]Sheet2!$A$2:$C$524,3,0)</f>
        <v>0</v>
      </c>
      <c r="F281" s="2">
        <f>VLOOKUP(Share10[[#This Row],[Station]],'[6]Reach and Share'!$A$1:$C$562,3,0)</f>
        <v>0</v>
      </c>
      <c r="G281" s="2">
        <f>Share10[[#This Row],[Q1''2025]]-Share10[[#This Row],[Q4''2024]]</f>
        <v>0</v>
      </c>
    </row>
    <row r="282" spans="1:7" x14ac:dyDescent="0.45">
      <c r="A282" s="3" t="s">
        <v>37</v>
      </c>
      <c r="B282" s="2">
        <v>0</v>
      </c>
      <c r="C282" s="2">
        <v>0</v>
      </c>
      <c r="D282" s="2">
        <v>0</v>
      </c>
      <c r="E282" s="2">
        <f>VLOOKUP(Share10[[#This Row],[Station]],[5]Sheet2!$A$2:$C$524,3,0)</f>
        <v>0</v>
      </c>
      <c r="F282" s="2">
        <f>VLOOKUP(Share10[[#This Row],[Station]],'[6]Reach and Share'!$A$1:$C$562,3,0)</f>
        <v>0</v>
      </c>
      <c r="G282" s="2">
        <f>Share10[[#This Row],[Q1''2025]]-Share10[[#This Row],[Q4''2024]]</f>
        <v>0</v>
      </c>
    </row>
    <row r="283" spans="1:7" x14ac:dyDescent="0.45">
      <c r="A283" s="3" t="s">
        <v>435</v>
      </c>
      <c r="B283" s="2">
        <v>0</v>
      </c>
      <c r="C283" s="2">
        <v>0</v>
      </c>
      <c r="D283" s="2">
        <v>0</v>
      </c>
      <c r="E283" s="2">
        <f>VLOOKUP(Share10[[#This Row],[Station]],[5]Sheet2!$A$2:$C$524,3,0)</f>
        <v>0</v>
      </c>
      <c r="F283" s="2">
        <f>VLOOKUP(Share10[[#This Row],[Station]],'[6]Reach and Share'!$A$1:$C$562,3,0)</f>
        <v>0</v>
      </c>
      <c r="G283" s="2">
        <f>Share10[[#This Row],[Q1''2025]]-Share10[[#This Row],[Q4''2024]]</f>
        <v>0</v>
      </c>
    </row>
    <row r="284" spans="1:7" x14ac:dyDescent="0.45">
      <c r="A284" s="3" t="s">
        <v>167</v>
      </c>
      <c r="B284" s="2">
        <v>0</v>
      </c>
      <c r="C284" s="2">
        <v>0</v>
      </c>
      <c r="D284" s="2">
        <v>0</v>
      </c>
      <c r="E284" s="2">
        <f>VLOOKUP(Share10[[#This Row],[Station]],[5]Sheet2!$A$2:$C$524,3,0)</f>
        <v>0</v>
      </c>
      <c r="F284" s="2">
        <f>VLOOKUP(Share10[[#This Row],[Station]],'[6]Reach and Share'!$A$1:$C$562,3,0)</f>
        <v>0</v>
      </c>
      <c r="G284" s="2">
        <f>Share10[[#This Row],[Q1''2025]]-Share10[[#This Row],[Q4''2024]]</f>
        <v>0</v>
      </c>
    </row>
    <row r="285" spans="1:7" x14ac:dyDescent="0.45">
      <c r="A285" s="3" t="s">
        <v>318</v>
      </c>
      <c r="B285" s="2">
        <v>0</v>
      </c>
      <c r="C285" s="2">
        <v>0</v>
      </c>
      <c r="D285" s="2">
        <v>0</v>
      </c>
      <c r="E285" s="2">
        <f>VLOOKUP(Share10[[#This Row],[Station]],[5]Sheet2!$A$2:$C$524,3,0)</f>
        <v>0</v>
      </c>
      <c r="F285" s="2">
        <f>VLOOKUP(Share10[[#This Row],[Station]],'[6]Reach and Share'!$A$1:$C$562,3,0)</f>
        <v>0</v>
      </c>
      <c r="G285" s="2">
        <f>Share10[[#This Row],[Q1''2025]]-Share10[[#This Row],[Q4''2024]]</f>
        <v>0</v>
      </c>
    </row>
    <row r="286" spans="1:7" x14ac:dyDescent="0.45">
      <c r="A286" s="3" t="s">
        <v>320</v>
      </c>
      <c r="B286" s="2">
        <v>0</v>
      </c>
      <c r="C286" s="2">
        <v>0</v>
      </c>
      <c r="D286" s="2">
        <v>0</v>
      </c>
      <c r="E286" s="2">
        <f>VLOOKUP(Share10[[#This Row],[Station]],[5]Sheet2!$A$2:$C$524,3,0)</f>
        <v>0</v>
      </c>
      <c r="F286" s="2">
        <f>VLOOKUP(Share10[[#This Row],[Station]],'[6]Reach and Share'!$A$1:$C$562,3,0)</f>
        <v>0</v>
      </c>
      <c r="G286" s="2">
        <f>Share10[[#This Row],[Q1''2025]]-Share10[[#This Row],[Q4''2024]]</f>
        <v>0</v>
      </c>
    </row>
    <row r="287" spans="1:7" x14ac:dyDescent="0.45">
      <c r="A287" s="3" t="s">
        <v>322</v>
      </c>
      <c r="B287" s="2">
        <v>0</v>
      </c>
      <c r="C287" s="2">
        <v>0</v>
      </c>
      <c r="D287" s="2">
        <v>0</v>
      </c>
      <c r="E287" s="2">
        <f>VLOOKUP(Share10[[#This Row],[Station]],[5]Sheet2!$A$2:$C$524,3,0)</f>
        <v>0</v>
      </c>
      <c r="F287" s="2">
        <f>VLOOKUP(Share10[[#This Row],[Station]],'[6]Reach and Share'!$A$1:$C$562,3,0)</f>
        <v>0</v>
      </c>
      <c r="G287" s="2">
        <f>Share10[[#This Row],[Q1''2025]]-Share10[[#This Row],[Q4''2024]]</f>
        <v>0</v>
      </c>
    </row>
    <row r="288" spans="1:7" x14ac:dyDescent="0.45">
      <c r="A288" s="3" t="s">
        <v>321</v>
      </c>
      <c r="B288" s="2">
        <v>0</v>
      </c>
      <c r="C288" s="2">
        <v>0</v>
      </c>
      <c r="D288" s="2">
        <v>0</v>
      </c>
      <c r="E288" s="2">
        <f>VLOOKUP(Share10[[#This Row],[Station]],[5]Sheet2!$A$2:$C$524,3,0)</f>
        <v>0</v>
      </c>
      <c r="F288" s="2">
        <f>VLOOKUP(Share10[[#This Row],[Station]],'[6]Reach and Share'!$A$1:$C$562,3,0)</f>
        <v>0</v>
      </c>
      <c r="G288" s="2">
        <f>Share10[[#This Row],[Q1''2025]]-Share10[[#This Row],[Q4''2024]]</f>
        <v>0</v>
      </c>
    </row>
    <row r="289" spans="1:7" x14ac:dyDescent="0.45">
      <c r="A289" s="3" t="s">
        <v>481</v>
      </c>
      <c r="B289" s="2">
        <v>0</v>
      </c>
      <c r="C289" s="2">
        <v>0</v>
      </c>
      <c r="D289" s="2">
        <v>0</v>
      </c>
      <c r="E289" s="2">
        <f>VLOOKUP(Share10[[#This Row],[Station]],[5]Sheet2!$A$2:$C$524,3,0)</f>
        <v>0</v>
      </c>
      <c r="F289" s="2">
        <f>VLOOKUP(Share10[[#This Row],[Station]],'[6]Reach and Share'!$A$1:$C$562,3,0)</f>
        <v>0</v>
      </c>
      <c r="G289" s="2">
        <f>Share10[[#This Row],[Q1''2025]]-Share10[[#This Row],[Q4''2024]]</f>
        <v>0</v>
      </c>
    </row>
    <row r="290" spans="1:7" x14ac:dyDescent="0.45">
      <c r="A290" s="3" t="s">
        <v>316</v>
      </c>
      <c r="B290" s="2">
        <v>0</v>
      </c>
      <c r="C290" s="2">
        <v>0</v>
      </c>
      <c r="D290" s="2">
        <v>0</v>
      </c>
      <c r="E290" s="2">
        <f>VLOOKUP(Share10[[#This Row],[Station]],[5]Sheet2!$A$2:$C$524,3,0)</f>
        <v>0</v>
      </c>
      <c r="F290" s="2">
        <f>VLOOKUP(Share10[[#This Row],[Station]],'[6]Reach and Share'!$A$1:$C$562,3,0)</f>
        <v>0</v>
      </c>
      <c r="G290" s="2">
        <f>Share10[[#This Row],[Q1''2025]]-Share10[[#This Row],[Q4''2024]]</f>
        <v>0</v>
      </c>
    </row>
    <row r="291" spans="1:7" x14ac:dyDescent="0.45">
      <c r="A291" s="3" t="s">
        <v>334</v>
      </c>
      <c r="B291" s="2">
        <v>0</v>
      </c>
      <c r="C291" s="2">
        <v>0</v>
      </c>
      <c r="D291" s="2">
        <v>0</v>
      </c>
      <c r="E291" s="2">
        <f>VLOOKUP(Share10[[#This Row],[Station]],[5]Sheet2!$A$2:$C$524,3,0)</f>
        <v>0</v>
      </c>
      <c r="F291" s="2">
        <f>VLOOKUP(Share10[[#This Row],[Station]],'[6]Reach and Share'!$A$1:$C$562,3,0)</f>
        <v>0</v>
      </c>
      <c r="G291" s="2">
        <f>Share10[[#This Row],[Q1''2025]]-Share10[[#This Row],[Q4''2024]]</f>
        <v>0</v>
      </c>
    </row>
    <row r="292" spans="1:7" x14ac:dyDescent="0.45">
      <c r="A292" s="3" t="s">
        <v>328</v>
      </c>
      <c r="B292" s="2">
        <v>0</v>
      </c>
      <c r="C292" s="2">
        <v>0</v>
      </c>
      <c r="D292" s="2">
        <v>0</v>
      </c>
      <c r="E292" s="2">
        <f>VLOOKUP(Share10[[#This Row],[Station]],[5]Sheet2!$A$2:$C$524,3,0)</f>
        <v>0</v>
      </c>
      <c r="F292" s="2">
        <f>VLOOKUP(Share10[[#This Row],[Station]],'[6]Reach and Share'!$A$1:$C$562,3,0)</f>
        <v>0</v>
      </c>
      <c r="G292" s="2">
        <f>Share10[[#This Row],[Q1''2025]]-Share10[[#This Row],[Q4''2024]]</f>
        <v>0</v>
      </c>
    </row>
    <row r="293" spans="1:7" x14ac:dyDescent="0.45">
      <c r="A293" s="3" t="s">
        <v>332</v>
      </c>
      <c r="B293" s="2">
        <v>0</v>
      </c>
      <c r="C293" s="2">
        <v>0</v>
      </c>
      <c r="D293" s="2">
        <v>0</v>
      </c>
      <c r="E293" s="2">
        <f>VLOOKUP(Share10[[#This Row],[Station]],[5]Sheet2!$A$2:$C$524,3,0)</f>
        <v>0</v>
      </c>
      <c r="F293" s="2">
        <f>VLOOKUP(Share10[[#This Row],[Station]],'[6]Reach and Share'!$A$1:$C$562,3,0)</f>
        <v>0</v>
      </c>
      <c r="G293" s="2">
        <f>Share10[[#This Row],[Q1''2025]]-Share10[[#This Row],[Q4''2024]]</f>
        <v>0</v>
      </c>
    </row>
    <row r="294" spans="1:7" x14ac:dyDescent="0.45">
      <c r="A294" s="3" t="s">
        <v>335</v>
      </c>
      <c r="B294" s="2">
        <v>0</v>
      </c>
      <c r="C294" s="2">
        <v>0</v>
      </c>
      <c r="D294" s="2">
        <v>1.657478868063212E-2</v>
      </c>
      <c r="E294" s="2">
        <f>VLOOKUP(Share10[[#This Row],[Station]],[5]Sheet2!$A$2:$C$524,3,0)</f>
        <v>0</v>
      </c>
      <c r="F294" s="2">
        <f>VLOOKUP(Share10[[#This Row],[Station]],'[6]Reach and Share'!$A$1:$C$562,3,0)</f>
        <v>0</v>
      </c>
      <c r="G294" s="2">
        <f>Share10[[#This Row],[Q1''2025]]-Share10[[#This Row],[Q4''2024]]</f>
        <v>0</v>
      </c>
    </row>
    <row r="295" spans="1:7" x14ac:dyDescent="0.45">
      <c r="A295" s="3" t="s">
        <v>232</v>
      </c>
      <c r="B295" s="2">
        <v>0</v>
      </c>
      <c r="C295" s="2">
        <v>0</v>
      </c>
      <c r="D295" s="2">
        <v>0</v>
      </c>
      <c r="E295" s="2">
        <f>VLOOKUP(Share10[[#This Row],[Station]],[5]Sheet2!$A$2:$C$524,3,0)</f>
        <v>0</v>
      </c>
      <c r="F295" s="2">
        <f>VLOOKUP(Share10[[#This Row],[Station]],'[6]Reach and Share'!$A$1:$C$562,3,0)</f>
        <v>0</v>
      </c>
      <c r="G295" s="2">
        <f>Share10[[#This Row],[Q1''2025]]-Share10[[#This Row],[Q4''2024]]</f>
        <v>0</v>
      </c>
    </row>
    <row r="296" spans="1:7" x14ac:dyDescent="0.45">
      <c r="A296" s="3" t="s">
        <v>327</v>
      </c>
      <c r="B296" s="2">
        <v>0</v>
      </c>
      <c r="C296" s="2">
        <v>0</v>
      </c>
      <c r="D296" s="2">
        <v>0</v>
      </c>
      <c r="E296" s="2">
        <f>VLOOKUP(Share10[[#This Row],[Station]],[5]Sheet2!$A$2:$C$524,3,0)</f>
        <v>0</v>
      </c>
      <c r="F296" s="2">
        <f>VLOOKUP(Share10[[#This Row],[Station]],'[6]Reach and Share'!$A$1:$C$562,3,0)</f>
        <v>0</v>
      </c>
      <c r="G296" s="2">
        <f>Share10[[#This Row],[Q1''2025]]-Share10[[#This Row],[Q4''2024]]</f>
        <v>0</v>
      </c>
    </row>
    <row r="297" spans="1:7" x14ac:dyDescent="0.45">
      <c r="A297" s="3" t="s">
        <v>336</v>
      </c>
      <c r="B297" s="2">
        <v>0</v>
      </c>
      <c r="C297" s="2">
        <v>0</v>
      </c>
      <c r="D297" s="2">
        <v>0</v>
      </c>
      <c r="E297" s="2">
        <f>VLOOKUP(Share10[[#This Row],[Station]],[5]Sheet2!$A$2:$C$524,3,0)</f>
        <v>0</v>
      </c>
      <c r="F297" s="2">
        <f>VLOOKUP(Share10[[#This Row],[Station]],'[6]Reach and Share'!$A$1:$C$562,3,0)</f>
        <v>0</v>
      </c>
      <c r="G297" s="2">
        <f>Share10[[#This Row],[Q1''2025]]-Share10[[#This Row],[Q4''2024]]</f>
        <v>0</v>
      </c>
    </row>
    <row r="298" spans="1:7" x14ac:dyDescent="0.45">
      <c r="A298" s="3" t="s">
        <v>331</v>
      </c>
      <c r="B298" s="2">
        <v>0</v>
      </c>
      <c r="C298" s="2">
        <v>0</v>
      </c>
      <c r="D298" s="2">
        <v>0</v>
      </c>
      <c r="E298" s="2">
        <f>VLOOKUP(Share10[[#This Row],[Station]],[5]Sheet2!$A$2:$C$524,3,0)</f>
        <v>0</v>
      </c>
      <c r="F298" s="2">
        <f>VLOOKUP(Share10[[#This Row],[Station]],'[6]Reach and Share'!$A$1:$C$562,3,0)</f>
        <v>0</v>
      </c>
      <c r="G298" s="2">
        <f>Share10[[#This Row],[Q1''2025]]-Share10[[#This Row],[Q4''2024]]</f>
        <v>0</v>
      </c>
    </row>
    <row r="299" spans="1:7" x14ac:dyDescent="0.45">
      <c r="A299" s="3" t="s">
        <v>492</v>
      </c>
      <c r="B299" s="2">
        <v>0</v>
      </c>
      <c r="C299" s="2">
        <v>0</v>
      </c>
      <c r="D299" s="2">
        <v>0</v>
      </c>
      <c r="E299" s="2">
        <f>VLOOKUP(Share10[[#This Row],[Station]],[5]Sheet2!$A$2:$C$524,3,0)</f>
        <v>0</v>
      </c>
      <c r="F299" s="2">
        <f>VLOOKUP(Share10[[#This Row],[Station]],'[6]Reach and Share'!$A$1:$C$562,3,0)</f>
        <v>0</v>
      </c>
      <c r="G299" s="2">
        <f>Share10[[#This Row],[Q1''2025]]-Share10[[#This Row],[Q4''2024]]</f>
        <v>0</v>
      </c>
    </row>
    <row r="300" spans="1:7" x14ac:dyDescent="0.45">
      <c r="A300" s="3" t="s">
        <v>319</v>
      </c>
      <c r="B300" s="2">
        <v>0</v>
      </c>
      <c r="C300" s="2">
        <v>0</v>
      </c>
      <c r="D300" s="2">
        <v>0</v>
      </c>
      <c r="E300" s="2">
        <f>VLOOKUP(Share10[[#This Row],[Station]],[5]Sheet2!$A$2:$C$524,3,0)</f>
        <v>0</v>
      </c>
      <c r="F300" s="2">
        <f>VLOOKUP(Share10[[#This Row],[Station]],'[6]Reach and Share'!$A$1:$C$562,3,0)</f>
        <v>0</v>
      </c>
      <c r="G300" s="2">
        <f>Share10[[#This Row],[Q1''2025]]-Share10[[#This Row],[Q4''2024]]</f>
        <v>0</v>
      </c>
    </row>
    <row r="301" spans="1:7" x14ac:dyDescent="0.45">
      <c r="A301" s="3" t="s">
        <v>484</v>
      </c>
      <c r="B301" s="2">
        <v>0</v>
      </c>
      <c r="C301" s="2">
        <v>0</v>
      </c>
      <c r="D301" s="2">
        <v>0</v>
      </c>
      <c r="E301" s="2">
        <f>VLOOKUP(Share10[[#This Row],[Station]],[5]Sheet2!$A$2:$C$524,3,0)</f>
        <v>0</v>
      </c>
      <c r="F301" s="2">
        <f>VLOOKUP(Share10[[#This Row],[Station]],'[6]Reach and Share'!$A$1:$C$562,3,0)</f>
        <v>0</v>
      </c>
      <c r="G301" s="2">
        <f>Share10[[#This Row],[Q1''2025]]-Share10[[#This Row],[Q4''2024]]</f>
        <v>0</v>
      </c>
    </row>
    <row r="302" spans="1:7" x14ac:dyDescent="0.45">
      <c r="A302" s="3" t="s">
        <v>326</v>
      </c>
      <c r="B302" s="2">
        <v>0</v>
      </c>
      <c r="C302" s="2">
        <v>0</v>
      </c>
      <c r="D302" s="2">
        <v>0</v>
      </c>
      <c r="E302" s="2">
        <f>VLOOKUP(Share10[[#This Row],[Station]],[5]Sheet2!$A$2:$C$524,3,0)</f>
        <v>0</v>
      </c>
      <c r="F302" s="2">
        <f>VLOOKUP(Share10[[#This Row],[Station]],'[6]Reach and Share'!$A$1:$C$562,3,0)</f>
        <v>0</v>
      </c>
      <c r="G302" s="2">
        <f>Share10[[#This Row],[Q1''2025]]-Share10[[#This Row],[Q4''2024]]</f>
        <v>0</v>
      </c>
    </row>
    <row r="303" spans="1:7" x14ac:dyDescent="0.45">
      <c r="A303" s="3" t="s">
        <v>87</v>
      </c>
      <c r="B303" s="2">
        <v>0</v>
      </c>
      <c r="C303" s="2">
        <v>0</v>
      </c>
      <c r="D303" s="2">
        <v>0</v>
      </c>
      <c r="E303" s="2">
        <f>VLOOKUP(Share10[[#This Row],[Station]],[5]Sheet2!$A$2:$C$524,3,0)</f>
        <v>0</v>
      </c>
      <c r="F303" s="2">
        <f>VLOOKUP(Share10[[#This Row],[Station]],'[6]Reach and Share'!$A$1:$C$562,3,0)</f>
        <v>0</v>
      </c>
      <c r="G303" s="2">
        <f>Share10[[#This Row],[Q1''2025]]-Share10[[#This Row],[Q4''2024]]</f>
        <v>0</v>
      </c>
    </row>
    <row r="304" spans="1:7" x14ac:dyDescent="0.45">
      <c r="A304" s="3" t="s">
        <v>330</v>
      </c>
      <c r="B304" s="2">
        <v>0</v>
      </c>
      <c r="C304" s="2">
        <v>0</v>
      </c>
      <c r="D304" s="2">
        <v>0</v>
      </c>
      <c r="E304" s="2">
        <f>VLOOKUP(Share10[[#This Row],[Station]],[5]Sheet2!$A$2:$C$524,3,0)</f>
        <v>0</v>
      </c>
      <c r="F304" s="2">
        <f>VLOOKUP(Share10[[#This Row],[Station]],'[6]Reach and Share'!$A$1:$C$562,3,0)</f>
        <v>0</v>
      </c>
      <c r="G304" s="2">
        <f>Share10[[#This Row],[Q1''2025]]-Share10[[#This Row],[Q4''2024]]</f>
        <v>0</v>
      </c>
    </row>
    <row r="305" spans="1:7" x14ac:dyDescent="0.45">
      <c r="A305" s="3" t="s">
        <v>329</v>
      </c>
      <c r="B305" s="2">
        <v>0</v>
      </c>
      <c r="C305" s="2">
        <v>0</v>
      </c>
      <c r="D305" s="2">
        <v>0</v>
      </c>
      <c r="E305" s="2">
        <f>VLOOKUP(Share10[[#This Row],[Station]],[5]Sheet2!$A$2:$C$524,3,0)</f>
        <v>0</v>
      </c>
      <c r="F305" s="2">
        <f>VLOOKUP(Share10[[#This Row],[Station]],'[6]Reach and Share'!$A$1:$C$562,3,0)</f>
        <v>0</v>
      </c>
      <c r="G305" s="2">
        <f>Share10[[#This Row],[Q1''2025]]-Share10[[#This Row],[Q4''2024]]</f>
        <v>0</v>
      </c>
    </row>
    <row r="306" spans="1:7" x14ac:dyDescent="0.45">
      <c r="A306" s="3" t="s">
        <v>317</v>
      </c>
      <c r="B306" s="2">
        <v>0</v>
      </c>
      <c r="C306" s="2">
        <v>0</v>
      </c>
      <c r="D306" s="2">
        <v>8.7467842704887899E-3</v>
      </c>
      <c r="E306" s="2">
        <f>VLOOKUP(Share10[[#This Row],[Station]],[5]Sheet2!$A$2:$C$524,3,0)</f>
        <v>0</v>
      </c>
      <c r="F306" s="2">
        <f>VLOOKUP(Share10[[#This Row],[Station]],'[6]Reach and Share'!$A$1:$C$562,3,0)</f>
        <v>0</v>
      </c>
      <c r="G306" s="2">
        <f>Share10[[#This Row],[Q1''2025]]-Share10[[#This Row],[Q4''2024]]</f>
        <v>0</v>
      </c>
    </row>
    <row r="307" spans="1:7" x14ac:dyDescent="0.45">
      <c r="A307" s="3" t="s">
        <v>261</v>
      </c>
      <c r="B307" s="2">
        <v>0</v>
      </c>
      <c r="C307" s="2">
        <v>0</v>
      </c>
      <c r="D307" s="2">
        <v>0</v>
      </c>
      <c r="E307" s="2">
        <f>VLOOKUP(Share10[[#This Row],[Station]],[5]Sheet2!$A$2:$C$524,3,0)</f>
        <v>0</v>
      </c>
      <c r="F307" s="2">
        <f>VLOOKUP(Share10[[#This Row],[Station]],'[6]Reach and Share'!$A$1:$C$562,3,0)</f>
        <v>0</v>
      </c>
      <c r="G307" s="2">
        <f>Share10[[#This Row],[Q1''2025]]-Share10[[#This Row],[Q4''2024]]</f>
        <v>0</v>
      </c>
    </row>
    <row r="308" spans="1:7" x14ac:dyDescent="0.45">
      <c r="A308" s="3" t="s">
        <v>260</v>
      </c>
      <c r="B308" s="2">
        <v>0</v>
      </c>
      <c r="C308" s="2">
        <v>0</v>
      </c>
      <c r="D308" s="2">
        <v>0</v>
      </c>
      <c r="E308" s="2">
        <f>VLOOKUP(Share10[[#This Row],[Station]],[5]Sheet2!$A$2:$C$524,3,0)</f>
        <v>0</v>
      </c>
      <c r="F308" s="2">
        <f>VLOOKUP(Share10[[#This Row],[Station]],'[6]Reach and Share'!$A$1:$C$562,3,0)</f>
        <v>0</v>
      </c>
      <c r="G308" s="2">
        <f>Share10[[#This Row],[Q1''2025]]-Share10[[#This Row],[Q4''2024]]</f>
        <v>0</v>
      </c>
    </row>
    <row r="309" spans="1:7" x14ac:dyDescent="0.45">
      <c r="A309" s="3" t="s">
        <v>448</v>
      </c>
      <c r="B309" s="2">
        <v>0</v>
      </c>
      <c r="C309" s="2">
        <v>0</v>
      </c>
      <c r="D309" s="2">
        <v>0</v>
      </c>
      <c r="E309" s="2">
        <f>VLOOKUP(Share10[[#This Row],[Station]],[5]Sheet2!$A$2:$C$524,3,0)</f>
        <v>0</v>
      </c>
      <c r="F309" s="2">
        <f>VLOOKUP(Share10[[#This Row],[Station]],'[6]Reach and Share'!$A$1:$C$562,3,0)</f>
        <v>0</v>
      </c>
      <c r="G309" s="2">
        <f>Share10[[#This Row],[Q1''2025]]-Share10[[#This Row],[Q4''2024]]</f>
        <v>0</v>
      </c>
    </row>
    <row r="310" spans="1:7" x14ac:dyDescent="0.45">
      <c r="A310" s="3" t="s">
        <v>202</v>
      </c>
      <c r="B310" s="2">
        <v>0</v>
      </c>
      <c r="C310" s="2">
        <v>0</v>
      </c>
      <c r="D310" s="2">
        <v>0</v>
      </c>
      <c r="E310" s="2">
        <f>VLOOKUP(Share10[[#This Row],[Station]],[5]Sheet2!$A$2:$C$524,3,0)</f>
        <v>0</v>
      </c>
      <c r="F310" s="2">
        <f>VLOOKUP(Share10[[#This Row],[Station]],'[6]Reach and Share'!$A$1:$C$562,3,0)</f>
        <v>0</v>
      </c>
      <c r="G310" s="2">
        <f>Share10[[#This Row],[Q1''2025]]-Share10[[#This Row],[Q4''2024]]</f>
        <v>0</v>
      </c>
    </row>
    <row r="311" spans="1:7" x14ac:dyDescent="0.45">
      <c r="A311" s="3" t="s">
        <v>174</v>
      </c>
      <c r="B311" s="2">
        <v>1.1931750387781891E-3</v>
      </c>
      <c r="C311" s="2">
        <v>0</v>
      </c>
      <c r="D311" s="2">
        <v>0</v>
      </c>
      <c r="E311" s="2">
        <f>VLOOKUP(Share10[[#This Row],[Station]],[5]Sheet2!$A$2:$C$524,3,0)</f>
        <v>0</v>
      </c>
      <c r="F311" s="2">
        <f>VLOOKUP(Share10[[#This Row],[Station]],'[6]Reach and Share'!$A$1:$C$562,3,0)</f>
        <v>0</v>
      </c>
      <c r="G311" s="2">
        <f>Share10[[#This Row],[Q1''2025]]-Share10[[#This Row],[Q4''2024]]</f>
        <v>0</v>
      </c>
    </row>
    <row r="312" spans="1:7" x14ac:dyDescent="0.45">
      <c r="A312" s="3" t="s">
        <v>480</v>
      </c>
      <c r="B312" s="2">
        <v>0</v>
      </c>
      <c r="C312" s="2">
        <v>0</v>
      </c>
      <c r="D312" s="2">
        <v>0</v>
      </c>
      <c r="E312" s="2">
        <f>VLOOKUP(Share10[[#This Row],[Station]],[5]Sheet2!$A$2:$C$524,3,0)</f>
        <v>0</v>
      </c>
      <c r="F312" s="2">
        <f>VLOOKUP(Share10[[#This Row],[Station]],'[6]Reach and Share'!$A$1:$C$562,3,0)</f>
        <v>0</v>
      </c>
      <c r="G312" s="2">
        <f>Share10[[#This Row],[Q1''2025]]-Share10[[#This Row],[Q4''2024]]</f>
        <v>0</v>
      </c>
    </row>
    <row r="313" spans="1:7" x14ac:dyDescent="0.45">
      <c r="A313" s="3" t="s">
        <v>262</v>
      </c>
      <c r="B313" s="2">
        <v>0</v>
      </c>
      <c r="C313" s="2">
        <v>0</v>
      </c>
      <c r="D313" s="2">
        <v>0</v>
      </c>
      <c r="E313" s="2">
        <f>VLOOKUP(Share10[[#This Row],[Station]],[5]Sheet2!$A$2:$C$524,3,0)</f>
        <v>0</v>
      </c>
      <c r="F313" s="2">
        <f>VLOOKUP(Share10[[#This Row],[Station]],'[6]Reach and Share'!$A$1:$C$562,3,0)</f>
        <v>0</v>
      </c>
      <c r="G313" s="2">
        <f>Share10[[#This Row],[Q1''2025]]-Share10[[#This Row],[Q4''2024]]</f>
        <v>0</v>
      </c>
    </row>
    <row r="314" spans="1:7" x14ac:dyDescent="0.45">
      <c r="A314" s="3" t="s">
        <v>259</v>
      </c>
      <c r="B314" s="2">
        <v>0</v>
      </c>
      <c r="C314" s="2">
        <v>0</v>
      </c>
      <c r="D314" s="2">
        <v>0</v>
      </c>
      <c r="E314" s="2">
        <f>VLOOKUP(Share10[[#This Row],[Station]],[5]Sheet2!$A$2:$C$524,3,0)</f>
        <v>0</v>
      </c>
      <c r="F314" s="2">
        <f>VLOOKUP(Share10[[#This Row],[Station]],'[6]Reach and Share'!$A$1:$C$562,3,0)</f>
        <v>0</v>
      </c>
      <c r="G314" s="2">
        <f>Share10[[#This Row],[Q1''2025]]-Share10[[#This Row],[Q4''2024]]</f>
        <v>0</v>
      </c>
    </row>
    <row r="315" spans="1:7" x14ac:dyDescent="0.45">
      <c r="A315" s="3" t="s">
        <v>255</v>
      </c>
      <c r="B315" s="2">
        <v>0</v>
      </c>
      <c r="C315" s="2">
        <v>0</v>
      </c>
      <c r="D315" s="2">
        <v>0</v>
      </c>
      <c r="E315" s="2">
        <f>VLOOKUP(Share10[[#This Row],[Station]],[5]Sheet2!$A$2:$C$524,3,0)</f>
        <v>0</v>
      </c>
      <c r="F315" s="2">
        <f>VLOOKUP(Share10[[#This Row],[Station]],'[6]Reach and Share'!$A$1:$C$562,3,0)</f>
        <v>0</v>
      </c>
      <c r="G315" s="2">
        <f>Share10[[#This Row],[Q1''2025]]-Share10[[#This Row],[Q4''2024]]</f>
        <v>0</v>
      </c>
    </row>
    <row r="316" spans="1:7" x14ac:dyDescent="0.45">
      <c r="A316" s="3" t="s">
        <v>254</v>
      </c>
      <c r="B316" s="2">
        <v>1.7897625581672829E-3</v>
      </c>
      <c r="C316" s="2">
        <v>0</v>
      </c>
      <c r="D316" s="2">
        <v>0</v>
      </c>
      <c r="E316" s="2">
        <f>VLOOKUP(Share10[[#This Row],[Station]],[5]Sheet2!$A$2:$C$524,3,0)</f>
        <v>0</v>
      </c>
      <c r="F316" s="2">
        <f>VLOOKUP(Share10[[#This Row],[Station]],'[6]Reach and Share'!$A$1:$C$562,3,0)</f>
        <v>0</v>
      </c>
      <c r="G316" s="2">
        <f>Share10[[#This Row],[Q1''2025]]-Share10[[#This Row],[Q4''2024]]</f>
        <v>0</v>
      </c>
    </row>
    <row r="317" spans="1:7" x14ac:dyDescent="0.45">
      <c r="A317" s="3" t="s">
        <v>26</v>
      </c>
      <c r="B317" s="2">
        <v>0</v>
      </c>
      <c r="C317" s="2">
        <v>0</v>
      </c>
      <c r="D317" s="2">
        <v>0</v>
      </c>
      <c r="E317" s="2">
        <f>VLOOKUP(Share10[[#This Row],[Station]],[5]Sheet2!$A$2:$C$524,3,0)</f>
        <v>0</v>
      </c>
      <c r="F317" s="2">
        <f>VLOOKUP(Share10[[#This Row],[Station]],'[6]Reach and Share'!$A$1:$C$562,3,0)</f>
        <v>0</v>
      </c>
      <c r="G317" s="2">
        <f>Share10[[#This Row],[Q1''2025]]-Share10[[#This Row],[Q4''2024]]</f>
        <v>0</v>
      </c>
    </row>
    <row r="318" spans="1:7" x14ac:dyDescent="0.45">
      <c r="A318" s="3" t="s">
        <v>48</v>
      </c>
      <c r="B318" s="2">
        <v>0</v>
      </c>
      <c r="C318" s="2">
        <v>6.4235783109767627E-3</v>
      </c>
      <c r="D318" s="2">
        <v>9.187798603454611E-4</v>
      </c>
      <c r="E318" s="2">
        <f>VLOOKUP(Share10[[#This Row],[Station]],[5]Sheet2!$A$2:$C$524,3,0)</f>
        <v>0</v>
      </c>
      <c r="F318" s="2">
        <f>VLOOKUP(Share10[[#This Row],[Station]],'[6]Reach and Share'!$A$1:$C$562,3,0)</f>
        <v>0</v>
      </c>
      <c r="G318" s="2">
        <f>Share10[[#This Row],[Q1''2025]]-Share10[[#This Row],[Q4''2024]]</f>
        <v>0</v>
      </c>
    </row>
    <row r="319" spans="1:7" x14ac:dyDescent="0.45">
      <c r="A319" s="3" t="s">
        <v>258</v>
      </c>
      <c r="B319" s="2">
        <v>0</v>
      </c>
      <c r="C319" s="2">
        <v>0</v>
      </c>
      <c r="D319" s="2">
        <v>0</v>
      </c>
      <c r="E319" s="2">
        <f>VLOOKUP(Share10[[#This Row],[Station]],[5]Sheet2!$A$2:$C$524,3,0)</f>
        <v>0</v>
      </c>
      <c r="F319" s="2">
        <f>VLOOKUP(Share10[[#This Row],[Station]],'[6]Reach and Share'!$A$1:$C$562,3,0)</f>
        <v>0</v>
      </c>
      <c r="G319" s="2">
        <f>Share10[[#This Row],[Q1''2025]]-Share10[[#This Row],[Q4''2024]]</f>
        <v>0</v>
      </c>
    </row>
    <row r="320" spans="1:7" x14ac:dyDescent="0.45">
      <c r="A320" s="3" t="s">
        <v>511</v>
      </c>
      <c r="B320" s="2">
        <v>0</v>
      </c>
      <c r="C320" s="2">
        <v>0</v>
      </c>
      <c r="D320" s="2">
        <v>0</v>
      </c>
      <c r="E320" s="2">
        <f>VLOOKUP(Share10[[#This Row],[Station]],[5]Sheet2!$A$2:$C$524,3,0)</f>
        <v>0</v>
      </c>
      <c r="F320" s="2">
        <f>VLOOKUP(Share10[[#This Row],[Station]],'[6]Reach and Share'!$A$1:$C$562,3,0)</f>
        <v>0</v>
      </c>
      <c r="G320" s="2">
        <f>Share10[[#This Row],[Q1''2025]]-Share10[[#This Row],[Q4''2024]]</f>
        <v>0</v>
      </c>
    </row>
    <row r="321" spans="1:7" x14ac:dyDescent="0.45">
      <c r="A321" s="3" t="s">
        <v>257</v>
      </c>
      <c r="B321" s="2">
        <v>0</v>
      </c>
      <c r="C321" s="2">
        <v>0</v>
      </c>
      <c r="D321" s="2">
        <v>0</v>
      </c>
      <c r="E321" s="2">
        <f>VLOOKUP(Share10[[#This Row],[Station]],[5]Sheet2!$A$2:$C$524,3,0)</f>
        <v>0</v>
      </c>
      <c r="F321" s="2">
        <f>VLOOKUP(Share10[[#This Row],[Station]],'[6]Reach and Share'!$A$1:$C$562,3,0)</f>
        <v>0</v>
      </c>
      <c r="G321" s="2">
        <f>Share10[[#This Row],[Q1''2025]]-Share10[[#This Row],[Q4''2024]]</f>
        <v>0</v>
      </c>
    </row>
    <row r="322" spans="1:7" x14ac:dyDescent="0.45">
      <c r="A322" s="3" t="s">
        <v>185</v>
      </c>
      <c r="B322" s="2">
        <v>0</v>
      </c>
      <c r="C322" s="2">
        <v>0</v>
      </c>
      <c r="D322" s="2">
        <v>0</v>
      </c>
      <c r="E322" s="2">
        <f>VLOOKUP(Share10[[#This Row],[Station]],[5]Sheet2!$A$2:$C$524,3,0)</f>
        <v>0</v>
      </c>
      <c r="F322" s="2">
        <f>VLOOKUP(Share10[[#This Row],[Station]],'[6]Reach and Share'!$A$1:$C$562,3,0)</f>
        <v>0</v>
      </c>
      <c r="G322" s="2">
        <f>Share10[[#This Row],[Q1''2025]]-Share10[[#This Row],[Q4''2024]]</f>
        <v>0</v>
      </c>
    </row>
    <row r="323" spans="1:7" x14ac:dyDescent="0.45">
      <c r="A323" s="3" t="s">
        <v>289</v>
      </c>
      <c r="B323" s="2">
        <v>0</v>
      </c>
      <c r="C323" s="2">
        <v>0</v>
      </c>
      <c r="D323" s="2">
        <v>0</v>
      </c>
      <c r="E323" s="2">
        <f>VLOOKUP(Share10[[#This Row],[Station]],[5]Sheet2!$A$2:$C$524,3,0)</f>
        <v>0</v>
      </c>
      <c r="F323" s="2">
        <f>VLOOKUP(Share10[[#This Row],[Station]],'[6]Reach and Share'!$A$1:$C$562,3,0)</f>
        <v>0</v>
      </c>
      <c r="G323" s="2">
        <f>Share10[[#This Row],[Q1''2025]]-Share10[[#This Row],[Q4''2024]]</f>
        <v>0</v>
      </c>
    </row>
    <row r="324" spans="1:7" x14ac:dyDescent="0.45">
      <c r="A324" s="3" t="s">
        <v>220</v>
      </c>
      <c r="B324" s="2">
        <v>0</v>
      </c>
      <c r="C324" s="2">
        <v>0</v>
      </c>
      <c r="D324" s="2">
        <v>0</v>
      </c>
      <c r="E324" s="2">
        <f>VLOOKUP(Share10[[#This Row],[Station]],[5]Sheet2!$A$2:$C$524,3,0)</f>
        <v>0</v>
      </c>
      <c r="F324" s="2">
        <f>VLOOKUP(Share10[[#This Row],[Station]],'[6]Reach and Share'!$A$1:$C$562,3,0)</f>
        <v>0</v>
      </c>
      <c r="G324" s="2">
        <f>Share10[[#This Row],[Q1''2025]]-Share10[[#This Row],[Q4''2024]]</f>
        <v>0</v>
      </c>
    </row>
    <row r="325" spans="1:7" x14ac:dyDescent="0.45">
      <c r="A325" s="3" t="s">
        <v>439</v>
      </c>
      <c r="B325" s="2">
        <v>0</v>
      </c>
      <c r="C325" s="2">
        <v>0</v>
      </c>
      <c r="D325" s="2">
        <v>0</v>
      </c>
      <c r="E325" s="2">
        <f>VLOOKUP(Share10[[#This Row],[Station]],[5]Sheet2!$A$2:$C$524,3,0)</f>
        <v>0</v>
      </c>
      <c r="F325" s="2">
        <f>VLOOKUP(Share10[[#This Row],[Station]],'[6]Reach and Share'!$A$1:$C$562,3,0)</f>
        <v>0</v>
      </c>
      <c r="G325" s="2">
        <f>Share10[[#This Row],[Q1''2025]]-Share10[[#This Row],[Q4''2024]]</f>
        <v>0</v>
      </c>
    </row>
    <row r="326" spans="1:7" x14ac:dyDescent="0.45">
      <c r="A326" s="3" t="s">
        <v>290</v>
      </c>
      <c r="B326" s="2">
        <v>0</v>
      </c>
      <c r="C326" s="2">
        <v>0</v>
      </c>
      <c r="D326" s="2">
        <v>0</v>
      </c>
      <c r="E326" s="2">
        <f>VLOOKUP(Share10[[#This Row],[Station]],[5]Sheet2!$A$2:$C$524,3,0)</f>
        <v>0</v>
      </c>
      <c r="F326" s="2">
        <f>VLOOKUP(Share10[[#This Row],[Station]],'[6]Reach and Share'!$A$1:$C$562,3,0)</f>
        <v>0</v>
      </c>
      <c r="G326" s="2">
        <f>Share10[[#This Row],[Q1''2025]]-Share10[[#This Row],[Q4''2024]]</f>
        <v>0</v>
      </c>
    </row>
    <row r="327" spans="1:7" x14ac:dyDescent="0.45">
      <c r="A327" s="3" t="s">
        <v>315</v>
      </c>
      <c r="B327" s="2">
        <v>0</v>
      </c>
      <c r="C327" s="2">
        <v>0</v>
      </c>
      <c r="D327" s="2">
        <v>0</v>
      </c>
      <c r="E327" s="2">
        <f>VLOOKUP(Share10[[#This Row],[Station]],[5]Sheet2!$A$2:$C$524,3,0)</f>
        <v>0</v>
      </c>
      <c r="F327" s="2">
        <f>VLOOKUP(Share10[[#This Row],[Station]],'[6]Reach and Share'!$A$1:$C$562,3,0)</f>
        <v>0</v>
      </c>
      <c r="G327" s="2">
        <f>Share10[[#This Row],[Q1''2025]]-Share10[[#This Row],[Q4''2024]]</f>
        <v>0</v>
      </c>
    </row>
    <row r="328" spans="1:7" x14ac:dyDescent="0.45">
      <c r="A328" s="3" t="s">
        <v>82</v>
      </c>
      <c r="B328" s="2">
        <v>0</v>
      </c>
      <c r="C328" s="2">
        <v>0</v>
      </c>
      <c r="D328" s="2">
        <v>0</v>
      </c>
      <c r="E328" s="2">
        <f>VLOOKUP(Share10[[#This Row],[Station]],[5]Sheet2!$A$2:$C$524,3,0)</f>
        <v>0</v>
      </c>
      <c r="F328" s="2">
        <f>VLOOKUP(Share10[[#This Row],[Station]],'[6]Reach and Share'!$A$1:$C$562,3,0)</f>
        <v>0</v>
      </c>
      <c r="G328" s="2">
        <f>Share10[[#This Row],[Q1''2025]]-Share10[[#This Row],[Q4''2024]]</f>
        <v>0</v>
      </c>
    </row>
    <row r="329" spans="1:7" x14ac:dyDescent="0.45">
      <c r="A329" s="3" t="s">
        <v>291</v>
      </c>
      <c r="B329" s="2">
        <v>0</v>
      </c>
      <c r="C329" s="2">
        <v>0</v>
      </c>
      <c r="D329" s="2">
        <v>0</v>
      </c>
      <c r="E329" s="2">
        <f>VLOOKUP(Share10[[#This Row],[Station]],[5]Sheet2!$A$2:$C$524,3,0)</f>
        <v>0</v>
      </c>
      <c r="F329" s="2">
        <f>VLOOKUP(Share10[[#This Row],[Station]],'[6]Reach and Share'!$A$1:$C$562,3,0)</f>
        <v>0</v>
      </c>
      <c r="G329" s="2">
        <f>Share10[[#This Row],[Q1''2025]]-Share10[[#This Row],[Q4''2024]]</f>
        <v>0</v>
      </c>
    </row>
    <row r="330" spans="1:7" x14ac:dyDescent="0.45">
      <c r="A330" s="3" t="s">
        <v>81</v>
      </c>
      <c r="B330" s="2">
        <v>0</v>
      </c>
      <c r="C330" s="2">
        <v>0</v>
      </c>
      <c r="D330" s="2">
        <v>0</v>
      </c>
      <c r="E330" s="2">
        <f>VLOOKUP(Share10[[#This Row],[Station]],[5]Sheet2!$A$2:$C$524,3,0)</f>
        <v>0</v>
      </c>
      <c r="F330" s="2">
        <f>VLOOKUP(Share10[[#This Row],[Station]],'[6]Reach and Share'!$A$1:$C$562,3,0)</f>
        <v>0</v>
      </c>
      <c r="G330" s="2">
        <f>Share10[[#This Row],[Q1''2025]]-Share10[[#This Row],[Q4''2024]]</f>
        <v>0</v>
      </c>
    </row>
    <row r="331" spans="1:7" x14ac:dyDescent="0.45">
      <c r="A331" s="3" t="s">
        <v>231</v>
      </c>
      <c r="B331" s="2">
        <v>0</v>
      </c>
      <c r="C331" s="2">
        <v>0</v>
      </c>
      <c r="D331" s="2">
        <v>0</v>
      </c>
      <c r="E331" s="2">
        <f>VLOOKUP(Share10[[#This Row],[Station]],[5]Sheet2!$A$2:$C$524,3,0)</f>
        <v>0</v>
      </c>
      <c r="F331" s="2">
        <f>VLOOKUP(Share10[[#This Row],[Station]],'[6]Reach and Share'!$A$1:$C$562,3,0)</f>
        <v>0</v>
      </c>
      <c r="G331" s="2">
        <f>Share10[[#This Row],[Q1''2025]]-Share10[[#This Row],[Q4''2024]]</f>
        <v>0</v>
      </c>
    </row>
    <row r="332" spans="1:7" x14ac:dyDescent="0.45">
      <c r="A332" s="3" t="s">
        <v>498</v>
      </c>
      <c r="B332" s="2">
        <v>0</v>
      </c>
      <c r="C332" s="2">
        <v>0</v>
      </c>
      <c r="D332" s="2">
        <v>0</v>
      </c>
      <c r="E332" s="2">
        <f>VLOOKUP(Share10[[#This Row],[Station]],[5]Sheet2!$A$2:$C$524,3,0)</f>
        <v>0</v>
      </c>
      <c r="F332" s="2">
        <f>VLOOKUP(Share10[[#This Row],[Station]],'[6]Reach and Share'!$A$1:$C$562,3,0)</f>
        <v>0</v>
      </c>
      <c r="G332" s="2">
        <f>Share10[[#This Row],[Q1''2025]]-Share10[[#This Row],[Q4''2024]]</f>
        <v>0</v>
      </c>
    </row>
    <row r="333" spans="1:7" x14ac:dyDescent="0.45">
      <c r="A333" s="3" t="s">
        <v>263</v>
      </c>
      <c r="B333" s="2">
        <v>0</v>
      </c>
      <c r="C333" s="2">
        <v>0</v>
      </c>
      <c r="D333" s="2">
        <v>0</v>
      </c>
      <c r="E333" s="2">
        <f>VLOOKUP(Share10[[#This Row],[Station]],[5]Sheet2!$A$2:$C$524,3,0)</f>
        <v>0</v>
      </c>
      <c r="F333" s="2">
        <f>VLOOKUP(Share10[[#This Row],[Station]],'[6]Reach and Share'!$A$1:$C$562,3,0)</f>
        <v>0</v>
      </c>
      <c r="G333" s="2">
        <f>Share10[[#This Row],[Q1''2025]]-Share10[[#This Row],[Q4''2024]]</f>
        <v>0</v>
      </c>
    </row>
    <row r="334" spans="1:7" x14ac:dyDescent="0.45">
      <c r="A334" s="3" t="s">
        <v>49</v>
      </c>
      <c r="B334" s="2">
        <v>0</v>
      </c>
      <c r="C334" s="2">
        <v>0</v>
      </c>
      <c r="D334" s="2">
        <v>0</v>
      </c>
      <c r="E334" s="2">
        <f>VLOOKUP(Share10[[#This Row],[Station]],[5]Sheet2!$A$2:$C$524,3,0)</f>
        <v>0</v>
      </c>
      <c r="F334" s="2">
        <f>VLOOKUP(Share10[[#This Row],[Station]],'[6]Reach and Share'!$A$1:$C$562,3,0)</f>
        <v>0</v>
      </c>
      <c r="G334" s="2">
        <f>Share10[[#This Row],[Q1''2025]]-Share10[[#This Row],[Q4''2024]]</f>
        <v>0</v>
      </c>
    </row>
    <row r="335" spans="1:7" x14ac:dyDescent="0.45">
      <c r="A335" s="3" t="s">
        <v>228</v>
      </c>
      <c r="B335" s="2">
        <v>0</v>
      </c>
      <c r="C335" s="2">
        <v>0</v>
      </c>
      <c r="D335" s="2">
        <v>0</v>
      </c>
      <c r="E335" s="2">
        <f>VLOOKUP(Share10[[#This Row],[Station]],[5]Sheet2!$A$2:$C$524,3,0)</f>
        <v>0</v>
      </c>
      <c r="F335" s="2">
        <f>VLOOKUP(Share10[[#This Row],[Station]],'[6]Reach and Share'!$A$1:$C$562,3,0)</f>
        <v>0</v>
      </c>
      <c r="G335" s="2">
        <f>Share10[[#This Row],[Q1''2025]]-Share10[[#This Row],[Q4''2024]]</f>
        <v>0</v>
      </c>
    </row>
    <row r="336" spans="1:7" x14ac:dyDescent="0.45">
      <c r="A336" s="3" t="s">
        <v>170</v>
      </c>
      <c r="B336" s="2">
        <v>0</v>
      </c>
      <c r="C336" s="2">
        <v>0</v>
      </c>
      <c r="D336" s="2">
        <v>0</v>
      </c>
      <c r="E336" s="2">
        <f>VLOOKUP(Share10[[#This Row],[Station]],[5]Sheet2!$A$2:$C$524,3,0)</f>
        <v>0</v>
      </c>
      <c r="F336" s="2">
        <f>VLOOKUP(Share10[[#This Row],[Station]],'[6]Reach and Share'!$A$1:$C$562,3,0)</f>
        <v>0</v>
      </c>
      <c r="G336" s="2">
        <f>Share10[[#This Row],[Q1''2025]]-Share10[[#This Row],[Q4''2024]]</f>
        <v>0</v>
      </c>
    </row>
    <row r="337" spans="1:7" x14ac:dyDescent="0.45">
      <c r="A337" s="3" t="s">
        <v>264</v>
      </c>
      <c r="B337" s="2">
        <v>0</v>
      </c>
      <c r="C337" s="2">
        <v>0</v>
      </c>
      <c r="D337" s="2">
        <v>0</v>
      </c>
      <c r="E337" s="2">
        <f>VLOOKUP(Share10[[#This Row],[Station]],[5]Sheet2!$A$2:$C$524,3,0)</f>
        <v>0</v>
      </c>
      <c r="F337" s="2">
        <f>VLOOKUP(Share10[[#This Row],[Station]],'[6]Reach and Share'!$A$1:$C$562,3,0)</f>
        <v>0</v>
      </c>
      <c r="G337" s="2">
        <f>Share10[[#This Row],[Q1''2025]]-Share10[[#This Row],[Q4''2024]]</f>
        <v>0</v>
      </c>
    </row>
    <row r="338" spans="1:7" x14ac:dyDescent="0.45">
      <c r="A338" s="3" t="s">
        <v>152</v>
      </c>
      <c r="B338" s="2">
        <v>0</v>
      </c>
      <c r="C338" s="2">
        <v>0</v>
      </c>
      <c r="D338" s="2">
        <v>0</v>
      </c>
      <c r="E338" s="2">
        <f>VLOOKUP(Share10[[#This Row],[Station]],[5]Sheet2!$A$2:$C$524,3,0)</f>
        <v>0</v>
      </c>
      <c r="F338" s="2">
        <f>VLOOKUP(Share10[[#This Row],[Station]],'[6]Reach and Share'!$A$1:$C$562,3,0)</f>
        <v>0</v>
      </c>
      <c r="G338" s="2">
        <f>Share10[[#This Row],[Q1''2025]]-Share10[[#This Row],[Q4''2024]]</f>
        <v>0</v>
      </c>
    </row>
    <row r="339" spans="1:7" x14ac:dyDescent="0.45">
      <c r="A339" s="3" t="s">
        <v>307</v>
      </c>
      <c r="B339" s="2">
        <v>0</v>
      </c>
      <c r="C339" s="2">
        <v>0</v>
      </c>
      <c r="D339" s="2">
        <v>0</v>
      </c>
      <c r="E339" s="2">
        <f>VLOOKUP(Share10[[#This Row],[Station]],[5]Sheet2!$A$2:$C$524,3,0)</f>
        <v>0</v>
      </c>
      <c r="F339" s="2">
        <f>VLOOKUP(Share10[[#This Row],[Station]],'[6]Reach and Share'!$A$1:$C$562,3,0)</f>
        <v>0</v>
      </c>
      <c r="G339" s="2">
        <f>Share10[[#This Row],[Q1''2025]]-Share10[[#This Row],[Q4''2024]]</f>
        <v>0</v>
      </c>
    </row>
    <row r="340" spans="1:7" x14ac:dyDescent="0.45">
      <c r="A340" s="3" t="s">
        <v>305</v>
      </c>
      <c r="B340" s="2">
        <v>3.3408901085789288E-3</v>
      </c>
      <c r="C340" s="2">
        <v>0</v>
      </c>
      <c r="D340" s="2">
        <v>1.3597941933112831E-3</v>
      </c>
      <c r="E340" s="2">
        <f>VLOOKUP(Share10[[#This Row],[Station]],[5]Sheet2!$A$2:$C$524,3,0)</f>
        <v>0</v>
      </c>
      <c r="F340" s="2">
        <f>VLOOKUP(Share10[[#This Row],[Station]],'[6]Reach and Share'!$A$1:$C$562,3,0)</f>
        <v>0</v>
      </c>
      <c r="G340" s="2">
        <f>Share10[[#This Row],[Q1''2025]]-Share10[[#This Row],[Q4''2024]]</f>
        <v>0</v>
      </c>
    </row>
    <row r="341" spans="1:7" x14ac:dyDescent="0.45">
      <c r="A341" s="3" t="s">
        <v>308</v>
      </c>
      <c r="B341" s="2">
        <v>0</v>
      </c>
      <c r="C341" s="2">
        <v>0</v>
      </c>
      <c r="D341" s="2">
        <v>0</v>
      </c>
      <c r="E341" s="2">
        <f>VLOOKUP(Share10[[#This Row],[Station]],[5]Sheet2!$A$2:$C$524,3,0)</f>
        <v>0</v>
      </c>
      <c r="F341" s="2">
        <f>VLOOKUP(Share10[[#This Row],[Station]],'[6]Reach and Share'!$A$1:$C$562,3,0)</f>
        <v>0</v>
      </c>
      <c r="G341" s="2">
        <f>Share10[[#This Row],[Q1''2025]]-Share10[[#This Row],[Q4''2024]]</f>
        <v>0</v>
      </c>
    </row>
    <row r="342" spans="1:7" x14ac:dyDescent="0.45">
      <c r="A342" s="3" t="s">
        <v>310</v>
      </c>
      <c r="B342" s="2">
        <v>0</v>
      </c>
      <c r="C342" s="2">
        <v>0</v>
      </c>
      <c r="D342" s="2">
        <v>0</v>
      </c>
      <c r="E342" s="2">
        <f>VLOOKUP(Share10[[#This Row],[Station]],[5]Sheet2!$A$2:$C$524,3,0)</f>
        <v>0</v>
      </c>
      <c r="F342" s="2">
        <f>VLOOKUP(Share10[[#This Row],[Station]],'[6]Reach and Share'!$A$1:$C$562,3,0)</f>
        <v>0</v>
      </c>
      <c r="G342" s="2">
        <f>Share10[[#This Row],[Q1''2025]]-Share10[[#This Row],[Q4''2024]]</f>
        <v>0</v>
      </c>
    </row>
    <row r="343" spans="1:7" x14ac:dyDescent="0.45">
      <c r="A343" s="3" t="s">
        <v>309</v>
      </c>
      <c r="B343" s="2">
        <v>0</v>
      </c>
      <c r="C343" s="2">
        <v>0</v>
      </c>
      <c r="D343" s="2">
        <v>0</v>
      </c>
      <c r="E343" s="2">
        <f>VLOOKUP(Share10[[#This Row],[Station]],[5]Sheet2!$A$2:$C$524,3,0)</f>
        <v>0</v>
      </c>
      <c r="F343" s="2">
        <f>VLOOKUP(Share10[[#This Row],[Station]],'[6]Reach and Share'!$A$1:$C$562,3,0)</f>
        <v>0</v>
      </c>
      <c r="G343" s="2">
        <f>Share10[[#This Row],[Q1''2025]]-Share10[[#This Row],[Q4''2024]]</f>
        <v>0</v>
      </c>
    </row>
    <row r="344" spans="1:7" x14ac:dyDescent="0.45">
      <c r="A344" s="3" t="s">
        <v>488</v>
      </c>
      <c r="B344" s="2">
        <v>0</v>
      </c>
      <c r="C344" s="2">
        <v>0</v>
      </c>
      <c r="D344" s="2">
        <v>0</v>
      </c>
      <c r="E344" s="2">
        <f>VLOOKUP(Share10[[#This Row],[Station]],[5]Sheet2!$A$2:$C$524,3,0)</f>
        <v>0</v>
      </c>
      <c r="F344" s="2">
        <f>VLOOKUP(Share10[[#This Row],[Station]],'[6]Reach and Share'!$A$1:$C$562,3,0)</f>
        <v>0</v>
      </c>
      <c r="G344" s="2">
        <f>Share10[[#This Row],[Q1''2025]]-Share10[[#This Row],[Q4''2024]]</f>
        <v>0</v>
      </c>
    </row>
    <row r="345" spans="1:7" x14ac:dyDescent="0.45">
      <c r="A345" s="3" t="s">
        <v>295</v>
      </c>
      <c r="B345" s="2">
        <v>0</v>
      </c>
      <c r="C345" s="2">
        <v>0</v>
      </c>
      <c r="D345" s="2">
        <v>0</v>
      </c>
      <c r="E345" s="2">
        <f>VLOOKUP(Share10[[#This Row],[Station]],[5]Sheet2!$A$2:$C$524,3,0)</f>
        <v>0</v>
      </c>
      <c r="F345" s="2">
        <f>VLOOKUP(Share10[[#This Row],[Station]],'[6]Reach and Share'!$A$1:$C$562,3,0)</f>
        <v>0</v>
      </c>
      <c r="G345" s="2">
        <f>Share10[[#This Row],[Q1''2025]]-Share10[[#This Row],[Q4''2024]]</f>
        <v>0</v>
      </c>
    </row>
    <row r="346" spans="1:7" x14ac:dyDescent="0.45">
      <c r="A346" s="3" t="s">
        <v>16</v>
      </c>
      <c r="B346" s="2">
        <v>0</v>
      </c>
      <c r="C346" s="2">
        <v>0</v>
      </c>
      <c r="D346" s="2">
        <v>0</v>
      </c>
      <c r="E346" s="2">
        <f>VLOOKUP(Share10[[#This Row],[Station]],[5]Sheet2!$A$2:$C$524,3,0)</f>
        <v>0</v>
      </c>
      <c r="F346" s="2">
        <f>VLOOKUP(Share10[[#This Row],[Station]],'[6]Reach and Share'!$A$1:$C$562,3,0)</f>
        <v>0</v>
      </c>
      <c r="G346" s="2">
        <f>Share10[[#This Row],[Q1''2025]]-Share10[[#This Row],[Q4''2024]]</f>
        <v>0</v>
      </c>
    </row>
    <row r="347" spans="1:7" x14ac:dyDescent="0.45">
      <c r="A347" s="3" t="s">
        <v>235</v>
      </c>
      <c r="B347" s="2">
        <v>0</v>
      </c>
      <c r="C347" s="2">
        <v>0</v>
      </c>
      <c r="D347" s="2">
        <v>0</v>
      </c>
      <c r="E347" s="2">
        <f>VLOOKUP(Share10[[#This Row],[Station]],[5]Sheet2!$A$2:$C$524,3,0)</f>
        <v>0</v>
      </c>
      <c r="F347" s="2">
        <f>VLOOKUP(Share10[[#This Row],[Station]],'[6]Reach and Share'!$A$1:$C$562,3,0)</f>
        <v>0</v>
      </c>
      <c r="G347" s="2">
        <f>Share10[[#This Row],[Q1''2025]]-Share10[[#This Row],[Q4''2024]]</f>
        <v>0</v>
      </c>
    </row>
    <row r="348" spans="1:7" x14ac:dyDescent="0.45">
      <c r="A348" s="3" t="s">
        <v>292</v>
      </c>
      <c r="B348" s="2">
        <v>0</v>
      </c>
      <c r="C348" s="2">
        <v>0</v>
      </c>
      <c r="D348" s="2">
        <v>0</v>
      </c>
      <c r="E348" s="2">
        <f>VLOOKUP(Share10[[#This Row],[Station]],[5]Sheet2!$A$2:$C$524,3,0)</f>
        <v>0</v>
      </c>
      <c r="F348" s="2">
        <f>VLOOKUP(Share10[[#This Row],[Station]],'[6]Reach and Share'!$A$1:$C$562,3,0)</f>
        <v>0</v>
      </c>
      <c r="G348" s="2">
        <f>Share10[[#This Row],[Q1''2025]]-Share10[[#This Row],[Q4''2024]]</f>
        <v>0</v>
      </c>
    </row>
    <row r="349" spans="1:7" x14ac:dyDescent="0.45">
      <c r="A349" s="3" t="s">
        <v>304</v>
      </c>
      <c r="B349" s="2">
        <v>0</v>
      </c>
      <c r="C349" s="2">
        <v>0</v>
      </c>
      <c r="D349" s="2">
        <v>0</v>
      </c>
      <c r="E349" s="2">
        <f>VLOOKUP(Share10[[#This Row],[Station]],[5]Sheet2!$A$2:$C$524,3,0)</f>
        <v>0</v>
      </c>
      <c r="F349" s="2">
        <f>VLOOKUP(Share10[[#This Row],[Station]],'[6]Reach and Share'!$A$1:$C$562,3,0)</f>
        <v>0</v>
      </c>
      <c r="G349" s="2">
        <f>Share10[[#This Row],[Q1''2025]]-Share10[[#This Row],[Q4''2024]]</f>
        <v>0</v>
      </c>
    </row>
    <row r="350" spans="1:7" x14ac:dyDescent="0.45">
      <c r="A350" s="3" t="s">
        <v>302</v>
      </c>
      <c r="B350" s="2">
        <v>0</v>
      </c>
      <c r="C350" s="2">
        <v>0</v>
      </c>
      <c r="D350" s="2">
        <v>0</v>
      </c>
      <c r="E350" s="2">
        <f>VLOOKUP(Share10[[#This Row],[Station]],[5]Sheet2!$A$2:$C$524,3,0)</f>
        <v>0</v>
      </c>
      <c r="F350" s="2">
        <f>VLOOKUP(Share10[[#This Row],[Station]],'[6]Reach and Share'!$A$1:$C$562,3,0)</f>
        <v>0</v>
      </c>
      <c r="G350" s="2">
        <f>Share10[[#This Row],[Q1''2025]]-Share10[[#This Row],[Q4''2024]]</f>
        <v>0</v>
      </c>
    </row>
    <row r="351" spans="1:7" x14ac:dyDescent="0.45">
      <c r="A351" s="3" t="s">
        <v>80</v>
      </c>
      <c r="B351" s="2">
        <v>0</v>
      </c>
      <c r="C351" s="2">
        <v>0</v>
      </c>
      <c r="D351" s="2">
        <v>0</v>
      </c>
      <c r="E351" s="2">
        <f>VLOOKUP(Share10[[#This Row],[Station]],[5]Sheet2!$A$2:$C$524,3,0)</f>
        <v>0</v>
      </c>
      <c r="F351" s="2">
        <f>VLOOKUP(Share10[[#This Row],[Station]],'[6]Reach and Share'!$A$1:$C$562,3,0)</f>
        <v>0</v>
      </c>
      <c r="G351" s="2">
        <f>Share10[[#This Row],[Q1''2025]]-Share10[[#This Row],[Q4''2024]]</f>
        <v>0</v>
      </c>
    </row>
    <row r="352" spans="1:7" x14ac:dyDescent="0.45">
      <c r="A352" s="3" t="s">
        <v>487</v>
      </c>
      <c r="B352" s="2">
        <v>0</v>
      </c>
      <c r="C352" s="2">
        <v>0</v>
      </c>
      <c r="D352" s="2">
        <v>0</v>
      </c>
      <c r="E352" s="2">
        <f>VLOOKUP(Share10[[#This Row],[Station]],[5]Sheet2!$A$2:$C$524,3,0)</f>
        <v>0</v>
      </c>
      <c r="F352" s="2">
        <f>VLOOKUP(Share10[[#This Row],[Station]],'[6]Reach and Share'!$A$1:$C$562,3,0)</f>
        <v>0</v>
      </c>
      <c r="G352" s="2">
        <f>Share10[[#This Row],[Q1''2025]]-Share10[[#This Row],[Q4''2024]]</f>
        <v>0</v>
      </c>
    </row>
    <row r="353" spans="1:7" x14ac:dyDescent="0.45">
      <c r="A353" s="3" t="s">
        <v>499</v>
      </c>
      <c r="B353" s="2">
        <v>0</v>
      </c>
      <c r="C353" s="2">
        <v>0</v>
      </c>
      <c r="D353" s="2">
        <v>0</v>
      </c>
      <c r="E353" s="2">
        <f>VLOOKUP(Share10[[#This Row],[Station]],[5]Sheet2!$A$2:$C$524,3,0)</f>
        <v>0</v>
      </c>
      <c r="F353" s="2">
        <f>VLOOKUP(Share10[[#This Row],[Station]],'[6]Reach and Share'!$A$1:$C$562,3,0)</f>
        <v>0</v>
      </c>
      <c r="G353" s="2">
        <f>Share10[[#This Row],[Q1''2025]]-Share10[[#This Row],[Q4''2024]]</f>
        <v>0</v>
      </c>
    </row>
    <row r="354" spans="1:7" x14ac:dyDescent="0.45">
      <c r="A354" s="3" t="s">
        <v>312</v>
      </c>
      <c r="B354" s="2">
        <v>0</v>
      </c>
      <c r="C354" s="2">
        <v>0</v>
      </c>
      <c r="D354" s="2">
        <v>0</v>
      </c>
      <c r="E354" s="2">
        <f>VLOOKUP(Share10[[#This Row],[Station]],[5]Sheet2!$A$2:$C$524,3,0)</f>
        <v>0</v>
      </c>
      <c r="F354" s="2">
        <f>VLOOKUP(Share10[[#This Row],[Station]],'[6]Reach and Share'!$A$1:$C$562,3,0)</f>
        <v>0</v>
      </c>
      <c r="G354" s="2">
        <f>Share10[[#This Row],[Q1''2025]]-Share10[[#This Row],[Q4''2024]]</f>
        <v>0</v>
      </c>
    </row>
    <row r="355" spans="1:7" x14ac:dyDescent="0.45">
      <c r="A355" s="3" t="s">
        <v>505</v>
      </c>
      <c r="B355" s="2">
        <v>0</v>
      </c>
      <c r="C355" s="2">
        <v>0</v>
      </c>
      <c r="D355" s="2">
        <v>0</v>
      </c>
      <c r="E355" s="2">
        <f>VLOOKUP(Share10[[#This Row],[Station]],[5]Sheet2!$A$2:$C$524,3,0)</f>
        <v>0</v>
      </c>
      <c r="F355" s="2">
        <f>VLOOKUP(Share10[[#This Row],[Station]],'[6]Reach and Share'!$A$1:$C$562,3,0)</f>
        <v>0</v>
      </c>
      <c r="G355" s="2">
        <f>Share10[[#This Row],[Q1''2025]]-Share10[[#This Row],[Q4''2024]]</f>
        <v>0</v>
      </c>
    </row>
    <row r="356" spans="1:7" x14ac:dyDescent="0.45">
      <c r="A356" s="3" t="s">
        <v>513</v>
      </c>
      <c r="B356" s="2">
        <v>0</v>
      </c>
      <c r="C356" s="2">
        <v>0</v>
      </c>
      <c r="D356" s="2">
        <v>0</v>
      </c>
      <c r="E356" s="2">
        <f>VLOOKUP(Share10[[#This Row],[Station]],[5]Sheet2!$A$2:$C$524,3,0)</f>
        <v>0</v>
      </c>
      <c r="F356" s="2">
        <f>VLOOKUP(Share10[[#This Row],[Station]],'[6]Reach and Share'!$A$1:$C$562,3,0)</f>
        <v>0</v>
      </c>
      <c r="G356" s="2">
        <f>Share10[[#This Row],[Q1''2025]]-Share10[[#This Row],[Q4''2024]]</f>
        <v>0</v>
      </c>
    </row>
    <row r="357" spans="1:7" x14ac:dyDescent="0.45">
      <c r="A357" s="3" t="s">
        <v>512</v>
      </c>
      <c r="B357" s="2">
        <v>0</v>
      </c>
      <c r="C357" s="2">
        <v>0</v>
      </c>
      <c r="D357" s="2">
        <v>0</v>
      </c>
      <c r="E357" s="2">
        <f>VLOOKUP(Share10[[#This Row],[Station]],[5]Sheet2!$A$2:$C$524,3,0)</f>
        <v>0</v>
      </c>
      <c r="F357" s="2">
        <f>VLOOKUP(Share10[[#This Row],[Station]],'[6]Reach and Share'!$A$1:$C$562,3,0)</f>
        <v>0</v>
      </c>
      <c r="G357" s="2">
        <f>Share10[[#This Row],[Q1''2025]]-Share10[[#This Row],[Q4''2024]]</f>
        <v>0</v>
      </c>
    </row>
    <row r="358" spans="1:7" x14ac:dyDescent="0.45">
      <c r="A358" s="3" t="s">
        <v>306</v>
      </c>
      <c r="B358" s="2">
        <v>0</v>
      </c>
      <c r="C358" s="2">
        <v>0</v>
      </c>
      <c r="D358" s="2">
        <v>0</v>
      </c>
      <c r="E358" s="2">
        <f>VLOOKUP(Share10[[#This Row],[Station]],[5]Sheet2!$A$2:$C$524,3,0)</f>
        <v>0</v>
      </c>
      <c r="F358" s="2">
        <f>VLOOKUP(Share10[[#This Row],[Station]],'[6]Reach and Share'!$A$1:$C$562,3,0)</f>
        <v>0</v>
      </c>
      <c r="G358" s="2">
        <f>Share10[[#This Row],[Q1''2025]]-Share10[[#This Row],[Q4''2024]]</f>
        <v>0</v>
      </c>
    </row>
    <row r="359" spans="1:7" x14ac:dyDescent="0.45">
      <c r="A359" s="3" t="s">
        <v>89</v>
      </c>
      <c r="B359" s="2">
        <v>0</v>
      </c>
      <c r="C359" s="2">
        <v>0</v>
      </c>
      <c r="D359" s="2">
        <v>0</v>
      </c>
      <c r="E359" s="2">
        <f>VLOOKUP(Share10[[#This Row],[Station]],[5]Sheet2!$A$2:$C$524,3,0)</f>
        <v>0</v>
      </c>
      <c r="F359" s="2">
        <f>VLOOKUP(Share10[[#This Row],[Station]],'[6]Reach and Share'!$A$1:$C$562,3,0)</f>
        <v>0</v>
      </c>
      <c r="G359" s="2">
        <f>Share10[[#This Row],[Q1''2025]]-Share10[[#This Row],[Q4''2024]]</f>
        <v>0</v>
      </c>
    </row>
    <row r="360" spans="1:7" x14ac:dyDescent="0.45">
      <c r="A360" s="3" t="s">
        <v>84</v>
      </c>
      <c r="B360" s="2">
        <v>0</v>
      </c>
      <c r="C360" s="2">
        <v>0</v>
      </c>
      <c r="D360" s="2">
        <v>0</v>
      </c>
      <c r="E360" s="2">
        <f>VLOOKUP(Share10[[#This Row],[Station]],[5]Sheet2!$A$2:$C$524,3,0)</f>
        <v>0</v>
      </c>
      <c r="F360" s="2">
        <f>VLOOKUP(Share10[[#This Row],[Station]],'[6]Reach and Share'!$A$1:$C$562,3,0)</f>
        <v>0</v>
      </c>
      <c r="G360" s="2">
        <f>Share10[[#This Row],[Q1''2025]]-Share10[[#This Row],[Q4''2024]]</f>
        <v>0</v>
      </c>
    </row>
    <row r="361" spans="1:7" x14ac:dyDescent="0.45">
      <c r="A361" s="3" t="s">
        <v>311</v>
      </c>
      <c r="B361" s="2">
        <v>0</v>
      </c>
      <c r="C361" s="2">
        <v>0</v>
      </c>
      <c r="D361" s="2">
        <v>0</v>
      </c>
      <c r="E361" s="2">
        <f>VLOOKUP(Share10[[#This Row],[Station]],[5]Sheet2!$A$2:$C$524,3,0)</f>
        <v>0</v>
      </c>
      <c r="F361" s="2">
        <f>VLOOKUP(Share10[[#This Row],[Station]],'[6]Reach and Share'!$A$1:$C$562,3,0)</f>
        <v>0</v>
      </c>
      <c r="G361" s="2">
        <f>Share10[[#This Row],[Q1''2025]]-Share10[[#This Row],[Q4''2024]]</f>
        <v>0</v>
      </c>
    </row>
    <row r="362" spans="1:7" x14ac:dyDescent="0.45">
      <c r="A362" s="3" t="s">
        <v>148</v>
      </c>
      <c r="B362" s="2">
        <v>0</v>
      </c>
      <c r="C362" s="2">
        <v>0</v>
      </c>
      <c r="D362" s="2">
        <v>0</v>
      </c>
      <c r="E362" s="2">
        <f>VLOOKUP(Share10[[#This Row],[Station]],[5]Sheet2!$A$2:$C$524,3,0)</f>
        <v>0</v>
      </c>
      <c r="F362" s="2">
        <f>VLOOKUP(Share10[[#This Row],[Station]],'[6]Reach and Share'!$A$1:$C$562,3,0)</f>
        <v>0</v>
      </c>
      <c r="G362" s="2">
        <f>Share10[[#This Row],[Q1''2025]]-Share10[[#This Row],[Q4''2024]]</f>
        <v>0</v>
      </c>
    </row>
    <row r="363" spans="1:7" x14ac:dyDescent="0.45">
      <c r="A363" s="3" t="s">
        <v>486</v>
      </c>
      <c r="B363" s="2">
        <v>0</v>
      </c>
      <c r="C363" s="2">
        <v>0</v>
      </c>
      <c r="D363" s="2">
        <v>0</v>
      </c>
      <c r="E363" s="2">
        <f>VLOOKUP(Share10[[#This Row],[Station]],[5]Sheet2!$A$2:$C$524,3,0)</f>
        <v>0</v>
      </c>
      <c r="F363" s="2">
        <f>VLOOKUP(Share10[[#This Row],[Station]],'[6]Reach and Share'!$A$1:$C$562,3,0)</f>
        <v>0</v>
      </c>
      <c r="G363" s="2">
        <f>Share10[[#This Row],[Q1''2025]]-Share10[[#This Row],[Q4''2024]]</f>
        <v>0</v>
      </c>
    </row>
    <row r="364" spans="1:7" x14ac:dyDescent="0.45">
      <c r="A364" s="3" t="s">
        <v>85</v>
      </c>
      <c r="B364" s="2">
        <v>0</v>
      </c>
      <c r="C364" s="2">
        <v>0</v>
      </c>
      <c r="D364" s="2">
        <v>0</v>
      </c>
      <c r="E364" s="2">
        <f>VLOOKUP(Share10[[#This Row],[Station]],[5]Sheet2!$A$2:$C$524,3,0)</f>
        <v>0</v>
      </c>
      <c r="F364" s="2">
        <f>VLOOKUP(Share10[[#This Row],[Station]],'[6]Reach and Share'!$A$1:$C$562,3,0)</f>
        <v>0</v>
      </c>
      <c r="G364" s="2">
        <f>Share10[[#This Row],[Q1''2025]]-Share10[[#This Row],[Q4''2024]]</f>
        <v>0</v>
      </c>
    </row>
    <row r="365" spans="1:7" x14ac:dyDescent="0.45">
      <c r="A365" s="3" t="s">
        <v>75</v>
      </c>
      <c r="B365" s="2">
        <v>0</v>
      </c>
      <c r="C365" s="2">
        <v>0</v>
      </c>
      <c r="D365" s="2">
        <v>0</v>
      </c>
      <c r="E365" s="2">
        <f>VLOOKUP(Share10[[#This Row],[Station]],[5]Sheet2!$A$2:$C$524,3,0)</f>
        <v>0</v>
      </c>
      <c r="F365" s="2">
        <f>VLOOKUP(Share10[[#This Row],[Station]],'[6]Reach and Share'!$A$1:$C$562,3,0)</f>
        <v>0</v>
      </c>
      <c r="G365" s="2">
        <f>Share10[[#This Row],[Q1''2025]]-Share10[[#This Row],[Q4''2024]]</f>
        <v>0</v>
      </c>
    </row>
    <row r="366" spans="1:7" x14ac:dyDescent="0.45">
      <c r="A366" s="3" t="s">
        <v>301</v>
      </c>
      <c r="B366" s="2">
        <v>0</v>
      </c>
      <c r="C366" s="2">
        <v>0</v>
      </c>
      <c r="D366" s="2">
        <v>0</v>
      </c>
      <c r="E366" s="2">
        <f>VLOOKUP(Share10[[#This Row],[Station]],[5]Sheet2!$A$2:$C$524,3,0)</f>
        <v>0</v>
      </c>
      <c r="F366" s="2">
        <f>VLOOKUP(Share10[[#This Row],[Station]],'[6]Reach and Share'!$A$1:$C$562,3,0)</f>
        <v>0</v>
      </c>
      <c r="G366" s="2">
        <f>Share10[[#This Row],[Q1''2025]]-Share10[[#This Row],[Q4''2024]]</f>
        <v>0</v>
      </c>
    </row>
    <row r="367" spans="1:7" x14ac:dyDescent="0.45">
      <c r="A367" s="3" t="s">
        <v>449</v>
      </c>
      <c r="B367" s="2">
        <v>0</v>
      </c>
      <c r="C367" s="2">
        <v>0</v>
      </c>
      <c r="D367" s="2">
        <v>0</v>
      </c>
      <c r="E367" s="2">
        <f>VLOOKUP(Share10[[#This Row],[Station]],[5]Sheet2!$A$2:$C$524,3,0)</f>
        <v>0</v>
      </c>
      <c r="F367" s="2">
        <f>VLOOKUP(Share10[[#This Row],[Station]],'[6]Reach and Share'!$A$1:$C$562,3,0)</f>
        <v>0</v>
      </c>
      <c r="G367" s="2">
        <f>Share10[[#This Row],[Q1''2025]]-Share10[[#This Row],[Q4''2024]]</f>
        <v>0</v>
      </c>
    </row>
    <row r="368" spans="1:7" x14ac:dyDescent="0.45">
      <c r="A368" s="3" t="s">
        <v>176</v>
      </c>
      <c r="B368" s="2">
        <v>0</v>
      </c>
      <c r="C368" s="2">
        <v>0</v>
      </c>
      <c r="D368" s="2">
        <v>0</v>
      </c>
      <c r="E368" s="2">
        <f>VLOOKUP(Share10[[#This Row],[Station]],[5]Sheet2!$A$2:$C$524,3,0)</f>
        <v>0</v>
      </c>
      <c r="F368" s="2">
        <f>VLOOKUP(Share10[[#This Row],[Station]],'[6]Reach and Share'!$A$1:$C$562,3,0)</f>
        <v>0</v>
      </c>
      <c r="G368" s="2">
        <f>Share10[[#This Row],[Q1''2025]]-Share10[[#This Row],[Q4''2024]]</f>
        <v>0</v>
      </c>
    </row>
    <row r="369" spans="1:7" x14ac:dyDescent="0.45">
      <c r="A369" s="3" t="s">
        <v>333</v>
      </c>
      <c r="B369" s="2">
        <v>0</v>
      </c>
      <c r="C369" s="2">
        <v>0</v>
      </c>
      <c r="D369" s="2">
        <v>0</v>
      </c>
      <c r="E369" s="2">
        <f>VLOOKUP(Share10[[#This Row],[Station]],[5]Sheet2!$A$2:$C$524,3,0)</f>
        <v>0</v>
      </c>
      <c r="F369" s="2">
        <f>VLOOKUP(Share10[[#This Row],[Station]],'[6]Reach and Share'!$A$1:$C$562,3,0)</f>
        <v>0</v>
      </c>
      <c r="G369" s="2">
        <f>Share10[[#This Row],[Q1''2025]]-Share10[[#This Row],[Q4''2024]]</f>
        <v>0</v>
      </c>
    </row>
    <row r="370" spans="1:7" x14ac:dyDescent="0.45">
      <c r="A370" s="3" t="s">
        <v>461</v>
      </c>
      <c r="B370" s="2">
        <v>0</v>
      </c>
      <c r="C370" s="2">
        <v>0</v>
      </c>
      <c r="D370" s="2">
        <v>0</v>
      </c>
      <c r="E370" s="2">
        <f>VLOOKUP(Share10[[#This Row],[Station]],[5]Sheet2!$A$2:$C$524,3,0)</f>
        <v>0</v>
      </c>
      <c r="F370" s="2">
        <f>VLOOKUP(Share10[[#This Row],[Station]],'[6]Reach and Share'!$A$1:$C$562,3,0)</f>
        <v>0</v>
      </c>
      <c r="G370" s="2">
        <f>Share10[[#This Row],[Q1''2025]]-Share10[[#This Row],[Q4''2024]]</f>
        <v>0</v>
      </c>
    </row>
    <row r="371" spans="1:7" x14ac:dyDescent="0.45">
      <c r="A371" s="3" t="s">
        <v>467</v>
      </c>
      <c r="B371" s="2">
        <v>0</v>
      </c>
      <c r="C371" s="2">
        <v>0</v>
      </c>
      <c r="D371" s="2">
        <v>0</v>
      </c>
      <c r="E371" s="2">
        <f>VLOOKUP(Share10[[#This Row],[Station]],[5]Sheet2!$A$2:$C$524,3,0)</f>
        <v>0</v>
      </c>
      <c r="F371" s="2">
        <f>VLOOKUP(Share10[[#This Row],[Station]],'[6]Reach and Share'!$A$1:$C$562,3,0)</f>
        <v>0</v>
      </c>
      <c r="G371" s="2">
        <f>Share10[[#This Row],[Q1''2025]]-Share10[[#This Row],[Q4''2024]]</f>
        <v>0</v>
      </c>
    </row>
    <row r="372" spans="1:7" x14ac:dyDescent="0.45">
      <c r="A372" s="3" t="s">
        <v>38</v>
      </c>
      <c r="B372" s="2">
        <v>0</v>
      </c>
      <c r="C372" s="2">
        <v>0</v>
      </c>
      <c r="D372" s="2">
        <v>0</v>
      </c>
      <c r="E372" s="2">
        <f>VLOOKUP(Share10[[#This Row],[Station]],[5]Sheet2!$A$2:$C$524,3,0)</f>
        <v>0</v>
      </c>
      <c r="F372" s="2">
        <f>VLOOKUP(Share10[[#This Row],[Station]],'[6]Reach and Share'!$A$1:$C$562,3,0)</f>
        <v>0</v>
      </c>
      <c r="G372" s="2">
        <f>Share10[[#This Row],[Q1''2025]]-Share10[[#This Row],[Q4''2024]]</f>
        <v>0</v>
      </c>
    </row>
    <row r="373" spans="1:7" x14ac:dyDescent="0.45">
      <c r="A373" s="3" t="s">
        <v>151</v>
      </c>
      <c r="B373" s="2">
        <v>0</v>
      </c>
      <c r="C373" s="2">
        <v>0</v>
      </c>
      <c r="D373" s="2">
        <v>0</v>
      </c>
      <c r="E373" s="2">
        <f>VLOOKUP(Share10[[#This Row],[Station]],[5]Sheet2!$A$2:$C$524,3,0)</f>
        <v>0</v>
      </c>
      <c r="F373" s="2">
        <f>VLOOKUP(Share10[[#This Row],[Station]],'[6]Reach and Share'!$A$1:$C$562,3,0)</f>
        <v>0</v>
      </c>
      <c r="G373" s="2">
        <f>Share10[[#This Row],[Q1''2025]]-Share10[[#This Row],[Q4''2024]]</f>
        <v>0</v>
      </c>
    </row>
    <row r="374" spans="1:7" x14ac:dyDescent="0.45">
      <c r="A374" s="3" t="s">
        <v>43</v>
      </c>
      <c r="B374" s="2">
        <v>2.3863500775563782E-3</v>
      </c>
      <c r="C374" s="2">
        <v>0</v>
      </c>
      <c r="D374" s="2">
        <v>0</v>
      </c>
      <c r="E374" s="2">
        <f>VLOOKUP(Share10[[#This Row],[Station]],[5]Sheet2!$A$2:$C$524,3,0)</f>
        <v>0</v>
      </c>
      <c r="F374" s="2">
        <f>VLOOKUP(Share10[[#This Row],[Station]],'[6]Reach and Share'!$A$1:$C$562,3,0)</f>
        <v>0</v>
      </c>
      <c r="G374" s="2">
        <f>Share10[[#This Row],[Q1''2025]]-Share10[[#This Row],[Q4''2024]]</f>
        <v>0</v>
      </c>
    </row>
    <row r="375" spans="1:7" x14ac:dyDescent="0.45">
      <c r="A375" s="3" t="s">
        <v>165</v>
      </c>
      <c r="B375" s="2">
        <v>0</v>
      </c>
      <c r="C375" s="2">
        <v>0</v>
      </c>
      <c r="D375" s="2">
        <v>0</v>
      </c>
      <c r="E375" s="2">
        <f>VLOOKUP(Share10[[#This Row],[Station]],[5]Sheet2!$A$2:$C$524,3,0)</f>
        <v>0</v>
      </c>
      <c r="F375" s="2">
        <f>VLOOKUP(Share10[[#This Row],[Station]],'[6]Reach and Share'!$A$1:$C$562,3,0)</f>
        <v>0</v>
      </c>
      <c r="G375" s="2">
        <f>Share10[[#This Row],[Q1''2025]]-Share10[[#This Row],[Q4''2024]]</f>
        <v>0</v>
      </c>
    </row>
    <row r="376" spans="1:7" x14ac:dyDescent="0.45">
      <c r="A376" s="3" t="s">
        <v>83</v>
      </c>
      <c r="B376" s="2">
        <v>0</v>
      </c>
      <c r="C376" s="2">
        <v>0</v>
      </c>
      <c r="D376" s="2">
        <v>0</v>
      </c>
      <c r="E376" s="2">
        <f>VLOOKUP(Share10[[#This Row],[Station]],[5]Sheet2!$A$2:$C$524,3,0)</f>
        <v>0</v>
      </c>
      <c r="F376" s="2">
        <f>VLOOKUP(Share10[[#This Row],[Station]],'[6]Reach and Share'!$A$1:$C$562,3,0)</f>
        <v>0</v>
      </c>
      <c r="G376" s="2">
        <f>Share10[[#This Row],[Q1''2025]]-Share10[[#This Row],[Q4''2024]]</f>
        <v>0</v>
      </c>
    </row>
    <row r="377" spans="1:7" x14ac:dyDescent="0.45">
      <c r="A377" s="3" t="s">
        <v>314</v>
      </c>
      <c r="B377" s="2">
        <v>0</v>
      </c>
      <c r="C377" s="2">
        <v>0</v>
      </c>
      <c r="D377" s="2">
        <v>0</v>
      </c>
      <c r="E377" s="2">
        <f>VLOOKUP(Share10[[#This Row],[Station]],[5]Sheet2!$A$2:$C$524,3,0)</f>
        <v>0</v>
      </c>
      <c r="F377" s="2">
        <f>VLOOKUP(Share10[[#This Row],[Station]],'[6]Reach and Share'!$A$1:$C$562,3,0)</f>
        <v>0</v>
      </c>
      <c r="G377" s="2">
        <f>Share10[[#This Row],[Q1''2025]]-Share10[[#This Row],[Q4''2024]]</f>
        <v>0</v>
      </c>
    </row>
    <row r="378" spans="1:7" x14ac:dyDescent="0.45">
      <c r="A378" s="3" t="s">
        <v>88</v>
      </c>
      <c r="B378" s="2">
        <v>0</v>
      </c>
      <c r="C378" s="2">
        <v>0</v>
      </c>
      <c r="D378" s="2">
        <v>0</v>
      </c>
      <c r="E378" s="2">
        <f>VLOOKUP(Share10[[#This Row],[Station]],[5]Sheet2!$A$2:$C$524,3,0)</f>
        <v>0</v>
      </c>
      <c r="F378" s="2">
        <f>VLOOKUP(Share10[[#This Row],[Station]],'[6]Reach and Share'!$A$1:$C$562,3,0)</f>
        <v>0</v>
      </c>
      <c r="G378" s="2">
        <f>Share10[[#This Row],[Q1''2025]]-Share10[[#This Row],[Q4''2024]]</f>
        <v>0</v>
      </c>
    </row>
    <row r="379" spans="1:7" x14ac:dyDescent="0.45">
      <c r="A379" s="3" t="s">
        <v>90</v>
      </c>
      <c r="B379" s="2">
        <v>0</v>
      </c>
      <c r="C379" s="2">
        <v>0</v>
      </c>
      <c r="D379" s="2">
        <v>0</v>
      </c>
      <c r="E379" s="2">
        <f>VLOOKUP(Share10[[#This Row],[Station]],[5]Sheet2!$A$2:$C$524,3,0)</f>
        <v>0</v>
      </c>
      <c r="F379" s="2">
        <f>VLOOKUP(Share10[[#This Row],[Station]],'[6]Reach and Share'!$A$1:$C$562,3,0)</f>
        <v>0</v>
      </c>
      <c r="G379" s="2">
        <f>Share10[[#This Row],[Q1''2025]]-Share10[[#This Row],[Q4''2024]]</f>
        <v>0</v>
      </c>
    </row>
    <row r="380" spans="1:7" x14ac:dyDescent="0.45">
      <c r="A380" s="3" t="s">
        <v>194</v>
      </c>
      <c r="B380" s="2">
        <v>0</v>
      </c>
      <c r="C380" s="2">
        <v>0</v>
      </c>
      <c r="D380" s="2">
        <v>0</v>
      </c>
      <c r="E380" s="2">
        <f>VLOOKUP(Share10[[#This Row],[Station]],[5]Sheet2!$A$2:$C$524,3,0)</f>
        <v>0</v>
      </c>
      <c r="F380" s="2">
        <f>VLOOKUP(Share10[[#This Row],[Station]],'[6]Reach and Share'!$A$1:$C$562,3,0)</f>
        <v>0</v>
      </c>
      <c r="G380" s="2">
        <f>Share10[[#This Row],[Q1''2025]]-Share10[[#This Row],[Q4''2024]]</f>
        <v>0</v>
      </c>
    </row>
    <row r="381" spans="1:7" x14ac:dyDescent="0.45">
      <c r="A381" s="3" t="s">
        <v>22</v>
      </c>
      <c r="B381" s="2">
        <v>1.0857892852881522E-2</v>
      </c>
      <c r="C381" s="2">
        <v>0</v>
      </c>
      <c r="D381" s="2">
        <v>1.6391032708563028E-2</v>
      </c>
      <c r="E381" s="2">
        <f>VLOOKUP(Share10[[#This Row],[Station]],[5]Sheet2!$A$2:$C$524,3,0)</f>
        <v>0</v>
      </c>
      <c r="F381" s="2">
        <f>VLOOKUP(Share10[[#This Row],[Station]],'[6]Reach and Share'!$A$1:$C$562,3,0)</f>
        <v>0</v>
      </c>
      <c r="G381" s="2">
        <f>Share10[[#This Row],[Q1''2025]]-Share10[[#This Row],[Q4''2024]]</f>
        <v>0</v>
      </c>
    </row>
    <row r="382" spans="1:7" x14ac:dyDescent="0.45">
      <c r="A382" s="3" t="s">
        <v>303</v>
      </c>
      <c r="B382" s="2">
        <v>0</v>
      </c>
      <c r="C382" s="2">
        <v>0</v>
      </c>
      <c r="D382" s="2">
        <v>0</v>
      </c>
      <c r="E382" s="2">
        <f>VLOOKUP(Share10[[#This Row],[Station]],[5]Sheet2!$A$2:$C$524,3,0)</f>
        <v>0</v>
      </c>
      <c r="F382" s="2">
        <f>VLOOKUP(Share10[[#This Row],[Station]],'[6]Reach and Share'!$A$1:$C$562,3,0)</f>
        <v>0</v>
      </c>
      <c r="G382" s="2">
        <f>Share10[[#This Row],[Q1''2025]]-Share10[[#This Row],[Q4''2024]]</f>
        <v>0</v>
      </c>
    </row>
    <row r="383" spans="1:7" x14ac:dyDescent="0.45">
      <c r="A383" s="3" t="s">
        <v>157</v>
      </c>
      <c r="B383" s="2">
        <v>0</v>
      </c>
      <c r="C383" s="2">
        <v>0</v>
      </c>
      <c r="D383" s="2">
        <v>0</v>
      </c>
      <c r="E383" s="2">
        <f>VLOOKUP(Share10[[#This Row],[Station]],[5]Sheet2!$A$2:$C$524,3,0)</f>
        <v>0</v>
      </c>
      <c r="F383" s="2">
        <f>VLOOKUP(Share10[[#This Row],[Station]],'[6]Reach and Share'!$A$1:$C$562,3,0)</f>
        <v>0</v>
      </c>
      <c r="G383" s="2">
        <f>Share10[[#This Row],[Q1''2025]]-Share10[[#This Row],[Q4''2024]]</f>
        <v>0</v>
      </c>
    </row>
    <row r="384" spans="1:7" x14ac:dyDescent="0.45">
      <c r="A384" s="3" t="s">
        <v>297</v>
      </c>
      <c r="B384" s="2">
        <v>0</v>
      </c>
      <c r="C384" s="2">
        <v>0</v>
      </c>
      <c r="D384" s="2">
        <v>0</v>
      </c>
      <c r="E384" s="2">
        <f>VLOOKUP(Share10[[#This Row],[Station]],[5]Sheet2!$A$2:$C$524,3,0)</f>
        <v>0</v>
      </c>
      <c r="F384" s="2">
        <f>VLOOKUP(Share10[[#This Row],[Station]],'[6]Reach and Share'!$A$1:$C$562,3,0)</f>
        <v>0</v>
      </c>
      <c r="G384" s="2">
        <f>Share10[[#This Row],[Q1''2025]]-Share10[[#This Row],[Q4''2024]]</f>
        <v>0</v>
      </c>
    </row>
    <row r="385" spans="1:7" x14ac:dyDescent="0.45">
      <c r="A385" s="3" t="s">
        <v>296</v>
      </c>
      <c r="B385" s="2">
        <v>0</v>
      </c>
      <c r="C385" s="2">
        <v>0</v>
      </c>
      <c r="D385" s="2">
        <v>0</v>
      </c>
      <c r="E385" s="2">
        <f>VLOOKUP(Share10[[#This Row],[Station]],[5]Sheet2!$A$2:$C$524,3,0)</f>
        <v>0</v>
      </c>
      <c r="F385" s="2">
        <f>VLOOKUP(Share10[[#This Row],[Station]],'[6]Reach and Share'!$A$1:$C$562,3,0)</f>
        <v>0</v>
      </c>
      <c r="G385" s="2">
        <f>Share10[[#This Row],[Q1''2025]]-Share10[[#This Row],[Q4''2024]]</f>
        <v>0</v>
      </c>
    </row>
    <row r="386" spans="1:7" x14ac:dyDescent="0.45">
      <c r="A386" s="3" t="s">
        <v>298</v>
      </c>
      <c r="B386" s="2">
        <v>0</v>
      </c>
      <c r="C386" s="2">
        <v>0</v>
      </c>
      <c r="D386" s="2">
        <v>0</v>
      </c>
      <c r="E386" s="2">
        <f>VLOOKUP(Share10[[#This Row],[Station]],[5]Sheet2!$A$2:$C$524,3,0)</f>
        <v>0</v>
      </c>
      <c r="F386" s="2">
        <f>VLOOKUP(Share10[[#This Row],[Station]],'[6]Reach and Share'!$A$1:$C$562,3,0)</f>
        <v>0</v>
      </c>
      <c r="G386" s="2">
        <f>Share10[[#This Row],[Q1''2025]]-Share10[[#This Row],[Q4''2024]]</f>
        <v>0</v>
      </c>
    </row>
    <row r="387" spans="1:7" x14ac:dyDescent="0.45">
      <c r="A387" s="3" t="s">
        <v>300</v>
      </c>
      <c r="B387" s="2">
        <v>0</v>
      </c>
      <c r="C387" s="2">
        <v>0</v>
      </c>
      <c r="D387" s="2">
        <v>0</v>
      </c>
      <c r="E387" s="2">
        <f>VLOOKUP(Share10[[#This Row],[Station]],[5]Sheet2!$A$2:$C$524,3,0)</f>
        <v>0</v>
      </c>
      <c r="F387" s="2">
        <f>VLOOKUP(Share10[[#This Row],[Station]],'[6]Reach and Share'!$A$1:$C$562,3,0)</f>
        <v>0</v>
      </c>
      <c r="G387" s="2">
        <f>Share10[[#This Row],[Q1''2025]]-Share10[[#This Row],[Q4''2024]]</f>
        <v>0</v>
      </c>
    </row>
    <row r="388" spans="1:7" x14ac:dyDescent="0.45">
      <c r="A388" s="3" t="s">
        <v>218</v>
      </c>
      <c r="B388" s="2">
        <v>0</v>
      </c>
      <c r="C388" s="2">
        <v>0</v>
      </c>
      <c r="D388" s="2">
        <v>0</v>
      </c>
      <c r="E388" s="2">
        <f>VLOOKUP(Share10[[#This Row],[Station]],[5]Sheet2!$A$2:$C$524,3,0)</f>
        <v>0</v>
      </c>
      <c r="F388" s="2">
        <f>VLOOKUP(Share10[[#This Row],[Station]],'[6]Reach and Share'!$A$1:$C$562,3,0)</f>
        <v>0</v>
      </c>
      <c r="G388" s="2">
        <f>Share10[[#This Row],[Q1''2025]]-Share10[[#This Row],[Q4''2024]]</f>
        <v>0</v>
      </c>
    </row>
    <row r="389" spans="1:7" x14ac:dyDescent="0.45">
      <c r="A389" s="3" t="s">
        <v>299</v>
      </c>
      <c r="B389" s="2">
        <v>0</v>
      </c>
      <c r="C389" s="2">
        <v>0</v>
      </c>
      <c r="D389" s="2">
        <v>0</v>
      </c>
      <c r="E389" s="2">
        <f>VLOOKUP(Share10[[#This Row],[Station]],[5]Sheet2!$A$2:$C$524,3,0)</f>
        <v>0</v>
      </c>
      <c r="F389" s="2">
        <f>VLOOKUP(Share10[[#This Row],[Station]],'[6]Reach and Share'!$A$1:$C$562,3,0)</f>
        <v>0</v>
      </c>
      <c r="G389" s="2">
        <f>Share10[[#This Row],[Q1''2025]]-Share10[[#This Row],[Q4''2024]]</f>
        <v>0</v>
      </c>
    </row>
    <row r="390" spans="1:7" x14ac:dyDescent="0.45">
      <c r="A390" s="3" t="s">
        <v>440</v>
      </c>
      <c r="B390" s="2">
        <v>0</v>
      </c>
      <c r="C390" s="2">
        <v>0</v>
      </c>
      <c r="D390" s="2">
        <v>0</v>
      </c>
      <c r="E390" s="2">
        <f>VLOOKUP(Share10[[#This Row],[Station]],[5]Sheet2!$A$2:$C$524,3,0)</f>
        <v>0</v>
      </c>
      <c r="F390" s="2">
        <f>VLOOKUP(Share10[[#This Row],[Station]],'[6]Reach and Share'!$A$1:$C$562,3,0)</f>
        <v>0</v>
      </c>
      <c r="G390" s="2">
        <f>Share10[[#This Row],[Q1''2025]]-Share10[[#This Row],[Q4''2024]]</f>
        <v>0</v>
      </c>
    </row>
    <row r="391" spans="1:7" x14ac:dyDescent="0.45">
      <c r="A391" s="3" t="s">
        <v>459</v>
      </c>
      <c r="B391" s="2">
        <v>0</v>
      </c>
      <c r="C391" s="2">
        <v>0</v>
      </c>
      <c r="D391" s="2">
        <v>0</v>
      </c>
      <c r="E391" s="2">
        <f>VLOOKUP(Share10[[#This Row],[Station]],[5]Sheet2!$A$2:$C$524,3,0)</f>
        <v>0</v>
      </c>
      <c r="F391" s="2">
        <f>VLOOKUP(Share10[[#This Row],[Station]],'[6]Reach and Share'!$A$1:$C$562,3,0)</f>
        <v>0</v>
      </c>
      <c r="G391" s="2">
        <f>Share10[[#This Row],[Q1''2025]]-Share10[[#This Row],[Q4''2024]]</f>
        <v>0</v>
      </c>
    </row>
    <row r="392" spans="1:7" x14ac:dyDescent="0.45">
      <c r="A392" s="3" t="s">
        <v>177</v>
      </c>
      <c r="B392" s="2">
        <v>0</v>
      </c>
      <c r="C392" s="2">
        <v>0</v>
      </c>
      <c r="D392" s="2">
        <v>0</v>
      </c>
      <c r="E392" s="2">
        <f>VLOOKUP(Share10[[#This Row],[Station]],[5]Sheet2!$A$2:$C$524,3,0)</f>
        <v>0</v>
      </c>
      <c r="F392" s="2">
        <f>VLOOKUP(Share10[[#This Row],[Station]],'[6]Reach and Share'!$A$1:$C$562,3,0)</f>
        <v>0</v>
      </c>
      <c r="G392" s="2">
        <f>Share10[[#This Row],[Q1''2025]]-Share10[[#This Row],[Q4''2024]]</f>
        <v>0</v>
      </c>
    </row>
    <row r="393" spans="1:7" x14ac:dyDescent="0.45">
      <c r="A393" s="3" t="s">
        <v>171</v>
      </c>
      <c r="B393" s="2">
        <v>0</v>
      </c>
      <c r="C393" s="2">
        <v>0</v>
      </c>
      <c r="D393" s="2">
        <v>0</v>
      </c>
      <c r="E393" s="2">
        <f>VLOOKUP(Share10[[#This Row],[Station]],[5]Sheet2!$A$2:$C$524,3,0)</f>
        <v>0</v>
      </c>
      <c r="F393" s="2">
        <f>VLOOKUP(Share10[[#This Row],[Station]],'[6]Reach and Share'!$A$1:$C$562,3,0)</f>
        <v>0</v>
      </c>
      <c r="G393" s="2">
        <f>Share10[[#This Row],[Q1''2025]]-Share10[[#This Row],[Q4''2024]]</f>
        <v>0</v>
      </c>
    </row>
    <row r="394" spans="1:7" x14ac:dyDescent="0.45">
      <c r="A394" s="3" t="s">
        <v>313</v>
      </c>
      <c r="B394" s="2">
        <v>0</v>
      </c>
      <c r="C394" s="2">
        <v>0</v>
      </c>
      <c r="D394" s="2">
        <v>0</v>
      </c>
      <c r="E394" s="2">
        <f>VLOOKUP(Share10[[#This Row],[Station]],[5]Sheet2!$A$2:$C$524,3,0)</f>
        <v>0</v>
      </c>
      <c r="F394" s="2">
        <f>VLOOKUP(Share10[[#This Row],[Station]],'[6]Reach and Share'!$A$1:$C$562,3,0)</f>
        <v>0</v>
      </c>
      <c r="G394" s="2">
        <f>Share10[[#This Row],[Q1''2025]]-Share10[[#This Row],[Q4''2024]]</f>
        <v>0</v>
      </c>
    </row>
    <row r="395" spans="1:7" x14ac:dyDescent="0.45">
      <c r="A395" s="3" t="s">
        <v>234</v>
      </c>
      <c r="B395" s="2">
        <v>0</v>
      </c>
      <c r="C395" s="2">
        <v>0</v>
      </c>
      <c r="D395" s="2">
        <v>0</v>
      </c>
      <c r="E395" s="2">
        <f>VLOOKUP(Share10[[#This Row],[Station]],[5]Sheet2!$A$2:$C$524,3,0)</f>
        <v>0</v>
      </c>
      <c r="F395" s="2">
        <f>VLOOKUP(Share10[[#This Row],[Station]],'[6]Reach and Share'!$A$1:$C$562,3,0)</f>
        <v>0</v>
      </c>
      <c r="G395" s="2">
        <f>Share10[[#This Row],[Q1''2025]]-Share10[[#This Row],[Q4''2024]]</f>
        <v>0</v>
      </c>
    </row>
    <row r="396" spans="1:7" x14ac:dyDescent="0.45">
      <c r="A396" s="3" t="s">
        <v>294</v>
      </c>
      <c r="B396" s="2">
        <v>0</v>
      </c>
      <c r="C396" s="2">
        <v>0</v>
      </c>
      <c r="D396" s="2">
        <v>0</v>
      </c>
      <c r="E396" s="2">
        <f>VLOOKUP(Share10[[#This Row],[Station]],[5]Sheet2!$A$2:$C$524,3,0)</f>
        <v>0</v>
      </c>
      <c r="F396" s="2">
        <f>VLOOKUP(Share10[[#This Row],[Station]],'[6]Reach and Share'!$A$1:$C$562,3,0)</f>
        <v>0</v>
      </c>
      <c r="G396" s="2">
        <f>Share10[[#This Row],[Q1''2025]]-Share10[[#This Row],[Q4''2024]]</f>
        <v>0</v>
      </c>
    </row>
    <row r="397" spans="1:7" x14ac:dyDescent="0.45">
      <c r="A397" s="3" t="s">
        <v>293</v>
      </c>
      <c r="B397" s="2">
        <v>0</v>
      </c>
      <c r="C397" s="2">
        <v>0</v>
      </c>
      <c r="D397" s="2">
        <v>0</v>
      </c>
      <c r="E397" s="2">
        <f>VLOOKUP(Share10[[#This Row],[Station]],[5]Sheet2!$A$2:$C$524,3,0)</f>
        <v>0</v>
      </c>
      <c r="F397" s="2">
        <f>VLOOKUP(Share10[[#This Row],[Station]],'[6]Reach and Share'!$A$1:$C$562,3,0)</f>
        <v>0</v>
      </c>
      <c r="G397" s="2">
        <f>Share10[[#This Row],[Q1''2025]]-Share10[[#This Row],[Q4''2024]]</f>
        <v>0</v>
      </c>
    </row>
    <row r="398" spans="1:7" x14ac:dyDescent="0.45">
      <c r="A398" s="3" t="s">
        <v>434</v>
      </c>
      <c r="B398" s="2">
        <v>0</v>
      </c>
      <c r="C398" s="2">
        <v>0</v>
      </c>
      <c r="D398" s="2">
        <v>0</v>
      </c>
      <c r="E398" s="2">
        <f>VLOOKUP(Share10[[#This Row],[Station]],[5]Sheet2!$A$2:$C$524,3,0)</f>
        <v>0</v>
      </c>
      <c r="F398" s="2">
        <f>VLOOKUP(Share10[[#This Row],[Station]],'[6]Reach and Share'!$A$1:$C$562,3,0)</f>
        <v>0</v>
      </c>
      <c r="G398" s="2">
        <f>Share10[[#This Row],[Q1''2025]]-Share10[[#This Row],[Q4''2024]]</f>
        <v>0</v>
      </c>
    </row>
    <row r="399" spans="1:7" x14ac:dyDescent="0.45">
      <c r="A399" s="3" t="s">
        <v>407</v>
      </c>
      <c r="B399" s="2">
        <v>0</v>
      </c>
      <c r="C399" s="2">
        <v>0</v>
      </c>
      <c r="D399" s="2">
        <v>0</v>
      </c>
      <c r="E399" s="2">
        <f>VLOOKUP(Share10[[#This Row],[Station]],[5]Sheet2!$A$2:$C$524,3,0)</f>
        <v>0</v>
      </c>
      <c r="F399" s="2">
        <f>VLOOKUP(Share10[[#This Row],[Station]],'[6]Reach and Share'!$A$1:$C$562,3,0)</f>
        <v>0</v>
      </c>
      <c r="G399" s="2">
        <f>Share10[[#This Row],[Q1''2025]]-Share10[[#This Row],[Q4''2024]]</f>
        <v>0</v>
      </c>
    </row>
    <row r="400" spans="1:7" x14ac:dyDescent="0.45">
      <c r="A400" s="3" t="s">
        <v>497</v>
      </c>
      <c r="B400" s="2">
        <v>0</v>
      </c>
      <c r="C400" s="2">
        <v>0</v>
      </c>
      <c r="D400" s="2">
        <v>0</v>
      </c>
      <c r="E400" s="2">
        <f>VLOOKUP(Share10[[#This Row],[Station]],[5]Sheet2!$A$2:$C$524,3,0)</f>
        <v>0</v>
      </c>
      <c r="F400" s="2">
        <f>VLOOKUP(Share10[[#This Row],[Station]],'[6]Reach and Share'!$A$1:$C$562,3,0)</f>
        <v>0</v>
      </c>
      <c r="G400" s="2">
        <f>Share10[[#This Row],[Q1''2025]]-Share10[[#This Row],[Q4''2024]]</f>
        <v>0</v>
      </c>
    </row>
    <row r="401" spans="1:7" x14ac:dyDescent="0.45">
      <c r="A401" s="3" t="s">
        <v>476</v>
      </c>
      <c r="B401" s="2">
        <v>0</v>
      </c>
      <c r="C401" s="2">
        <v>0</v>
      </c>
      <c r="D401" s="2">
        <v>0</v>
      </c>
      <c r="E401" s="2">
        <f>VLOOKUP(Share10[[#This Row],[Station]],[5]Sheet2!$A$2:$C$524,3,0)</f>
        <v>0</v>
      </c>
      <c r="F401" s="2">
        <f>VLOOKUP(Share10[[#This Row],[Station]],'[6]Reach and Share'!$A$1:$C$562,3,0)</f>
        <v>0</v>
      </c>
      <c r="G401" s="2">
        <f>Share10[[#This Row],[Q1''2025]]-Share10[[#This Row],[Q4''2024]]</f>
        <v>0</v>
      </c>
    </row>
    <row r="402" spans="1:7" x14ac:dyDescent="0.45">
      <c r="A402" s="3" t="s">
        <v>160</v>
      </c>
      <c r="B402" s="2">
        <v>0</v>
      </c>
      <c r="C402" s="2">
        <v>0</v>
      </c>
      <c r="D402" s="2">
        <v>0</v>
      </c>
      <c r="E402" s="2">
        <f>VLOOKUP(Share10[[#This Row],[Station]],[5]Sheet2!$A$2:$C$524,3,0)</f>
        <v>0</v>
      </c>
      <c r="F402" s="2">
        <f>VLOOKUP(Share10[[#This Row],[Station]],'[6]Reach and Share'!$A$1:$C$562,3,0)</f>
        <v>0</v>
      </c>
      <c r="G402" s="2">
        <f>Share10[[#This Row],[Q1''2025]]-Share10[[#This Row],[Q4''2024]]</f>
        <v>0</v>
      </c>
    </row>
    <row r="403" spans="1:7" x14ac:dyDescent="0.45">
      <c r="A403" s="3" t="s">
        <v>134</v>
      </c>
      <c r="B403" s="2">
        <v>0</v>
      </c>
      <c r="C403" s="2">
        <v>0</v>
      </c>
      <c r="D403" s="2">
        <v>0</v>
      </c>
      <c r="E403" s="2">
        <f>VLOOKUP(Share10[[#This Row],[Station]],[5]Sheet2!$A$2:$C$524,3,0)</f>
        <v>0</v>
      </c>
      <c r="F403" s="2">
        <f>VLOOKUP(Share10[[#This Row],[Station]],'[6]Reach and Share'!$A$1:$C$562,3,0)</f>
        <v>0</v>
      </c>
      <c r="G403" s="2">
        <f>Share10[[#This Row],[Q1''2025]]-Share10[[#This Row],[Q4''2024]]</f>
        <v>0</v>
      </c>
    </row>
    <row r="404" spans="1:7" x14ac:dyDescent="0.45">
      <c r="A404" s="3" t="s">
        <v>387</v>
      </c>
      <c r="B404" s="2">
        <v>5.8465576900131244E-3</v>
      </c>
      <c r="C404" s="2">
        <v>0</v>
      </c>
      <c r="D404" s="2">
        <v>0</v>
      </c>
      <c r="E404" s="2">
        <f>VLOOKUP(Share10[[#This Row],[Station]],[5]Sheet2!$A$2:$C$524,3,0)</f>
        <v>0</v>
      </c>
      <c r="F404" s="2">
        <f>VLOOKUP(Share10[[#This Row],[Station]],'[6]Reach and Share'!$A$1:$C$562,3,0)</f>
        <v>0</v>
      </c>
      <c r="G404" s="2">
        <f>Share10[[#This Row],[Q1''2025]]-Share10[[#This Row],[Q4''2024]]</f>
        <v>0</v>
      </c>
    </row>
    <row r="405" spans="1:7" x14ac:dyDescent="0.45">
      <c r="A405" s="3" t="s">
        <v>408</v>
      </c>
      <c r="B405" s="2">
        <v>0</v>
      </c>
      <c r="C405" s="2">
        <v>0</v>
      </c>
      <c r="D405" s="2">
        <v>0</v>
      </c>
      <c r="E405" s="2">
        <f>VLOOKUP(Share10[[#This Row],[Station]],[5]Sheet2!$A$2:$C$524,3,0)</f>
        <v>0</v>
      </c>
      <c r="F405" s="2">
        <f>VLOOKUP(Share10[[#This Row],[Station]],'[6]Reach and Share'!$A$1:$C$562,3,0)</f>
        <v>0</v>
      </c>
      <c r="G405" s="2">
        <f>Share10[[#This Row],[Q1''2025]]-Share10[[#This Row],[Q4''2024]]</f>
        <v>0</v>
      </c>
    </row>
    <row r="406" spans="1:7" x14ac:dyDescent="0.45">
      <c r="A406" s="3" t="s">
        <v>21</v>
      </c>
      <c r="B406" s="2">
        <v>0</v>
      </c>
      <c r="C406" s="2">
        <v>0</v>
      </c>
      <c r="D406" s="2">
        <v>0</v>
      </c>
      <c r="E406" s="2">
        <f>VLOOKUP(Share10[[#This Row],[Station]],[5]Sheet2!$A$2:$C$524,3,0)</f>
        <v>0</v>
      </c>
      <c r="F406" s="2">
        <f>VLOOKUP(Share10[[#This Row],[Station]],'[6]Reach and Share'!$A$1:$C$562,3,0)</f>
        <v>0</v>
      </c>
      <c r="G406" s="2">
        <f>Share10[[#This Row],[Q1''2025]]-Share10[[#This Row],[Q4''2024]]</f>
        <v>0</v>
      </c>
    </row>
    <row r="407" spans="1:7" x14ac:dyDescent="0.45">
      <c r="A407" s="3" t="s">
        <v>405</v>
      </c>
      <c r="B407" s="2">
        <v>0</v>
      </c>
      <c r="C407" s="2">
        <v>0</v>
      </c>
      <c r="D407" s="2">
        <v>0</v>
      </c>
      <c r="E407" s="2">
        <f>VLOOKUP(Share10[[#This Row],[Station]],[5]Sheet2!$A$2:$C$524,3,0)</f>
        <v>0</v>
      </c>
      <c r="F407" s="2">
        <f>VLOOKUP(Share10[[#This Row],[Station]],'[6]Reach and Share'!$A$1:$C$562,3,0)</f>
        <v>0</v>
      </c>
      <c r="G407" s="2">
        <f>Share10[[#This Row],[Q1''2025]]-Share10[[#This Row],[Q4''2024]]</f>
        <v>0</v>
      </c>
    </row>
    <row r="408" spans="1:7" x14ac:dyDescent="0.45">
      <c r="A408" s="3" t="s">
        <v>404</v>
      </c>
      <c r="B408" s="2">
        <v>0</v>
      </c>
      <c r="C408" s="2">
        <v>0</v>
      </c>
      <c r="D408" s="2">
        <v>0</v>
      </c>
      <c r="E408" s="2">
        <f>VLOOKUP(Share10[[#This Row],[Station]],[5]Sheet2!$A$2:$C$524,3,0)</f>
        <v>0</v>
      </c>
      <c r="F408" s="2">
        <f>VLOOKUP(Share10[[#This Row],[Station]],'[6]Reach and Share'!$A$1:$C$562,3,0)</f>
        <v>0</v>
      </c>
      <c r="G408" s="2">
        <f>Share10[[#This Row],[Q1''2025]]-Share10[[#This Row],[Q4''2024]]</f>
        <v>0</v>
      </c>
    </row>
    <row r="409" spans="1:7" x14ac:dyDescent="0.45">
      <c r="A409" s="3" t="s">
        <v>403</v>
      </c>
      <c r="B409" s="2">
        <v>0</v>
      </c>
      <c r="C409" s="2">
        <v>0</v>
      </c>
      <c r="D409" s="2">
        <v>0</v>
      </c>
      <c r="E409" s="2">
        <f>VLOOKUP(Share10[[#This Row],[Station]],[5]Sheet2!$A$2:$C$524,3,0)</f>
        <v>0</v>
      </c>
      <c r="F409" s="2">
        <f>VLOOKUP(Share10[[#This Row],[Station]],'[6]Reach and Share'!$A$1:$C$562,3,0)</f>
        <v>0</v>
      </c>
      <c r="G409" s="2">
        <f>Share10[[#This Row],[Q1''2025]]-Share10[[#This Row],[Q4''2024]]</f>
        <v>0</v>
      </c>
    </row>
    <row r="410" spans="1:7" x14ac:dyDescent="0.45">
      <c r="A410" s="3" t="s">
        <v>394</v>
      </c>
      <c r="B410" s="2">
        <v>0</v>
      </c>
      <c r="C410" s="2">
        <v>0</v>
      </c>
      <c r="D410" s="2">
        <v>0</v>
      </c>
      <c r="E410" s="2">
        <f>VLOOKUP(Share10[[#This Row],[Station]],[5]Sheet2!$A$2:$C$524,3,0)</f>
        <v>0</v>
      </c>
      <c r="F410" s="2">
        <f>VLOOKUP(Share10[[#This Row],[Station]],'[6]Reach and Share'!$A$1:$C$562,3,0)</f>
        <v>0</v>
      </c>
      <c r="G410" s="2">
        <f>Share10[[#This Row],[Q1''2025]]-Share10[[#This Row],[Q4''2024]]</f>
        <v>0</v>
      </c>
    </row>
    <row r="411" spans="1:7" x14ac:dyDescent="0.45">
      <c r="A411" s="3" t="s">
        <v>406</v>
      </c>
      <c r="B411" s="2">
        <v>0</v>
      </c>
      <c r="C411" s="2">
        <v>0</v>
      </c>
      <c r="D411" s="2">
        <v>0</v>
      </c>
      <c r="E411" s="2">
        <f>VLOOKUP(Share10[[#This Row],[Station]],[5]Sheet2!$A$2:$C$524,3,0)</f>
        <v>0</v>
      </c>
      <c r="F411" s="2">
        <f>VLOOKUP(Share10[[#This Row],[Station]],'[6]Reach and Share'!$A$1:$C$562,3,0)</f>
        <v>0</v>
      </c>
      <c r="G411" s="2">
        <f>Share10[[#This Row],[Q1''2025]]-Share10[[#This Row],[Q4''2024]]</f>
        <v>0</v>
      </c>
    </row>
    <row r="412" spans="1:7" x14ac:dyDescent="0.45">
      <c r="A412" s="3" t="s">
        <v>465</v>
      </c>
      <c r="B412" s="2">
        <v>0</v>
      </c>
      <c r="C412" s="2">
        <v>0</v>
      </c>
      <c r="D412" s="2">
        <v>0</v>
      </c>
      <c r="E412" s="2">
        <f>VLOOKUP(Share10[[#This Row],[Station]],[5]Sheet2!$A$2:$C$524,3,0)</f>
        <v>0</v>
      </c>
      <c r="F412" s="2">
        <f>VLOOKUP(Share10[[#This Row],[Station]],'[6]Reach and Share'!$A$1:$C$562,3,0)</f>
        <v>0</v>
      </c>
      <c r="G412" s="2">
        <f>Share10[[#This Row],[Q1''2025]]-Share10[[#This Row],[Q4''2024]]</f>
        <v>0</v>
      </c>
    </row>
    <row r="413" spans="1:7" x14ac:dyDescent="0.45">
      <c r="A413" s="3" t="s">
        <v>42</v>
      </c>
      <c r="B413" s="2">
        <v>0</v>
      </c>
      <c r="C413" s="2">
        <v>0</v>
      </c>
      <c r="D413" s="2">
        <v>1.5435501653803748E-3</v>
      </c>
      <c r="E413" s="2">
        <f>VLOOKUP(Share10[[#This Row],[Station]],[5]Sheet2!$A$2:$C$524,3,0)</f>
        <v>0</v>
      </c>
      <c r="F413" s="2">
        <f>VLOOKUP(Share10[[#This Row],[Station]],'[6]Reach and Share'!$A$1:$C$562,3,0)</f>
        <v>0</v>
      </c>
      <c r="G413" s="2">
        <f>Share10[[#This Row],[Q1''2025]]-Share10[[#This Row],[Q4''2024]]</f>
        <v>0</v>
      </c>
    </row>
    <row r="414" spans="1:7" x14ac:dyDescent="0.45">
      <c r="A414" s="3" t="s">
        <v>339</v>
      </c>
      <c r="B414" s="2">
        <v>0</v>
      </c>
      <c r="C414" s="2">
        <v>0</v>
      </c>
      <c r="D414" s="2">
        <v>0</v>
      </c>
      <c r="E414" s="2">
        <f>VLOOKUP(Share10[[#This Row],[Station]],[5]Sheet2!$A$2:$C$524,3,0)</f>
        <v>0</v>
      </c>
      <c r="F414" s="2">
        <f>VLOOKUP(Share10[[#This Row],[Station]],'[6]Reach and Share'!$A$1:$C$562,3,0)</f>
        <v>0</v>
      </c>
      <c r="G414" s="2">
        <f>Share10[[#This Row],[Q1''2025]]-Share10[[#This Row],[Q4''2024]]</f>
        <v>0</v>
      </c>
    </row>
    <row r="415" spans="1:7" x14ac:dyDescent="0.45">
      <c r="A415" s="3" t="s">
        <v>496</v>
      </c>
      <c r="B415" s="2">
        <v>0</v>
      </c>
      <c r="C415" s="2">
        <v>0</v>
      </c>
      <c r="D415" s="2">
        <v>0</v>
      </c>
      <c r="E415" s="2">
        <f>VLOOKUP(Share10[[#This Row],[Station]],[5]Sheet2!$A$2:$C$524,3,0)</f>
        <v>0</v>
      </c>
      <c r="F415" s="2">
        <f>VLOOKUP(Share10[[#This Row],[Station]],'[6]Reach and Share'!$A$1:$C$562,3,0)</f>
        <v>0</v>
      </c>
      <c r="G415" s="2">
        <f>Share10[[#This Row],[Q1''2025]]-Share10[[#This Row],[Q4''2024]]</f>
        <v>0</v>
      </c>
    </row>
    <row r="416" spans="1:7" x14ac:dyDescent="0.45">
      <c r="A416" s="3" t="s">
        <v>270</v>
      </c>
      <c r="B416" s="2">
        <v>0</v>
      </c>
      <c r="C416" s="2">
        <v>0</v>
      </c>
      <c r="D416" s="2">
        <v>0</v>
      </c>
      <c r="E416" s="2">
        <f>VLOOKUP(Share10[[#This Row],[Station]],[5]Sheet2!$A$2:$C$524,3,0)</f>
        <v>0</v>
      </c>
      <c r="F416" s="2">
        <f>VLOOKUP(Share10[[#This Row],[Station]],'[6]Reach and Share'!$A$1:$C$562,3,0)</f>
        <v>0</v>
      </c>
      <c r="G416" s="2">
        <f>Share10[[#This Row],[Q1''2025]]-Share10[[#This Row],[Q4''2024]]</f>
        <v>0</v>
      </c>
    </row>
    <row r="417" spans="1:7" x14ac:dyDescent="0.45">
      <c r="A417" s="3" t="s">
        <v>337</v>
      </c>
      <c r="B417" s="2">
        <v>0</v>
      </c>
      <c r="C417" s="2">
        <v>0</v>
      </c>
      <c r="D417" s="2">
        <v>0</v>
      </c>
      <c r="E417" s="2">
        <f>VLOOKUP(Share10[[#This Row],[Station]],[5]Sheet2!$A$2:$C$524,3,0)</f>
        <v>0</v>
      </c>
      <c r="F417" s="2">
        <f>VLOOKUP(Share10[[#This Row],[Station]],'[6]Reach and Share'!$A$1:$C$562,3,0)</f>
        <v>0</v>
      </c>
      <c r="G417" s="2">
        <f>Share10[[#This Row],[Q1''2025]]-Share10[[#This Row],[Q4''2024]]</f>
        <v>0</v>
      </c>
    </row>
    <row r="418" spans="1:7" x14ac:dyDescent="0.45">
      <c r="A418" s="3" t="s">
        <v>76</v>
      </c>
      <c r="B418" s="2">
        <v>0</v>
      </c>
      <c r="C418" s="2">
        <v>0</v>
      </c>
      <c r="D418" s="2">
        <v>0</v>
      </c>
      <c r="E418" s="2">
        <f>VLOOKUP(Share10[[#This Row],[Station]],[5]Sheet2!$A$2:$C$524,3,0)</f>
        <v>0</v>
      </c>
      <c r="F418" s="2">
        <f>VLOOKUP(Share10[[#This Row],[Station]],'[6]Reach and Share'!$A$1:$C$562,3,0)</f>
        <v>0</v>
      </c>
      <c r="G418" s="2">
        <f>Share10[[#This Row],[Q1''2025]]-Share10[[#This Row],[Q4''2024]]</f>
        <v>0</v>
      </c>
    </row>
    <row r="419" spans="1:7" x14ac:dyDescent="0.45">
      <c r="A419" s="3" t="s">
        <v>494</v>
      </c>
      <c r="B419" s="2">
        <v>0</v>
      </c>
      <c r="C419" s="2">
        <v>0</v>
      </c>
      <c r="D419" s="2">
        <v>0</v>
      </c>
      <c r="E419" s="2">
        <f>VLOOKUP(Share10[[#This Row],[Station]],[5]Sheet2!$A$2:$C$524,3,0)</f>
        <v>0</v>
      </c>
      <c r="F419" s="2">
        <f>VLOOKUP(Share10[[#This Row],[Station]],'[6]Reach and Share'!$A$1:$C$562,3,0)</f>
        <v>0</v>
      </c>
      <c r="G419" s="2">
        <f>Share10[[#This Row],[Q1''2025]]-Share10[[#This Row],[Q4''2024]]</f>
        <v>0</v>
      </c>
    </row>
    <row r="420" spans="1:7" x14ac:dyDescent="0.45">
      <c r="A420" s="3" t="s">
        <v>272</v>
      </c>
      <c r="B420" s="2">
        <v>0</v>
      </c>
      <c r="C420" s="2">
        <v>0</v>
      </c>
      <c r="D420" s="2">
        <v>0</v>
      </c>
      <c r="E420" s="2">
        <f>VLOOKUP(Share10[[#This Row],[Station]],[5]Sheet2!$A$2:$C$524,3,0)</f>
        <v>0</v>
      </c>
      <c r="F420" s="2">
        <f>VLOOKUP(Share10[[#This Row],[Station]],'[6]Reach and Share'!$A$1:$C$562,3,0)</f>
        <v>0</v>
      </c>
      <c r="G420" s="2">
        <f>Share10[[#This Row],[Q1''2025]]-Share10[[#This Row],[Q4''2024]]</f>
        <v>0</v>
      </c>
    </row>
    <row r="421" spans="1:7" x14ac:dyDescent="0.45">
      <c r="A421" s="3" t="s">
        <v>271</v>
      </c>
      <c r="B421" s="2">
        <v>0</v>
      </c>
      <c r="C421" s="2">
        <v>0</v>
      </c>
      <c r="D421" s="2">
        <v>0</v>
      </c>
      <c r="E421" s="2">
        <f>VLOOKUP(Share10[[#This Row],[Station]],[5]Sheet2!$A$2:$C$524,3,0)</f>
        <v>0</v>
      </c>
      <c r="F421" s="2">
        <f>VLOOKUP(Share10[[#This Row],[Station]],'[6]Reach and Share'!$A$1:$C$562,3,0)</f>
        <v>0</v>
      </c>
      <c r="G421" s="2">
        <f>Share10[[#This Row],[Q1''2025]]-Share10[[#This Row],[Q4''2024]]</f>
        <v>0</v>
      </c>
    </row>
    <row r="422" spans="1:7" x14ac:dyDescent="0.45">
      <c r="A422" s="3" t="s">
        <v>338</v>
      </c>
      <c r="B422" s="2">
        <v>0</v>
      </c>
      <c r="C422" s="2">
        <v>0</v>
      </c>
      <c r="D422" s="2">
        <v>0</v>
      </c>
      <c r="E422" s="2">
        <f>VLOOKUP(Share10[[#This Row],[Station]],[5]Sheet2!$A$2:$C$524,3,0)</f>
        <v>0</v>
      </c>
      <c r="F422" s="2">
        <f>VLOOKUP(Share10[[#This Row],[Station]],'[6]Reach and Share'!$A$1:$C$562,3,0)</f>
        <v>0</v>
      </c>
      <c r="G422" s="2">
        <f>Share10[[#This Row],[Q1''2025]]-Share10[[#This Row],[Q4''2024]]</f>
        <v>0</v>
      </c>
    </row>
    <row r="423" spans="1:7" x14ac:dyDescent="0.45">
      <c r="A423" s="3" t="s">
        <v>433</v>
      </c>
      <c r="B423" s="2">
        <v>0</v>
      </c>
      <c r="C423" s="2">
        <v>0</v>
      </c>
      <c r="D423" s="2">
        <v>0</v>
      </c>
      <c r="E423" s="2">
        <f>VLOOKUP(Share10[[#This Row],[Station]],[5]Sheet2!$A$2:$C$524,3,0)</f>
        <v>0</v>
      </c>
      <c r="F423" s="2">
        <f>VLOOKUP(Share10[[#This Row],[Station]],'[6]Reach and Share'!$A$1:$C$562,3,0)</f>
        <v>0</v>
      </c>
      <c r="G423" s="2">
        <f>Share10[[#This Row],[Q1''2025]]-Share10[[#This Row],[Q4''2024]]</f>
        <v>0</v>
      </c>
    </row>
    <row r="424" spans="1:7" x14ac:dyDescent="0.45">
      <c r="A424" s="3" t="s">
        <v>172</v>
      </c>
      <c r="B424" s="2">
        <v>0</v>
      </c>
      <c r="C424" s="2">
        <v>0</v>
      </c>
      <c r="D424" s="2">
        <v>0</v>
      </c>
      <c r="E424" s="2">
        <f>VLOOKUP(Share10[[#This Row],[Station]],[5]Sheet2!$A$2:$C$524,3,0)</f>
        <v>0</v>
      </c>
      <c r="F424" s="2">
        <f>VLOOKUP(Share10[[#This Row],[Station]],'[6]Reach and Share'!$A$1:$C$562,3,0)</f>
        <v>0</v>
      </c>
      <c r="G424" s="2">
        <f>Share10[[#This Row],[Q1''2025]]-Share10[[#This Row],[Q4''2024]]</f>
        <v>0</v>
      </c>
    </row>
    <row r="425" spans="1:7" x14ac:dyDescent="0.45">
      <c r="A425" s="3" t="s">
        <v>35</v>
      </c>
      <c r="B425" s="2">
        <v>0</v>
      </c>
      <c r="C425" s="2">
        <v>0</v>
      </c>
      <c r="D425" s="2">
        <v>0</v>
      </c>
      <c r="E425" s="2">
        <f>VLOOKUP(Share10[[#This Row],[Station]],[5]Sheet2!$A$2:$C$524,3,0)</f>
        <v>0</v>
      </c>
      <c r="F425" s="2">
        <f>VLOOKUP(Share10[[#This Row],[Station]],'[6]Reach and Share'!$A$1:$C$562,3,0)</f>
        <v>0</v>
      </c>
      <c r="G425" s="2">
        <f>Share10[[#This Row],[Q1''2025]]-Share10[[#This Row],[Q4''2024]]</f>
        <v>0</v>
      </c>
    </row>
    <row r="426" spans="1:7" x14ac:dyDescent="0.45">
      <c r="A426" s="3" t="s">
        <v>458</v>
      </c>
      <c r="B426" s="2">
        <v>0</v>
      </c>
      <c r="C426" s="2">
        <v>0</v>
      </c>
      <c r="D426" s="2">
        <v>0</v>
      </c>
      <c r="E426" s="2">
        <f>VLOOKUP(Share10[[#This Row],[Station]],[5]Sheet2!$A$2:$C$524,3,0)</f>
        <v>0</v>
      </c>
      <c r="F426" s="2">
        <f>VLOOKUP(Share10[[#This Row],[Station]],'[6]Reach and Share'!$A$1:$C$562,3,0)</f>
        <v>0</v>
      </c>
      <c r="G426" s="2">
        <f>Share10[[#This Row],[Q1''2025]]-Share10[[#This Row],[Q4''2024]]</f>
        <v>0</v>
      </c>
    </row>
    <row r="427" spans="1:7" x14ac:dyDescent="0.45">
      <c r="A427" s="3" t="s">
        <v>144</v>
      </c>
      <c r="B427" s="2">
        <v>0</v>
      </c>
      <c r="C427" s="2">
        <v>0</v>
      </c>
      <c r="D427" s="2">
        <v>0</v>
      </c>
      <c r="E427" s="2">
        <f>VLOOKUP(Share10[[#This Row],[Station]],[5]Sheet2!$A$2:$C$524,3,0)</f>
        <v>0</v>
      </c>
      <c r="F427" s="2">
        <f>VLOOKUP(Share10[[#This Row],[Station]],'[6]Reach and Share'!$A$1:$C$562,3,0)</f>
        <v>0</v>
      </c>
      <c r="G427" s="2">
        <f>Share10[[#This Row],[Q1''2025]]-Share10[[#This Row],[Q4''2024]]</f>
        <v>0</v>
      </c>
    </row>
    <row r="428" spans="1:7" x14ac:dyDescent="0.45">
      <c r="A428" s="3" t="s">
        <v>236</v>
      </c>
      <c r="B428" s="2">
        <v>0</v>
      </c>
      <c r="C428" s="2">
        <v>0</v>
      </c>
      <c r="D428" s="2">
        <v>0</v>
      </c>
      <c r="E428" s="2">
        <f>VLOOKUP(Share10[[#This Row],[Station]],[5]Sheet2!$A$2:$C$524,3,0)</f>
        <v>0</v>
      </c>
      <c r="F428" s="2">
        <f>VLOOKUP(Share10[[#This Row],[Station]],'[6]Reach and Share'!$A$1:$C$562,3,0)</f>
        <v>0</v>
      </c>
      <c r="G428" s="2">
        <f>Share10[[#This Row],[Q1''2025]]-Share10[[#This Row],[Q4''2024]]</f>
        <v>0</v>
      </c>
    </row>
    <row r="429" spans="1:7" x14ac:dyDescent="0.45">
      <c r="A429" s="3" t="s">
        <v>161</v>
      </c>
      <c r="B429" s="2">
        <v>0</v>
      </c>
      <c r="C429" s="2">
        <v>0</v>
      </c>
      <c r="D429" s="2">
        <v>0</v>
      </c>
      <c r="E429" s="2">
        <f>VLOOKUP(Share10[[#This Row],[Station]],[5]Sheet2!$A$2:$C$524,3,0)</f>
        <v>0</v>
      </c>
      <c r="F429" s="2">
        <f>VLOOKUP(Share10[[#This Row],[Station]],'[6]Reach and Share'!$A$1:$C$562,3,0)</f>
        <v>0</v>
      </c>
      <c r="G429" s="2">
        <f>Share10[[#This Row],[Q1''2025]]-Share10[[#This Row],[Q4''2024]]</f>
        <v>0</v>
      </c>
    </row>
    <row r="430" spans="1:7" x14ac:dyDescent="0.45">
      <c r="A430" s="3" t="s">
        <v>468</v>
      </c>
      <c r="B430" s="2">
        <v>0</v>
      </c>
      <c r="C430" s="2">
        <v>0</v>
      </c>
      <c r="D430" s="2">
        <v>0</v>
      </c>
      <c r="E430" s="2">
        <f>VLOOKUP(Share10[[#This Row],[Station]],[5]Sheet2!$A$2:$C$524,3,0)</f>
        <v>0</v>
      </c>
      <c r="F430" s="2">
        <f>VLOOKUP(Share10[[#This Row],[Station]],'[6]Reach and Share'!$A$1:$C$562,3,0)</f>
        <v>0</v>
      </c>
      <c r="G430" s="2">
        <f>Share10[[#This Row],[Q1''2025]]-Share10[[#This Row],[Q4''2024]]</f>
        <v>0</v>
      </c>
    </row>
    <row r="431" spans="1:7" x14ac:dyDescent="0.45">
      <c r="A431" s="3" t="s">
        <v>237</v>
      </c>
      <c r="B431" s="2">
        <v>0</v>
      </c>
      <c r="C431" s="2">
        <v>0</v>
      </c>
      <c r="D431" s="2">
        <v>0</v>
      </c>
      <c r="E431" s="2">
        <f>VLOOKUP(Share10[[#This Row],[Station]],[5]Sheet2!$A$2:$C$524,3,0)</f>
        <v>0</v>
      </c>
      <c r="F431" s="2">
        <f>VLOOKUP(Share10[[#This Row],[Station]],'[6]Reach and Share'!$A$1:$C$562,3,0)</f>
        <v>0</v>
      </c>
      <c r="G431" s="2">
        <f>Share10[[#This Row],[Q1''2025]]-Share10[[#This Row],[Q4''2024]]</f>
        <v>0</v>
      </c>
    </row>
    <row r="432" spans="1:7" x14ac:dyDescent="0.45">
      <c r="A432" s="3" t="s">
        <v>201</v>
      </c>
      <c r="B432" s="2">
        <v>0</v>
      </c>
      <c r="C432" s="2">
        <v>0</v>
      </c>
      <c r="D432" s="2">
        <v>0</v>
      </c>
      <c r="E432" s="2">
        <f>VLOOKUP(Share10[[#This Row],[Station]],[5]Sheet2!$A$2:$C$524,3,0)</f>
        <v>0</v>
      </c>
      <c r="F432" s="2">
        <f>VLOOKUP(Share10[[#This Row],[Station]],'[6]Reach and Share'!$A$1:$C$562,3,0)</f>
        <v>0</v>
      </c>
      <c r="G432" s="2">
        <f>Share10[[#This Row],[Q1''2025]]-Share10[[#This Row],[Q4''2024]]</f>
        <v>0</v>
      </c>
    </row>
    <row r="433" spans="1:7" x14ac:dyDescent="0.45">
      <c r="A433" s="3" t="s">
        <v>437</v>
      </c>
      <c r="B433" s="2">
        <v>0</v>
      </c>
      <c r="C433" s="2">
        <v>0</v>
      </c>
      <c r="D433" s="2">
        <v>0</v>
      </c>
      <c r="E433" s="2">
        <f>VLOOKUP(Share10[[#This Row],[Station]],[5]Sheet2!$A$2:$C$524,3,0)</f>
        <v>0</v>
      </c>
      <c r="F433" s="2">
        <f>VLOOKUP(Share10[[#This Row],[Station]],'[6]Reach and Share'!$A$1:$C$562,3,0)</f>
        <v>0</v>
      </c>
      <c r="G433" s="2">
        <f>Share10[[#This Row],[Q1''2025]]-Share10[[#This Row],[Q4''2024]]</f>
        <v>0</v>
      </c>
    </row>
    <row r="434" spans="1:7" x14ac:dyDescent="0.45">
      <c r="A434" s="3" t="s">
        <v>520</v>
      </c>
      <c r="B434" s="2">
        <v>0</v>
      </c>
      <c r="C434" s="2">
        <v>0</v>
      </c>
      <c r="D434" s="2">
        <v>0</v>
      </c>
      <c r="E434" s="2">
        <f>VLOOKUP(Share10[[#This Row],[Station]],[5]Sheet2!$A$2:$C$524,3,0)</f>
        <v>0</v>
      </c>
      <c r="F434" s="2">
        <f>VLOOKUP(Share10[[#This Row],[Station]],'[6]Reach and Share'!$A$1:$C$562,3,0)</f>
        <v>0</v>
      </c>
      <c r="G434" s="2">
        <f>Share10[[#This Row],[Q1''2025]]-Share10[[#This Row],[Q4''2024]]</f>
        <v>0</v>
      </c>
    </row>
    <row r="435" spans="1:7" x14ac:dyDescent="0.45">
      <c r="A435" s="3" t="s">
        <v>474</v>
      </c>
      <c r="B435" s="2">
        <v>0</v>
      </c>
      <c r="C435" s="2">
        <v>0</v>
      </c>
      <c r="D435" s="2">
        <v>0</v>
      </c>
      <c r="E435" s="2">
        <f>VLOOKUP(Share10[[#This Row],[Station]],[5]Sheet2!$A$2:$C$524,3,0)</f>
        <v>0</v>
      </c>
      <c r="F435" s="2">
        <f>VLOOKUP(Share10[[#This Row],[Station]],'[6]Reach and Share'!$A$1:$C$562,3,0)</f>
        <v>0</v>
      </c>
      <c r="G435" s="2">
        <f>Share10[[#This Row],[Q1''2025]]-Share10[[#This Row],[Q4''2024]]</f>
        <v>0</v>
      </c>
    </row>
    <row r="436" spans="1:7" x14ac:dyDescent="0.45">
      <c r="A436" s="3" t="s">
        <v>187</v>
      </c>
      <c r="B436" s="2">
        <v>0</v>
      </c>
      <c r="C436" s="2">
        <v>0</v>
      </c>
      <c r="D436" s="2">
        <v>0</v>
      </c>
      <c r="E436" s="2">
        <f>VLOOKUP(Share10[[#This Row],[Station]],[5]Sheet2!$A$2:$C$524,3,0)</f>
        <v>0</v>
      </c>
      <c r="F436" s="2">
        <f>VLOOKUP(Share10[[#This Row],[Station]],'[6]Reach and Share'!$A$1:$C$562,3,0)</f>
        <v>0</v>
      </c>
      <c r="G436" s="2">
        <f>Share10[[#This Row],[Q1''2025]]-Share10[[#This Row],[Q4''2024]]</f>
        <v>0</v>
      </c>
    </row>
    <row r="437" spans="1:7" x14ac:dyDescent="0.45">
      <c r="A437" s="3" t="s">
        <v>146</v>
      </c>
      <c r="B437" s="2">
        <v>0</v>
      </c>
      <c r="C437" s="2">
        <v>2.8339316077838659E-4</v>
      </c>
      <c r="D437" s="2">
        <v>0</v>
      </c>
      <c r="E437" s="2">
        <f>VLOOKUP(Share10[[#This Row],[Station]],[5]Sheet2!$A$2:$C$524,3,0)</f>
        <v>0</v>
      </c>
      <c r="F437" s="2">
        <f>VLOOKUP(Share10[[#This Row],[Station]],'[6]Reach and Share'!$A$1:$C$562,3,0)</f>
        <v>0</v>
      </c>
      <c r="G437" s="2">
        <f>Share10[[#This Row],[Q1''2025]]-Share10[[#This Row],[Q4''2024]]</f>
        <v>0</v>
      </c>
    </row>
    <row r="438" spans="1:7" x14ac:dyDescent="0.45">
      <c r="A438" s="3" t="s">
        <v>436</v>
      </c>
      <c r="B438" s="2">
        <v>0</v>
      </c>
      <c r="C438" s="2">
        <v>0</v>
      </c>
      <c r="D438" s="2">
        <v>0</v>
      </c>
      <c r="E438" s="2">
        <f>VLOOKUP(Share10[[#This Row],[Station]],[5]Sheet2!$A$2:$C$524,3,0)</f>
        <v>0</v>
      </c>
      <c r="F438" s="2">
        <f>VLOOKUP(Share10[[#This Row],[Station]],'[6]Reach and Share'!$A$1:$C$562,3,0)</f>
        <v>0</v>
      </c>
      <c r="G438" s="2">
        <f>Share10[[#This Row],[Q1''2025]]-Share10[[#This Row],[Q4''2024]]</f>
        <v>0</v>
      </c>
    </row>
    <row r="439" spans="1:7" x14ac:dyDescent="0.45">
      <c r="A439" s="3" t="s">
        <v>410</v>
      </c>
      <c r="B439" s="2">
        <v>0</v>
      </c>
      <c r="C439" s="2">
        <v>0</v>
      </c>
      <c r="D439" s="2">
        <v>0</v>
      </c>
      <c r="E439" s="2">
        <f>VLOOKUP(Share10[[#This Row],[Station]],[5]Sheet2!$A$2:$C$524,3,0)</f>
        <v>0</v>
      </c>
      <c r="F439" s="2">
        <f>VLOOKUP(Share10[[#This Row],[Station]],'[6]Reach and Share'!$A$1:$C$562,3,0)</f>
        <v>0</v>
      </c>
      <c r="G439" s="2">
        <f>Share10[[#This Row],[Q1''2025]]-Share10[[#This Row],[Q4''2024]]</f>
        <v>0</v>
      </c>
    </row>
    <row r="440" spans="1:7" x14ac:dyDescent="0.45">
      <c r="A440" s="3" t="s">
        <v>422</v>
      </c>
      <c r="B440" s="2">
        <v>0</v>
      </c>
      <c r="C440" s="2">
        <v>0</v>
      </c>
      <c r="D440" s="2">
        <v>0</v>
      </c>
      <c r="E440" s="2">
        <f>VLOOKUP(Share10[[#This Row],[Station]],[5]Sheet2!$A$2:$C$524,3,0)</f>
        <v>0</v>
      </c>
      <c r="F440" s="2">
        <f>VLOOKUP(Share10[[#This Row],[Station]],'[6]Reach and Share'!$A$1:$C$562,3,0)</f>
        <v>0</v>
      </c>
      <c r="G440" s="2">
        <f>Share10[[#This Row],[Q1''2025]]-Share10[[#This Row],[Q4''2024]]</f>
        <v>0</v>
      </c>
    </row>
    <row r="441" spans="1:7" x14ac:dyDescent="0.45">
      <c r="A441" s="3" t="s">
        <v>445</v>
      </c>
      <c r="B441" s="2">
        <v>0</v>
      </c>
      <c r="C441" s="2">
        <v>0</v>
      </c>
      <c r="D441" s="2">
        <v>0</v>
      </c>
      <c r="E441" s="2">
        <f>VLOOKUP(Share10[[#This Row],[Station]],[5]Sheet2!$A$2:$C$524,3,0)</f>
        <v>0</v>
      </c>
      <c r="F441" s="2">
        <f>VLOOKUP(Share10[[#This Row],[Station]],'[6]Reach and Share'!$A$1:$C$562,3,0)</f>
        <v>0</v>
      </c>
      <c r="G441" s="2">
        <f>Share10[[#This Row],[Q1''2025]]-Share10[[#This Row],[Q4''2024]]</f>
        <v>0</v>
      </c>
    </row>
    <row r="442" spans="1:7" x14ac:dyDescent="0.45">
      <c r="A442" s="3" t="s">
        <v>399</v>
      </c>
      <c r="B442" s="2">
        <v>0</v>
      </c>
      <c r="C442" s="2">
        <v>0</v>
      </c>
      <c r="D442" s="2">
        <v>0</v>
      </c>
      <c r="E442" s="2">
        <f>VLOOKUP(Share10[[#This Row],[Station]],[5]Sheet2!$A$2:$C$524,3,0)</f>
        <v>0</v>
      </c>
      <c r="F442" s="2">
        <f>VLOOKUP(Share10[[#This Row],[Station]],'[6]Reach and Share'!$A$1:$C$562,3,0)</f>
        <v>0</v>
      </c>
      <c r="G442" s="2">
        <f>Share10[[#This Row],[Q1''2025]]-Share10[[#This Row],[Q4''2024]]</f>
        <v>0</v>
      </c>
    </row>
    <row r="443" spans="1:7" x14ac:dyDescent="0.45">
      <c r="A443" s="3" t="s">
        <v>409</v>
      </c>
      <c r="B443" s="2">
        <v>0</v>
      </c>
      <c r="C443" s="2">
        <v>0</v>
      </c>
      <c r="D443" s="2">
        <v>0</v>
      </c>
      <c r="E443" s="2">
        <f>VLOOKUP(Share10[[#This Row],[Station]],[5]Sheet2!$A$2:$C$524,3,0)</f>
        <v>0</v>
      </c>
      <c r="F443" s="2">
        <f>VLOOKUP(Share10[[#This Row],[Station]],'[6]Reach and Share'!$A$1:$C$562,3,0)</f>
        <v>0</v>
      </c>
      <c r="G443" s="2">
        <f>Share10[[#This Row],[Q1''2025]]-Share10[[#This Row],[Q4''2024]]</f>
        <v>0</v>
      </c>
    </row>
    <row r="444" spans="1:7" x14ac:dyDescent="0.45">
      <c r="A444" s="3" t="s">
        <v>208</v>
      </c>
      <c r="B444" s="2">
        <v>0</v>
      </c>
      <c r="C444" s="2">
        <v>0</v>
      </c>
      <c r="D444" s="2">
        <v>0</v>
      </c>
      <c r="E444" s="2">
        <f>VLOOKUP(Share10[[#This Row],[Station]],[5]Sheet2!$A$2:$C$524,3,0)</f>
        <v>0</v>
      </c>
      <c r="F444" s="2">
        <f>VLOOKUP(Share10[[#This Row],[Station]],'[6]Reach and Share'!$A$1:$C$562,3,0)</f>
        <v>0</v>
      </c>
      <c r="G444" s="2">
        <f>Share10[[#This Row],[Q1''2025]]-Share10[[#This Row],[Q4''2024]]</f>
        <v>0</v>
      </c>
    </row>
    <row r="445" spans="1:7" x14ac:dyDescent="0.45">
      <c r="A445" s="3" t="s">
        <v>203</v>
      </c>
      <c r="B445" s="2">
        <v>0</v>
      </c>
      <c r="C445" s="2">
        <v>0</v>
      </c>
      <c r="D445" s="2">
        <v>0</v>
      </c>
      <c r="E445" s="2">
        <f>VLOOKUP(Share10[[#This Row],[Station]],[5]Sheet2!$A$2:$C$524,3,0)</f>
        <v>0</v>
      </c>
      <c r="F445" s="2">
        <f>VLOOKUP(Share10[[#This Row],[Station]],'[6]Reach and Share'!$A$1:$C$562,3,0)</f>
        <v>0</v>
      </c>
      <c r="G445" s="2">
        <f>Share10[[#This Row],[Q1''2025]]-Share10[[#This Row],[Q4''2024]]</f>
        <v>0</v>
      </c>
    </row>
    <row r="446" spans="1:7" x14ac:dyDescent="0.45">
      <c r="A446" s="3" t="s">
        <v>45</v>
      </c>
      <c r="B446" s="2">
        <v>0</v>
      </c>
      <c r="C446" s="2">
        <v>0</v>
      </c>
      <c r="D446" s="2">
        <v>0</v>
      </c>
      <c r="E446" s="2">
        <f>VLOOKUP(Share10[[#This Row],[Station]],[5]Sheet2!$A$2:$C$524,3,0)</f>
        <v>0</v>
      </c>
      <c r="F446" s="2">
        <f>VLOOKUP(Share10[[#This Row],[Station]],'[6]Reach and Share'!$A$1:$C$562,3,0)</f>
        <v>0</v>
      </c>
      <c r="G446" s="2">
        <f>Share10[[#This Row],[Q1''2025]]-Share10[[#This Row],[Q4''2024]]</f>
        <v>0</v>
      </c>
    </row>
    <row r="447" spans="1:7" x14ac:dyDescent="0.45">
      <c r="A447" s="3" t="s">
        <v>521</v>
      </c>
      <c r="B447" s="2">
        <v>0</v>
      </c>
      <c r="C447" s="2">
        <v>0</v>
      </c>
      <c r="D447" s="2">
        <v>0</v>
      </c>
      <c r="E447" s="2">
        <f>VLOOKUP(Share10[[#This Row],[Station]],[5]Sheet2!$A$2:$C$524,3,0)</f>
        <v>0</v>
      </c>
      <c r="F447" s="2">
        <f>VLOOKUP(Share10[[#This Row],[Station]],'[6]Reach and Share'!$A$1:$C$562,3,0)</f>
        <v>0</v>
      </c>
      <c r="G447" s="2">
        <f>Share10[[#This Row],[Q1''2025]]-Share10[[#This Row],[Q4''2024]]</f>
        <v>0</v>
      </c>
    </row>
    <row r="448" spans="1:7" x14ac:dyDescent="0.45">
      <c r="A448" s="3" t="s">
        <v>502</v>
      </c>
      <c r="B448" s="2">
        <v>0</v>
      </c>
      <c r="C448" s="2">
        <v>0</v>
      </c>
      <c r="D448" s="2">
        <v>0</v>
      </c>
      <c r="E448" s="2">
        <f>VLOOKUP(Share10[[#This Row],[Station]],[5]Sheet2!$A$2:$C$524,3,0)</f>
        <v>0</v>
      </c>
      <c r="F448" s="2">
        <f>VLOOKUP(Share10[[#This Row],[Station]],'[6]Reach and Share'!$A$1:$C$562,3,0)</f>
        <v>0</v>
      </c>
      <c r="G448" s="2">
        <f>Share10[[#This Row],[Q1''2025]]-Share10[[#This Row],[Q4''2024]]</f>
        <v>0</v>
      </c>
    </row>
    <row r="449" spans="1:7" x14ac:dyDescent="0.45">
      <c r="A449" s="3" t="s">
        <v>475</v>
      </c>
      <c r="B449" s="2">
        <v>0</v>
      </c>
      <c r="C449" s="2">
        <v>0</v>
      </c>
      <c r="D449" s="2">
        <v>0</v>
      </c>
      <c r="E449" s="2">
        <f>VLOOKUP(Share10[[#This Row],[Station]],[5]Sheet2!$A$2:$C$524,3,0)</f>
        <v>0</v>
      </c>
      <c r="F449" s="2">
        <f>VLOOKUP(Share10[[#This Row],[Station]],'[6]Reach and Share'!$A$1:$C$562,3,0)</f>
        <v>0</v>
      </c>
      <c r="G449" s="2">
        <f>Share10[[#This Row],[Q1''2025]]-Share10[[#This Row],[Q4''2024]]</f>
        <v>0</v>
      </c>
    </row>
    <row r="450" spans="1:7" x14ac:dyDescent="0.45">
      <c r="A450" s="3" t="s">
        <v>398</v>
      </c>
      <c r="B450" s="2">
        <v>0</v>
      </c>
      <c r="C450" s="2">
        <v>0</v>
      </c>
      <c r="D450" s="2">
        <v>0</v>
      </c>
      <c r="E450" s="2">
        <f>VLOOKUP(Share10[[#This Row],[Station]],[5]Sheet2!$A$2:$C$524,3,0)</f>
        <v>0</v>
      </c>
      <c r="F450" s="2">
        <f>VLOOKUP(Share10[[#This Row],[Station]],'[6]Reach and Share'!$A$1:$C$562,3,0)</f>
        <v>0</v>
      </c>
      <c r="G450" s="2">
        <f>Share10[[#This Row],[Q1''2025]]-Share10[[#This Row],[Q4''2024]]</f>
        <v>0</v>
      </c>
    </row>
    <row r="451" spans="1:7" x14ac:dyDescent="0.45">
      <c r="A451" s="3" t="s">
        <v>402</v>
      </c>
      <c r="B451" s="2">
        <v>0</v>
      </c>
      <c r="C451" s="2">
        <v>0</v>
      </c>
      <c r="D451" s="2">
        <v>0</v>
      </c>
      <c r="E451" s="2">
        <f>VLOOKUP(Share10[[#This Row],[Station]],[5]Sheet2!$A$2:$C$524,3,0)</f>
        <v>0</v>
      </c>
      <c r="F451" s="2">
        <f>VLOOKUP(Share10[[#This Row],[Station]],'[6]Reach and Share'!$A$1:$C$562,3,0)</f>
        <v>0</v>
      </c>
      <c r="G451" s="2">
        <f>Share10[[#This Row],[Q1''2025]]-Share10[[#This Row],[Q4''2024]]</f>
        <v>0</v>
      </c>
    </row>
    <row r="452" spans="1:7" x14ac:dyDescent="0.45">
      <c r="A452" s="3" t="s">
        <v>401</v>
      </c>
      <c r="B452" s="2">
        <v>0</v>
      </c>
      <c r="C452" s="2">
        <v>0</v>
      </c>
      <c r="D452" s="2">
        <v>0</v>
      </c>
      <c r="E452" s="2">
        <f>VLOOKUP(Share10[[#This Row],[Station]],[5]Sheet2!$A$2:$C$524,3,0)</f>
        <v>0</v>
      </c>
      <c r="F452" s="2">
        <f>VLOOKUP(Share10[[#This Row],[Station]],'[6]Reach and Share'!$A$1:$C$562,3,0)</f>
        <v>0</v>
      </c>
      <c r="G452" s="2">
        <f>Share10[[#This Row],[Q1''2025]]-Share10[[#This Row],[Q4''2024]]</f>
        <v>0</v>
      </c>
    </row>
    <row r="453" spans="1:7" x14ac:dyDescent="0.45">
      <c r="A453" s="3" t="s">
        <v>400</v>
      </c>
      <c r="B453" s="2">
        <v>0</v>
      </c>
      <c r="C453" s="2">
        <v>0</v>
      </c>
      <c r="D453" s="2">
        <v>0</v>
      </c>
      <c r="E453" s="2">
        <f>VLOOKUP(Share10[[#This Row],[Station]],[5]Sheet2!$A$2:$C$524,3,0)</f>
        <v>0</v>
      </c>
      <c r="F453" s="2">
        <f>VLOOKUP(Share10[[#This Row],[Station]],'[6]Reach and Share'!$A$1:$C$562,3,0)</f>
        <v>0</v>
      </c>
      <c r="G453" s="2">
        <f>Share10[[#This Row],[Q1''2025]]-Share10[[#This Row],[Q4''2024]]</f>
        <v>0</v>
      </c>
    </row>
    <row r="454" spans="1:7" x14ac:dyDescent="0.45">
      <c r="A454" s="3" t="s">
        <v>388</v>
      </c>
      <c r="B454" s="2">
        <v>0</v>
      </c>
      <c r="C454" s="2">
        <v>0</v>
      </c>
      <c r="D454" s="2">
        <v>0</v>
      </c>
      <c r="E454" s="2">
        <f>VLOOKUP(Share10[[#This Row],[Station]],[5]Sheet2!$A$2:$C$524,3,0)</f>
        <v>0</v>
      </c>
      <c r="F454" s="2">
        <f>VLOOKUP(Share10[[#This Row],[Station]],'[6]Reach and Share'!$A$1:$C$562,3,0)</f>
        <v>0</v>
      </c>
      <c r="G454" s="2">
        <f>Share10[[#This Row],[Q1''2025]]-Share10[[#This Row],[Q4''2024]]</f>
        <v>0</v>
      </c>
    </row>
    <row r="455" spans="1:7" x14ac:dyDescent="0.45">
      <c r="A455" s="3" t="s">
        <v>392</v>
      </c>
      <c r="B455" s="2">
        <v>0</v>
      </c>
      <c r="C455" s="2">
        <v>0</v>
      </c>
      <c r="D455" s="2">
        <v>0</v>
      </c>
      <c r="E455" s="2">
        <f>VLOOKUP(Share10[[#This Row],[Station]],[5]Sheet2!$A$2:$C$524,3,0)</f>
        <v>0</v>
      </c>
      <c r="F455" s="2">
        <f>VLOOKUP(Share10[[#This Row],[Station]],'[6]Reach and Share'!$A$1:$C$562,3,0)</f>
        <v>0</v>
      </c>
      <c r="G455" s="2">
        <f>Share10[[#This Row],[Q1''2025]]-Share10[[#This Row],[Q4''2024]]</f>
        <v>0</v>
      </c>
    </row>
    <row r="456" spans="1:7" x14ac:dyDescent="0.45">
      <c r="A456" s="3" t="s">
        <v>389</v>
      </c>
      <c r="B456" s="2">
        <v>0</v>
      </c>
      <c r="C456" s="2">
        <v>0</v>
      </c>
      <c r="D456" s="2">
        <v>0</v>
      </c>
      <c r="E456" s="2">
        <f>VLOOKUP(Share10[[#This Row],[Station]],[5]Sheet2!$A$2:$C$524,3,0)</f>
        <v>0</v>
      </c>
      <c r="F456" s="2">
        <f>VLOOKUP(Share10[[#This Row],[Station]],'[6]Reach and Share'!$A$1:$C$562,3,0)</f>
        <v>0</v>
      </c>
      <c r="G456" s="2">
        <f>Share10[[#This Row],[Q1''2025]]-Share10[[#This Row],[Q4''2024]]</f>
        <v>0</v>
      </c>
    </row>
    <row r="457" spans="1:7" x14ac:dyDescent="0.45">
      <c r="A457" s="3" t="s">
        <v>393</v>
      </c>
      <c r="B457" s="2">
        <v>0</v>
      </c>
      <c r="C457" s="2">
        <v>0</v>
      </c>
      <c r="D457" s="2">
        <v>0</v>
      </c>
      <c r="E457" s="2">
        <f>VLOOKUP(Share10[[#This Row],[Station]],[5]Sheet2!$A$2:$C$524,3,0)</f>
        <v>0</v>
      </c>
      <c r="F457" s="2">
        <f>VLOOKUP(Share10[[#This Row],[Station]],'[6]Reach and Share'!$A$1:$C$562,3,0)</f>
        <v>0</v>
      </c>
      <c r="G457" s="2">
        <f>Share10[[#This Row],[Q1''2025]]-Share10[[#This Row],[Q4''2024]]</f>
        <v>0</v>
      </c>
    </row>
    <row r="458" spans="1:7" x14ac:dyDescent="0.45">
      <c r="A458" s="3" t="s">
        <v>397</v>
      </c>
      <c r="B458" s="2">
        <v>0</v>
      </c>
      <c r="C458" s="2">
        <v>0</v>
      </c>
      <c r="D458" s="2">
        <v>0</v>
      </c>
      <c r="E458" s="2">
        <f>VLOOKUP(Share10[[#This Row],[Station]],[5]Sheet2!$A$2:$C$524,3,0)</f>
        <v>0</v>
      </c>
      <c r="F458" s="2">
        <f>VLOOKUP(Share10[[#This Row],[Station]],'[6]Reach and Share'!$A$1:$C$562,3,0)</f>
        <v>0</v>
      </c>
      <c r="G458" s="2">
        <f>Share10[[#This Row],[Q1''2025]]-Share10[[#This Row],[Q4''2024]]</f>
        <v>0</v>
      </c>
    </row>
    <row r="459" spans="1:7" x14ac:dyDescent="0.45">
      <c r="A459" s="3" t="s">
        <v>396</v>
      </c>
      <c r="B459" s="2">
        <v>0</v>
      </c>
      <c r="C459" s="2">
        <v>0</v>
      </c>
      <c r="D459" s="2">
        <v>1.9331128261668499E-2</v>
      </c>
      <c r="E459" s="2">
        <f>VLOOKUP(Share10[[#This Row],[Station]],[5]Sheet2!$A$2:$C$524,3,0)</f>
        <v>0</v>
      </c>
      <c r="F459" s="2">
        <f>VLOOKUP(Share10[[#This Row],[Station]],'[6]Reach and Share'!$A$1:$C$562,3,0)</f>
        <v>0</v>
      </c>
      <c r="G459" s="2">
        <f>Share10[[#This Row],[Q1''2025]]-Share10[[#This Row],[Q4''2024]]</f>
        <v>0</v>
      </c>
    </row>
    <row r="460" spans="1:7" x14ac:dyDescent="0.45">
      <c r="A460" s="3" t="s">
        <v>395</v>
      </c>
      <c r="B460" s="2">
        <v>0</v>
      </c>
      <c r="C460" s="2">
        <v>0</v>
      </c>
      <c r="D460" s="2">
        <v>0</v>
      </c>
      <c r="E460" s="2">
        <f>VLOOKUP(Share10[[#This Row],[Station]],[5]Sheet2!$A$2:$C$524,3,0)</f>
        <v>0</v>
      </c>
      <c r="F460" s="2">
        <f>VLOOKUP(Share10[[#This Row],[Station]],'[6]Reach and Share'!$A$1:$C$562,3,0)</f>
        <v>0</v>
      </c>
      <c r="G460" s="2">
        <f>Share10[[#This Row],[Q1''2025]]-Share10[[#This Row],[Q4''2024]]</f>
        <v>0</v>
      </c>
    </row>
    <row r="461" spans="1:7" x14ac:dyDescent="0.45">
      <c r="A461" s="3" t="s">
        <v>221</v>
      </c>
      <c r="B461" s="2">
        <v>0</v>
      </c>
      <c r="C461" s="2">
        <v>0</v>
      </c>
      <c r="D461" s="2">
        <v>0</v>
      </c>
      <c r="E461" s="2">
        <f>VLOOKUP(Share10[[#This Row],[Station]],[5]Sheet2!$A$2:$C$524,3,0)</f>
        <v>0</v>
      </c>
      <c r="F461" s="2">
        <f>VLOOKUP(Share10[[#This Row],[Station]],'[6]Reach and Share'!$A$1:$C$562,3,0)</f>
        <v>0</v>
      </c>
      <c r="G461" s="2">
        <f>Share10[[#This Row],[Q1''2025]]-Share10[[#This Row],[Q4''2024]]</f>
        <v>0</v>
      </c>
    </row>
    <row r="462" spans="1:7" x14ac:dyDescent="0.45">
      <c r="A462" s="3" t="s">
        <v>159</v>
      </c>
      <c r="B462" s="2">
        <v>0</v>
      </c>
      <c r="C462" s="2">
        <v>0</v>
      </c>
      <c r="D462" s="2">
        <v>0</v>
      </c>
      <c r="E462" s="2">
        <f>VLOOKUP(Share10[[#This Row],[Station]],[5]Sheet2!$A$2:$C$524,3,0)</f>
        <v>0</v>
      </c>
      <c r="F462" s="2">
        <f>VLOOKUP(Share10[[#This Row],[Station]],'[6]Reach and Share'!$A$1:$C$562,3,0)</f>
        <v>0</v>
      </c>
      <c r="G462" s="2">
        <f>Share10[[#This Row],[Q1''2025]]-Share10[[#This Row],[Q4''2024]]</f>
        <v>0</v>
      </c>
    </row>
    <row r="463" spans="1:7" x14ac:dyDescent="0.45">
      <c r="A463" s="3" t="s">
        <v>33</v>
      </c>
      <c r="B463" s="2">
        <v>0</v>
      </c>
      <c r="C463" s="2">
        <v>0</v>
      </c>
      <c r="D463" s="2">
        <v>0</v>
      </c>
      <c r="E463" s="2">
        <f>VLOOKUP(Share10[[#This Row],[Station]],[5]Sheet2!$A$2:$C$524,3,0)</f>
        <v>0</v>
      </c>
      <c r="F463" s="2">
        <f>VLOOKUP(Share10[[#This Row],[Station]],'[6]Reach and Share'!$A$1:$C$562,3,0)</f>
        <v>0</v>
      </c>
      <c r="G463" s="2">
        <f>Share10[[#This Row],[Q1''2025]]-Share10[[#This Row],[Q4''2024]]</f>
        <v>0</v>
      </c>
    </row>
    <row r="464" spans="1:7" x14ac:dyDescent="0.45">
      <c r="A464" s="3" t="s">
        <v>25</v>
      </c>
      <c r="B464" s="2">
        <v>0</v>
      </c>
      <c r="C464" s="2">
        <v>0</v>
      </c>
      <c r="D464" s="2">
        <v>0</v>
      </c>
      <c r="E464" s="2">
        <f>VLOOKUP(Share10[[#This Row],[Station]],[5]Sheet2!$A$2:$C$524,3,0)</f>
        <v>0</v>
      </c>
      <c r="F464" s="2">
        <f>VLOOKUP(Share10[[#This Row],[Station]],'[6]Reach and Share'!$A$1:$C$562,3,0)</f>
        <v>0</v>
      </c>
      <c r="G464" s="2">
        <f>Share10[[#This Row],[Q1''2025]]-Share10[[#This Row],[Q4''2024]]</f>
        <v>0</v>
      </c>
    </row>
    <row r="465" spans="1:7" x14ac:dyDescent="0.45">
      <c r="A465" s="3" t="s">
        <v>245</v>
      </c>
      <c r="B465" s="2">
        <v>0</v>
      </c>
      <c r="C465" s="2">
        <v>0</v>
      </c>
      <c r="D465" s="2">
        <v>0</v>
      </c>
      <c r="E465" s="2">
        <f>VLOOKUP(Share10[[#This Row],[Station]],[5]Sheet2!$A$2:$C$524,3,0)</f>
        <v>0</v>
      </c>
      <c r="F465" s="2">
        <f>VLOOKUP(Share10[[#This Row],[Station]],'[6]Reach and Share'!$A$1:$C$562,3,0)</f>
        <v>0</v>
      </c>
      <c r="G465" s="2">
        <f>Share10[[#This Row],[Q1''2025]]-Share10[[#This Row],[Q4''2024]]</f>
        <v>0</v>
      </c>
    </row>
    <row r="466" spans="1:7" x14ac:dyDescent="0.45">
      <c r="A466" s="3" t="s">
        <v>485</v>
      </c>
      <c r="B466" s="2">
        <v>0</v>
      </c>
      <c r="C466" s="2">
        <v>0</v>
      </c>
      <c r="D466" s="2">
        <v>0</v>
      </c>
      <c r="E466" s="2">
        <f>VLOOKUP(Share10[[#This Row],[Station]],[5]Sheet2!$A$2:$C$524,3,0)</f>
        <v>0</v>
      </c>
      <c r="F466" s="2">
        <f>VLOOKUP(Share10[[#This Row],[Station]],'[6]Reach and Share'!$A$1:$C$562,3,0)</f>
        <v>0</v>
      </c>
      <c r="G466" s="2">
        <f>Share10[[#This Row],[Q1''2025]]-Share10[[#This Row],[Q4''2024]]</f>
        <v>0</v>
      </c>
    </row>
    <row r="467" spans="1:7" x14ac:dyDescent="0.45">
      <c r="A467" s="3" t="s">
        <v>244</v>
      </c>
      <c r="B467" s="2">
        <v>0</v>
      </c>
      <c r="C467" s="2">
        <v>0</v>
      </c>
      <c r="D467" s="2">
        <v>0</v>
      </c>
      <c r="E467" s="2">
        <f>VLOOKUP(Share10[[#This Row],[Station]],[5]Sheet2!$A$2:$C$524,3,0)</f>
        <v>0</v>
      </c>
      <c r="F467" s="2">
        <f>VLOOKUP(Share10[[#This Row],[Station]],'[6]Reach and Share'!$A$1:$C$562,3,0)</f>
        <v>0</v>
      </c>
      <c r="G467" s="2">
        <f>Share10[[#This Row],[Q1''2025]]-Share10[[#This Row],[Q4''2024]]</f>
        <v>0</v>
      </c>
    </row>
    <row r="468" spans="1:7" x14ac:dyDescent="0.45">
      <c r="A468" s="3" t="s">
        <v>265</v>
      </c>
      <c r="B468" s="2">
        <v>0</v>
      </c>
      <c r="C468" s="2">
        <v>0</v>
      </c>
      <c r="D468" s="2">
        <v>0</v>
      </c>
      <c r="E468" s="2">
        <f>VLOOKUP(Share10[[#This Row],[Station]],[5]Sheet2!$A$2:$C$524,3,0)</f>
        <v>0</v>
      </c>
      <c r="F468" s="2">
        <f>VLOOKUP(Share10[[#This Row],[Station]],'[6]Reach and Share'!$A$1:$C$562,3,0)</f>
        <v>0</v>
      </c>
      <c r="G468" s="2">
        <f>Share10[[#This Row],[Q1''2025]]-Share10[[#This Row],[Q4''2024]]</f>
        <v>0</v>
      </c>
    </row>
    <row r="469" spans="1:7" x14ac:dyDescent="0.45">
      <c r="A469" s="3" t="s">
        <v>479</v>
      </c>
      <c r="B469" s="2">
        <v>0</v>
      </c>
      <c r="C469" s="2">
        <v>0</v>
      </c>
      <c r="D469" s="2">
        <v>0</v>
      </c>
      <c r="E469" s="2">
        <f>VLOOKUP(Share10[[#This Row],[Station]],[5]Sheet2!$A$2:$C$524,3,0)</f>
        <v>0</v>
      </c>
      <c r="F469" s="2">
        <f>VLOOKUP(Share10[[#This Row],[Station]],'[6]Reach and Share'!$A$1:$C$562,3,0)</f>
        <v>0</v>
      </c>
      <c r="G469" s="2">
        <f>Share10[[#This Row],[Q1''2025]]-Share10[[#This Row],[Q4''2024]]</f>
        <v>0</v>
      </c>
    </row>
    <row r="470" spans="1:7" x14ac:dyDescent="0.45">
      <c r="A470" s="3" t="s">
        <v>478</v>
      </c>
      <c r="B470" s="2">
        <v>0</v>
      </c>
      <c r="C470" s="2">
        <v>0</v>
      </c>
      <c r="D470" s="2">
        <v>0</v>
      </c>
      <c r="E470" s="2">
        <f>VLOOKUP(Share10[[#This Row],[Station]],[5]Sheet2!$A$2:$C$524,3,0)</f>
        <v>0</v>
      </c>
      <c r="F470" s="2">
        <f>VLOOKUP(Share10[[#This Row],[Station]],'[6]Reach and Share'!$A$1:$C$562,3,0)</f>
        <v>0</v>
      </c>
      <c r="G470" s="2">
        <f>Share10[[#This Row],[Q1''2025]]-Share10[[#This Row],[Q4''2024]]</f>
        <v>0</v>
      </c>
    </row>
    <row r="471" spans="1:7" x14ac:dyDescent="0.45">
      <c r="A471" s="3" t="s">
        <v>522</v>
      </c>
      <c r="B471" s="2">
        <v>0</v>
      </c>
      <c r="C471" s="2">
        <v>0</v>
      </c>
      <c r="D471" s="2">
        <v>0</v>
      </c>
      <c r="E471" s="2">
        <f>VLOOKUP(Share10[[#This Row],[Station]],[5]Sheet2!$A$2:$C$524,3,0)</f>
        <v>0</v>
      </c>
      <c r="F471" s="2">
        <f>VLOOKUP(Share10[[#This Row],[Station]],'[6]Reach and Share'!$A$1:$C$562,3,0)</f>
        <v>0</v>
      </c>
      <c r="G471" s="2">
        <f>Share10[[#This Row],[Q1''2025]]-Share10[[#This Row],[Q4''2024]]</f>
        <v>0</v>
      </c>
    </row>
    <row r="472" spans="1:7" x14ac:dyDescent="0.45">
      <c r="A472" s="3" t="s">
        <v>504</v>
      </c>
      <c r="B472" s="2">
        <v>0</v>
      </c>
      <c r="C472" s="2">
        <v>0</v>
      </c>
      <c r="D472" s="2">
        <v>0</v>
      </c>
      <c r="E472" s="2">
        <f>VLOOKUP(Share10[[#This Row],[Station]],[5]Sheet2!$A$2:$C$524,3,0)</f>
        <v>0</v>
      </c>
      <c r="F472" s="2">
        <f>VLOOKUP(Share10[[#This Row],[Station]],'[6]Reach and Share'!$A$1:$C$562,3,0)</f>
        <v>0</v>
      </c>
      <c r="G472" s="2">
        <f>Share10[[#This Row],[Q1''2025]]-Share10[[#This Row],[Q4''2024]]</f>
        <v>0</v>
      </c>
    </row>
    <row r="473" spans="1:7" x14ac:dyDescent="0.45">
      <c r="A473" s="3" t="s">
        <v>184</v>
      </c>
      <c r="B473" s="2">
        <v>0</v>
      </c>
      <c r="C473" s="2">
        <v>0</v>
      </c>
      <c r="D473" s="2">
        <v>0</v>
      </c>
      <c r="E473" s="2">
        <f>VLOOKUP(Share10[[#This Row],[Station]],[5]Sheet2!$A$2:$C$524,3,0)</f>
        <v>0</v>
      </c>
      <c r="F473" s="2">
        <f>VLOOKUP(Share10[[#This Row],[Station]],'[6]Reach and Share'!$A$1:$C$562,3,0)</f>
        <v>0</v>
      </c>
      <c r="G473" s="2">
        <f>Share10[[#This Row],[Q1''2025]]-Share10[[#This Row],[Q4''2024]]</f>
        <v>0</v>
      </c>
    </row>
    <row r="474" spans="1:7" x14ac:dyDescent="0.45">
      <c r="A474" s="3" t="s">
        <v>266</v>
      </c>
      <c r="B474" s="2">
        <v>0</v>
      </c>
      <c r="C474" s="2">
        <v>0</v>
      </c>
      <c r="D474" s="2">
        <v>0</v>
      </c>
      <c r="E474" s="2">
        <f>VLOOKUP(Share10[[#This Row],[Station]],[5]Sheet2!$A$2:$C$524,3,0)</f>
        <v>0</v>
      </c>
      <c r="F474" s="2">
        <f>VLOOKUP(Share10[[#This Row],[Station]],'[6]Reach and Share'!$A$1:$C$562,3,0)</f>
        <v>0</v>
      </c>
      <c r="G474" s="2">
        <f>Share10[[#This Row],[Q1''2025]]-Share10[[#This Row],[Q4''2024]]</f>
        <v>0</v>
      </c>
    </row>
    <row r="475" spans="1:7" x14ac:dyDescent="0.45">
      <c r="A475" s="3" t="s">
        <v>247</v>
      </c>
      <c r="B475" s="2">
        <v>0</v>
      </c>
      <c r="C475" s="2">
        <v>0</v>
      </c>
      <c r="D475" s="2">
        <v>0</v>
      </c>
      <c r="E475" s="2">
        <f>VLOOKUP(Share10[[#This Row],[Station]],[5]Sheet2!$A$2:$C$524,3,0)</f>
        <v>0</v>
      </c>
      <c r="F475" s="2">
        <f>VLOOKUP(Share10[[#This Row],[Station]],'[6]Reach and Share'!$A$1:$C$562,3,0)</f>
        <v>0</v>
      </c>
      <c r="G475" s="2">
        <f>Share10[[#This Row],[Q1''2025]]-Share10[[#This Row],[Q4''2024]]</f>
        <v>0</v>
      </c>
    </row>
    <row r="476" spans="1:7" x14ac:dyDescent="0.45">
      <c r="A476" s="3" t="s">
        <v>252</v>
      </c>
      <c r="B476" s="2">
        <v>0</v>
      </c>
      <c r="C476" s="2">
        <v>0</v>
      </c>
      <c r="D476" s="2">
        <v>0</v>
      </c>
      <c r="E476" s="2">
        <f>VLOOKUP(Share10[[#This Row],[Station]],[5]Sheet2!$A$2:$C$524,3,0)</f>
        <v>0</v>
      </c>
      <c r="F476" s="2">
        <f>VLOOKUP(Share10[[#This Row],[Station]],'[6]Reach and Share'!$A$1:$C$562,3,0)</f>
        <v>0</v>
      </c>
      <c r="G476" s="2">
        <f>Share10[[#This Row],[Q1''2025]]-Share10[[#This Row],[Q4''2024]]</f>
        <v>0</v>
      </c>
    </row>
    <row r="477" spans="1:7" x14ac:dyDescent="0.45">
      <c r="A477" s="3" t="s">
        <v>79</v>
      </c>
      <c r="B477" s="2">
        <v>0</v>
      </c>
      <c r="C477" s="2">
        <v>0</v>
      </c>
      <c r="D477" s="2">
        <v>0</v>
      </c>
      <c r="E477" s="2">
        <f>VLOOKUP(Share10[[#This Row],[Station]],[5]Sheet2!$A$2:$C$524,3,0)</f>
        <v>0</v>
      </c>
      <c r="F477" s="2">
        <f>VLOOKUP(Share10[[#This Row],[Station]],'[6]Reach and Share'!$A$1:$C$562,3,0)</f>
        <v>0</v>
      </c>
      <c r="G477" s="2">
        <f>Share10[[#This Row],[Q1''2025]]-Share10[[#This Row],[Q4''2024]]</f>
        <v>0</v>
      </c>
    </row>
    <row r="478" spans="1:7" x14ac:dyDescent="0.45">
      <c r="A478" s="3" t="s">
        <v>451</v>
      </c>
      <c r="B478" s="2">
        <v>0</v>
      </c>
      <c r="C478" s="2">
        <v>0</v>
      </c>
      <c r="D478" s="2">
        <v>0</v>
      </c>
      <c r="E478" s="2">
        <f>VLOOKUP(Share10[[#This Row],[Station]],[5]Sheet2!$A$2:$C$524,3,0)</f>
        <v>0</v>
      </c>
      <c r="F478" s="2">
        <f>VLOOKUP(Share10[[#This Row],[Station]],'[6]Reach and Share'!$A$1:$C$562,3,0)</f>
        <v>0</v>
      </c>
      <c r="G478" s="2">
        <f>Share10[[#This Row],[Q1''2025]]-Share10[[#This Row],[Q4''2024]]</f>
        <v>0</v>
      </c>
    </row>
    <row r="479" spans="1:7" x14ac:dyDescent="0.45">
      <c r="A479" s="3" t="s">
        <v>253</v>
      </c>
      <c r="B479" s="2">
        <v>0</v>
      </c>
      <c r="C479" s="2">
        <v>0</v>
      </c>
      <c r="D479" s="2">
        <v>0</v>
      </c>
      <c r="E479" s="2">
        <f>VLOOKUP(Share10[[#This Row],[Station]],[5]Sheet2!$A$2:$C$524,3,0)</f>
        <v>0</v>
      </c>
      <c r="F479" s="2">
        <f>VLOOKUP(Share10[[#This Row],[Station]],'[6]Reach and Share'!$A$1:$C$562,3,0)</f>
        <v>0</v>
      </c>
      <c r="G479" s="2">
        <f>Share10[[#This Row],[Q1''2025]]-Share10[[#This Row],[Q4''2024]]</f>
        <v>0</v>
      </c>
    </row>
    <row r="480" spans="1:7" x14ac:dyDescent="0.45">
      <c r="A480" s="3" t="s">
        <v>464</v>
      </c>
      <c r="B480" s="2">
        <v>0</v>
      </c>
      <c r="C480" s="2">
        <v>0</v>
      </c>
      <c r="D480" s="2">
        <v>0</v>
      </c>
      <c r="E480" s="2">
        <f>VLOOKUP(Share10[[#This Row],[Station]],[5]Sheet2!$A$2:$C$524,3,0)</f>
        <v>0</v>
      </c>
      <c r="F480" s="2">
        <f>VLOOKUP(Share10[[#This Row],[Station]],'[6]Reach and Share'!$A$1:$C$562,3,0)</f>
        <v>0</v>
      </c>
      <c r="G480" s="2">
        <f>Share10[[#This Row],[Q1''2025]]-Share10[[#This Row],[Q4''2024]]</f>
        <v>0</v>
      </c>
    </row>
    <row r="481" spans="1:7" x14ac:dyDescent="0.45">
      <c r="A481" s="3" t="s">
        <v>246</v>
      </c>
      <c r="B481" s="2">
        <v>0</v>
      </c>
      <c r="C481" s="2">
        <v>0</v>
      </c>
      <c r="D481" s="2">
        <v>0</v>
      </c>
      <c r="E481" s="2">
        <f>VLOOKUP(Share10[[#This Row],[Station]],[5]Sheet2!$A$2:$C$524,3,0)</f>
        <v>0</v>
      </c>
      <c r="F481" s="2">
        <f>VLOOKUP(Share10[[#This Row],[Station]],'[6]Reach and Share'!$A$1:$C$562,3,0)</f>
        <v>0</v>
      </c>
      <c r="G481" s="2">
        <f>Share10[[#This Row],[Q1''2025]]-Share10[[#This Row],[Q4''2024]]</f>
        <v>0</v>
      </c>
    </row>
    <row r="482" spans="1:7" x14ac:dyDescent="0.45">
      <c r="A482" s="3" t="s">
        <v>447</v>
      </c>
      <c r="B482" s="2">
        <v>0</v>
      </c>
      <c r="C482" s="2">
        <v>0</v>
      </c>
      <c r="D482" s="2">
        <v>0</v>
      </c>
      <c r="E482" s="2">
        <f>VLOOKUP(Share10[[#This Row],[Station]],[5]Sheet2!$A$2:$C$524,3,0)</f>
        <v>0</v>
      </c>
      <c r="F482" s="2">
        <f>VLOOKUP(Share10[[#This Row],[Station]],'[6]Reach and Share'!$A$1:$C$562,3,0)</f>
        <v>0</v>
      </c>
      <c r="G482" s="2">
        <f>Share10[[#This Row],[Q1''2025]]-Share10[[#This Row],[Q4''2024]]</f>
        <v>0</v>
      </c>
    </row>
    <row r="483" spans="1:7" x14ac:dyDescent="0.45">
      <c r="A483" s="3" t="s">
        <v>47</v>
      </c>
      <c r="B483" s="2">
        <v>0</v>
      </c>
      <c r="C483" s="2">
        <v>0</v>
      </c>
      <c r="D483" s="2">
        <v>0</v>
      </c>
      <c r="E483" s="2">
        <f>VLOOKUP(Share10[[#This Row],[Station]],[5]Sheet2!$A$2:$C$524,3,0)</f>
        <v>0</v>
      </c>
      <c r="F483" s="2">
        <f>VLOOKUP(Share10[[#This Row],[Station]],'[6]Reach and Share'!$A$1:$C$562,3,0)</f>
        <v>0</v>
      </c>
      <c r="G483" s="2">
        <f>Share10[[#This Row],[Q1''2025]]-Share10[[#This Row],[Q4''2024]]</f>
        <v>0</v>
      </c>
    </row>
    <row r="484" spans="1:7" x14ac:dyDescent="0.45">
      <c r="A484" s="3" t="s">
        <v>250</v>
      </c>
      <c r="B484" s="2">
        <v>0</v>
      </c>
      <c r="C484" s="2">
        <v>0</v>
      </c>
      <c r="D484" s="2">
        <v>0</v>
      </c>
      <c r="E484" s="2">
        <f>VLOOKUP(Share10[[#This Row],[Station]],[5]Sheet2!$A$2:$C$524,3,0)</f>
        <v>0</v>
      </c>
      <c r="F484" s="2">
        <f>VLOOKUP(Share10[[#This Row],[Station]],'[6]Reach and Share'!$A$1:$C$562,3,0)</f>
        <v>0</v>
      </c>
      <c r="G484" s="2">
        <f>Share10[[#This Row],[Q1''2025]]-Share10[[#This Row],[Q4''2024]]</f>
        <v>0</v>
      </c>
    </row>
    <row r="485" spans="1:7" x14ac:dyDescent="0.45">
      <c r="A485" s="3" t="s">
        <v>248</v>
      </c>
      <c r="B485" s="2">
        <v>1.6107863023505551E-3</v>
      </c>
      <c r="C485" s="2">
        <v>8.5017948233515961E-4</v>
      </c>
      <c r="D485" s="2">
        <v>1.3597941933112831E-3</v>
      </c>
      <c r="E485" s="2">
        <f>VLOOKUP(Share10[[#This Row],[Station]],[5]Sheet2!$A$2:$C$524,3,0)</f>
        <v>0</v>
      </c>
      <c r="F485" s="2">
        <f>VLOOKUP(Share10[[#This Row],[Station]],'[6]Reach and Share'!$A$1:$C$562,3,0)</f>
        <v>0</v>
      </c>
      <c r="G485" s="2">
        <f>Share10[[#This Row],[Q1''2025]]-Share10[[#This Row],[Q4''2024]]</f>
        <v>0</v>
      </c>
    </row>
    <row r="486" spans="1:7" x14ac:dyDescent="0.45">
      <c r="A486" s="3" t="s">
        <v>30</v>
      </c>
      <c r="B486" s="2">
        <v>6.4431452094022186E-3</v>
      </c>
      <c r="C486" s="2">
        <v>0</v>
      </c>
      <c r="D486" s="2">
        <v>1.1025358324145531E-3</v>
      </c>
      <c r="E486" s="2">
        <f>VLOOKUP(Share10[[#This Row],[Station]],[5]Sheet2!$A$2:$C$524,3,0)</f>
        <v>0</v>
      </c>
      <c r="F486" s="2">
        <f>VLOOKUP(Share10[[#This Row],[Station]],'[6]Reach and Share'!$A$1:$C$562,3,0)</f>
        <v>0</v>
      </c>
      <c r="G486" s="2">
        <f>Share10[[#This Row],[Q1''2025]]-Share10[[#This Row],[Q4''2024]]</f>
        <v>0</v>
      </c>
    </row>
    <row r="487" spans="1:7" x14ac:dyDescent="0.45">
      <c r="A487" s="3" t="s">
        <v>20</v>
      </c>
      <c r="B487" s="2">
        <v>0</v>
      </c>
      <c r="C487" s="2">
        <v>0</v>
      </c>
      <c r="D487" s="2">
        <v>5.6964351341418596E-3</v>
      </c>
      <c r="E487" s="2">
        <f>VLOOKUP(Share10[[#This Row],[Station]],[5]Sheet2!$A$2:$C$524,3,0)</f>
        <v>0</v>
      </c>
      <c r="F487" s="2">
        <f>VLOOKUP(Share10[[#This Row],[Station]],'[6]Reach and Share'!$A$1:$C$562,3,0)</f>
        <v>0</v>
      </c>
      <c r="G487" s="2">
        <f>Share10[[#This Row],[Q1''2025]]-Share10[[#This Row],[Q4''2024]]</f>
        <v>0</v>
      </c>
    </row>
    <row r="488" spans="1:7" x14ac:dyDescent="0.45">
      <c r="A488" s="3" t="s">
        <v>153</v>
      </c>
      <c r="B488" s="2">
        <v>0</v>
      </c>
      <c r="C488" s="2">
        <v>0</v>
      </c>
      <c r="D488" s="2">
        <v>0</v>
      </c>
      <c r="E488" s="2">
        <f>VLOOKUP(Share10[[#This Row],[Station]],[5]Sheet2!$A$2:$C$524,3,0)</f>
        <v>0</v>
      </c>
      <c r="F488" s="2">
        <f>VLOOKUP(Share10[[#This Row],[Station]],'[6]Reach and Share'!$A$1:$C$562,3,0)</f>
        <v>0</v>
      </c>
      <c r="G488" s="2">
        <f>Share10[[#This Row],[Q1''2025]]-Share10[[#This Row],[Q4''2024]]</f>
        <v>0</v>
      </c>
    </row>
    <row r="489" spans="1:7" x14ac:dyDescent="0.45">
      <c r="A489" s="3" t="s">
        <v>251</v>
      </c>
      <c r="B489" s="2">
        <v>0</v>
      </c>
      <c r="C489" s="2">
        <v>0</v>
      </c>
      <c r="D489" s="2">
        <v>0</v>
      </c>
      <c r="E489" s="2">
        <f>VLOOKUP(Share10[[#This Row],[Station]],[5]Sheet2!$A$2:$C$524,3,0)</f>
        <v>0</v>
      </c>
      <c r="F489" s="2">
        <f>VLOOKUP(Share10[[#This Row],[Station]],'[6]Reach and Share'!$A$1:$C$562,3,0)</f>
        <v>0</v>
      </c>
      <c r="G489" s="2">
        <f>Share10[[#This Row],[Q1''2025]]-Share10[[#This Row],[Q4''2024]]</f>
        <v>0</v>
      </c>
    </row>
    <row r="490" spans="1:7" x14ac:dyDescent="0.45">
      <c r="A490" s="3" t="s">
        <v>229</v>
      </c>
      <c r="B490" s="2">
        <v>0</v>
      </c>
      <c r="C490" s="2">
        <v>0</v>
      </c>
      <c r="D490" s="2">
        <v>0</v>
      </c>
      <c r="E490" s="2">
        <f>VLOOKUP(Share10[[#This Row],[Station]],[5]Sheet2!$A$2:$C$524,3,0)</f>
        <v>0</v>
      </c>
      <c r="F490" s="2">
        <f>VLOOKUP(Share10[[#This Row],[Station]],'[6]Reach and Share'!$A$1:$C$562,3,0)</f>
        <v>0</v>
      </c>
      <c r="G490" s="2">
        <f>Share10[[#This Row],[Q1''2025]]-Share10[[#This Row],[Q4''2024]]</f>
        <v>0</v>
      </c>
    </row>
    <row r="491" spans="1:7" x14ac:dyDescent="0.45">
      <c r="A491" s="3" t="s">
        <v>286</v>
      </c>
      <c r="B491" s="2">
        <v>0</v>
      </c>
      <c r="C491" s="2">
        <v>0</v>
      </c>
      <c r="D491" s="2">
        <v>0</v>
      </c>
      <c r="E491" s="2">
        <f>VLOOKUP(Share10[[#This Row],[Station]],[5]Sheet2!$A$2:$C$524,3,0)</f>
        <v>0</v>
      </c>
      <c r="F491" s="2">
        <f>VLOOKUP(Share10[[#This Row],[Station]],'[6]Reach and Share'!$A$1:$C$562,3,0)</f>
        <v>0</v>
      </c>
      <c r="G491" s="2">
        <f>Share10[[#This Row],[Q1''2025]]-Share10[[#This Row],[Q4''2024]]</f>
        <v>0</v>
      </c>
    </row>
    <row r="492" spans="1:7" x14ac:dyDescent="0.45">
      <c r="A492" s="3" t="s">
        <v>278</v>
      </c>
      <c r="B492" s="2">
        <v>0</v>
      </c>
      <c r="C492" s="2">
        <v>0</v>
      </c>
      <c r="D492" s="2">
        <v>0</v>
      </c>
      <c r="E492" s="2">
        <f>VLOOKUP(Share10[[#This Row],[Station]],[5]Sheet2!$A$2:$C$524,3,0)</f>
        <v>0</v>
      </c>
      <c r="F492" s="2">
        <f>VLOOKUP(Share10[[#This Row],[Station]],'[6]Reach and Share'!$A$1:$C$562,3,0)</f>
        <v>0</v>
      </c>
      <c r="G492" s="2">
        <f>Share10[[#This Row],[Q1''2025]]-Share10[[#This Row],[Q4''2024]]</f>
        <v>0</v>
      </c>
    </row>
    <row r="493" spans="1:7" x14ac:dyDescent="0.45">
      <c r="A493" s="3" t="s">
        <v>40</v>
      </c>
      <c r="B493" s="2">
        <v>0</v>
      </c>
      <c r="C493" s="2">
        <v>0</v>
      </c>
      <c r="D493" s="2">
        <v>0</v>
      </c>
      <c r="E493" s="2">
        <f>VLOOKUP(Share10[[#This Row],[Station]],[5]Sheet2!$A$2:$C$524,3,0)</f>
        <v>0</v>
      </c>
      <c r="F493" s="2">
        <f>VLOOKUP(Share10[[#This Row],[Station]],'[6]Reach and Share'!$A$1:$C$562,3,0)</f>
        <v>0</v>
      </c>
      <c r="G493" s="2">
        <f>Share10[[#This Row],[Q1''2025]]-Share10[[#This Row],[Q4''2024]]</f>
        <v>0</v>
      </c>
    </row>
    <row r="494" spans="1:7" x14ac:dyDescent="0.45">
      <c r="A494" s="3" t="s">
        <v>181</v>
      </c>
      <c r="B494" s="2">
        <v>0</v>
      </c>
      <c r="C494" s="2">
        <v>0</v>
      </c>
      <c r="D494" s="2">
        <v>0</v>
      </c>
      <c r="E494" s="2">
        <f>VLOOKUP(Share10[[#This Row],[Station]],[5]Sheet2!$A$2:$C$524,3,0)</f>
        <v>0</v>
      </c>
      <c r="F494" s="2">
        <f>VLOOKUP(Share10[[#This Row],[Station]],'[6]Reach and Share'!$A$1:$C$562,3,0)</f>
        <v>0</v>
      </c>
      <c r="G494" s="2">
        <f>Share10[[#This Row],[Q1''2025]]-Share10[[#This Row],[Q4''2024]]</f>
        <v>0</v>
      </c>
    </row>
    <row r="495" spans="1:7" x14ac:dyDescent="0.45">
      <c r="A495" s="3" t="s">
        <v>280</v>
      </c>
      <c r="B495" s="2">
        <v>0</v>
      </c>
      <c r="C495" s="2">
        <v>0</v>
      </c>
      <c r="D495" s="2">
        <v>0</v>
      </c>
      <c r="E495" s="2">
        <f>VLOOKUP(Share10[[#This Row],[Station]],[5]Sheet2!$A$2:$C$524,3,0)</f>
        <v>0</v>
      </c>
      <c r="F495" s="2">
        <f>VLOOKUP(Share10[[#This Row],[Station]],'[6]Reach and Share'!$A$1:$C$562,3,0)</f>
        <v>0</v>
      </c>
      <c r="G495" s="2">
        <f>Share10[[#This Row],[Q1''2025]]-Share10[[#This Row],[Q4''2024]]</f>
        <v>0</v>
      </c>
    </row>
    <row r="496" spans="1:7" x14ac:dyDescent="0.45">
      <c r="A496" s="3" t="s">
        <v>477</v>
      </c>
      <c r="B496" s="2">
        <v>0</v>
      </c>
      <c r="C496" s="2">
        <v>0</v>
      </c>
      <c r="D496" s="2">
        <v>0</v>
      </c>
      <c r="E496" s="2">
        <f>VLOOKUP(Share10[[#This Row],[Station]],[5]Sheet2!$A$2:$C$524,3,0)</f>
        <v>0</v>
      </c>
      <c r="F496" s="2">
        <f>VLOOKUP(Share10[[#This Row],[Station]],'[6]Reach and Share'!$A$1:$C$562,3,0)</f>
        <v>0</v>
      </c>
      <c r="G496" s="2">
        <f>Share10[[#This Row],[Q1''2025]]-Share10[[#This Row],[Q4''2024]]</f>
        <v>0</v>
      </c>
    </row>
    <row r="497" spans="1:7" x14ac:dyDescent="0.45">
      <c r="A497" s="3" t="s">
        <v>283</v>
      </c>
      <c r="B497" s="2">
        <v>0</v>
      </c>
      <c r="C497" s="2">
        <v>0</v>
      </c>
      <c r="D497" s="2">
        <v>0</v>
      </c>
      <c r="E497" s="2">
        <f>VLOOKUP(Share10[[#This Row],[Station]],[5]Sheet2!$A$2:$C$524,3,0)</f>
        <v>0</v>
      </c>
      <c r="F497" s="2">
        <f>VLOOKUP(Share10[[#This Row],[Station]],'[6]Reach and Share'!$A$1:$C$562,3,0)</f>
        <v>0</v>
      </c>
      <c r="G497" s="2">
        <f>Share10[[#This Row],[Q1''2025]]-Share10[[#This Row],[Q4''2024]]</f>
        <v>0</v>
      </c>
    </row>
    <row r="498" spans="1:7" x14ac:dyDescent="0.45">
      <c r="A498" s="3" t="s">
        <v>281</v>
      </c>
      <c r="B498" s="2">
        <v>0</v>
      </c>
      <c r="C498" s="2">
        <v>0</v>
      </c>
      <c r="D498" s="2">
        <v>0</v>
      </c>
      <c r="E498" s="2">
        <f>VLOOKUP(Share10[[#This Row],[Station]],[5]Sheet2!$A$2:$C$524,3,0)</f>
        <v>0</v>
      </c>
      <c r="F498" s="2">
        <f>VLOOKUP(Share10[[#This Row],[Station]],'[6]Reach and Share'!$A$1:$C$562,3,0)</f>
        <v>0</v>
      </c>
      <c r="G498" s="2">
        <f>Share10[[#This Row],[Q1''2025]]-Share10[[#This Row],[Q4''2024]]</f>
        <v>0</v>
      </c>
    </row>
    <row r="499" spans="1:7" x14ac:dyDescent="0.45">
      <c r="A499" s="3" t="s">
        <v>510</v>
      </c>
      <c r="B499" s="2">
        <v>0</v>
      </c>
      <c r="C499" s="2">
        <v>0</v>
      </c>
      <c r="D499" s="2">
        <v>0</v>
      </c>
      <c r="E499" s="2">
        <f>VLOOKUP(Share10[[#This Row],[Station]],[5]Sheet2!$A$2:$C$524,3,0)</f>
        <v>0</v>
      </c>
      <c r="F499" s="2">
        <f>VLOOKUP(Share10[[#This Row],[Station]],'[6]Reach and Share'!$A$1:$C$562,3,0)</f>
        <v>0</v>
      </c>
      <c r="G499" s="2">
        <f>Share10[[#This Row],[Q1''2025]]-Share10[[#This Row],[Q4''2024]]</f>
        <v>0</v>
      </c>
    </row>
    <row r="500" spans="1:7" x14ac:dyDescent="0.45">
      <c r="A500" s="3" t="s">
        <v>275</v>
      </c>
      <c r="B500" s="2">
        <v>0</v>
      </c>
      <c r="C500" s="2">
        <v>0</v>
      </c>
      <c r="D500" s="2">
        <v>0</v>
      </c>
      <c r="E500" s="2">
        <f>VLOOKUP(Share10[[#This Row],[Station]],[5]Sheet2!$A$2:$C$524,3,0)</f>
        <v>0</v>
      </c>
      <c r="F500" s="2">
        <f>VLOOKUP(Share10[[#This Row],[Station]],'[6]Reach and Share'!$A$1:$C$562,3,0)</f>
        <v>0</v>
      </c>
      <c r="G500" s="2">
        <f>Share10[[#This Row],[Q1''2025]]-Share10[[#This Row],[Q4''2024]]</f>
        <v>0</v>
      </c>
    </row>
    <row r="501" spans="1:7" x14ac:dyDescent="0.45">
      <c r="A501" s="3" t="s">
        <v>274</v>
      </c>
      <c r="B501" s="2">
        <v>0</v>
      </c>
      <c r="C501" s="2">
        <v>0</v>
      </c>
      <c r="D501" s="2">
        <v>0</v>
      </c>
      <c r="E501" s="2">
        <f>VLOOKUP(Share10[[#This Row],[Station]],[5]Sheet2!$A$2:$C$524,3,0)</f>
        <v>0</v>
      </c>
      <c r="F501" s="2">
        <f>VLOOKUP(Share10[[#This Row],[Station]],'[6]Reach and Share'!$A$1:$C$562,3,0)</f>
        <v>0</v>
      </c>
      <c r="G501" s="2">
        <f>Share10[[#This Row],[Q1''2025]]-Share10[[#This Row],[Q4''2024]]</f>
        <v>0</v>
      </c>
    </row>
    <row r="502" spans="1:7" x14ac:dyDescent="0.45">
      <c r="A502" s="3" t="s">
        <v>273</v>
      </c>
      <c r="B502" s="2">
        <v>0</v>
      </c>
      <c r="C502" s="2">
        <v>0</v>
      </c>
      <c r="D502" s="2">
        <v>0</v>
      </c>
      <c r="E502" s="2">
        <f>VLOOKUP(Share10[[#This Row],[Station]],[5]Sheet2!$A$2:$C$524,3,0)</f>
        <v>0</v>
      </c>
      <c r="F502" s="2">
        <f>VLOOKUP(Share10[[#This Row],[Station]],'[6]Reach and Share'!$A$1:$C$562,3,0)</f>
        <v>0</v>
      </c>
      <c r="G502" s="2">
        <f>Share10[[#This Row],[Q1''2025]]-Share10[[#This Row],[Q4''2024]]</f>
        <v>0</v>
      </c>
    </row>
    <row r="503" spans="1:7" x14ac:dyDescent="0.45">
      <c r="A503" s="3" t="s">
        <v>276</v>
      </c>
      <c r="B503" s="2">
        <v>0</v>
      </c>
      <c r="C503" s="2">
        <v>0</v>
      </c>
      <c r="D503" s="2">
        <v>0</v>
      </c>
      <c r="E503" s="2">
        <f>VLOOKUP(Share10[[#This Row],[Station]],[5]Sheet2!$A$2:$C$524,3,0)</f>
        <v>0</v>
      </c>
      <c r="F503" s="2">
        <f>VLOOKUP(Share10[[#This Row],[Station]],'[6]Reach and Share'!$A$1:$C$562,3,0)</f>
        <v>0</v>
      </c>
      <c r="G503" s="2">
        <f>Share10[[#This Row],[Q1''2025]]-Share10[[#This Row],[Q4''2024]]</f>
        <v>0</v>
      </c>
    </row>
    <row r="504" spans="1:7" x14ac:dyDescent="0.45">
      <c r="A504" s="3" t="s">
        <v>73</v>
      </c>
      <c r="B504" s="2">
        <v>0</v>
      </c>
      <c r="C504" s="2">
        <v>0</v>
      </c>
      <c r="D504" s="2">
        <v>0</v>
      </c>
      <c r="E504" s="2">
        <f>VLOOKUP(Share10[[#This Row],[Station]],[5]Sheet2!$A$2:$C$524,3,0)</f>
        <v>0</v>
      </c>
      <c r="F504" s="2">
        <f>VLOOKUP(Share10[[#This Row],[Station]],'[6]Reach and Share'!$A$1:$C$562,3,0)</f>
        <v>0</v>
      </c>
      <c r="G504" s="2">
        <f>Share10[[#This Row],[Q1''2025]]-Share10[[#This Row],[Q4''2024]]</f>
        <v>0</v>
      </c>
    </row>
    <row r="505" spans="1:7" x14ac:dyDescent="0.45">
      <c r="A505" s="3" t="s">
        <v>446</v>
      </c>
      <c r="B505" s="2">
        <v>0</v>
      </c>
      <c r="C505" s="2">
        <v>0</v>
      </c>
      <c r="D505" s="2">
        <v>0</v>
      </c>
      <c r="E505" s="2">
        <f>VLOOKUP(Share10[[#This Row],[Station]],[5]Sheet2!$A$2:$C$524,3,0)</f>
        <v>0</v>
      </c>
      <c r="F505" s="2">
        <f>VLOOKUP(Share10[[#This Row],[Station]],'[6]Reach and Share'!$A$1:$C$562,3,0)</f>
        <v>0</v>
      </c>
      <c r="G505" s="2">
        <f>Share10[[#This Row],[Q1''2025]]-Share10[[#This Row],[Q4''2024]]</f>
        <v>0</v>
      </c>
    </row>
    <row r="506" spans="1:7" x14ac:dyDescent="0.45">
      <c r="A506" s="3" t="s">
        <v>78</v>
      </c>
      <c r="B506" s="2">
        <v>0</v>
      </c>
      <c r="C506" s="2">
        <v>0</v>
      </c>
      <c r="D506" s="2">
        <v>0</v>
      </c>
      <c r="E506" s="2">
        <f>VLOOKUP(Share10[[#This Row],[Station]],[5]Sheet2!$A$2:$C$524,3,0)</f>
        <v>0</v>
      </c>
      <c r="F506" s="2">
        <f>VLOOKUP(Share10[[#This Row],[Station]],'[6]Reach and Share'!$A$1:$C$562,3,0)</f>
        <v>0</v>
      </c>
      <c r="G506" s="2">
        <f>Share10[[#This Row],[Q1''2025]]-Share10[[#This Row],[Q4''2024]]</f>
        <v>0</v>
      </c>
    </row>
    <row r="507" spans="1:7" x14ac:dyDescent="0.45">
      <c r="A507" s="3" t="s">
        <v>282</v>
      </c>
      <c r="B507" s="2">
        <v>0</v>
      </c>
      <c r="C507" s="2">
        <v>0</v>
      </c>
      <c r="D507" s="2">
        <v>0</v>
      </c>
      <c r="E507" s="2">
        <f>VLOOKUP(Share10[[#This Row],[Station]],[5]Sheet2!$A$2:$C$524,3,0)</f>
        <v>0</v>
      </c>
      <c r="F507" s="2">
        <f>VLOOKUP(Share10[[#This Row],[Station]],'[6]Reach and Share'!$A$1:$C$562,3,0)</f>
        <v>0</v>
      </c>
      <c r="G507" s="2">
        <f>Share10[[#This Row],[Q1''2025]]-Share10[[#This Row],[Q4''2024]]</f>
        <v>0</v>
      </c>
    </row>
    <row r="508" spans="1:7" x14ac:dyDescent="0.45">
      <c r="A508" s="3" t="s">
        <v>269</v>
      </c>
      <c r="B508" s="2">
        <v>0</v>
      </c>
      <c r="C508" s="2">
        <v>0</v>
      </c>
      <c r="D508" s="2">
        <v>0</v>
      </c>
      <c r="E508" s="2">
        <f>VLOOKUP(Share10[[#This Row],[Station]],[5]Sheet2!$A$2:$C$524,3,0)</f>
        <v>0</v>
      </c>
      <c r="F508" s="2">
        <f>VLOOKUP(Share10[[#This Row],[Station]],'[6]Reach and Share'!$A$1:$C$562,3,0)</f>
        <v>0</v>
      </c>
      <c r="G508" s="2">
        <f>Share10[[#This Row],[Q1''2025]]-Share10[[#This Row],[Q4''2024]]</f>
        <v>0</v>
      </c>
    </row>
    <row r="509" spans="1:7" x14ac:dyDescent="0.45">
      <c r="A509" s="3" t="s">
        <v>503</v>
      </c>
      <c r="B509" s="2">
        <v>0</v>
      </c>
      <c r="C509" s="2">
        <v>0</v>
      </c>
      <c r="D509" s="2">
        <v>0</v>
      </c>
      <c r="E509" s="2">
        <f>VLOOKUP(Share10[[#This Row],[Station]],[5]Sheet2!$A$2:$C$524,3,0)</f>
        <v>0</v>
      </c>
      <c r="F509" s="2">
        <f>VLOOKUP(Share10[[#This Row],[Station]],'[6]Reach and Share'!$A$1:$C$562,3,0)</f>
        <v>0</v>
      </c>
      <c r="G509" s="2">
        <f>Share10[[#This Row],[Q1''2025]]-Share10[[#This Row],[Q4''2024]]</f>
        <v>0</v>
      </c>
    </row>
    <row r="510" spans="1:7" x14ac:dyDescent="0.45">
      <c r="A510" s="3" t="s">
        <v>495</v>
      </c>
      <c r="B510" s="2">
        <v>0</v>
      </c>
      <c r="C510" s="2">
        <v>0</v>
      </c>
      <c r="D510" s="2">
        <v>0</v>
      </c>
      <c r="E510" s="2">
        <f>VLOOKUP(Share10[[#This Row],[Station]],[5]Sheet2!$A$2:$C$524,3,0)</f>
        <v>0</v>
      </c>
      <c r="F510" s="2">
        <f>VLOOKUP(Share10[[#This Row],[Station]],'[6]Reach and Share'!$A$1:$C$562,3,0)</f>
        <v>0</v>
      </c>
      <c r="G510" s="2">
        <f>Share10[[#This Row],[Q1''2025]]-Share10[[#This Row],[Q4''2024]]</f>
        <v>0</v>
      </c>
    </row>
    <row r="511" spans="1:7" x14ac:dyDescent="0.45">
      <c r="A511" s="3" t="s">
        <v>452</v>
      </c>
      <c r="B511" s="2">
        <v>0</v>
      </c>
      <c r="C511" s="2">
        <v>0</v>
      </c>
      <c r="D511" s="2">
        <v>0</v>
      </c>
      <c r="E511" s="2">
        <f>VLOOKUP(Share10[[#This Row],[Station]],[5]Sheet2!$A$2:$C$524,3,0)</f>
        <v>0</v>
      </c>
      <c r="F511" s="2">
        <f>VLOOKUP(Share10[[#This Row],[Station]],'[6]Reach and Share'!$A$1:$C$562,3,0)</f>
        <v>0</v>
      </c>
      <c r="G511" s="2">
        <f>Share10[[#This Row],[Q1''2025]]-Share10[[#This Row],[Q4''2024]]</f>
        <v>0</v>
      </c>
    </row>
    <row r="512" spans="1:7" x14ac:dyDescent="0.45">
      <c r="A512" s="3" t="s">
        <v>285</v>
      </c>
      <c r="B512" s="2">
        <v>0</v>
      </c>
      <c r="C512" s="2">
        <v>0</v>
      </c>
      <c r="D512" s="2">
        <v>0</v>
      </c>
      <c r="E512" s="2">
        <f>VLOOKUP(Share10[[#This Row],[Station]],[5]Sheet2!$A$2:$C$524,3,0)</f>
        <v>0</v>
      </c>
      <c r="F512" s="2">
        <f>VLOOKUP(Share10[[#This Row],[Station]],'[6]Reach and Share'!$A$1:$C$562,3,0)</f>
        <v>0</v>
      </c>
      <c r="G512" s="2">
        <f>Share10[[#This Row],[Q1''2025]]-Share10[[#This Row],[Q4''2024]]</f>
        <v>0</v>
      </c>
    </row>
    <row r="513" spans="1:7" x14ac:dyDescent="0.45">
      <c r="A513" s="3" t="s">
        <v>284</v>
      </c>
      <c r="B513" s="2">
        <v>0</v>
      </c>
      <c r="C513" s="2">
        <v>0</v>
      </c>
      <c r="D513" s="2">
        <v>0</v>
      </c>
      <c r="E513" s="2">
        <f>VLOOKUP(Share10[[#This Row],[Station]],[5]Sheet2!$A$2:$C$524,3,0)</f>
        <v>0</v>
      </c>
      <c r="F513" s="2">
        <f>VLOOKUP(Share10[[#This Row],[Station]],'[6]Reach and Share'!$A$1:$C$562,3,0)</f>
        <v>0</v>
      </c>
      <c r="G513" s="2">
        <f>Share10[[#This Row],[Q1''2025]]-Share10[[#This Row],[Q4''2024]]</f>
        <v>0</v>
      </c>
    </row>
    <row r="514" spans="1:7" x14ac:dyDescent="0.45">
      <c r="A514" s="3" t="s">
        <v>466</v>
      </c>
      <c r="B514" s="2">
        <v>0</v>
      </c>
      <c r="C514" s="2">
        <v>0</v>
      </c>
      <c r="D514" s="2">
        <v>0</v>
      </c>
      <c r="E514" s="2">
        <f>VLOOKUP(Share10[[#This Row],[Station]],[5]Sheet2!$A$2:$C$524,3,0)</f>
        <v>0</v>
      </c>
      <c r="F514" s="2">
        <f>VLOOKUP(Share10[[#This Row],[Station]],'[6]Reach and Share'!$A$1:$C$562,3,0)</f>
        <v>0</v>
      </c>
      <c r="G514" s="2">
        <f>Share10[[#This Row],[Q1''2025]]-Share10[[#This Row],[Q4''2024]]</f>
        <v>0</v>
      </c>
    </row>
    <row r="515" spans="1:7" x14ac:dyDescent="0.45">
      <c r="A515" s="3" t="s">
        <v>28</v>
      </c>
      <c r="B515" s="2">
        <v>1.2528337907170981E-2</v>
      </c>
      <c r="C515" s="2">
        <v>1.4169658038919331E-3</v>
      </c>
      <c r="D515" s="2">
        <v>0</v>
      </c>
      <c r="E515" s="2">
        <f>VLOOKUP(Share10[[#This Row],[Station]],[5]Sheet2!$A$2:$C$524,3,0)</f>
        <v>0</v>
      </c>
      <c r="F515" s="2">
        <f>VLOOKUP(Share10[[#This Row],[Station]],'[6]Reach and Share'!$A$1:$C$562,3,0)</f>
        <v>0</v>
      </c>
      <c r="G515" s="2">
        <f>Share10[[#This Row],[Q1''2025]]-Share10[[#This Row],[Q4''2024]]</f>
        <v>0</v>
      </c>
    </row>
    <row r="516" spans="1:7" x14ac:dyDescent="0.45">
      <c r="A516" s="3" t="s">
        <v>44</v>
      </c>
      <c r="B516" s="2">
        <v>0</v>
      </c>
      <c r="C516" s="2">
        <v>0</v>
      </c>
      <c r="D516" s="2">
        <v>0</v>
      </c>
      <c r="E516" s="2">
        <f>VLOOKUP(Share10[[#This Row],[Station]],[5]Sheet2!$A$2:$C$524,3,0)</f>
        <v>0</v>
      </c>
      <c r="F516" s="2">
        <f>VLOOKUP(Share10[[#This Row],[Station]],'[6]Reach and Share'!$A$1:$C$562,3,0)</f>
        <v>0</v>
      </c>
      <c r="G516" s="2">
        <f>Share10[[#This Row],[Q1''2025]]-Share10[[#This Row],[Q4''2024]]</f>
        <v>0</v>
      </c>
    </row>
    <row r="517" spans="1:7" x14ac:dyDescent="0.45">
      <c r="A517" s="3" t="s">
        <v>222</v>
      </c>
      <c r="B517" s="2">
        <v>0</v>
      </c>
      <c r="C517" s="2">
        <v>0</v>
      </c>
      <c r="D517" s="2">
        <v>0</v>
      </c>
      <c r="E517" s="2">
        <f>VLOOKUP(Share10[[#This Row],[Station]],[5]Sheet2!$A$2:$C$524,3,0)</f>
        <v>0</v>
      </c>
      <c r="F517" s="2">
        <f>VLOOKUP(Share10[[#This Row],[Station]],'[6]Reach and Share'!$A$1:$C$562,3,0)</f>
        <v>0</v>
      </c>
      <c r="G517" s="2">
        <f>Share10[[#This Row],[Q1''2025]]-Share10[[#This Row],[Q4''2024]]</f>
        <v>0</v>
      </c>
    </row>
    <row r="518" spans="1:7" x14ac:dyDescent="0.45">
      <c r="A518" s="3" t="s">
        <v>188</v>
      </c>
      <c r="B518" s="2">
        <v>0</v>
      </c>
      <c r="C518" s="2">
        <v>0</v>
      </c>
      <c r="D518" s="2">
        <v>0</v>
      </c>
      <c r="E518" s="2">
        <f>VLOOKUP(Share10[[#This Row],[Station]],[5]Sheet2!$A$2:$C$524,3,0)</f>
        <v>0</v>
      </c>
      <c r="F518" s="2">
        <f>VLOOKUP(Share10[[#This Row],[Station]],'[6]Reach and Share'!$A$1:$C$562,3,0)</f>
        <v>0</v>
      </c>
      <c r="G518" s="2">
        <f>Share10[[#This Row],[Q1''2025]]-Share10[[#This Row],[Q4''2024]]</f>
        <v>0</v>
      </c>
    </row>
    <row r="519" spans="1:7" x14ac:dyDescent="0.45">
      <c r="A519" s="3" t="s">
        <v>267</v>
      </c>
      <c r="B519" s="2">
        <v>0</v>
      </c>
      <c r="C519" s="2">
        <v>1.1808048365766111E-3</v>
      </c>
      <c r="D519" s="2">
        <v>0</v>
      </c>
      <c r="E519" s="2">
        <f>VLOOKUP(Share10[[#This Row],[Station]],[5]Sheet2!$A$2:$C$524,3,0)</f>
        <v>0</v>
      </c>
      <c r="F519" s="2">
        <f>VLOOKUP(Share10[[#This Row],[Station]],'[6]Reach and Share'!$A$1:$C$562,3,0)</f>
        <v>0</v>
      </c>
      <c r="G519" s="2">
        <f>Share10[[#This Row],[Q1''2025]]-Share10[[#This Row],[Q4''2024]]</f>
        <v>0</v>
      </c>
    </row>
    <row r="520" spans="1:7" x14ac:dyDescent="0.45">
      <c r="A520" s="3" t="s">
        <v>288</v>
      </c>
      <c r="B520" s="2">
        <v>0</v>
      </c>
      <c r="C520" s="2">
        <v>0</v>
      </c>
      <c r="D520" s="2">
        <v>0</v>
      </c>
      <c r="E520" s="2">
        <f>VLOOKUP(Share10[[#This Row],[Station]],[5]Sheet2!$A$2:$C$524,3,0)</f>
        <v>0</v>
      </c>
      <c r="F520" s="2">
        <f>VLOOKUP(Share10[[#This Row],[Station]],'[6]Reach and Share'!$A$1:$C$562,3,0)</f>
        <v>0</v>
      </c>
      <c r="G520" s="2">
        <f>Share10[[#This Row],[Q1''2025]]-Share10[[#This Row],[Q4''2024]]</f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F10" sqref="F10"/>
    </sheetView>
  </sheetViews>
  <sheetFormatPr defaultRowHeight="14.25" x14ac:dyDescent="0.45"/>
  <cols>
    <col min="1" max="1" width="31.796875" bestFit="1" customWidth="1"/>
    <col min="2" max="5" width="6.73046875" bestFit="1" customWidth="1"/>
    <col min="6" max="7" width="9.06640625" style="2"/>
  </cols>
  <sheetData>
    <row r="1" spans="1:7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s="2" t="s">
        <v>531</v>
      </c>
      <c r="G1" s="2" t="s">
        <v>532</v>
      </c>
    </row>
    <row r="2" spans="1:7" x14ac:dyDescent="0.45">
      <c r="A2" s="3" t="s">
        <v>4</v>
      </c>
      <c r="B2" s="2">
        <v>0.28349999999999997</v>
      </c>
      <c r="C2" s="2">
        <v>0.33879999999999999</v>
      </c>
      <c r="D2" s="2">
        <v>0.4022</v>
      </c>
      <c r="E2" s="2">
        <v>0.52880000000000005</v>
      </c>
      <c r="F2" s="2">
        <f>VLOOKUP(Reach11[[#This Row],[Station]],'[6]Reach and Share'!$A$1:$B$562,2,0)</f>
        <v>0.41110000000000002</v>
      </c>
      <c r="G2" s="2">
        <f>Reach11[[#This Row],[Q1''2025]]-Reach11[[#This Row],[Q4''2024]]</f>
        <v>-0.11770000000000003</v>
      </c>
    </row>
    <row r="3" spans="1:7" x14ac:dyDescent="0.45">
      <c r="A3" s="3" t="s">
        <v>324</v>
      </c>
      <c r="B3" s="2">
        <v>0.13100000000000001</v>
      </c>
      <c r="C3" s="2">
        <v>0.12590000000000001</v>
      </c>
      <c r="D3" s="2">
        <v>0.1628</v>
      </c>
      <c r="E3" s="2">
        <v>0.17180000000000001</v>
      </c>
      <c r="F3" s="2">
        <f>VLOOKUP(Reach11[[#This Row],[Station]],'[6]Reach and Share'!$A$1:$B$562,2,0)</f>
        <v>0.15920000000000001</v>
      </c>
      <c r="G3" s="2">
        <f>Reach11[[#This Row],[Q1''2025]]-Reach11[[#This Row],[Q4''2024]]</f>
        <v>-1.26E-2</v>
      </c>
    </row>
    <row r="4" spans="1:7" x14ac:dyDescent="0.45">
      <c r="A4" s="3" t="s">
        <v>5</v>
      </c>
      <c r="B4" s="2">
        <v>9.1999999999999998E-2</v>
      </c>
      <c r="C4" s="2">
        <v>0.1348</v>
      </c>
      <c r="D4" s="2">
        <v>0.1633</v>
      </c>
      <c r="E4" s="2">
        <v>0.24079999999999999</v>
      </c>
      <c r="F4" s="2">
        <f>VLOOKUP(Reach11[[#This Row],[Station]],'[6]Reach and Share'!$A$1:$B$562,2,0)</f>
        <v>0.15490000000000001</v>
      </c>
      <c r="G4" s="2">
        <f>Reach11[[#This Row],[Q1''2025]]-Reach11[[#This Row],[Q4''2024]]</f>
        <v>-8.5899999999999976E-2</v>
      </c>
    </row>
    <row r="5" spans="1:7" x14ac:dyDescent="0.45">
      <c r="A5" s="3" t="s">
        <v>432</v>
      </c>
      <c r="B5" s="2">
        <v>1.89E-2</v>
      </c>
      <c r="C5" s="2">
        <v>2.8000000000000001E-2</v>
      </c>
      <c r="D5" s="2">
        <v>5.3600000000000002E-2</v>
      </c>
      <c r="E5" s="2">
        <v>6.08E-2</v>
      </c>
      <c r="F5" s="2">
        <f>VLOOKUP(Reach11[[#This Row],[Station]],'[6]Reach and Share'!$A$1:$B$562,2,0)</f>
        <v>9.3899999999999997E-2</v>
      </c>
      <c r="G5" s="2">
        <f>Reach11[[#This Row],[Q1''2025]]-Reach11[[#This Row],[Q4''2024]]</f>
        <v>3.3099999999999997E-2</v>
      </c>
    </row>
    <row r="6" spans="1:7" x14ac:dyDescent="0.45">
      <c r="A6" s="3" t="s">
        <v>8</v>
      </c>
      <c r="B6" s="2">
        <v>8.6E-3</v>
      </c>
      <c r="C6" s="2">
        <v>2.07E-2</v>
      </c>
      <c r="D6" s="2">
        <v>1.24E-2</v>
      </c>
      <c r="E6" s="2">
        <v>3.5999999999999999E-3</v>
      </c>
      <c r="F6" s="2">
        <f>VLOOKUP(Reach11[[#This Row],[Station]],'[6]Reach and Share'!$A$1:$B$562,2,0)</f>
        <v>2.46E-2</v>
      </c>
      <c r="G6" s="2">
        <f>Reach11[[#This Row],[Q1''2025]]-Reach11[[#This Row],[Q4''2024]]</f>
        <v>2.1000000000000001E-2</v>
      </c>
    </row>
    <row r="7" spans="1:7" x14ac:dyDescent="0.45">
      <c r="A7" s="3" t="s">
        <v>14</v>
      </c>
      <c r="B7" s="2">
        <v>9.9000000000000008E-3</v>
      </c>
      <c r="C7" s="2">
        <v>1.6500000000000001E-2</v>
      </c>
      <c r="D7" s="2">
        <v>1.0999999999999999E-2</v>
      </c>
      <c r="E7" s="2">
        <v>1.9300000000000001E-2</v>
      </c>
      <c r="F7" s="2">
        <f>VLOOKUP(Reach11[[#This Row],[Station]],'[6]Reach and Share'!$A$1:$B$562,2,0)</f>
        <v>1.8800000000000001E-2</v>
      </c>
      <c r="G7" s="2">
        <f>Reach11[[#This Row],[Q1''2025]]-Reach11[[#This Row],[Q4''2024]]</f>
        <v>-5.0000000000000044E-4</v>
      </c>
    </row>
    <row r="8" spans="1:7" x14ac:dyDescent="0.45">
      <c r="A8" s="3" t="s">
        <v>6</v>
      </c>
      <c r="B8" s="2">
        <v>1.03E-2</v>
      </c>
      <c r="C8" s="2">
        <v>3.32E-2</v>
      </c>
      <c r="D8" s="2">
        <v>2.4899999999999999E-2</v>
      </c>
      <c r="E8" s="2">
        <v>6.0499999999999998E-2</v>
      </c>
      <c r="F8" s="2">
        <f>VLOOKUP(Reach11[[#This Row],[Station]],'[6]Reach and Share'!$A$1:$B$562,2,0)</f>
        <v>1.6400000000000001E-2</v>
      </c>
      <c r="G8" s="2">
        <f>Reach11[[#This Row],[Q1''2025]]-Reach11[[#This Row],[Q4''2024]]</f>
        <v>-4.41E-2</v>
      </c>
    </row>
    <row r="9" spans="1:7" x14ac:dyDescent="0.45">
      <c r="A9" s="3" t="s">
        <v>13</v>
      </c>
      <c r="B9" s="2">
        <v>3.0000000000000001E-3</v>
      </c>
      <c r="C9" s="2">
        <v>1E-3</v>
      </c>
      <c r="D9" s="2">
        <v>5.8999999999999999E-3</v>
      </c>
      <c r="E9" s="2">
        <v>8.9999999999999993E-3</v>
      </c>
      <c r="F9" s="2">
        <f>VLOOKUP(Reach11[[#This Row],[Station]],'[6]Reach and Share'!$A$1:$B$562,2,0)</f>
        <v>8.6E-3</v>
      </c>
      <c r="G9" s="2">
        <f>Reach11[[#This Row],[Q1''2025]]-Reach11[[#This Row],[Q4''2024]]</f>
        <v>-3.9999999999999931E-4</v>
      </c>
    </row>
    <row r="10" spans="1:7" x14ac:dyDescent="0.45">
      <c r="A10" s="3" t="s">
        <v>268</v>
      </c>
      <c r="B10" s="2">
        <v>9.7999999999999997E-3</v>
      </c>
      <c r="C10" s="2">
        <v>1.4200000000000001E-2</v>
      </c>
      <c r="D10" s="2">
        <v>1.0800000000000001E-2</v>
      </c>
      <c r="E10" s="2">
        <v>1.29E-2</v>
      </c>
      <c r="F10" s="2">
        <f>VLOOKUP(Reach11[[#This Row],[Station]],'[6]Reach and Share'!$A$1:$B$562,2,0)</f>
        <v>8.2000000000000007E-3</v>
      </c>
      <c r="G10" s="2">
        <f>Reach11[[#This Row],[Q1''2025]]-Reach11[[#This Row],[Q4''2024]]</f>
        <v>-4.6999999999999993E-3</v>
      </c>
    </row>
    <row r="11" spans="1:7" x14ac:dyDescent="0.45">
      <c r="A11" s="3" t="s">
        <v>29</v>
      </c>
      <c r="B11" s="3">
        <v>0</v>
      </c>
      <c r="C11" s="3">
        <v>0</v>
      </c>
      <c r="D11" s="3">
        <v>0</v>
      </c>
      <c r="E11" s="3">
        <v>0</v>
      </c>
      <c r="F11" s="2">
        <f>VLOOKUP(Reach11[[#This Row],[Station]],'[6]Reach and Share'!$A$1:$B$562,2,0)</f>
        <v>7.1999999999999998E-3</v>
      </c>
      <c r="G11" s="2">
        <f>Reach11[[#This Row],[Q1''2025]]-Reach11[[#This Row],[Q4''2024]]</f>
        <v>7.1999999999999998E-3</v>
      </c>
    </row>
    <row r="12" spans="1:7" x14ac:dyDescent="0.45">
      <c r="A12" s="3" t="s">
        <v>391</v>
      </c>
      <c r="B12" s="3">
        <v>0</v>
      </c>
      <c r="C12" s="3">
        <v>0</v>
      </c>
      <c r="D12" s="3">
        <v>0</v>
      </c>
      <c r="E12" s="3">
        <v>0</v>
      </c>
      <c r="F12" s="2">
        <f>VLOOKUP(Reach11[[#This Row],[Station]],'[6]Reach and Share'!$A$1:$B$562,2,0)</f>
        <v>7.1999999999999998E-3</v>
      </c>
      <c r="G12" s="2">
        <f>Reach11[[#This Row],[Q1''2025]]-Reach11[[#This Row],[Q4''2024]]</f>
        <v>7.1999999999999998E-3</v>
      </c>
    </row>
    <row r="13" spans="1:7" x14ac:dyDescent="0.45">
      <c r="A13" s="3" t="s">
        <v>7</v>
      </c>
      <c r="B13" s="2">
        <v>5.8999999999999999E-3</v>
      </c>
      <c r="C13" s="2">
        <v>2.3599999999999999E-2</v>
      </c>
      <c r="D13" s="2">
        <v>1.46E-2</v>
      </c>
      <c r="E13" s="2">
        <v>6.6299999999999998E-2</v>
      </c>
      <c r="F13" s="2">
        <f>VLOOKUP(Reach11[[#This Row],[Station]],'[6]Reach and Share'!$A$1:$B$562,2,0)</f>
        <v>6.8999999999999999E-3</v>
      </c>
      <c r="G13" s="2">
        <f>Reach11[[#This Row],[Q1''2025]]-Reach11[[#This Row],[Q4''2024]]</f>
        <v>-5.9399999999999994E-2</v>
      </c>
    </row>
    <row r="14" spans="1:7" x14ac:dyDescent="0.45">
      <c r="A14" s="3" t="s">
        <v>277</v>
      </c>
      <c r="B14" s="3">
        <v>0</v>
      </c>
      <c r="C14" s="3">
        <v>0</v>
      </c>
      <c r="D14" s="3">
        <v>0</v>
      </c>
      <c r="E14" s="3">
        <v>0</v>
      </c>
      <c r="F14" s="2">
        <f>VLOOKUP(Reach11[[#This Row],[Station]],'[6]Reach and Share'!$A$1:$B$562,2,0)</f>
        <v>6.4000000000000003E-3</v>
      </c>
      <c r="G14" s="2">
        <f>Reach11[[#This Row],[Q1''2025]]-Reach11[[#This Row],[Q4''2024]]</f>
        <v>6.4000000000000003E-3</v>
      </c>
    </row>
    <row r="15" spans="1:7" x14ac:dyDescent="0.45">
      <c r="A15" s="3" t="s">
        <v>19</v>
      </c>
      <c r="B15" s="2">
        <v>8.9999999999999998E-4</v>
      </c>
      <c r="C15" s="2">
        <v>7.0000000000000001E-3</v>
      </c>
      <c r="D15" s="2">
        <v>1.18E-2</v>
      </c>
      <c r="E15" s="2">
        <v>9.1999999999999998E-3</v>
      </c>
      <c r="F15" s="2">
        <f>VLOOKUP(Reach11[[#This Row],[Station]],'[6]Reach and Share'!$A$1:$B$562,2,0)</f>
        <v>3.3999999999999998E-3</v>
      </c>
      <c r="G15" s="2">
        <f>Reach11[[#This Row],[Q1''2025]]-Reach11[[#This Row],[Q4''2024]]</f>
        <v>-5.7999999999999996E-3</v>
      </c>
    </row>
    <row r="16" spans="1:7" x14ac:dyDescent="0.45">
      <c r="A16" s="3" t="s">
        <v>12</v>
      </c>
      <c r="B16" s="2">
        <v>3.5999999999999999E-3</v>
      </c>
      <c r="C16" s="2">
        <v>4.4999999999999997E-3</v>
      </c>
      <c r="D16" s="2">
        <v>0</v>
      </c>
      <c r="E16" s="2">
        <v>0.01</v>
      </c>
      <c r="F16" s="2">
        <f>VLOOKUP(Reach11[[#This Row],[Station]],'[6]Reach and Share'!$A$1:$B$562,2,0)</f>
        <v>2.5999999999999999E-3</v>
      </c>
      <c r="G16" s="2">
        <f>Reach11[[#This Row],[Q1''2025]]-Reach11[[#This Row],[Q4''2024]]</f>
        <v>-7.4000000000000003E-3</v>
      </c>
    </row>
    <row r="17" spans="1:7" x14ac:dyDescent="0.45">
      <c r="A17" s="3" t="s">
        <v>93</v>
      </c>
      <c r="B17" s="2">
        <v>0</v>
      </c>
      <c r="C17" s="2">
        <v>0</v>
      </c>
      <c r="D17" s="2">
        <v>0</v>
      </c>
      <c r="E17" s="2">
        <v>1.12E-2</v>
      </c>
      <c r="F17" s="2">
        <f>VLOOKUP(Reach11[[#This Row],[Station]],'[6]Reach and Share'!$A$1:$B$562,2,0)</f>
        <v>2.5000000000000001E-3</v>
      </c>
      <c r="G17" s="2">
        <f>Reach11[[#This Row],[Q1''2025]]-Reach11[[#This Row],[Q4''2024]]</f>
        <v>-8.6999999999999994E-3</v>
      </c>
    </row>
    <row r="18" spans="1:7" x14ac:dyDescent="0.45">
      <c r="A18" s="3" t="s">
        <v>424</v>
      </c>
      <c r="B18" s="3">
        <v>0</v>
      </c>
      <c r="C18" s="3">
        <v>0</v>
      </c>
      <c r="D18" s="3">
        <v>0</v>
      </c>
      <c r="E18" s="3">
        <v>0</v>
      </c>
      <c r="F18" s="2">
        <f>VLOOKUP(Reach11[[#This Row],[Station]],'[6]Reach and Share'!$A$1:$B$562,2,0)</f>
        <v>1.6999999999999999E-3</v>
      </c>
      <c r="G18" s="2">
        <f>Reach11[[#This Row],[Q1''2025]]-Reach11[[#This Row],[Q4''2024]]</f>
        <v>1.6999999999999999E-3</v>
      </c>
    </row>
    <row r="19" spans="1:7" x14ac:dyDescent="0.45">
      <c r="A19" s="3" t="s">
        <v>164</v>
      </c>
      <c r="B19" s="2">
        <v>0</v>
      </c>
      <c r="C19" s="2">
        <v>0</v>
      </c>
      <c r="D19" s="2">
        <v>2.3E-3</v>
      </c>
      <c r="E19" s="2">
        <v>1.6999999999999999E-3</v>
      </c>
      <c r="F19" s="2">
        <f>VLOOKUP(Reach11[[#This Row],[Station]],'[6]Reach and Share'!$A$1:$B$562,2,0)</f>
        <v>1.6000000000000001E-3</v>
      </c>
      <c r="G19" s="2">
        <f>Reach11[[#This Row],[Q1''2025]]-Reach11[[#This Row],[Q4''2024]]</f>
        <v>-9.9999999999999829E-5</v>
      </c>
    </row>
    <row r="20" spans="1:7" x14ac:dyDescent="0.45">
      <c r="A20" s="3" t="s">
        <v>287</v>
      </c>
      <c r="B20" s="3">
        <v>0</v>
      </c>
      <c r="C20" s="3">
        <v>0</v>
      </c>
      <c r="D20" s="3">
        <v>0</v>
      </c>
      <c r="E20" s="3">
        <v>0</v>
      </c>
      <c r="F20" s="2">
        <f>VLOOKUP(Reach11[[#This Row],[Station]],'[6]Reach and Share'!$A$1:$B$562,2,0)</f>
        <v>1.4E-3</v>
      </c>
      <c r="G20" s="2">
        <f>Reach11[[#This Row],[Q1''2025]]-Reach11[[#This Row],[Q4''2024]]</f>
        <v>1.4E-3</v>
      </c>
    </row>
    <row r="21" spans="1:7" x14ac:dyDescent="0.45">
      <c r="A21" s="3" t="s">
        <v>149</v>
      </c>
      <c r="B21" s="3">
        <v>0</v>
      </c>
      <c r="C21" s="3">
        <v>0</v>
      </c>
      <c r="D21" s="3">
        <v>0</v>
      </c>
      <c r="E21" s="3">
        <v>0</v>
      </c>
      <c r="F21" s="2">
        <f>VLOOKUP(Reach11[[#This Row],[Station]],'[6]Reach and Share'!$A$1:$B$562,2,0)</f>
        <v>1.2999999999999999E-3</v>
      </c>
      <c r="G21" s="2">
        <f>Reach11[[#This Row],[Q1''2025]]-Reach11[[#This Row],[Q4''2024]]</f>
        <v>1.2999999999999999E-3</v>
      </c>
    </row>
    <row r="22" spans="1:7" x14ac:dyDescent="0.45">
      <c r="A22" s="3" t="s">
        <v>357</v>
      </c>
      <c r="B22" s="3">
        <v>0</v>
      </c>
      <c r="C22" s="3">
        <v>0</v>
      </c>
      <c r="D22" s="3">
        <v>0</v>
      </c>
      <c r="E22" s="3">
        <v>0</v>
      </c>
      <c r="F22" s="2">
        <f>VLOOKUP(Reach11[[#This Row],[Station]],'[6]Reach and Share'!$A$1:$B$562,2,0)</f>
        <v>1E-3</v>
      </c>
      <c r="G22" s="2">
        <f>Reach11[[#This Row],[Q1''2025]]-Reach11[[#This Row],[Q4''2024]]</f>
        <v>1E-3</v>
      </c>
    </row>
    <row r="23" spans="1:7" x14ac:dyDescent="0.45">
      <c r="A23" s="3" t="s">
        <v>279</v>
      </c>
      <c r="B23" s="3">
        <v>1.9E-3</v>
      </c>
      <c r="C23" s="3">
        <v>0</v>
      </c>
      <c r="D23" s="3">
        <v>0</v>
      </c>
      <c r="E23" s="3">
        <v>0</v>
      </c>
      <c r="F23" s="2">
        <f>VLOOKUP(Reach11[[#This Row],[Station]],'[6]Reach and Share'!$A$1:$B$562,2,0)</f>
        <v>1E-3</v>
      </c>
      <c r="G23" s="2">
        <f>Reach11[[#This Row],[Q1''2025]]-Reach11[[#This Row],[Q4''2024]]</f>
        <v>1E-3</v>
      </c>
    </row>
    <row r="24" spans="1:7" x14ac:dyDescent="0.45">
      <c r="A24" s="3" t="s">
        <v>41</v>
      </c>
      <c r="B24" s="2">
        <v>0</v>
      </c>
      <c r="C24" s="2">
        <v>0</v>
      </c>
      <c r="D24" s="2">
        <v>0</v>
      </c>
      <c r="E24" s="2">
        <v>5.4000000000000003E-3</v>
      </c>
      <c r="F24" s="2">
        <f>VLOOKUP(Reach11[[#This Row],[Station]],'[6]Reach and Share'!$A$1:$B$562,2,0)</f>
        <v>8.9999999999999998E-4</v>
      </c>
      <c r="G24" s="2">
        <f>Reach11[[#This Row],[Q1''2025]]-Reach11[[#This Row],[Q4''2024]]</f>
        <v>-4.5000000000000005E-3</v>
      </c>
    </row>
    <row r="25" spans="1:7" x14ac:dyDescent="0.45">
      <c r="A25" s="3" t="s">
        <v>17</v>
      </c>
      <c r="B25" s="2">
        <v>4.1599999999999998E-2</v>
      </c>
      <c r="C25" s="2">
        <v>4.4000000000000003E-3</v>
      </c>
      <c r="D25" s="2">
        <v>2.3300000000000001E-2</v>
      </c>
      <c r="E25" s="2">
        <v>1.5599999999999999E-2</v>
      </c>
      <c r="F25" s="2">
        <f>VLOOKUP(Reach11[[#This Row],[Station]],'[6]Reach and Share'!$A$1:$B$562,2,0)</f>
        <v>6.9999999999999999E-4</v>
      </c>
      <c r="G25" s="2">
        <f>Reach11[[#This Row],[Q1''2025]]-Reach11[[#This Row],[Q4''2024]]</f>
        <v>-1.49E-2</v>
      </c>
    </row>
    <row r="26" spans="1:7" x14ac:dyDescent="0.45">
      <c r="A26" s="3" t="s">
        <v>27</v>
      </c>
      <c r="B26" s="2">
        <v>8.0000000000000004E-4</v>
      </c>
      <c r="C26" s="2">
        <v>0</v>
      </c>
      <c r="D26" s="2">
        <v>0</v>
      </c>
      <c r="E26" s="2">
        <v>2.5600000000000001E-2</v>
      </c>
      <c r="F26" s="2">
        <f>VLOOKUP(Reach11[[#This Row],[Station]],'[6]Reach and Share'!$A$1:$B$562,2,0)</f>
        <v>0</v>
      </c>
      <c r="G26" s="2">
        <f>Reach11[[#This Row],[Q1''2025]]-Reach11[[#This Row],[Q4''2024]]</f>
        <v>-2.5600000000000001E-2</v>
      </c>
    </row>
    <row r="27" spans="1:7" x14ac:dyDescent="0.45">
      <c r="A27" s="3" t="s">
        <v>11</v>
      </c>
      <c r="B27" s="2">
        <v>1.0200000000000001E-2</v>
      </c>
      <c r="C27" s="2">
        <v>2E-3</v>
      </c>
      <c r="D27" s="2">
        <v>0</v>
      </c>
      <c r="E27" s="2">
        <v>8.3000000000000001E-3</v>
      </c>
      <c r="F27" s="2">
        <f>VLOOKUP(Reach11[[#This Row],[Station]],'[6]Reach and Share'!$A$1:$B$562,2,0)</f>
        <v>0</v>
      </c>
      <c r="G27" s="2">
        <f>Reach11[[#This Row],[Q1''2025]]-Reach11[[#This Row],[Q4''2024]]</f>
        <v>-8.3000000000000001E-3</v>
      </c>
    </row>
    <row r="28" spans="1:7" x14ac:dyDescent="0.45">
      <c r="A28" s="3" t="s">
        <v>31</v>
      </c>
      <c r="B28" s="2">
        <v>0</v>
      </c>
      <c r="C28" s="2">
        <v>0</v>
      </c>
      <c r="D28" s="2">
        <v>0</v>
      </c>
      <c r="E28" s="2">
        <v>2.3999999999999998E-3</v>
      </c>
      <c r="F28" s="2">
        <f>VLOOKUP(Reach11[[#This Row],[Station]],'[6]Reach and Share'!$A$1:$B$562,2,0)</f>
        <v>0</v>
      </c>
      <c r="G28" s="2">
        <f>Reach11[[#This Row],[Q1''2025]]-Reach11[[#This Row],[Q4''2024]]</f>
        <v>-2.3999999999999998E-3</v>
      </c>
    </row>
    <row r="29" spans="1:7" x14ac:dyDescent="0.45">
      <c r="A29" s="3" t="s">
        <v>249</v>
      </c>
      <c r="B29" s="2">
        <v>0</v>
      </c>
      <c r="C29" s="2">
        <v>0</v>
      </c>
      <c r="D29" s="2">
        <v>0</v>
      </c>
      <c r="E29" s="2">
        <v>2.0999999999999999E-3</v>
      </c>
      <c r="F29" s="2">
        <f>VLOOKUP(Reach11[[#This Row],[Station]],'[6]Reach and Share'!$A$1:$B$562,2,0)</f>
        <v>0</v>
      </c>
      <c r="G29" s="2">
        <f>Reach11[[#This Row],[Q1''2025]]-Reach11[[#This Row],[Q4''2024]]</f>
        <v>-2.0999999999999999E-3</v>
      </c>
    </row>
    <row r="30" spans="1:7" x14ac:dyDescent="0.45">
      <c r="A30" s="3" t="s">
        <v>132</v>
      </c>
      <c r="B30" s="2">
        <v>0</v>
      </c>
      <c r="C30" s="2">
        <v>0</v>
      </c>
      <c r="D30" s="2">
        <v>0</v>
      </c>
      <c r="E30" s="2">
        <v>2.0999999999999999E-3</v>
      </c>
      <c r="F30" s="2">
        <f>VLOOKUP(Reach11[[#This Row],[Station]],'[6]Reach and Share'!$A$1:$B$562,2,0)</f>
        <v>0</v>
      </c>
      <c r="G30" s="2">
        <f>Reach11[[#This Row],[Q1''2025]]-Reach11[[#This Row],[Q4''2024]]</f>
        <v>-2.0999999999999999E-3</v>
      </c>
    </row>
    <row r="31" spans="1:7" x14ac:dyDescent="0.45">
      <c r="A31" s="3" t="s">
        <v>390</v>
      </c>
      <c r="B31" s="2">
        <v>0</v>
      </c>
      <c r="C31" s="2">
        <v>0</v>
      </c>
      <c r="D31" s="2">
        <v>0</v>
      </c>
      <c r="E31" s="2">
        <v>1.1000000000000001E-3</v>
      </c>
      <c r="F31" s="2">
        <f>VLOOKUP(Reach11[[#This Row],[Station]],'[6]Reach and Share'!$A$1:$B$562,2,0)</f>
        <v>0</v>
      </c>
      <c r="G31" s="2">
        <f>Reach11[[#This Row],[Q1''2025]]-Reach11[[#This Row],[Q4''2024]]</f>
        <v>-1.1000000000000001E-3</v>
      </c>
    </row>
    <row r="32" spans="1:7" x14ac:dyDescent="0.45">
      <c r="A32" s="3" t="s">
        <v>121</v>
      </c>
      <c r="B32" s="2">
        <v>0</v>
      </c>
      <c r="C32" s="2">
        <v>0</v>
      </c>
      <c r="D32" s="2">
        <v>0</v>
      </c>
      <c r="E32" s="2">
        <v>8.9999999999999998E-4</v>
      </c>
      <c r="F32" s="2">
        <f>VLOOKUP(Reach11[[#This Row],[Station]],'[6]Reach and Share'!$A$1:$B$562,2,0)</f>
        <v>0</v>
      </c>
      <c r="G32" s="2">
        <f>Reach11[[#This Row],[Q1''2025]]-Reach11[[#This Row],[Q4''2024]]</f>
        <v>-8.9999999999999998E-4</v>
      </c>
    </row>
    <row r="33" spans="1:7" x14ac:dyDescent="0.45">
      <c r="A33" s="3" t="s">
        <v>39</v>
      </c>
      <c r="B33" s="2">
        <v>0</v>
      </c>
      <c r="C33" s="2">
        <v>0</v>
      </c>
      <c r="D33" s="2">
        <v>0</v>
      </c>
      <c r="E33" s="2">
        <v>6.9999999999999999E-4</v>
      </c>
      <c r="F33" s="2">
        <f>VLOOKUP(Reach11[[#This Row],[Station]],'[6]Reach and Share'!$A$1:$B$562,2,0)</f>
        <v>0</v>
      </c>
      <c r="G33" s="2">
        <f>Reach11[[#This Row],[Q1''2025]]-Reach11[[#This Row],[Q4''2024]]</f>
        <v>-6.9999999999999999E-4</v>
      </c>
    </row>
    <row r="34" spans="1:7" x14ac:dyDescent="0.45">
      <c r="A34" s="3" t="s">
        <v>135</v>
      </c>
      <c r="B34" s="2">
        <v>0</v>
      </c>
      <c r="C34" s="2">
        <v>0</v>
      </c>
      <c r="D34" s="2">
        <v>0</v>
      </c>
      <c r="E34" s="2">
        <v>6.9999999999999999E-4</v>
      </c>
      <c r="F34" s="2">
        <f>VLOOKUP(Reach11[[#This Row],[Station]],'[6]Reach and Share'!$A$1:$B$562,2,0)</f>
        <v>0</v>
      </c>
      <c r="G34" s="2">
        <f>Reach11[[#This Row],[Q1''2025]]-Reach11[[#This Row],[Q4''2024]]</f>
        <v>-6.9999999999999999E-4</v>
      </c>
    </row>
    <row r="35" spans="1:7" x14ac:dyDescent="0.45">
      <c r="A35" s="3" t="s">
        <v>69</v>
      </c>
      <c r="B35" s="2">
        <v>0</v>
      </c>
      <c r="C35" s="2">
        <v>0</v>
      </c>
      <c r="D35" s="2">
        <v>0</v>
      </c>
      <c r="E35" s="2">
        <v>6.9999999999999999E-4</v>
      </c>
      <c r="F35" s="2">
        <f>VLOOKUP(Reach11[[#This Row],[Station]],'[6]Reach and Share'!$A$1:$B$562,2,0)</f>
        <v>0</v>
      </c>
      <c r="G35" s="2">
        <f>Reach11[[#This Row],[Q1''2025]]-Reach11[[#This Row],[Q4''2024]]</f>
        <v>-6.9999999999999999E-4</v>
      </c>
    </row>
    <row r="36" spans="1:7" x14ac:dyDescent="0.45">
      <c r="A36" s="3" t="s">
        <v>256</v>
      </c>
      <c r="B36" s="2">
        <v>0</v>
      </c>
      <c r="C36" s="2">
        <v>0</v>
      </c>
      <c r="D36" s="2">
        <v>0</v>
      </c>
      <c r="E36" s="2">
        <v>6.9999999999999999E-4</v>
      </c>
      <c r="F36" s="2">
        <f>VLOOKUP(Reach11[[#This Row],[Station]],'[6]Reach and Share'!$A$1:$B$562,2,0)</f>
        <v>0</v>
      </c>
      <c r="G36" s="2">
        <f>Reach11[[#This Row],[Q1''2025]]-Reach11[[#This Row],[Q4''2024]]</f>
        <v>-6.9999999999999999E-4</v>
      </c>
    </row>
    <row r="37" spans="1:7" x14ac:dyDescent="0.45">
      <c r="A37" s="3" t="s">
        <v>340</v>
      </c>
      <c r="B37" s="2">
        <v>0</v>
      </c>
      <c r="C37" s="2">
        <v>0</v>
      </c>
      <c r="D37" s="2">
        <v>0</v>
      </c>
      <c r="E37" s="2">
        <v>0</v>
      </c>
      <c r="F37" s="2">
        <f>VLOOKUP(Reach11[[#This Row],[Station]],'[6]Reach and Share'!$A$1:$B$562,2,0)</f>
        <v>0</v>
      </c>
      <c r="G37" s="2">
        <f>Reach11[[#This Row],[Q1''2025]]-Reach11[[#This Row],[Q4''2024]]</f>
        <v>0</v>
      </c>
    </row>
    <row r="38" spans="1:7" x14ac:dyDescent="0.45">
      <c r="A38" s="3" t="s">
        <v>348</v>
      </c>
      <c r="B38" s="2">
        <v>0</v>
      </c>
      <c r="C38" s="2">
        <v>0</v>
      </c>
      <c r="D38" s="2">
        <v>0</v>
      </c>
      <c r="E38" s="2">
        <v>0</v>
      </c>
      <c r="F38" s="2">
        <f>VLOOKUP(Reach11[[#This Row],[Station]],'[6]Reach and Share'!$A$1:$B$562,2,0)</f>
        <v>0</v>
      </c>
      <c r="G38" s="2">
        <f>Reach11[[#This Row],[Q1''2025]]-Reach11[[#This Row],[Q4''2024]]</f>
        <v>0</v>
      </c>
    </row>
    <row r="39" spans="1:7" x14ac:dyDescent="0.45">
      <c r="A39" s="3" t="s">
        <v>352</v>
      </c>
      <c r="B39" s="2">
        <v>0</v>
      </c>
      <c r="C39" s="2">
        <v>0</v>
      </c>
      <c r="D39" s="2">
        <v>0</v>
      </c>
      <c r="E39" s="2">
        <v>0</v>
      </c>
      <c r="F39" s="2">
        <f>VLOOKUP(Reach11[[#This Row],[Station]],'[6]Reach and Share'!$A$1:$B$562,2,0)</f>
        <v>0</v>
      </c>
      <c r="G39" s="2">
        <f>Reach11[[#This Row],[Q1''2025]]-Reach11[[#This Row],[Q4''2024]]</f>
        <v>0</v>
      </c>
    </row>
    <row r="40" spans="1:7" x14ac:dyDescent="0.45">
      <c r="A40" s="3" t="s">
        <v>349</v>
      </c>
      <c r="B40" s="2">
        <v>0</v>
      </c>
      <c r="C40" s="2">
        <v>0</v>
      </c>
      <c r="D40" s="2">
        <v>0</v>
      </c>
      <c r="E40" s="2">
        <v>0</v>
      </c>
      <c r="F40" s="2">
        <f>VLOOKUP(Reach11[[#This Row],[Station]],'[6]Reach and Share'!$A$1:$B$562,2,0)</f>
        <v>0</v>
      </c>
      <c r="G40" s="2">
        <f>Reach11[[#This Row],[Q1''2025]]-Reach11[[#This Row],[Q4''2024]]</f>
        <v>0</v>
      </c>
    </row>
    <row r="41" spans="1:7" x14ac:dyDescent="0.45">
      <c r="A41" s="3" t="s">
        <v>353</v>
      </c>
      <c r="B41" s="2">
        <v>0</v>
      </c>
      <c r="C41" s="2">
        <v>0</v>
      </c>
      <c r="D41" s="2">
        <v>0</v>
      </c>
      <c r="E41" s="2">
        <v>0</v>
      </c>
      <c r="F41" s="2">
        <f>VLOOKUP(Reach11[[#This Row],[Station]],'[6]Reach and Share'!$A$1:$B$562,2,0)</f>
        <v>0</v>
      </c>
      <c r="G41" s="2">
        <f>Reach11[[#This Row],[Q1''2025]]-Reach11[[#This Row],[Q4''2024]]</f>
        <v>0</v>
      </c>
    </row>
    <row r="42" spans="1:7" x14ac:dyDescent="0.45">
      <c r="A42" s="3" t="s">
        <v>350</v>
      </c>
      <c r="B42" s="2">
        <v>0</v>
      </c>
      <c r="C42" s="2">
        <v>0</v>
      </c>
      <c r="D42" s="2">
        <v>0</v>
      </c>
      <c r="E42" s="2">
        <v>0</v>
      </c>
      <c r="F42" s="2">
        <f>VLOOKUP(Reach11[[#This Row],[Station]],'[6]Reach and Share'!$A$1:$B$562,2,0)</f>
        <v>0</v>
      </c>
      <c r="G42" s="2">
        <f>Reach11[[#This Row],[Q1''2025]]-Reach11[[#This Row],[Q4''2024]]</f>
        <v>0</v>
      </c>
    </row>
    <row r="43" spans="1:7" x14ac:dyDescent="0.45">
      <c r="A43" s="3" t="s">
        <v>473</v>
      </c>
      <c r="B43" s="3"/>
      <c r="C43" s="3"/>
      <c r="D43" s="3">
        <v>0</v>
      </c>
      <c r="E43" s="3">
        <v>0</v>
      </c>
      <c r="F43" s="2">
        <f>VLOOKUP(Reach11[[#This Row],[Station]],'[6]Reach and Share'!$A$1:$B$562,2,0)</f>
        <v>0</v>
      </c>
      <c r="G43" s="2">
        <f>Reach11[[#This Row],[Q1''2025]]-Reach11[[#This Row],[Q4''2024]]</f>
        <v>0</v>
      </c>
    </row>
    <row r="44" spans="1:7" x14ac:dyDescent="0.45">
      <c r="A44" s="3" t="s">
        <v>354</v>
      </c>
      <c r="B44" s="3">
        <v>0</v>
      </c>
      <c r="C44" s="3">
        <v>0</v>
      </c>
      <c r="D44" s="3">
        <v>0</v>
      </c>
      <c r="E44" s="3">
        <v>0</v>
      </c>
      <c r="F44" s="2">
        <f>VLOOKUP(Reach11[[#This Row],[Station]],'[6]Reach and Share'!$A$1:$B$562,2,0)</f>
        <v>0</v>
      </c>
      <c r="G44" s="2">
        <f>Reach11[[#This Row],[Q1''2025]]-Reach11[[#This Row],[Q4''2024]]</f>
        <v>0</v>
      </c>
    </row>
    <row r="45" spans="1:7" x14ac:dyDescent="0.45">
      <c r="A45" s="3" t="s">
        <v>158</v>
      </c>
      <c r="B45" s="3">
        <v>0</v>
      </c>
      <c r="C45" s="3">
        <v>0</v>
      </c>
      <c r="D45" s="3">
        <v>0</v>
      </c>
      <c r="E45" s="3">
        <v>0</v>
      </c>
      <c r="F45" s="2">
        <f>VLOOKUP(Reach11[[#This Row],[Station]],'[6]Reach and Share'!$A$1:$B$562,2,0)</f>
        <v>0</v>
      </c>
      <c r="G45" s="2">
        <f>Reach11[[#This Row],[Q1''2025]]-Reach11[[#This Row],[Q4''2024]]</f>
        <v>0</v>
      </c>
    </row>
    <row r="46" spans="1:7" x14ac:dyDescent="0.45">
      <c r="A46" s="3" t="s">
        <v>119</v>
      </c>
      <c r="B46" s="3">
        <v>0</v>
      </c>
      <c r="C46" s="3">
        <v>0</v>
      </c>
      <c r="D46" s="3">
        <v>0</v>
      </c>
      <c r="E46" s="3">
        <v>0</v>
      </c>
      <c r="F46" s="2">
        <f>VLOOKUP(Reach11[[#This Row],[Station]],'[6]Reach and Share'!$A$1:$B$562,2,0)</f>
        <v>0</v>
      </c>
      <c r="G46" s="2">
        <f>Reach11[[#This Row],[Q1''2025]]-Reach11[[#This Row],[Q4''2024]]</f>
        <v>0</v>
      </c>
    </row>
    <row r="47" spans="1:7" x14ac:dyDescent="0.45">
      <c r="A47" s="3" t="s">
        <v>358</v>
      </c>
      <c r="B47" s="3">
        <v>0</v>
      </c>
      <c r="C47" s="3">
        <v>0</v>
      </c>
      <c r="D47" s="3">
        <v>0</v>
      </c>
      <c r="E47" s="3">
        <v>0</v>
      </c>
      <c r="F47" s="2">
        <f>VLOOKUP(Reach11[[#This Row],[Station]],'[6]Reach and Share'!$A$1:$B$562,2,0)</f>
        <v>0</v>
      </c>
      <c r="G47" s="2">
        <f>Reach11[[#This Row],[Q1''2025]]-Reach11[[#This Row],[Q4''2024]]</f>
        <v>0</v>
      </c>
    </row>
    <row r="48" spans="1:7" x14ac:dyDescent="0.45">
      <c r="A48" s="3" t="s">
        <v>242</v>
      </c>
      <c r="B48" s="3">
        <v>0</v>
      </c>
      <c r="C48" s="3">
        <v>0</v>
      </c>
      <c r="D48" s="3">
        <v>0</v>
      </c>
      <c r="E48" s="3">
        <v>0</v>
      </c>
      <c r="F48" s="2">
        <f>VLOOKUP(Reach11[[#This Row],[Station]],'[6]Reach and Share'!$A$1:$B$562,2,0)</f>
        <v>0</v>
      </c>
      <c r="G48" s="2">
        <f>Reach11[[#This Row],[Q1''2025]]-Reach11[[#This Row],[Q4''2024]]</f>
        <v>0</v>
      </c>
    </row>
    <row r="49" spans="1:7" x14ac:dyDescent="0.45">
      <c r="A49" s="3" t="s">
        <v>356</v>
      </c>
      <c r="B49" s="3">
        <v>0</v>
      </c>
      <c r="C49" s="3">
        <v>0</v>
      </c>
      <c r="D49" s="3">
        <v>0</v>
      </c>
      <c r="E49" s="3">
        <v>0</v>
      </c>
      <c r="F49" s="2">
        <f>VLOOKUP(Reach11[[#This Row],[Station]],'[6]Reach and Share'!$A$1:$B$562,2,0)</f>
        <v>0</v>
      </c>
      <c r="G49" s="2">
        <f>Reach11[[#This Row],[Q1''2025]]-Reach11[[#This Row],[Q4''2024]]</f>
        <v>0</v>
      </c>
    </row>
    <row r="50" spans="1:7" x14ac:dyDescent="0.45">
      <c r="A50" s="3" t="s">
        <v>355</v>
      </c>
      <c r="B50" s="3">
        <v>0</v>
      </c>
      <c r="C50" s="3">
        <v>0</v>
      </c>
      <c r="D50" s="3">
        <v>0</v>
      </c>
      <c r="E50" s="3">
        <v>0</v>
      </c>
      <c r="F50" s="2">
        <f>VLOOKUP(Reach11[[#This Row],[Station]],'[6]Reach and Share'!$A$1:$B$562,2,0)</f>
        <v>0</v>
      </c>
      <c r="G50" s="2">
        <f>Reach11[[#This Row],[Q1''2025]]-Reach11[[#This Row],[Q4''2024]]</f>
        <v>0</v>
      </c>
    </row>
    <row r="51" spans="1:7" x14ac:dyDescent="0.45">
      <c r="A51" s="3" t="s">
        <v>169</v>
      </c>
      <c r="B51" s="3">
        <v>0</v>
      </c>
      <c r="C51" s="3">
        <v>0</v>
      </c>
      <c r="D51" s="3">
        <v>0</v>
      </c>
      <c r="E51" s="3">
        <v>0</v>
      </c>
      <c r="F51" s="2">
        <f>VLOOKUP(Reach11[[#This Row],[Station]],'[6]Reach and Share'!$A$1:$B$562,2,0)</f>
        <v>0</v>
      </c>
      <c r="G51" s="2">
        <f>Reach11[[#This Row],[Q1''2025]]-Reach11[[#This Row],[Q4''2024]]</f>
        <v>0</v>
      </c>
    </row>
    <row r="52" spans="1:7" x14ac:dyDescent="0.45">
      <c r="A52" s="3" t="s">
        <v>507</v>
      </c>
      <c r="B52" s="3"/>
      <c r="C52" s="3"/>
      <c r="D52" s="3"/>
      <c r="E52" s="3">
        <v>0</v>
      </c>
      <c r="F52" s="2">
        <f>VLOOKUP(Reach11[[#This Row],[Station]],'[6]Reach and Share'!$A$1:$B$562,2,0)</f>
        <v>0</v>
      </c>
      <c r="G52" s="2">
        <f>Reach11[[#This Row],[Q1''2025]]-Reach11[[#This Row],[Q4''2024]]</f>
        <v>0</v>
      </c>
    </row>
    <row r="53" spans="1:7" x14ac:dyDescent="0.45">
      <c r="A53" s="3" t="s">
        <v>118</v>
      </c>
      <c r="B53" s="3">
        <v>0</v>
      </c>
      <c r="C53" s="3">
        <v>0</v>
      </c>
      <c r="D53" s="3">
        <v>0</v>
      </c>
      <c r="E53" s="3">
        <v>0</v>
      </c>
      <c r="F53" s="2">
        <f>VLOOKUP(Reach11[[#This Row],[Station]],'[6]Reach and Share'!$A$1:$B$562,2,0)</f>
        <v>0</v>
      </c>
      <c r="G53" s="2">
        <f>Reach11[[#This Row],[Q1''2025]]-Reach11[[#This Row],[Q4''2024]]</f>
        <v>0</v>
      </c>
    </row>
    <row r="54" spans="1:7" x14ac:dyDescent="0.45">
      <c r="A54" s="3" t="s">
        <v>117</v>
      </c>
      <c r="B54" s="3">
        <v>0</v>
      </c>
      <c r="C54" s="3">
        <v>0</v>
      </c>
      <c r="D54" s="3">
        <v>0</v>
      </c>
      <c r="E54" s="3">
        <v>0</v>
      </c>
      <c r="F54" s="2">
        <f>VLOOKUP(Reach11[[#This Row],[Station]],'[6]Reach and Share'!$A$1:$B$562,2,0)</f>
        <v>0</v>
      </c>
      <c r="G54" s="2">
        <f>Reach11[[#This Row],[Q1''2025]]-Reach11[[#This Row],[Q4''2024]]</f>
        <v>0</v>
      </c>
    </row>
    <row r="55" spans="1:7" x14ac:dyDescent="0.45">
      <c r="A55" s="3" t="s">
        <v>383</v>
      </c>
      <c r="B55" s="3">
        <v>0</v>
      </c>
      <c r="C55" s="3">
        <v>0</v>
      </c>
      <c r="D55" s="3">
        <v>0</v>
      </c>
      <c r="E55" s="3">
        <v>0</v>
      </c>
      <c r="F55" s="2">
        <f>VLOOKUP(Reach11[[#This Row],[Station]],'[6]Reach and Share'!$A$1:$B$562,2,0)</f>
        <v>0</v>
      </c>
      <c r="G55" s="2">
        <f>Reach11[[#This Row],[Q1''2025]]-Reach11[[#This Row],[Q4''2024]]</f>
        <v>0</v>
      </c>
    </row>
    <row r="56" spans="1:7" x14ac:dyDescent="0.45">
      <c r="A56" s="3" t="s">
        <v>382</v>
      </c>
      <c r="B56" s="3">
        <v>0</v>
      </c>
      <c r="C56" s="3">
        <v>0</v>
      </c>
      <c r="D56" s="3">
        <v>0</v>
      </c>
      <c r="E56" s="3">
        <v>0</v>
      </c>
      <c r="F56" s="2">
        <f>VLOOKUP(Reach11[[#This Row],[Station]],'[6]Reach and Share'!$A$1:$B$562,2,0)</f>
        <v>0</v>
      </c>
      <c r="G56" s="2">
        <f>Reach11[[#This Row],[Q1''2025]]-Reach11[[#This Row],[Q4''2024]]</f>
        <v>0</v>
      </c>
    </row>
    <row r="57" spans="1:7" x14ac:dyDescent="0.45">
      <c r="A57" s="3" t="s">
        <v>381</v>
      </c>
      <c r="B57" s="3">
        <v>0</v>
      </c>
      <c r="C57" s="3">
        <v>0</v>
      </c>
      <c r="D57" s="3">
        <v>0</v>
      </c>
      <c r="E57" s="3">
        <v>0</v>
      </c>
      <c r="F57" s="2">
        <f>VLOOKUP(Reach11[[#This Row],[Station]],'[6]Reach and Share'!$A$1:$B$562,2,0)</f>
        <v>0</v>
      </c>
      <c r="G57" s="2">
        <f>Reach11[[#This Row],[Q1''2025]]-Reach11[[#This Row],[Q4''2024]]</f>
        <v>0</v>
      </c>
    </row>
    <row r="58" spans="1:7" x14ac:dyDescent="0.45">
      <c r="A58" s="3" t="s">
        <v>384</v>
      </c>
      <c r="B58" s="3">
        <v>0</v>
      </c>
      <c r="C58" s="3">
        <v>0</v>
      </c>
      <c r="D58" s="3">
        <v>0</v>
      </c>
      <c r="E58" s="3">
        <v>0</v>
      </c>
      <c r="F58" s="2">
        <f>VLOOKUP(Reach11[[#This Row],[Station]],'[6]Reach and Share'!$A$1:$B$562,2,0)</f>
        <v>0</v>
      </c>
      <c r="G58" s="2">
        <f>Reach11[[#This Row],[Q1''2025]]-Reach11[[#This Row],[Q4''2024]]</f>
        <v>0</v>
      </c>
    </row>
    <row r="59" spans="1:7" x14ac:dyDescent="0.45">
      <c r="A59" s="3" t="s">
        <v>375</v>
      </c>
      <c r="B59" s="3">
        <v>0</v>
      </c>
      <c r="C59" s="3">
        <v>0</v>
      </c>
      <c r="D59" s="3">
        <v>0</v>
      </c>
      <c r="E59" s="3">
        <v>0</v>
      </c>
      <c r="F59" s="2">
        <f>VLOOKUP(Reach11[[#This Row],[Station]],'[6]Reach and Share'!$A$1:$B$562,2,0)</f>
        <v>0</v>
      </c>
      <c r="G59" s="2">
        <f>Reach11[[#This Row],[Q1''2025]]-Reach11[[#This Row],[Q4''2024]]</f>
        <v>0</v>
      </c>
    </row>
    <row r="60" spans="1:7" x14ac:dyDescent="0.45">
      <c r="A60" s="3" t="s">
        <v>192</v>
      </c>
      <c r="B60" s="3">
        <v>0</v>
      </c>
      <c r="C60" s="3">
        <v>0</v>
      </c>
      <c r="D60" s="3">
        <v>0</v>
      </c>
      <c r="E60" s="3">
        <v>0</v>
      </c>
      <c r="F60" s="2">
        <f>VLOOKUP(Reach11[[#This Row],[Station]],'[6]Reach and Share'!$A$1:$B$562,2,0)</f>
        <v>0</v>
      </c>
      <c r="G60" s="2">
        <f>Reach11[[#This Row],[Q1''2025]]-Reach11[[#This Row],[Q4''2024]]</f>
        <v>0</v>
      </c>
    </row>
    <row r="61" spans="1:7" x14ac:dyDescent="0.45">
      <c r="A61" s="3" t="s">
        <v>241</v>
      </c>
      <c r="B61" s="3">
        <v>0</v>
      </c>
      <c r="C61" s="3">
        <v>0</v>
      </c>
      <c r="D61" s="3">
        <v>0</v>
      </c>
      <c r="E61" s="3">
        <v>0</v>
      </c>
      <c r="F61" s="2">
        <f>VLOOKUP(Reach11[[#This Row],[Station]],'[6]Reach and Share'!$A$1:$B$562,2,0)</f>
        <v>0</v>
      </c>
      <c r="G61" s="2">
        <f>Reach11[[#This Row],[Q1''2025]]-Reach11[[#This Row],[Q4''2024]]</f>
        <v>0</v>
      </c>
    </row>
    <row r="62" spans="1:7" x14ac:dyDescent="0.45">
      <c r="A62" s="3" t="s">
        <v>377</v>
      </c>
      <c r="B62" s="3">
        <v>0</v>
      </c>
      <c r="C62" s="3">
        <v>0</v>
      </c>
      <c r="D62" s="3">
        <v>0</v>
      </c>
      <c r="E62" s="3">
        <v>0</v>
      </c>
      <c r="F62" s="2">
        <f>VLOOKUP(Reach11[[#This Row],[Station]],'[6]Reach and Share'!$A$1:$B$562,2,0)</f>
        <v>0</v>
      </c>
      <c r="G62" s="2">
        <f>Reach11[[#This Row],[Q1''2025]]-Reach11[[#This Row],[Q4''2024]]</f>
        <v>0</v>
      </c>
    </row>
    <row r="63" spans="1:7" x14ac:dyDescent="0.45">
      <c r="A63" s="3" t="s">
        <v>376</v>
      </c>
      <c r="B63" s="3">
        <v>0</v>
      </c>
      <c r="C63" s="3">
        <v>0</v>
      </c>
      <c r="D63" s="3">
        <v>0</v>
      </c>
      <c r="E63" s="3">
        <v>0</v>
      </c>
      <c r="F63" s="2">
        <f>VLOOKUP(Reach11[[#This Row],[Station]],'[6]Reach and Share'!$A$1:$B$562,2,0)</f>
        <v>0</v>
      </c>
      <c r="G63" s="2">
        <f>Reach11[[#This Row],[Q1''2025]]-Reach11[[#This Row],[Q4''2024]]</f>
        <v>0</v>
      </c>
    </row>
    <row r="64" spans="1:7" x14ac:dyDescent="0.45">
      <c r="A64" s="3" t="s">
        <v>374</v>
      </c>
      <c r="B64" s="3">
        <v>0</v>
      </c>
      <c r="C64" s="3">
        <v>0</v>
      </c>
      <c r="D64" s="3">
        <v>0</v>
      </c>
      <c r="E64" s="3">
        <v>0</v>
      </c>
      <c r="F64" s="2">
        <f>VLOOKUP(Reach11[[#This Row],[Station]],'[6]Reach and Share'!$A$1:$B$562,2,0)</f>
        <v>0</v>
      </c>
      <c r="G64" s="2">
        <f>Reach11[[#This Row],[Q1''2025]]-Reach11[[#This Row],[Q4''2024]]</f>
        <v>0</v>
      </c>
    </row>
    <row r="65" spans="1:7" x14ac:dyDescent="0.45">
      <c r="A65" s="3" t="s">
        <v>378</v>
      </c>
      <c r="B65" s="3">
        <v>0</v>
      </c>
      <c r="C65" s="3">
        <v>0</v>
      </c>
      <c r="D65" s="3">
        <v>0</v>
      </c>
      <c r="E65" s="3">
        <v>0</v>
      </c>
      <c r="F65" s="2">
        <f>VLOOKUP(Reach11[[#This Row],[Station]],'[6]Reach and Share'!$A$1:$B$562,2,0)</f>
        <v>0</v>
      </c>
      <c r="G65" s="2">
        <f>Reach11[[#This Row],[Q1''2025]]-Reach11[[#This Row],[Q4''2024]]</f>
        <v>0</v>
      </c>
    </row>
    <row r="66" spans="1:7" x14ac:dyDescent="0.45">
      <c r="A66" s="3" t="s">
        <v>380</v>
      </c>
      <c r="B66" s="3">
        <v>0</v>
      </c>
      <c r="C66" s="3">
        <v>0</v>
      </c>
      <c r="D66" s="3">
        <v>0</v>
      </c>
      <c r="E66" s="3">
        <v>0</v>
      </c>
      <c r="F66" s="2">
        <f>VLOOKUP(Reach11[[#This Row],[Station]],'[6]Reach and Share'!$A$1:$B$562,2,0)</f>
        <v>0</v>
      </c>
      <c r="G66" s="2">
        <f>Reach11[[#This Row],[Q1''2025]]-Reach11[[#This Row],[Q4''2024]]</f>
        <v>0</v>
      </c>
    </row>
    <row r="67" spans="1:7" x14ac:dyDescent="0.45">
      <c r="A67" s="3" t="s">
        <v>379</v>
      </c>
      <c r="B67" s="3">
        <v>0</v>
      </c>
      <c r="C67" s="3">
        <v>0</v>
      </c>
      <c r="D67" s="3">
        <v>0</v>
      </c>
      <c r="E67" s="3">
        <v>0</v>
      </c>
      <c r="F67" s="2">
        <f>VLOOKUP(Reach11[[#This Row],[Station]],'[6]Reach and Share'!$A$1:$B$562,2,0)</f>
        <v>0</v>
      </c>
      <c r="G67" s="2">
        <f>Reach11[[#This Row],[Q1''2025]]-Reach11[[#This Row],[Q4''2024]]</f>
        <v>0</v>
      </c>
    </row>
    <row r="68" spans="1:7" x14ac:dyDescent="0.45">
      <c r="A68" s="3" t="s">
        <v>462</v>
      </c>
      <c r="B68" s="3"/>
      <c r="C68" s="3"/>
      <c r="D68" s="3">
        <v>0</v>
      </c>
      <c r="E68" s="3">
        <v>0</v>
      </c>
      <c r="F68" s="2">
        <f>VLOOKUP(Reach11[[#This Row],[Station]],'[6]Reach and Share'!$A$1:$B$562,2,0)</f>
        <v>0</v>
      </c>
      <c r="G68" s="2">
        <f>Reach11[[#This Row],[Q1''2025]]-Reach11[[#This Row],[Q4''2024]]</f>
        <v>0</v>
      </c>
    </row>
    <row r="69" spans="1:7" x14ac:dyDescent="0.45">
      <c r="A69" s="3" t="s">
        <v>362</v>
      </c>
      <c r="B69" s="3">
        <v>0</v>
      </c>
      <c r="C69" s="3">
        <v>0</v>
      </c>
      <c r="D69" s="3">
        <v>0</v>
      </c>
      <c r="E69" s="3">
        <v>0</v>
      </c>
      <c r="F69" s="2">
        <f>VLOOKUP(Reach11[[#This Row],[Station]],'[6]Reach and Share'!$A$1:$B$562,2,0)</f>
        <v>0</v>
      </c>
      <c r="G69" s="2">
        <f>Reach11[[#This Row],[Q1''2025]]-Reach11[[#This Row],[Q4''2024]]</f>
        <v>0</v>
      </c>
    </row>
    <row r="70" spans="1:7" x14ac:dyDescent="0.45">
      <c r="A70" s="3" t="s">
        <v>344</v>
      </c>
      <c r="B70" s="3">
        <v>0</v>
      </c>
      <c r="C70" s="3">
        <v>0</v>
      </c>
      <c r="D70" s="3">
        <v>0</v>
      </c>
      <c r="E70" s="3">
        <v>0</v>
      </c>
      <c r="F70" s="2">
        <f>VLOOKUP(Reach11[[#This Row],[Station]],'[6]Reach and Share'!$A$1:$B$562,2,0)</f>
        <v>0</v>
      </c>
      <c r="G70" s="2">
        <f>Reach11[[#This Row],[Q1''2025]]-Reach11[[#This Row],[Q4''2024]]</f>
        <v>0</v>
      </c>
    </row>
    <row r="71" spans="1:7" x14ac:dyDescent="0.45">
      <c r="A71" s="3" t="s">
        <v>343</v>
      </c>
      <c r="B71" s="3">
        <v>0</v>
      </c>
      <c r="C71" s="3">
        <v>0</v>
      </c>
      <c r="D71" s="3">
        <v>0</v>
      </c>
      <c r="E71" s="3">
        <v>0</v>
      </c>
      <c r="F71" s="2">
        <f>VLOOKUP(Reach11[[#This Row],[Station]],'[6]Reach and Share'!$A$1:$B$562,2,0)</f>
        <v>0</v>
      </c>
      <c r="G71" s="2">
        <f>Reach11[[#This Row],[Q1''2025]]-Reach11[[#This Row],[Q4''2024]]</f>
        <v>0</v>
      </c>
    </row>
    <row r="72" spans="1:7" x14ac:dyDescent="0.45">
      <c r="A72" s="3" t="s">
        <v>364</v>
      </c>
      <c r="B72" s="3">
        <v>0</v>
      </c>
      <c r="C72" s="3">
        <v>0</v>
      </c>
      <c r="D72" s="3">
        <v>0</v>
      </c>
      <c r="E72" s="3">
        <v>0</v>
      </c>
      <c r="F72" s="2">
        <f>VLOOKUP(Reach11[[#This Row],[Station]],'[6]Reach and Share'!$A$1:$B$562,2,0)</f>
        <v>0</v>
      </c>
      <c r="G72" s="2">
        <f>Reach11[[#This Row],[Q1''2025]]-Reach11[[#This Row],[Q4''2024]]</f>
        <v>0</v>
      </c>
    </row>
    <row r="73" spans="1:7" x14ac:dyDescent="0.45">
      <c r="A73" s="3" t="s">
        <v>345</v>
      </c>
      <c r="B73" s="3">
        <v>0</v>
      </c>
      <c r="C73" s="3">
        <v>0</v>
      </c>
      <c r="D73" s="3">
        <v>0</v>
      </c>
      <c r="E73" s="3">
        <v>0</v>
      </c>
      <c r="F73" s="2">
        <f>VLOOKUP(Reach11[[#This Row],[Station]],'[6]Reach and Share'!$A$1:$B$562,2,0)</f>
        <v>0</v>
      </c>
      <c r="G73" s="2">
        <f>Reach11[[#This Row],[Q1''2025]]-Reach11[[#This Row],[Q4''2024]]</f>
        <v>0</v>
      </c>
    </row>
    <row r="74" spans="1:7" x14ac:dyDescent="0.45">
      <c r="A74" s="3" t="s">
        <v>347</v>
      </c>
      <c r="B74" s="3">
        <v>0</v>
      </c>
      <c r="C74" s="3">
        <v>0</v>
      </c>
      <c r="D74" s="3">
        <v>0</v>
      </c>
      <c r="E74" s="3">
        <v>0</v>
      </c>
      <c r="F74" s="2">
        <f>VLOOKUP(Reach11[[#This Row],[Station]],'[6]Reach and Share'!$A$1:$B$562,2,0)</f>
        <v>0</v>
      </c>
      <c r="G74" s="2">
        <f>Reach11[[#This Row],[Q1''2025]]-Reach11[[#This Row],[Q4''2024]]</f>
        <v>0</v>
      </c>
    </row>
    <row r="75" spans="1:7" x14ac:dyDescent="0.45">
      <c r="A75" s="3" t="s">
        <v>506</v>
      </c>
      <c r="B75" s="3"/>
      <c r="C75" s="3"/>
      <c r="D75" s="3"/>
      <c r="E75" s="3">
        <v>0</v>
      </c>
      <c r="F75" s="2">
        <f>VLOOKUP(Reach11[[#This Row],[Station]],'[6]Reach and Share'!$A$1:$B$562,2,0)</f>
        <v>0</v>
      </c>
      <c r="G75" s="2">
        <f>Reach11[[#This Row],[Q1''2025]]-Reach11[[#This Row],[Q4''2024]]</f>
        <v>0</v>
      </c>
    </row>
    <row r="76" spans="1:7" x14ac:dyDescent="0.45">
      <c r="A76" s="3" t="s">
        <v>346</v>
      </c>
      <c r="B76" s="3">
        <v>0</v>
      </c>
      <c r="C76" s="3">
        <v>0</v>
      </c>
      <c r="D76" s="3">
        <v>0</v>
      </c>
      <c r="E76" s="3">
        <v>0</v>
      </c>
      <c r="F76" s="2">
        <f>VLOOKUP(Reach11[[#This Row],[Station]],'[6]Reach and Share'!$A$1:$B$562,2,0)</f>
        <v>0</v>
      </c>
      <c r="G76" s="2">
        <f>Reach11[[#This Row],[Q1''2025]]-Reach11[[#This Row],[Q4''2024]]</f>
        <v>0</v>
      </c>
    </row>
    <row r="77" spans="1:7" x14ac:dyDescent="0.45">
      <c r="A77" s="3" t="s">
        <v>36</v>
      </c>
      <c r="B77" s="3">
        <v>4.0000000000000001E-3</v>
      </c>
      <c r="C77" s="3">
        <v>0</v>
      </c>
      <c r="D77" s="3">
        <v>0</v>
      </c>
      <c r="E77" s="3">
        <v>0</v>
      </c>
      <c r="F77" s="2">
        <f>VLOOKUP(Reach11[[#This Row],[Station]],'[6]Reach and Share'!$A$1:$B$562,2,0)</f>
        <v>0</v>
      </c>
      <c r="G77" s="2">
        <f>Reach11[[#This Row],[Q1''2025]]-Reach11[[#This Row],[Q4''2024]]</f>
        <v>0</v>
      </c>
    </row>
    <row r="78" spans="1:7" x14ac:dyDescent="0.45">
      <c r="A78" s="3" t="s">
        <v>351</v>
      </c>
      <c r="B78" s="3">
        <v>0</v>
      </c>
      <c r="C78" s="3">
        <v>0</v>
      </c>
      <c r="D78" s="3">
        <v>0</v>
      </c>
      <c r="E78" s="3">
        <v>0</v>
      </c>
      <c r="F78" s="2">
        <f>VLOOKUP(Reach11[[#This Row],[Station]],'[6]Reach and Share'!$A$1:$B$562,2,0)</f>
        <v>0</v>
      </c>
      <c r="G78" s="2">
        <f>Reach11[[#This Row],[Q1''2025]]-Reach11[[#This Row],[Q4''2024]]</f>
        <v>0</v>
      </c>
    </row>
    <row r="79" spans="1:7" x14ac:dyDescent="0.45">
      <c r="A79" s="3" t="s">
        <v>361</v>
      </c>
      <c r="B79" s="3">
        <v>0</v>
      </c>
      <c r="C79" s="3">
        <v>0</v>
      </c>
      <c r="D79" s="3">
        <v>0</v>
      </c>
      <c r="E79" s="3">
        <v>0</v>
      </c>
      <c r="F79" s="2">
        <f>VLOOKUP(Reach11[[#This Row],[Station]],'[6]Reach and Share'!$A$1:$B$562,2,0)</f>
        <v>0</v>
      </c>
      <c r="G79" s="2">
        <f>Reach11[[#This Row],[Q1''2025]]-Reach11[[#This Row],[Q4''2024]]</f>
        <v>0</v>
      </c>
    </row>
    <row r="80" spans="1:7" x14ac:dyDescent="0.45">
      <c r="A80" s="3" t="s">
        <v>493</v>
      </c>
      <c r="B80" s="3"/>
      <c r="C80" s="3"/>
      <c r="D80" s="3"/>
      <c r="E80" s="3">
        <v>0</v>
      </c>
      <c r="F80" s="2">
        <f>VLOOKUP(Reach11[[#This Row],[Station]],'[6]Reach and Share'!$A$1:$B$562,2,0)</f>
        <v>0</v>
      </c>
      <c r="G80" s="2">
        <f>Reach11[[#This Row],[Q1''2025]]-Reach11[[#This Row],[Q4''2024]]</f>
        <v>0</v>
      </c>
    </row>
    <row r="81" spans="1:7" x14ac:dyDescent="0.45">
      <c r="A81" s="3" t="s">
        <v>342</v>
      </c>
      <c r="B81" s="3">
        <v>0</v>
      </c>
      <c r="C81" s="3">
        <v>0</v>
      </c>
      <c r="D81" s="3">
        <v>0</v>
      </c>
      <c r="E81" s="3">
        <v>0</v>
      </c>
      <c r="F81" s="2">
        <f>VLOOKUP(Reach11[[#This Row],[Station]],'[6]Reach and Share'!$A$1:$B$562,2,0)</f>
        <v>0</v>
      </c>
      <c r="G81" s="2">
        <f>Reach11[[#This Row],[Q1''2025]]-Reach11[[#This Row],[Q4''2024]]</f>
        <v>0</v>
      </c>
    </row>
    <row r="82" spans="1:7" x14ac:dyDescent="0.45">
      <c r="A82" s="3" t="s">
        <v>341</v>
      </c>
      <c r="B82" s="3">
        <v>0</v>
      </c>
      <c r="C82" s="3">
        <v>0</v>
      </c>
      <c r="D82" s="3">
        <v>0</v>
      </c>
      <c r="E82" s="3">
        <v>0</v>
      </c>
      <c r="F82" s="2">
        <f>VLOOKUP(Reach11[[#This Row],[Station]],'[6]Reach and Share'!$A$1:$B$562,2,0)</f>
        <v>0</v>
      </c>
      <c r="G82" s="2">
        <f>Reach11[[#This Row],[Q1''2025]]-Reach11[[#This Row],[Q4''2024]]</f>
        <v>0</v>
      </c>
    </row>
    <row r="83" spans="1:7" x14ac:dyDescent="0.45">
      <c r="A83" s="3" t="s">
        <v>457</v>
      </c>
      <c r="B83" s="3"/>
      <c r="C83" s="3">
        <v>0</v>
      </c>
      <c r="D83" s="3">
        <v>0</v>
      </c>
      <c r="E83" s="3">
        <v>0</v>
      </c>
      <c r="F83" s="2">
        <f>VLOOKUP(Reach11[[#This Row],[Station]],'[6]Reach and Share'!$A$1:$B$562,2,0)</f>
        <v>0</v>
      </c>
      <c r="G83" s="2">
        <f>Reach11[[#This Row],[Q1''2025]]-Reach11[[#This Row],[Q4''2024]]</f>
        <v>0</v>
      </c>
    </row>
    <row r="84" spans="1:7" x14ac:dyDescent="0.45">
      <c r="A84" s="3" t="s">
        <v>420</v>
      </c>
      <c r="B84" s="3">
        <v>0</v>
      </c>
      <c r="C84" s="3">
        <v>0</v>
      </c>
      <c r="D84" s="3">
        <v>0</v>
      </c>
      <c r="E84" s="3">
        <v>0</v>
      </c>
      <c r="F84" s="2">
        <f>VLOOKUP(Reach11[[#This Row],[Station]],'[6]Reach and Share'!$A$1:$B$562,2,0)</f>
        <v>0</v>
      </c>
      <c r="G84" s="2">
        <f>Reach11[[#This Row],[Q1''2025]]-Reach11[[#This Row],[Q4''2024]]</f>
        <v>0</v>
      </c>
    </row>
    <row r="85" spans="1:7" x14ac:dyDescent="0.45">
      <c r="A85" s="3" t="s">
        <v>186</v>
      </c>
      <c r="B85" s="3">
        <v>0</v>
      </c>
      <c r="C85" s="3">
        <v>0</v>
      </c>
      <c r="D85" s="3">
        <v>0</v>
      </c>
      <c r="E85" s="3">
        <v>0</v>
      </c>
      <c r="F85" s="2">
        <f>VLOOKUP(Reach11[[#This Row],[Station]],'[6]Reach and Share'!$A$1:$B$562,2,0)</f>
        <v>0</v>
      </c>
      <c r="G85" s="2">
        <f>Reach11[[#This Row],[Q1''2025]]-Reach11[[#This Row],[Q4''2024]]</f>
        <v>0</v>
      </c>
    </row>
    <row r="86" spans="1:7" x14ac:dyDescent="0.45">
      <c r="A86" s="3" t="s">
        <v>419</v>
      </c>
      <c r="B86" s="3">
        <v>0</v>
      </c>
      <c r="C86" s="3">
        <v>0</v>
      </c>
      <c r="D86" s="3">
        <v>0</v>
      </c>
      <c r="E86" s="3">
        <v>0</v>
      </c>
      <c r="F86" s="2">
        <f>VLOOKUP(Reach11[[#This Row],[Station]],'[6]Reach and Share'!$A$1:$B$562,2,0)</f>
        <v>0</v>
      </c>
      <c r="G86" s="2">
        <f>Reach11[[#This Row],[Q1''2025]]-Reach11[[#This Row],[Q4''2024]]</f>
        <v>0</v>
      </c>
    </row>
    <row r="87" spans="1:7" x14ac:dyDescent="0.45">
      <c r="A87" s="3" t="s">
        <v>423</v>
      </c>
      <c r="B87" s="3">
        <v>2.0999999999999999E-3</v>
      </c>
      <c r="C87" s="3">
        <v>0</v>
      </c>
      <c r="D87" s="3">
        <v>0</v>
      </c>
      <c r="E87" s="3">
        <v>0</v>
      </c>
      <c r="F87" s="2">
        <f>VLOOKUP(Reach11[[#This Row],[Station]],'[6]Reach and Share'!$A$1:$B$562,2,0)</f>
        <v>0</v>
      </c>
      <c r="G87" s="2">
        <f>Reach11[[#This Row],[Q1''2025]]-Reach11[[#This Row],[Q4''2024]]</f>
        <v>0</v>
      </c>
    </row>
    <row r="88" spans="1:7" x14ac:dyDescent="0.45">
      <c r="A88" s="3" t="s">
        <v>195</v>
      </c>
      <c r="B88" s="3">
        <v>0</v>
      </c>
      <c r="C88" s="3">
        <v>0</v>
      </c>
      <c r="D88" s="3">
        <v>0</v>
      </c>
      <c r="E88" s="3">
        <v>0</v>
      </c>
      <c r="F88" s="2">
        <f>VLOOKUP(Reach11[[#This Row],[Station]],'[6]Reach and Share'!$A$1:$B$562,2,0)</f>
        <v>0</v>
      </c>
      <c r="G88" s="2">
        <f>Reach11[[#This Row],[Q1''2025]]-Reach11[[#This Row],[Q4''2024]]</f>
        <v>0</v>
      </c>
    </row>
    <row r="89" spans="1:7" x14ac:dyDescent="0.45">
      <c r="A89" s="3" t="s">
        <v>412</v>
      </c>
      <c r="B89" s="3">
        <v>0</v>
      </c>
      <c r="C89" s="3">
        <v>0</v>
      </c>
      <c r="D89" s="3">
        <v>0</v>
      </c>
      <c r="E89" s="3">
        <v>0</v>
      </c>
      <c r="F89" s="2">
        <f>VLOOKUP(Reach11[[#This Row],[Station]],'[6]Reach and Share'!$A$1:$B$562,2,0)</f>
        <v>0</v>
      </c>
      <c r="G89" s="2">
        <f>Reach11[[#This Row],[Q1''2025]]-Reach11[[#This Row],[Q4''2024]]</f>
        <v>0</v>
      </c>
    </row>
    <row r="90" spans="1:7" x14ac:dyDescent="0.45">
      <c r="A90" s="3" t="s">
        <v>421</v>
      </c>
      <c r="B90" s="3">
        <v>0</v>
      </c>
      <c r="C90" s="3">
        <v>0</v>
      </c>
      <c r="D90" s="3">
        <v>0</v>
      </c>
      <c r="E90" s="3">
        <v>0</v>
      </c>
      <c r="F90" s="2">
        <f>VLOOKUP(Reach11[[#This Row],[Station]],'[6]Reach and Share'!$A$1:$B$562,2,0)</f>
        <v>0</v>
      </c>
      <c r="G90" s="2">
        <f>Reach11[[#This Row],[Q1''2025]]-Reach11[[#This Row],[Q4''2024]]</f>
        <v>0</v>
      </c>
    </row>
    <row r="91" spans="1:7" x14ac:dyDescent="0.45">
      <c r="A91" s="3" t="s">
        <v>173</v>
      </c>
      <c r="B91" s="3">
        <v>6.9999999999999999E-4</v>
      </c>
      <c r="C91" s="3">
        <v>0</v>
      </c>
      <c r="D91" s="3">
        <v>0</v>
      </c>
      <c r="E91" s="3">
        <v>0</v>
      </c>
      <c r="F91" s="2">
        <f>VLOOKUP(Reach11[[#This Row],[Station]],'[6]Reach and Share'!$A$1:$B$562,2,0)</f>
        <v>0</v>
      </c>
      <c r="G91" s="2">
        <f>Reach11[[#This Row],[Q1''2025]]-Reach11[[#This Row],[Q4''2024]]</f>
        <v>0</v>
      </c>
    </row>
    <row r="92" spans="1:7" x14ac:dyDescent="0.45">
      <c r="A92" s="3" t="s">
        <v>190</v>
      </c>
      <c r="B92" s="3">
        <v>0</v>
      </c>
      <c r="C92" s="3">
        <v>0</v>
      </c>
      <c r="D92" s="3">
        <v>0</v>
      </c>
      <c r="E92" s="3">
        <v>0</v>
      </c>
      <c r="F92" s="2">
        <f>VLOOKUP(Reach11[[#This Row],[Station]],'[6]Reach and Share'!$A$1:$B$562,2,0)</f>
        <v>0</v>
      </c>
      <c r="G92" s="2">
        <f>Reach11[[#This Row],[Q1''2025]]-Reach11[[#This Row],[Q4''2024]]</f>
        <v>0</v>
      </c>
    </row>
    <row r="93" spans="1:7" x14ac:dyDescent="0.45">
      <c r="A93" s="3" t="s">
        <v>417</v>
      </c>
      <c r="B93" s="3">
        <v>0</v>
      </c>
      <c r="C93" s="3">
        <v>0</v>
      </c>
      <c r="D93" s="3">
        <v>0</v>
      </c>
      <c r="E93" s="3">
        <v>0</v>
      </c>
      <c r="F93" s="2">
        <f>VLOOKUP(Reach11[[#This Row],[Station]],'[6]Reach and Share'!$A$1:$B$562,2,0)</f>
        <v>0</v>
      </c>
      <c r="G93" s="2">
        <f>Reach11[[#This Row],[Q1''2025]]-Reach11[[#This Row],[Q4''2024]]</f>
        <v>0</v>
      </c>
    </row>
    <row r="94" spans="1:7" x14ac:dyDescent="0.45">
      <c r="A94" s="3" t="s">
        <v>32</v>
      </c>
      <c r="B94" s="3">
        <v>0</v>
      </c>
      <c r="C94" s="3">
        <v>0</v>
      </c>
      <c r="D94" s="3">
        <v>0</v>
      </c>
      <c r="E94" s="3">
        <v>0</v>
      </c>
      <c r="F94" s="2">
        <f>VLOOKUP(Reach11[[#This Row],[Station]],'[6]Reach and Share'!$A$1:$B$562,2,0)</f>
        <v>0</v>
      </c>
      <c r="G94" s="2">
        <f>Reach11[[#This Row],[Q1''2025]]-Reach11[[#This Row],[Q4''2024]]</f>
        <v>0</v>
      </c>
    </row>
    <row r="95" spans="1:7" x14ac:dyDescent="0.45">
      <c r="A95" s="3" t="s">
        <v>238</v>
      </c>
      <c r="B95" s="3">
        <v>0</v>
      </c>
      <c r="C95" s="3">
        <v>0</v>
      </c>
      <c r="D95" s="3">
        <v>0</v>
      </c>
      <c r="E95" s="3">
        <v>0</v>
      </c>
      <c r="F95" s="2">
        <f>VLOOKUP(Reach11[[#This Row],[Station]],'[6]Reach and Share'!$A$1:$B$562,2,0)</f>
        <v>0</v>
      </c>
      <c r="G95" s="2">
        <f>Reach11[[#This Row],[Q1''2025]]-Reach11[[#This Row],[Q4''2024]]</f>
        <v>0</v>
      </c>
    </row>
    <row r="96" spans="1:7" x14ac:dyDescent="0.45">
      <c r="A96" s="3" t="s">
        <v>191</v>
      </c>
      <c r="B96" s="3">
        <v>0</v>
      </c>
      <c r="C96" s="3">
        <v>0</v>
      </c>
      <c r="D96" s="3">
        <v>0</v>
      </c>
      <c r="E96" s="3">
        <v>0</v>
      </c>
      <c r="F96" s="2">
        <f>VLOOKUP(Reach11[[#This Row],[Station]],'[6]Reach and Share'!$A$1:$B$562,2,0)</f>
        <v>0</v>
      </c>
      <c r="G96" s="2">
        <f>Reach11[[#This Row],[Q1''2025]]-Reach11[[#This Row],[Q4''2024]]</f>
        <v>0</v>
      </c>
    </row>
    <row r="97" spans="1:7" x14ac:dyDescent="0.45">
      <c r="A97" s="3" t="s">
        <v>518</v>
      </c>
      <c r="B97" s="3"/>
      <c r="C97" s="3"/>
      <c r="D97" s="3"/>
      <c r="E97" s="3">
        <v>0</v>
      </c>
      <c r="F97" s="2">
        <f>VLOOKUP(Reach11[[#This Row],[Station]],'[6]Reach and Share'!$A$1:$B$562,2,0)</f>
        <v>0</v>
      </c>
      <c r="G97" s="2">
        <f>Reach11[[#This Row],[Q1''2025]]-Reach11[[#This Row],[Q4''2024]]</f>
        <v>0</v>
      </c>
    </row>
    <row r="98" spans="1:7" x14ac:dyDescent="0.45">
      <c r="A98" s="3" t="s">
        <v>163</v>
      </c>
      <c r="B98" s="3">
        <v>0</v>
      </c>
      <c r="C98" s="3">
        <v>0</v>
      </c>
      <c r="D98" s="3">
        <v>0</v>
      </c>
      <c r="E98" s="3">
        <v>0</v>
      </c>
      <c r="F98" s="2">
        <f>VLOOKUP(Reach11[[#This Row],[Station]],'[6]Reach and Share'!$A$1:$B$562,2,0)</f>
        <v>0</v>
      </c>
      <c r="G98" s="2">
        <f>Reach11[[#This Row],[Q1''2025]]-Reach11[[#This Row],[Q4''2024]]</f>
        <v>0</v>
      </c>
    </row>
    <row r="99" spans="1:7" x14ac:dyDescent="0.45">
      <c r="A99" s="3" t="s">
        <v>427</v>
      </c>
      <c r="B99" s="3">
        <v>0</v>
      </c>
      <c r="C99" s="3">
        <v>0</v>
      </c>
      <c r="D99" s="3">
        <v>0</v>
      </c>
      <c r="E99" s="3">
        <v>0</v>
      </c>
      <c r="F99" s="2">
        <f>VLOOKUP(Reach11[[#This Row],[Station]],'[6]Reach and Share'!$A$1:$B$562,2,0)</f>
        <v>0</v>
      </c>
      <c r="G99" s="2">
        <f>Reach11[[#This Row],[Q1''2025]]-Reach11[[#This Row],[Q4''2024]]</f>
        <v>0</v>
      </c>
    </row>
    <row r="100" spans="1:7" x14ac:dyDescent="0.45">
      <c r="A100" s="3" t="s">
        <v>428</v>
      </c>
      <c r="B100" s="3">
        <v>0</v>
      </c>
      <c r="C100" s="3">
        <v>0</v>
      </c>
      <c r="D100" s="3">
        <v>0</v>
      </c>
      <c r="E100" s="3">
        <v>0</v>
      </c>
      <c r="F100" s="2">
        <f>VLOOKUP(Reach11[[#This Row],[Station]],'[6]Reach and Share'!$A$1:$B$562,2,0)</f>
        <v>0</v>
      </c>
      <c r="G100" s="2">
        <f>Reach11[[#This Row],[Q1''2025]]-Reach11[[#This Row],[Q4''2024]]</f>
        <v>0</v>
      </c>
    </row>
    <row r="101" spans="1:7" x14ac:dyDescent="0.45">
      <c r="A101" s="3" t="s">
        <v>426</v>
      </c>
      <c r="B101" s="3">
        <v>0</v>
      </c>
      <c r="C101" s="3">
        <v>0</v>
      </c>
      <c r="D101" s="3">
        <v>0</v>
      </c>
      <c r="E101" s="3">
        <v>0</v>
      </c>
      <c r="F101" s="2">
        <f>VLOOKUP(Reach11[[#This Row],[Station]],'[6]Reach and Share'!$A$1:$B$562,2,0)</f>
        <v>0</v>
      </c>
      <c r="G101" s="2">
        <f>Reach11[[#This Row],[Q1''2025]]-Reach11[[#This Row],[Q4''2024]]</f>
        <v>0</v>
      </c>
    </row>
    <row r="102" spans="1:7" x14ac:dyDescent="0.45">
      <c r="A102" s="3" t="s">
        <v>519</v>
      </c>
      <c r="B102" s="3"/>
      <c r="C102" s="3"/>
      <c r="D102" s="3"/>
      <c r="E102" s="3">
        <v>0</v>
      </c>
      <c r="F102" s="2">
        <f>VLOOKUP(Reach11[[#This Row],[Station]],'[6]Reach and Share'!$A$1:$B$562,2,0)</f>
        <v>0</v>
      </c>
      <c r="G102" s="2">
        <f>Reach11[[#This Row],[Q1''2025]]-Reach11[[#This Row],[Q4''2024]]</f>
        <v>0</v>
      </c>
    </row>
    <row r="103" spans="1:7" x14ac:dyDescent="0.45">
      <c r="A103" s="3" t="s">
        <v>430</v>
      </c>
      <c r="B103" s="3">
        <v>0</v>
      </c>
      <c r="C103" s="3">
        <v>0</v>
      </c>
      <c r="D103" s="3">
        <v>0</v>
      </c>
      <c r="E103" s="3">
        <v>0</v>
      </c>
      <c r="F103" s="2">
        <f>VLOOKUP(Reach11[[#This Row],[Station]],'[6]Reach and Share'!$A$1:$B$562,2,0)</f>
        <v>0</v>
      </c>
      <c r="G103" s="2">
        <f>Reach11[[#This Row],[Q1''2025]]-Reach11[[#This Row],[Q4''2024]]</f>
        <v>0</v>
      </c>
    </row>
    <row r="104" spans="1:7" x14ac:dyDescent="0.45">
      <c r="A104" s="3" t="s">
        <v>431</v>
      </c>
      <c r="B104" s="3">
        <v>0</v>
      </c>
      <c r="C104" s="3">
        <v>0</v>
      </c>
      <c r="D104" s="3">
        <v>0</v>
      </c>
      <c r="E104" s="3">
        <v>0</v>
      </c>
      <c r="F104" s="2">
        <f>VLOOKUP(Reach11[[#This Row],[Station]],'[6]Reach and Share'!$A$1:$B$562,2,0)</f>
        <v>0</v>
      </c>
      <c r="G104" s="2">
        <f>Reach11[[#This Row],[Q1''2025]]-Reach11[[#This Row],[Q4''2024]]</f>
        <v>0</v>
      </c>
    </row>
    <row r="105" spans="1:7" x14ac:dyDescent="0.45">
      <c r="A105" s="3" t="s">
        <v>429</v>
      </c>
      <c r="B105" s="3">
        <v>0</v>
      </c>
      <c r="C105" s="3">
        <v>0</v>
      </c>
      <c r="D105" s="3">
        <v>0</v>
      </c>
      <c r="E105" s="3">
        <v>0</v>
      </c>
      <c r="F105" s="2">
        <f>VLOOKUP(Reach11[[#This Row],[Station]],'[6]Reach and Share'!$A$1:$B$562,2,0)</f>
        <v>0</v>
      </c>
      <c r="G105" s="2">
        <f>Reach11[[#This Row],[Q1''2025]]-Reach11[[#This Row],[Q4''2024]]</f>
        <v>0</v>
      </c>
    </row>
    <row r="106" spans="1:7" x14ac:dyDescent="0.45">
      <c r="A106" s="3" t="s">
        <v>509</v>
      </c>
      <c r="B106" s="3"/>
      <c r="C106" s="3"/>
      <c r="D106" s="3"/>
      <c r="E106" s="3">
        <v>0</v>
      </c>
      <c r="F106" s="2">
        <f>VLOOKUP(Reach11[[#This Row],[Station]],'[6]Reach and Share'!$A$1:$B$562,2,0)</f>
        <v>0</v>
      </c>
      <c r="G106" s="2">
        <f>Reach11[[#This Row],[Q1''2025]]-Reach11[[#This Row],[Q4''2024]]</f>
        <v>0</v>
      </c>
    </row>
    <row r="107" spans="1:7" x14ac:dyDescent="0.45">
      <c r="A107" s="3" t="s">
        <v>182</v>
      </c>
      <c r="B107" s="3">
        <v>0</v>
      </c>
      <c r="C107" s="3">
        <v>0</v>
      </c>
      <c r="D107" s="3">
        <v>0</v>
      </c>
      <c r="E107" s="3">
        <v>0</v>
      </c>
      <c r="F107" s="2">
        <f>VLOOKUP(Reach11[[#This Row],[Station]],'[6]Reach and Share'!$A$1:$B$562,2,0)</f>
        <v>0</v>
      </c>
      <c r="G107" s="2">
        <f>Reach11[[#This Row],[Q1''2025]]-Reach11[[#This Row],[Q4''2024]]</f>
        <v>0</v>
      </c>
    </row>
    <row r="108" spans="1:7" x14ac:dyDescent="0.45">
      <c r="A108" s="3" t="s">
        <v>425</v>
      </c>
      <c r="B108" s="3">
        <v>0</v>
      </c>
      <c r="C108" s="3">
        <v>0</v>
      </c>
      <c r="D108" s="3">
        <v>0</v>
      </c>
      <c r="E108" s="3">
        <v>0</v>
      </c>
      <c r="F108" s="2">
        <f>VLOOKUP(Reach11[[#This Row],[Station]],'[6]Reach and Share'!$A$1:$B$562,2,0)</f>
        <v>0</v>
      </c>
      <c r="G108" s="2">
        <f>Reach11[[#This Row],[Q1''2025]]-Reach11[[#This Row],[Q4''2024]]</f>
        <v>0</v>
      </c>
    </row>
    <row r="109" spans="1:7" x14ac:dyDescent="0.45">
      <c r="A109" s="3" t="s">
        <v>226</v>
      </c>
      <c r="B109" s="3">
        <v>0</v>
      </c>
      <c r="C109" s="3">
        <v>0</v>
      </c>
      <c r="D109" s="3">
        <v>0</v>
      </c>
      <c r="E109" s="3">
        <v>0</v>
      </c>
      <c r="F109" s="2">
        <f>VLOOKUP(Reach11[[#This Row],[Station]],'[6]Reach and Share'!$A$1:$B$562,2,0)</f>
        <v>0</v>
      </c>
      <c r="G109" s="2">
        <f>Reach11[[#This Row],[Q1''2025]]-Reach11[[#This Row],[Q4''2024]]</f>
        <v>0</v>
      </c>
    </row>
    <row r="110" spans="1:7" x14ac:dyDescent="0.45">
      <c r="A110" s="3" t="s">
        <v>180</v>
      </c>
      <c r="B110" s="3">
        <v>0</v>
      </c>
      <c r="C110" s="3">
        <v>0</v>
      </c>
      <c r="D110" s="3">
        <v>0</v>
      </c>
      <c r="E110" s="3">
        <v>0</v>
      </c>
      <c r="F110" s="2">
        <f>VLOOKUP(Reach11[[#This Row],[Station]],'[6]Reach and Share'!$A$1:$B$562,2,0)</f>
        <v>0</v>
      </c>
      <c r="G110" s="2">
        <f>Reach11[[#This Row],[Q1''2025]]-Reach11[[#This Row],[Q4''2024]]</f>
        <v>0</v>
      </c>
    </row>
    <row r="111" spans="1:7" x14ac:dyDescent="0.45">
      <c r="A111" s="3" t="s">
        <v>444</v>
      </c>
      <c r="B111" s="3"/>
      <c r="C111" s="3">
        <v>0</v>
      </c>
      <c r="D111" s="3">
        <v>0</v>
      </c>
      <c r="E111" s="3">
        <v>0</v>
      </c>
      <c r="F111" s="2">
        <f>VLOOKUP(Reach11[[#This Row],[Station]],'[6]Reach and Share'!$A$1:$B$562,2,0)</f>
        <v>0</v>
      </c>
      <c r="G111" s="2">
        <f>Reach11[[#This Row],[Q1''2025]]-Reach11[[#This Row],[Q4''2024]]</f>
        <v>0</v>
      </c>
    </row>
    <row r="112" spans="1:7" x14ac:dyDescent="0.45">
      <c r="A112" s="3" t="s">
        <v>168</v>
      </c>
      <c r="B112" s="3">
        <v>0</v>
      </c>
      <c r="C112" s="3">
        <v>0</v>
      </c>
      <c r="D112" s="3">
        <v>0</v>
      </c>
      <c r="E112" s="3">
        <v>0</v>
      </c>
      <c r="F112" s="2">
        <f>VLOOKUP(Reach11[[#This Row],[Station]],'[6]Reach and Share'!$A$1:$B$562,2,0)</f>
        <v>0</v>
      </c>
      <c r="G112" s="2">
        <f>Reach11[[#This Row],[Q1''2025]]-Reach11[[#This Row],[Q4''2024]]</f>
        <v>0</v>
      </c>
    </row>
    <row r="113" spans="1:7" x14ac:dyDescent="0.45">
      <c r="A113" s="3" t="s">
        <v>10</v>
      </c>
      <c r="B113" s="3">
        <v>0</v>
      </c>
      <c r="C113" s="3">
        <v>0</v>
      </c>
      <c r="D113" s="3">
        <v>0</v>
      </c>
      <c r="E113" s="3">
        <v>0</v>
      </c>
      <c r="F113" s="2">
        <f>VLOOKUP(Reach11[[#This Row],[Station]],'[6]Reach and Share'!$A$1:$B$562,2,0)</f>
        <v>0</v>
      </c>
      <c r="G113" s="2">
        <f>Reach11[[#This Row],[Q1''2025]]-Reach11[[#This Row],[Q4''2024]]</f>
        <v>0</v>
      </c>
    </row>
    <row r="114" spans="1:7" x14ac:dyDescent="0.45">
      <c r="A114" s="3" t="s">
        <v>24</v>
      </c>
      <c r="B114" s="3">
        <v>0</v>
      </c>
      <c r="C114" s="3">
        <v>1.8E-3</v>
      </c>
      <c r="D114" s="3">
        <v>1.6999999999999999E-3</v>
      </c>
      <c r="E114" s="3">
        <v>0</v>
      </c>
      <c r="F114" s="2">
        <f>VLOOKUP(Reach11[[#This Row],[Station]],'[6]Reach and Share'!$A$1:$B$562,2,0)</f>
        <v>0</v>
      </c>
      <c r="G114" s="2">
        <f>Reach11[[#This Row],[Q1''2025]]-Reach11[[#This Row],[Q4''2024]]</f>
        <v>0</v>
      </c>
    </row>
    <row r="115" spans="1:7" x14ac:dyDescent="0.45">
      <c r="A115" s="3" t="s">
        <v>363</v>
      </c>
      <c r="B115" s="3">
        <v>0</v>
      </c>
      <c r="C115" s="3">
        <v>0</v>
      </c>
      <c r="D115" s="3">
        <v>0</v>
      </c>
      <c r="E115" s="3">
        <v>0</v>
      </c>
      <c r="F115" s="2">
        <f>VLOOKUP(Reach11[[#This Row],[Station]],'[6]Reach and Share'!$A$1:$B$562,2,0)</f>
        <v>0</v>
      </c>
      <c r="G115" s="2">
        <f>Reach11[[#This Row],[Q1''2025]]-Reach11[[#This Row],[Q4''2024]]</f>
        <v>0</v>
      </c>
    </row>
    <row r="116" spans="1:7" x14ac:dyDescent="0.45">
      <c r="A116" s="3" t="s">
        <v>438</v>
      </c>
      <c r="B116" s="3"/>
      <c r="C116" s="3">
        <v>0</v>
      </c>
      <c r="D116" s="3">
        <v>0</v>
      </c>
      <c r="E116" s="3">
        <v>0</v>
      </c>
      <c r="F116" s="2">
        <f>VLOOKUP(Reach11[[#This Row],[Station]],'[6]Reach and Share'!$A$1:$B$562,2,0)</f>
        <v>0</v>
      </c>
      <c r="G116" s="2">
        <f>Reach11[[#This Row],[Q1''2025]]-Reach11[[#This Row],[Q4''2024]]</f>
        <v>0</v>
      </c>
    </row>
    <row r="117" spans="1:7" x14ac:dyDescent="0.45">
      <c r="A117" s="3" t="s">
        <v>442</v>
      </c>
      <c r="B117" s="3"/>
      <c r="C117" s="3">
        <v>0</v>
      </c>
      <c r="D117" s="3">
        <v>0</v>
      </c>
      <c r="E117" s="3">
        <v>0</v>
      </c>
      <c r="F117" s="2">
        <f>VLOOKUP(Reach11[[#This Row],[Station]],'[6]Reach and Share'!$A$1:$B$562,2,0)</f>
        <v>0</v>
      </c>
      <c r="G117" s="2">
        <f>Reach11[[#This Row],[Q1''2025]]-Reach11[[#This Row],[Q4''2024]]</f>
        <v>0</v>
      </c>
    </row>
    <row r="118" spans="1:7" x14ac:dyDescent="0.45">
      <c r="A118" s="3" t="s">
        <v>385</v>
      </c>
      <c r="B118" s="3">
        <v>0</v>
      </c>
      <c r="C118" s="3">
        <v>0</v>
      </c>
      <c r="D118" s="3">
        <v>0</v>
      </c>
      <c r="E118" s="3">
        <v>0</v>
      </c>
      <c r="F118" s="2">
        <f>VLOOKUP(Reach11[[#This Row],[Station]],'[6]Reach and Share'!$A$1:$B$562,2,0)</f>
        <v>0</v>
      </c>
      <c r="G118" s="2">
        <f>Reach11[[#This Row],[Q1''2025]]-Reach11[[#This Row],[Q4''2024]]</f>
        <v>0</v>
      </c>
    </row>
    <row r="119" spans="1:7" x14ac:dyDescent="0.45">
      <c r="A119" s="3" t="s">
        <v>443</v>
      </c>
      <c r="B119" s="3"/>
      <c r="C119" s="3">
        <v>4.7000000000000002E-3</v>
      </c>
      <c r="D119" s="3">
        <v>0</v>
      </c>
      <c r="E119" s="3">
        <v>0</v>
      </c>
      <c r="F119" s="2">
        <f>VLOOKUP(Reach11[[#This Row],[Station]],'[6]Reach and Share'!$A$1:$B$562,2,0)</f>
        <v>0</v>
      </c>
      <c r="G119" s="2">
        <f>Reach11[[#This Row],[Q1''2025]]-Reach11[[#This Row],[Q4''2024]]</f>
        <v>0</v>
      </c>
    </row>
    <row r="120" spans="1:7" x14ac:dyDescent="0.45">
      <c r="A120" s="3" t="s">
        <v>386</v>
      </c>
      <c r="B120" s="3">
        <v>0</v>
      </c>
      <c r="C120" s="3">
        <v>0</v>
      </c>
      <c r="D120" s="3">
        <v>0</v>
      </c>
      <c r="E120" s="3">
        <v>0</v>
      </c>
      <c r="F120" s="2">
        <f>VLOOKUP(Reach11[[#This Row],[Station]],'[6]Reach and Share'!$A$1:$B$562,2,0)</f>
        <v>0</v>
      </c>
      <c r="G120" s="2">
        <f>Reach11[[#This Row],[Q1''2025]]-Reach11[[#This Row],[Q4''2024]]</f>
        <v>0</v>
      </c>
    </row>
    <row r="121" spans="1:7" x14ac:dyDescent="0.45">
      <c r="A121" s="3" t="s">
        <v>508</v>
      </c>
      <c r="B121" s="3"/>
      <c r="C121" s="3"/>
      <c r="D121" s="3"/>
      <c r="E121" s="3">
        <v>0</v>
      </c>
      <c r="F121" s="2">
        <f>VLOOKUP(Reach11[[#This Row],[Station]],'[6]Reach and Share'!$A$1:$B$562,2,0)</f>
        <v>0</v>
      </c>
      <c r="G121" s="2">
        <f>Reach11[[#This Row],[Q1''2025]]-Reach11[[#This Row],[Q4''2024]]</f>
        <v>0</v>
      </c>
    </row>
    <row r="122" spans="1:7" x14ac:dyDescent="0.45">
      <c r="A122" s="3" t="s">
        <v>34</v>
      </c>
      <c r="B122" s="3">
        <v>0</v>
      </c>
      <c r="C122" s="3">
        <v>0</v>
      </c>
      <c r="D122" s="3">
        <v>0</v>
      </c>
      <c r="E122" s="3">
        <v>0</v>
      </c>
      <c r="F122" s="2">
        <f>VLOOKUP(Reach11[[#This Row],[Station]],'[6]Reach and Share'!$A$1:$B$562,2,0)</f>
        <v>0</v>
      </c>
      <c r="G122" s="2">
        <f>Reach11[[#This Row],[Q1''2025]]-Reach11[[#This Row],[Q4''2024]]</f>
        <v>0</v>
      </c>
    </row>
    <row r="123" spans="1:7" x14ac:dyDescent="0.45">
      <c r="A123" s="3" t="s">
        <v>225</v>
      </c>
      <c r="B123" s="3">
        <v>0</v>
      </c>
      <c r="C123" s="3">
        <v>0</v>
      </c>
      <c r="D123" s="3">
        <v>0</v>
      </c>
      <c r="E123" s="3">
        <v>0</v>
      </c>
      <c r="F123" s="2">
        <f>VLOOKUP(Reach11[[#This Row],[Station]],'[6]Reach and Share'!$A$1:$B$562,2,0)</f>
        <v>0</v>
      </c>
      <c r="G123" s="2">
        <f>Reach11[[#This Row],[Q1''2025]]-Reach11[[#This Row],[Q4''2024]]</f>
        <v>0</v>
      </c>
    </row>
    <row r="124" spans="1:7" x14ac:dyDescent="0.45">
      <c r="A124" s="3" t="s">
        <v>472</v>
      </c>
      <c r="B124" s="3"/>
      <c r="C124" s="3"/>
      <c r="D124" s="3">
        <v>0</v>
      </c>
      <c r="E124" s="3">
        <v>0</v>
      </c>
      <c r="F124" s="2">
        <f>VLOOKUP(Reach11[[#This Row],[Station]],'[6]Reach and Share'!$A$1:$B$562,2,0)</f>
        <v>0</v>
      </c>
      <c r="G124" s="2">
        <f>Reach11[[#This Row],[Q1''2025]]-Reach11[[#This Row],[Q4''2024]]</f>
        <v>0</v>
      </c>
    </row>
    <row r="125" spans="1:7" x14ac:dyDescent="0.45">
      <c r="A125" s="3" t="s">
        <v>359</v>
      </c>
      <c r="B125" s="3">
        <v>0</v>
      </c>
      <c r="C125" s="3">
        <v>0</v>
      </c>
      <c r="D125" s="3">
        <v>0</v>
      </c>
      <c r="E125" s="3">
        <v>0</v>
      </c>
      <c r="F125" s="2">
        <f>VLOOKUP(Reach11[[#This Row],[Station]],'[6]Reach and Share'!$A$1:$B$562,2,0)</f>
        <v>0</v>
      </c>
      <c r="G125" s="2">
        <f>Reach11[[#This Row],[Q1''2025]]-Reach11[[#This Row],[Q4''2024]]</f>
        <v>0</v>
      </c>
    </row>
    <row r="126" spans="1:7" x14ac:dyDescent="0.45">
      <c r="A126" s="3" t="s">
        <v>217</v>
      </c>
      <c r="B126" s="3">
        <v>0</v>
      </c>
      <c r="C126" s="3">
        <v>0</v>
      </c>
      <c r="D126" s="3">
        <v>0</v>
      </c>
      <c r="E126" s="3">
        <v>0</v>
      </c>
      <c r="F126" s="2">
        <f>VLOOKUP(Reach11[[#This Row],[Station]],'[6]Reach and Share'!$A$1:$B$562,2,0)</f>
        <v>0</v>
      </c>
      <c r="G126" s="2">
        <f>Reach11[[#This Row],[Q1''2025]]-Reach11[[#This Row],[Q4''2024]]</f>
        <v>0</v>
      </c>
    </row>
    <row r="127" spans="1:7" x14ac:dyDescent="0.45">
      <c r="A127" s="3" t="s">
        <v>92</v>
      </c>
      <c r="B127" s="3">
        <v>0</v>
      </c>
      <c r="C127" s="3">
        <v>0</v>
      </c>
      <c r="D127" s="3">
        <v>0</v>
      </c>
      <c r="E127" s="3">
        <v>0</v>
      </c>
      <c r="F127" s="2">
        <f>VLOOKUP(Reach11[[#This Row],[Station]],'[6]Reach and Share'!$A$1:$B$562,2,0)</f>
        <v>0</v>
      </c>
      <c r="G127" s="2">
        <f>Reach11[[#This Row],[Q1''2025]]-Reach11[[#This Row],[Q4''2024]]</f>
        <v>0</v>
      </c>
    </row>
    <row r="128" spans="1:7" x14ac:dyDescent="0.45">
      <c r="A128" s="3" t="s">
        <v>23</v>
      </c>
      <c r="B128" s="3">
        <v>4.4000000000000003E-3</v>
      </c>
      <c r="C128" s="3">
        <v>0</v>
      </c>
      <c r="D128" s="3">
        <v>0</v>
      </c>
      <c r="E128" s="3">
        <v>0</v>
      </c>
      <c r="F128" s="2">
        <f>VLOOKUP(Reach11[[#This Row],[Station]],'[6]Reach and Share'!$A$1:$B$562,2,0)</f>
        <v>0</v>
      </c>
      <c r="G128" s="2">
        <f>Reach11[[#This Row],[Q1''2025]]-Reach11[[#This Row],[Q4''2024]]</f>
        <v>0</v>
      </c>
    </row>
    <row r="129" spans="1:7" x14ac:dyDescent="0.45">
      <c r="A129" s="3" t="s">
        <v>239</v>
      </c>
      <c r="B129" s="3">
        <v>0</v>
      </c>
      <c r="C129" s="3">
        <v>0</v>
      </c>
      <c r="D129" s="3">
        <v>0</v>
      </c>
      <c r="E129" s="3">
        <v>0</v>
      </c>
      <c r="F129" s="2">
        <f>VLOOKUP(Reach11[[#This Row],[Station]],'[6]Reach and Share'!$A$1:$B$562,2,0)</f>
        <v>0</v>
      </c>
      <c r="G129" s="2">
        <f>Reach11[[#This Row],[Q1''2025]]-Reach11[[#This Row],[Q4''2024]]</f>
        <v>0</v>
      </c>
    </row>
    <row r="130" spans="1:7" x14ac:dyDescent="0.45">
      <c r="A130" s="3" t="s">
        <v>360</v>
      </c>
      <c r="B130" s="3">
        <v>0</v>
      </c>
      <c r="C130" s="3">
        <v>0</v>
      </c>
      <c r="D130" s="3">
        <v>0</v>
      </c>
      <c r="E130" s="3">
        <v>0</v>
      </c>
      <c r="F130" s="2">
        <f>VLOOKUP(Reach11[[#This Row],[Station]],'[6]Reach and Share'!$A$1:$B$562,2,0)</f>
        <v>0</v>
      </c>
      <c r="G130" s="2">
        <f>Reach11[[#This Row],[Q1''2025]]-Reach11[[#This Row],[Q4''2024]]</f>
        <v>0</v>
      </c>
    </row>
    <row r="131" spans="1:7" x14ac:dyDescent="0.45">
      <c r="A131" s="3" t="s">
        <v>469</v>
      </c>
      <c r="B131" s="3"/>
      <c r="C131" s="3"/>
      <c r="D131" s="3">
        <v>0</v>
      </c>
      <c r="E131" s="3">
        <v>0</v>
      </c>
      <c r="F131" s="2">
        <f>VLOOKUP(Reach11[[#This Row],[Station]],'[6]Reach and Share'!$A$1:$B$562,2,0)</f>
        <v>0</v>
      </c>
      <c r="G131" s="2">
        <f>Reach11[[#This Row],[Q1''2025]]-Reach11[[#This Row],[Q4''2024]]</f>
        <v>0</v>
      </c>
    </row>
    <row r="132" spans="1:7" x14ac:dyDescent="0.45">
      <c r="A132" s="3" t="s">
        <v>415</v>
      </c>
      <c r="B132" s="3">
        <v>0</v>
      </c>
      <c r="C132" s="3">
        <v>0</v>
      </c>
      <c r="D132" s="3">
        <v>0</v>
      </c>
      <c r="E132" s="3">
        <v>0</v>
      </c>
      <c r="F132" s="2">
        <f>VLOOKUP(Reach11[[#This Row],[Station]],'[6]Reach and Share'!$A$1:$B$562,2,0)</f>
        <v>0</v>
      </c>
      <c r="G132" s="2">
        <f>Reach11[[#This Row],[Q1''2025]]-Reach11[[#This Row],[Q4''2024]]</f>
        <v>0</v>
      </c>
    </row>
    <row r="133" spans="1:7" x14ac:dyDescent="0.45">
      <c r="A133" s="3" t="s">
        <v>147</v>
      </c>
      <c r="B133" s="3">
        <v>0</v>
      </c>
      <c r="C133" s="3">
        <v>0</v>
      </c>
      <c r="D133" s="3">
        <v>0</v>
      </c>
      <c r="E133" s="3">
        <v>0</v>
      </c>
      <c r="F133" s="2">
        <f>VLOOKUP(Reach11[[#This Row],[Station]],'[6]Reach and Share'!$A$1:$B$562,2,0)</f>
        <v>0</v>
      </c>
      <c r="G133" s="2">
        <f>Reach11[[#This Row],[Q1''2025]]-Reach11[[#This Row],[Q4''2024]]</f>
        <v>0</v>
      </c>
    </row>
    <row r="134" spans="1:7" x14ac:dyDescent="0.45">
      <c r="A134" s="3" t="s">
        <v>456</v>
      </c>
      <c r="B134" s="3"/>
      <c r="C134" s="3">
        <v>0</v>
      </c>
      <c r="D134" s="3">
        <v>0</v>
      </c>
      <c r="E134" s="3">
        <v>0</v>
      </c>
      <c r="F134" s="2">
        <f>VLOOKUP(Reach11[[#This Row],[Station]],'[6]Reach and Share'!$A$1:$B$562,2,0)</f>
        <v>0</v>
      </c>
      <c r="G134" s="2">
        <f>Reach11[[#This Row],[Q1''2025]]-Reach11[[#This Row],[Q4''2024]]</f>
        <v>0</v>
      </c>
    </row>
    <row r="135" spans="1:7" x14ac:dyDescent="0.45">
      <c r="A135" s="3" t="s">
        <v>471</v>
      </c>
      <c r="B135" s="3"/>
      <c r="C135" s="3"/>
      <c r="D135" s="3">
        <v>0</v>
      </c>
      <c r="E135" s="3">
        <v>0</v>
      </c>
      <c r="F135" s="2">
        <f>VLOOKUP(Reach11[[#This Row],[Station]],'[6]Reach and Share'!$A$1:$B$562,2,0)</f>
        <v>0</v>
      </c>
      <c r="G135" s="2">
        <f>Reach11[[#This Row],[Q1''2025]]-Reach11[[#This Row],[Q4''2024]]</f>
        <v>0</v>
      </c>
    </row>
    <row r="136" spans="1:7" x14ac:dyDescent="0.45">
      <c r="A136" s="3" t="s">
        <v>207</v>
      </c>
      <c r="B136" s="3">
        <v>0</v>
      </c>
      <c r="C136" s="3">
        <v>0</v>
      </c>
      <c r="D136" s="3">
        <v>0</v>
      </c>
      <c r="E136" s="3">
        <v>0</v>
      </c>
      <c r="F136" s="2">
        <f>VLOOKUP(Reach11[[#This Row],[Station]],'[6]Reach and Share'!$A$1:$B$562,2,0)</f>
        <v>0</v>
      </c>
      <c r="G136" s="2">
        <f>Reach11[[#This Row],[Q1''2025]]-Reach11[[#This Row],[Q4''2024]]</f>
        <v>0</v>
      </c>
    </row>
    <row r="137" spans="1:7" x14ac:dyDescent="0.45">
      <c r="A137" s="3" t="s">
        <v>416</v>
      </c>
      <c r="B137" s="3">
        <v>0</v>
      </c>
      <c r="C137" s="3">
        <v>0</v>
      </c>
      <c r="D137" s="3">
        <v>0</v>
      </c>
      <c r="E137" s="3">
        <v>0</v>
      </c>
      <c r="F137" s="2">
        <f>VLOOKUP(Reach11[[#This Row],[Station]],'[6]Reach and Share'!$A$1:$B$562,2,0)</f>
        <v>0</v>
      </c>
      <c r="G137" s="2">
        <f>Reach11[[#This Row],[Q1''2025]]-Reach11[[#This Row],[Q4''2024]]</f>
        <v>0</v>
      </c>
    </row>
    <row r="138" spans="1:7" x14ac:dyDescent="0.45">
      <c r="A138" s="3" t="s">
        <v>418</v>
      </c>
      <c r="B138" s="3">
        <v>0</v>
      </c>
      <c r="C138" s="3">
        <v>0</v>
      </c>
      <c r="D138" s="3">
        <v>0</v>
      </c>
      <c r="E138" s="3">
        <v>0</v>
      </c>
      <c r="F138" s="2">
        <f>VLOOKUP(Reach11[[#This Row],[Station]],'[6]Reach and Share'!$A$1:$B$562,2,0)</f>
        <v>0</v>
      </c>
      <c r="G138" s="2">
        <f>Reach11[[#This Row],[Q1''2025]]-Reach11[[#This Row],[Q4''2024]]</f>
        <v>0</v>
      </c>
    </row>
    <row r="139" spans="1:7" x14ac:dyDescent="0.45">
      <c r="A139" s="3" t="s">
        <v>411</v>
      </c>
      <c r="B139" s="3">
        <v>0</v>
      </c>
      <c r="C139" s="3">
        <v>0</v>
      </c>
      <c r="D139" s="3">
        <v>0</v>
      </c>
      <c r="E139" s="3">
        <v>0</v>
      </c>
      <c r="F139" s="2">
        <f>VLOOKUP(Reach11[[#This Row],[Station]],'[6]Reach and Share'!$A$1:$B$562,2,0)</f>
        <v>0</v>
      </c>
      <c r="G139" s="2">
        <f>Reach11[[#This Row],[Q1''2025]]-Reach11[[#This Row],[Q4''2024]]</f>
        <v>0</v>
      </c>
    </row>
    <row r="140" spans="1:7" x14ac:dyDescent="0.45">
      <c r="A140" s="3" t="s">
        <v>413</v>
      </c>
      <c r="B140" s="3">
        <v>0</v>
      </c>
      <c r="C140" s="3">
        <v>0</v>
      </c>
      <c r="D140" s="3">
        <v>0</v>
      </c>
      <c r="E140" s="3">
        <v>0</v>
      </c>
      <c r="F140" s="2">
        <f>VLOOKUP(Reach11[[#This Row],[Station]],'[6]Reach and Share'!$A$1:$B$562,2,0)</f>
        <v>0</v>
      </c>
      <c r="G140" s="2">
        <f>Reach11[[#This Row],[Q1''2025]]-Reach11[[#This Row],[Q4''2024]]</f>
        <v>0</v>
      </c>
    </row>
    <row r="141" spans="1:7" x14ac:dyDescent="0.45">
      <c r="A141" s="3" t="s">
        <v>463</v>
      </c>
      <c r="B141" s="3"/>
      <c r="C141" s="3"/>
      <c r="D141" s="3">
        <v>0</v>
      </c>
      <c r="E141" s="3">
        <v>0</v>
      </c>
      <c r="F141" s="2">
        <f>VLOOKUP(Reach11[[#This Row],[Station]],'[6]Reach and Share'!$A$1:$B$562,2,0)</f>
        <v>0</v>
      </c>
      <c r="G141" s="2">
        <f>Reach11[[#This Row],[Q1''2025]]-Reach11[[#This Row],[Q4''2024]]</f>
        <v>0</v>
      </c>
    </row>
    <row r="142" spans="1:7" x14ac:dyDescent="0.45">
      <c r="A142" s="3" t="s">
        <v>500</v>
      </c>
      <c r="B142" s="3"/>
      <c r="C142" s="3"/>
      <c r="D142" s="3"/>
      <c r="E142" s="3">
        <v>0</v>
      </c>
      <c r="F142" s="2">
        <f>VLOOKUP(Reach11[[#This Row],[Station]],'[6]Reach and Share'!$A$1:$B$562,2,0)</f>
        <v>0</v>
      </c>
      <c r="G142" s="2">
        <f>Reach11[[#This Row],[Q1''2025]]-Reach11[[#This Row],[Q4''2024]]</f>
        <v>0</v>
      </c>
    </row>
    <row r="143" spans="1:7" x14ac:dyDescent="0.45">
      <c r="A143" s="3" t="s">
        <v>414</v>
      </c>
      <c r="B143" s="3">
        <v>0</v>
      </c>
      <c r="C143" s="3">
        <v>0</v>
      </c>
      <c r="D143" s="3">
        <v>0</v>
      </c>
      <c r="E143" s="3">
        <v>0</v>
      </c>
      <c r="F143" s="2">
        <f>VLOOKUP(Reach11[[#This Row],[Station]],'[6]Reach and Share'!$A$1:$B$562,2,0)</f>
        <v>0</v>
      </c>
      <c r="G143" s="2">
        <f>Reach11[[#This Row],[Q1''2025]]-Reach11[[#This Row],[Q4''2024]]</f>
        <v>0</v>
      </c>
    </row>
    <row r="144" spans="1:7" x14ac:dyDescent="0.45">
      <c r="A144" s="3" t="s">
        <v>491</v>
      </c>
      <c r="B144" s="3"/>
      <c r="C144" s="3"/>
      <c r="D144" s="3">
        <v>0</v>
      </c>
      <c r="E144" s="3">
        <v>0</v>
      </c>
      <c r="F144" s="2">
        <f>VLOOKUP(Reach11[[#This Row],[Station]],'[6]Reach and Share'!$A$1:$B$562,2,0)</f>
        <v>0</v>
      </c>
      <c r="G144" s="2">
        <f>Reach11[[#This Row],[Q1''2025]]-Reach11[[#This Row],[Q4''2024]]</f>
        <v>0</v>
      </c>
    </row>
    <row r="145" spans="1:7" x14ac:dyDescent="0.45">
      <c r="A145" s="3" t="s">
        <v>91</v>
      </c>
      <c r="B145" s="3">
        <v>0</v>
      </c>
      <c r="C145" s="3">
        <v>0</v>
      </c>
      <c r="D145" s="3">
        <v>0</v>
      </c>
      <c r="E145" s="3">
        <v>0</v>
      </c>
      <c r="F145" s="2">
        <f>VLOOKUP(Reach11[[#This Row],[Station]],'[6]Reach and Share'!$A$1:$B$562,2,0)</f>
        <v>0</v>
      </c>
      <c r="G145" s="2">
        <f>Reach11[[#This Row],[Q1''2025]]-Reach11[[#This Row],[Q4''2024]]</f>
        <v>0</v>
      </c>
    </row>
    <row r="146" spans="1:7" x14ac:dyDescent="0.45">
      <c r="A146" s="3" t="s">
        <v>501</v>
      </c>
      <c r="B146" s="3"/>
      <c r="C146" s="3"/>
      <c r="D146" s="3"/>
      <c r="E146" s="3">
        <v>0</v>
      </c>
      <c r="F146" s="2">
        <f>VLOOKUP(Reach11[[#This Row],[Station]],'[6]Reach and Share'!$A$1:$B$562,2,0)</f>
        <v>0</v>
      </c>
      <c r="G146" s="2">
        <f>Reach11[[#This Row],[Q1''2025]]-Reach11[[#This Row],[Q4''2024]]</f>
        <v>0</v>
      </c>
    </row>
    <row r="147" spans="1:7" x14ac:dyDescent="0.45">
      <c r="A147" s="3" t="s">
        <v>373</v>
      </c>
      <c r="B147" s="3">
        <v>0</v>
      </c>
      <c r="C147" s="3">
        <v>0</v>
      </c>
      <c r="D147" s="3">
        <v>0</v>
      </c>
      <c r="E147" s="3">
        <v>0</v>
      </c>
      <c r="F147" s="2">
        <f>VLOOKUP(Reach11[[#This Row],[Station]],'[6]Reach and Share'!$A$1:$B$562,2,0)</f>
        <v>0</v>
      </c>
      <c r="G147" s="2">
        <f>Reach11[[#This Row],[Q1''2025]]-Reach11[[#This Row],[Q4''2024]]</f>
        <v>0</v>
      </c>
    </row>
    <row r="148" spans="1:7" x14ac:dyDescent="0.45">
      <c r="A148" s="3" t="s">
        <v>70</v>
      </c>
      <c r="B148" s="3">
        <v>0</v>
      </c>
      <c r="C148" s="3">
        <v>0</v>
      </c>
      <c r="D148" s="3">
        <v>0</v>
      </c>
      <c r="E148" s="3">
        <v>0</v>
      </c>
      <c r="F148" s="2">
        <f>VLOOKUP(Reach11[[#This Row],[Station]],'[6]Reach and Share'!$A$1:$B$562,2,0)</f>
        <v>0</v>
      </c>
      <c r="G148" s="2">
        <f>Reach11[[#This Row],[Q1''2025]]-Reach11[[#This Row],[Q4''2024]]</f>
        <v>0</v>
      </c>
    </row>
    <row r="149" spans="1:7" x14ac:dyDescent="0.45">
      <c r="A149" s="3" t="s">
        <v>65</v>
      </c>
      <c r="B149" s="3">
        <v>0</v>
      </c>
      <c r="C149" s="3">
        <v>0</v>
      </c>
      <c r="D149" s="3">
        <v>0</v>
      </c>
      <c r="E149" s="3">
        <v>0</v>
      </c>
      <c r="F149" s="2">
        <f>VLOOKUP(Reach11[[#This Row],[Station]],'[6]Reach and Share'!$A$1:$B$562,2,0)</f>
        <v>0</v>
      </c>
      <c r="G149" s="2">
        <f>Reach11[[#This Row],[Q1''2025]]-Reach11[[#This Row],[Q4''2024]]</f>
        <v>0</v>
      </c>
    </row>
    <row r="150" spans="1:7" x14ac:dyDescent="0.45">
      <c r="A150" s="3" t="s">
        <v>68</v>
      </c>
      <c r="B150" s="3">
        <v>0</v>
      </c>
      <c r="C150" s="3">
        <v>0</v>
      </c>
      <c r="D150" s="3">
        <v>0</v>
      </c>
      <c r="E150" s="3">
        <v>0</v>
      </c>
      <c r="F150" s="2">
        <f>VLOOKUP(Reach11[[#This Row],[Station]],'[6]Reach and Share'!$A$1:$B$562,2,0)</f>
        <v>0</v>
      </c>
      <c r="G150" s="2">
        <f>Reach11[[#This Row],[Q1''2025]]-Reach11[[#This Row],[Q4''2024]]</f>
        <v>0</v>
      </c>
    </row>
    <row r="151" spans="1:7" x14ac:dyDescent="0.45">
      <c r="A151" s="3" t="s">
        <v>227</v>
      </c>
      <c r="B151" s="3">
        <v>0</v>
      </c>
      <c r="C151" s="3">
        <v>0</v>
      </c>
      <c r="D151" s="3">
        <v>0</v>
      </c>
      <c r="E151" s="3">
        <v>0</v>
      </c>
      <c r="F151" s="2">
        <f>VLOOKUP(Reach11[[#This Row],[Station]],'[6]Reach and Share'!$A$1:$B$562,2,0)</f>
        <v>0</v>
      </c>
      <c r="G151" s="2">
        <f>Reach11[[#This Row],[Q1''2025]]-Reach11[[#This Row],[Q4''2024]]</f>
        <v>0</v>
      </c>
    </row>
    <row r="152" spans="1:7" x14ac:dyDescent="0.45">
      <c r="A152" s="3" t="s">
        <v>98</v>
      </c>
      <c r="B152" s="3">
        <v>0</v>
      </c>
      <c r="C152" s="3">
        <v>0</v>
      </c>
      <c r="D152" s="3">
        <v>0</v>
      </c>
      <c r="E152" s="3">
        <v>0</v>
      </c>
      <c r="F152" s="2">
        <f>VLOOKUP(Reach11[[#This Row],[Station]],'[6]Reach and Share'!$A$1:$B$562,2,0)</f>
        <v>0</v>
      </c>
      <c r="G152" s="2">
        <f>Reach11[[#This Row],[Q1''2025]]-Reach11[[#This Row],[Q4''2024]]</f>
        <v>0</v>
      </c>
    </row>
    <row r="153" spans="1:7" x14ac:dyDescent="0.45">
      <c r="A153" s="3" t="s">
        <v>77</v>
      </c>
      <c r="B153" s="3">
        <v>0</v>
      </c>
      <c r="C153" s="3">
        <v>0</v>
      </c>
      <c r="D153" s="3">
        <v>0</v>
      </c>
      <c r="E153" s="3">
        <v>0</v>
      </c>
      <c r="F153" s="2">
        <f>VLOOKUP(Reach11[[#This Row],[Station]],'[6]Reach and Share'!$A$1:$B$562,2,0)</f>
        <v>0</v>
      </c>
      <c r="G153" s="2">
        <f>Reach11[[#This Row],[Q1''2025]]-Reach11[[#This Row],[Q4''2024]]</f>
        <v>0</v>
      </c>
    </row>
    <row r="154" spans="1:7" x14ac:dyDescent="0.45">
      <c r="A154" s="3" t="s">
        <v>96</v>
      </c>
      <c r="B154" s="3">
        <v>0</v>
      </c>
      <c r="C154" s="3">
        <v>0</v>
      </c>
      <c r="D154" s="3">
        <v>0</v>
      </c>
      <c r="E154" s="3">
        <v>0</v>
      </c>
      <c r="F154" s="2">
        <f>VLOOKUP(Reach11[[#This Row],[Station]],'[6]Reach and Share'!$A$1:$B$562,2,0)</f>
        <v>0</v>
      </c>
      <c r="G154" s="2">
        <f>Reach11[[#This Row],[Q1''2025]]-Reach11[[#This Row],[Q4''2024]]</f>
        <v>0</v>
      </c>
    </row>
    <row r="155" spans="1:7" x14ac:dyDescent="0.45">
      <c r="A155" s="3" t="s">
        <v>198</v>
      </c>
      <c r="B155" s="3">
        <v>0</v>
      </c>
      <c r="C155" s="3">
        <v>0</v>
      </c>
      <c r="D155" s="3">
        <v>0</v>
      </c>
      <c r="E155" s="3">
        <v>0</v>
      </c>
      <c r="F155" s="2">
        <f>VLOOKUP(Reach11[[#This Row],[Station]],'[6]Reach and Share'!$A$1:$B$562,2,0)</f>
        <v>0</v>
      </c>
      <c r="G155" s="2">
        <f>Reach11[[#This Row],[Q1''2025]]-Reach11[[#This Row],[Q4''2024]]</f>
        <v>0</v>
      </c>
    </row>
    <row r="156" spans="1:7" x14ac:dyDescent="0.45">
      <c r="A156" s="3" t="s">
        <v>64</v>
      </c>
      <c r="B156" s="3">
        <v>0</v>
      </c>
      <c r="C156" s="3">
        <v>0</v>
      </c>
      <c r="D156" s="3">
        <v>0</v>
      </c>
      <c r="E156" s="3">
        <v>0</v>
      </c>
      <c r="F156" s="2">
        <f>VLOOKUP(Reach11[[#This Row],[Station]],'[6]Reach and Share'!$A$1:$B$562,2,0)</f>
        <v>0</v>
      </c>
      <c r="G156" s="2">
        <f>Reach11[[#This Row],[Q1''2025]]-Reach11[[#This Row],[Q4''2024]]</f>
        <v>0</v>
      </c>
    </row>
    <row r="157" spans="1:7" x14ac:dyDescent="0.45">
      <c r="A157" s="3" t="s">
        <v>63</v>
      </c>
      <c r="B157" s="3">
        <v>0</v>
      </c>
      <c r="C157" s="3">
        <v>0</v>
      </c>
      <c r="D157" s="3">
        <v>0</v>
      </c>
      <c r="E157" s="3">
        <v>0</v>
      </c>
      <c r="F157" s="2">
        <f>VLOOKUP(Reach11[[#This Row],[Station]],'[6]Reach and Share'!$A$1:$B$562,2,0)</f>
        <v>0</v>
      </c>
      <c r="G157" s="2">
        <f>Reach11[[#This Row],[Q1''2025]]-Reach11[[#This Row],[Q4''2024]]</f>
        <v>0</v>
      </c>
    </row>
    <row r="158" spans="1:7" x14ac:dyDescent="0.45">
      <c r="A158" s="3" t="s">
        <v>200</v>
      </c>
      <c r="B158" s="3">
        <v>0</v>
      </c>
      <c r="C158" s="3">
        <v>0</v>
      </c>
      <c r="D158" s="3">
        <v>0</v>
      </c>
      <c r="E158" s="3">
        <v>0</v>
      </c>
      <c r="F158" s="2">
        <f>VLOOKUP(Reach11[[#This Row],[Station]],'[6]Reach and Share'!$A$1:$B$562,2,0)</f>
        <v>0</v>
      </c>
      <c r="G158" s="2">
        <f>Reach11[[#This Row],[Q1''2025]]-Reach11[[#This Row],[Q4''2024]]</f>
        <v>0</v>
      </c>
    </row>
    <row r="159" spans="1:7" x14ac:dyDescent="0.45">
      <c r="A159" s="3" t="s">
        <v>178</v>
      </c>
      <c r="B159" s="3">
        <v>0</v>
      </c>
      <c r="C159" s="3">
        <v>0</v>
      </c>
      <c r="D159" s="3">
        <v>0</v>
      </c>
      <c r="E159" s="3">
        <v>0</v>
      </c>
      <c r="F159" s="2">
        <f>VLOOKUP(Reach11[[#This Row],[Station]],'[6]Reach and Share'!$A$1:$B$562,2,0)</f>
        <v>0</v>
      </c>
      <c r="G159" s="2">
        <f>Reach11[[#This Row],[Q1''2025]]-Reach11[[#This Row],[Q4''2024]]</f>
        <v>0</v>
      </c>
    </row>
    <row r="160" spans="1:7" x14ac:dyDescent="0.45">
      <c r="A160" s="3" t="s">
        <v>60</v>
      </c>
      <c r="B160" s="3">
        <v>0</v>
      </c>
      <c r="C160" s="3">
        <v>0</v>
      </c>
      <c r="D160" s="3">
        <v>0</v>
      </c>
      <c r="E160" s="3">
        <v>0</v>
      </c>
      <c r="F160" s="2">
        <f>VLOOKUP(Reach11[[#This Row],[Station]],'[6]Reach and Share'!$A$1:$B$562,2,0)</f>
        <v>0</v>
      </c>
      <c r="G160" s="2">
        <f>Reach11[[#This Row],[Q1''2025]]-Reach11[[#This Row],[Q4''2024]]</f>
        <v>0</v>
      </c>
    </row>
    <row r="161" spans="1:7" x14ac:dyDescent="0.45">
      <c r="A161" s="3" t="s">
        <v>67</v>
      </c>
      <c r="B161" s="3">
        <v>0</v>
      </c>
      <c r="C161" s="3">
        <v>0</v>
      </c>
      <c r="D161" s="3">
        <v>0</v>
      </c>
      <c r="E161" s="3">
        <v>0</v>
      </c>
      <c r="F161" s="2">
        <f>VLOOKUP(Reach11[[#This Row],[Station]],'[6]Reach and Share'!$A$1:$B$562,2,0)</f>
        <v>0</v>
      </c>
      <c r="G161" s="2">
        <f>Reach11[[#This Row],[Q1''2025]]-Reach11[[#This Row],[Q4''2024]]</f>
        <v>0</v>
      </c>
    </row>
    <row r="162" spans="1:7" x14ac:dyDescent="0.45">
      <c r="A162" s="3" t="s">
        <v>66</v>
      </c>
      <c r="B162" s="3">
        <v>0</v>
      </c>
      <c r="C162" s="3">
        <v>0</v>
      </c>
      <c r="D162" s="3">
        <v>0</v>
      </c>
      <c r="E162" s="3">
        <v>0</v>
      </c>
      <c r="F162" s="2">
        <f>VLOOKUP(Reach11[[#This Row],[Station]],'[6]Reach and Share'!$A$1:$B$562,2,0)</f>
        <v>0</v>
      </c>
      <c r="G162" s="2">
        <f>Reach11[[#This Row],[Q1''2025]]-Reach11[[#This Row],[Q4''2024]]</f>
        <v>0</v>
      </c>
    </row>
    <row r="163" spans="1:7" x14ac:dyDescent="0.45">
      <c r="A163" s="3" t="s">
        <v>122</v>
      </c>
      <c r="B163" s="3">
        <v>0</v>
      </c>
      <c r="C163" s="3">
        <v>0</v>
      </c>
      <c r="D163" s="3">
        <v>0</v>
      </c>
      <c r="E163" s="3">
        <v>0</v>
      </c>
      <c r="F163" s="2">
        <f>VLOOKUP(Reach11[[#This Row],[Station]],'[6]Reach and Share'!$A$1:$B$562,2,0)</f>
        <v>0</v>
      </c>
      <c r="G163" s="2">
        <f>Reach11[[#This Row],[Q1''2025]]-Reach11[[#This Row],[Q4''2024]]</f>
        <v>0</v>
      </c>
    </row>
    <row r="164" spans="1:7" x14ac:dyDescent="0.45">
      <c r="A164" s="3" t="s">
        <v>196</v>
      </c>
      <c r="B164" s="3">
        <v>0</v>
      </c>
      <c r="C164" s="3">
        <v>0</v>
      </c>
      <c r="D164" s="3">
        <v>0</v>
      </c>
      <c r="E164" s="3">
        <v>0</v>
      </c>
      <c r="F164" s="2">
        <f>VLOOKUP(Reach11[[#This Row],[Station]],'[6]Reach and Share'!$A$1:$B$562,2,0)</f>
        <v>0</v>
      </c>
      <c r="G164" s="2">
        <f>Reach11[[#This Row],[Q1''2025]]-Reach11[[#This Row],[Q4''2024]]</f>
        <v>0</v>
      </c>
    </row>
    <row r="165" spans="1:7" x14ac:dyDescent="0.45">
      <c r="A165" s="3" t="s">
        <v>216</v>
      </c>
      <c r="B165" s="3">
        <v>0</v>
      </c>
      <c r="C165" s="3">
        <v>0</v>
      </c>
      <c r="D165" s="3">
        <v>0</v>
      </c>
      <c r="E165" s="3">
        <v>0</v>
      </c>
      <c r="F165" s="2">
        <f>VLOOKUP(Reach11[[#This Row],[Station]],'[6]Reach and Share'!$A$1:$B$562,2,0)</f>
        <v>0</v>
      </c>
      <c r="G165" s="2">
        <f>Reach11[[#This Row],[Q1''2025]]-Reach11[[#This Row],[Q4''2024]]</f>
        <v>0</v>
      </c>
    </row>
    <row r="166" spans="1:7" x14ac:dyDescent="0.45">
      <c r="A166" s="3" t="s">
        <v>128</v>
      </c>
      <c r="B166" s="3">
        <v>0</v>
      </c>
      <c r="C166" s="3">
        <v>0</v>
      </c>
      <c r="D166" s="3">
        <v>0</v>
      </c>
      <c r="E166" s="3">
        <v>0</v>
      </c>
      <c r="F166" s="2">
        <f>VLOOKUP(Reach11[[#This Row],[Station]],'[6]Reach and Share'!$A$1:$B$562,2,0)</f>
        <v>0</v>
      </c>
      <c r="G166" s="2">
        <f>Reach11[[#This Row],[Q1''2025]]-Reach11[[#This Row],[Q4''2024]]</f>
        <v>0</v>
      </c>
    </row>
    <row r="167" spans="1:7" x14ac:dyDescent="0.45">
      <c r="A167" s="3" t="s">
        <v>490</v>
      </c>
      <c r="B167" s="3"/>
      <c r="C167" s="3"/>
      <c r="D167" s="3">
        <v>0</v>
      </c>
      <c r="E167" s="3">
        <v>0</v>
      </c>
      <c r="F167" s="2">
        <f>VLOOKUP(Reach11[[#This Row],[Station]],'[6]Reach and Share'!$A$1:$B$562,2,0)</f>
        <v>0</v>
      </c>
      <c r="G167" s="2">
        <f>Reach11[[#This Row],[Q1''2025]]-Reach11[[#This Row],[Q4''2024]]</f>
        <v>0</v>
      </c>
    </row>
    <row r="168" spans="1:7" x14ac:dyDescent="0.45">
      <c r="A168" s="3" t="s">
        <v>454</v>
      </c>
      <c r="B168" s="3"/>
      <c r="C168" s="3">
        <v>0</v>
      </c>
      <c r="D168" s="3">
        <v>0</v>
      </c>
      <c r="E168" s="3">
        <v>0</v>
      </c>
      <c r="F168" s="2">
        <f>VLOOKUP(Reach11[[#This Row],[Station]],'[6]Reach and Share'!$A$1:$B$562,2,0)</f>
        <v>0</v>
      </c>
      <c r="G168" s="2">
        <f>Reach11[[#This Row],[Q1''2025]]-Reach11[[#This Row],[Q4''2024]]</f>
        <v>0</v>
      </c>
    </row>
    <row r="169" spans="1:7" x14ac:dyDescent="0.45">
      <c r="A169" s="3" t="s">
        <v>129</v>
      </c>
      <c r="B169" s="3">
        <v>0</v>
      </c>
      <c r="C169" s="3">
        <v>0</v>
      </c>
      <c r="D169" s="3">
        <v>0</v>
      </c>
      <c r="E169" s="3">
        <v>0</v>
      </c>
      <c r="F169" s="2">
        <f>VLOOKUP(Reach11[[#This Row],[Station]],'[6]Reach and Share'!$A$1:$B$562,2,0)</f>
        <v>0</v>
      </c>
      <c r="G169" s="2">
        <f>Reach11[[#This Row],[Q1''2025]]-Reach11[[#This Row],[Q4''2024]]</f>
        <v>0</v>
      </c>
    </row>
    <row r="170" spans="1:7" x14ac:dyDescent="0.45">
      <c r="A170" s="3" t="s">
        <v>189</v>
      </c>
      <c r="B170" s="3">
        <v>0</v>
      </c>
      <c r="C170" s="3">
        <v>0</v>
      </c>
      <c r="D170" s="3">
        <v>0</v>
      </c>
      <c r="E170" s="3">
        <v>0</v>
      </c>
      <c r="F170" s="2">
        <f>VLOOKUP(Reach11[[#This Row],[Station]],'[6]Reach and Share'!$A$1:$B$562,2,0)</f>
        <v>0</v>
      </c>
      <c r="G170" s="2">
        <f>Reach11[[#This Row],[Q1''2025]]-Reach11[[#This Row],[Q4''2024]]</f>
        <v>0</v>
      </c>
    </row>
    <row r="171" spans="1:7" x14ac:dyDescent="0.45">
      <c r="A171" s="3" t="s">
        <v>514</v>
      </c>
      <c r="B171" s="3"/>
      <c r="C171" s="3"/>
      <c r="D171" s="3"/>
      <c r="E171" s="3">
        <v>0</v>
      </c>
      <c r="F171" s="2">
        <f>VLOOKUP(Reach11[[#This Row],[Station]],'[6]Reach and Share'!$A$1:$B$562,2,0)</f>
        <v>0</v>
      </c>
      <c r="G171" s="2">
        <f>Reach11[[#This Row],[Q1''2025]]-Reach11[[#This Row],[Q4''2024]]</f>
        <v>0</v>
      </c>
    </row>
    <row r="172" spans="1:7" x14ac:dyDescent="0.45">
      <c r="A172" s="3" t="s">
        <v>210</v>
      </c>
      <c r="B172" s="3">
        <v>0</v>
      </c>
      <c r="C172" s="3">
        <v>0</v>
      </c>
      <c r="D172" s="3">
        <v>0</v>
      </c>
      <c r="E172" s="3">
        <v>0</v>
      </c>
      <c r="F172" s="2">
        <f>VLOOKUP(Reach11[[#This Row],[Station]],'[6]Reach and Share'!$A$1:$B$562,2,0)</f>
        <v>0</v>
      </c>
      <c r="G172" s="2">
        <f>Reach11[[#This Row],[Q1''2025]]-Reach11[[#This Row],[Q4''2024]]</f>
        <v>0</v>
      </c>
    </row>
    <row r="173" spans="1:7" x14ac:dyDescent="0.45">
      <c r="A173" s="3" t="s">
        <v>179</v>
      </c>
      <c r="B173" s="3">
        <v>0</v>
      </c>
      <c r="C173" s="3">
        <v>0</v>
      </c>
      <c r="D173" s="3">
        <v>0</v>
      </c>
      <c r="E173" s="3">
        <v>0</v>
      </c>
      <c r="F173" s="2">
        <f>VLOOKUP(Reach11[[#This Row],[Station]],'[6]Reach and Share'!$A$1:$B$562,2,0)</f>
        <v>0</v>
      </c>
      <c r="G173" s="2">
        <f>Reach11[[#This Row],[Q1''2025]]-Reach11[[#This Row],[Q4''2024]]</f>
        <v>0</v>
      </c>
    </row>
    <row r="174" spans="1:7" x14ac:dyDescent="0.45">
      <c r="A174" s="3" t="s">
        <v>124</v>
      </c>
      <c r="B174" s="3">
        <v>0</v>
      </c>
      <c r="C174" s="3">
        <v>0</v>
      </c>
      <c r="D174" s="3">
        <v>0</v>
      </c>
      <c r="E174" s="3">
        <v>0</v>
      </c>
      <c r="F174" s="2">
        <f>VLOOKUP(Reach11[[#This Row],[Station]],'[6]Reach and Share'!$A$1:$B$562,2,0)</f>
        <v>0</v>
      </c>
      <c r="G174" s="2">
        <f>Reach11[[#This Row],[Q1''2025]]-Reach11[[#This Row],[Q4''2024]]</f>
        <v>0</v>
      </c>
    </row>
    <row r="175" spans="1:7" x14ac:dyDescent="0.45">
      <c r="A175" s="3" t="s">
        <v>137</v>
      </c>
      <c r="B175" s="3">
        <v>0</v>
      </c>
      <c r="C175" s="3">
        <v>0</v>
      </c>
      <c r="D175" s="3">
        <v>0</v>
      </c>
      <c r="E175" s="3">
        <v>0</v>
      </c>
      <c r="F175" s="2">
        <f>VLOOKUP(Reach11[[#This Row],[Station]],'[6]Reach and Share'!$A$1:$B$562,2,0)</f>
        <v>0</v>
      </c>
      <c r="G175" s="2">
        <f>Reach11[[#This Row],[Q1''2025]]-Reach11[[#This Row],[Q4''2024]]</f>
        <v>0</v>
      </c>
    </row>
    <row r="176" spans="1:7" x14ac:dyDescent="0.45">
      <c r="A176" s="3" t="s">
        <v>460</v>
      </c>
      <c r="B176" s="3"/>
      <c r="C176" s="3">
        <v>0</v>
      </c>
      <c r="D176" s="3">
        <v>0</v>
      </c>
      <c r="E176" s="3">
        <v>0</v>
      </c>
      <c r="F176" s="2">
        <f>VLOOKUP(Reach11[[#This Row],[Station]],'[6]Reach and Share'!$A$1:$B$562,2,0)</f>
        <v>0</v>
      </c>
      <c r="G176" s="2">
        <f>Reach11[[#This Row],[Q1''2025]]-Reach11[[#This Row],[Q4''2024]]</f>
        <v>0</v>
      </c>
    </row>
    <row r="177" spans="1:7" x14ac:dyDescent="0.45">
      <c r="A177" s="3" t="s">
        <v>126</v>
      </c>
      <c r="B177" s="3">
        <v>0</v>
      </c>
      <c r="C177" s="3">
        <v>0</v>
      </c>
      <c r="D177" s="3">
        <v>0</v>
      </c>
      <c r="E177" s="3">
        <v>0</v>
      </c>
      <c r="F177" s="2">
        <f>VLOOKUP(Reach11[[#This Row],[Station]],'[6]Reach and Share'!$A$1:$B$562,2,0)</f>
        <v>0</v>
      </c>
      <c r="G177" s="2">
        <f>Reach11[[#This Row],[Q1''2025]]-Reach11[[#This Row],[Q4''2024]]</f>
        <v>0</v>
      </c>
    </row>
    <row r="178" spans="1:7" x14ac:dyDescent="0.45">
      <c r="A178" s="3" t="s">
        <v>125</v>
      </c>
      <c r="B178" s="3">
        <v>0</v>
      </c>
      <c r="C178" s="3">
        <v>0</v>
      </c>
      <c r="D178" s="3">
        <v>0</v>
      </c>
      <c r="E178" s="3">
        <v>0</v>
      </c>
      <c r="F178" s="2">
        <f>VLOOKUP(Reach11[[#This Row],[Station]],'[6]Reach and Share'!$A$1:$B$562,2,0)</f>
        <v>0</v>
      </c>
      <c r="G178" s="2">
        <f>Reach11[[#This Row],[Q1''2025]]-Reach11[[#This Row],[Q4''2024]]</f>
        <v>0</v>
      </c>
    </row>
    <row r="179" spans="1:7" x14ac:dyDescent="0.45">
      <c r="A179" s="3" t="s">
        <v>62</v>
      </c>
      <c r="B179" s="3">
        <v>0</v>
      </c>
      <c r="C179" s="3">
        <v>0</v>
      </c>
      <c r="D179" s="3">
        <v>0</v>
      </c>
      <c r="E179" s="3">
        <v>0</v>
      </c>
      <c r="F179" s="2">
        <f>VLOOKUP(Reach11[[#This Row],[Station]],'[6]Reach and Share'!$A$1:$B$562,2,0)</f>
        <v>0</v>
      </c>
      <c r="G179" s="2">
        <f>Reach11[[#This Row],[Q1''2025]]-Reach11[[#This Row],[Q4''2024]]</f>
        <v>0</v>
      </c>
    </row>
    <row r="180" spans="1:7" x14ac:dyDescent="0.45">
      <c r="A180" s="3" t="s">
        <v>71</v>
      </c>
      <c r="B180" s="3">
        <v>0</v>
      </c>
      <c r="C180" s="3">
        <v>0</v>
      </c>
      <c r="D180" s="3">
        <v>0</v>
      </c>
      <c r="E180" s="3">
        <v>0</v>
      </c>
      <c r="F180" s="2">
        <f>VLOOKUP(Reach11[[#This Row],[Station]],'[6]Reach and Share'!$A$1:$B$562,2,0)</f>
        <v>0</v>
      </c>
      <c r="G180" s="2">
        <f>Reach11[[#This Row],[Q1''2025]]-Reach11[[#This Row],[Q4''2024]]</f>
        <v>0</v>
      </c>
    </row>
    <row r="181" spans="1:7" x14ac:dyDescent="0.45">
      <c r="A181" s="3" t="s">
        <v>74</v>
      </c>
      <c r="B181" s="3">
        <v>0</v>
      </c>
      <c r="C181" s="3">
        <v>0</v>
      </c>
      <c r="D181" s="3">
        <v>0</v>
      </c>
      <c r="E181" s="3">
        <v>0</v>
      </c>
      <c r="F181" s="2">
        <f>VLOOKUP(Reach11[[#This Row],[Station]],'[6]Reach and Share'!$A$1:$B$562,2,0)</f>
        <v>0</v>
      </c>
      <c r="G181" s="2">
        <f>Reach11[[#This Row],[Q1''2025]]-Reach11[[#This Row],[Q4''2024]]</f>
        <v>0</v>
      </c>
    </row>
    <row r="182" spans="1:7" x14ac:dyDescent="0.45">
      <c r="A182" s="3" t="s">
        <v>86</v>
      </c>
      <c r="B182" s="3">
        <v>0</v>
      </c>
      <c r="C182" s="3">
        <v>0</v>
      </c>
      <c r="D182" s="3">
        <v>0</v>
      </c>
      <c r="E182" s="3">
        <v>0</v>
      </c>
      <c r="F182" s="2">
        <f>VLOOKUP(Reach11[[#This Row],[Station]],'[6]Reach and Share'!$A$1:$B$562,2,0)</f>
        <v>0</v>
      </c>
      <c r="G182" s="2">
        <f>Reach11[[#This Row],[Q1''2025]]-Reach11[[#This Row],[Q4''2024]]</f>
        <v>0</v>
      </c>
    </row>
    <row r="183" spans="1:7" x14ac:dyDescent="0.45">
      <c r="A183" s="3" t="s">
        <v>72</v>
      </c>
      <c r="B183" s="3">
        <v>0</v>
      </c>
      <c r="C183" s="3">
        <v>0</v>
      </c>
      <c r="D183" s="3">
        <v>0</v>
      </c>
      <c r="E183" s="3">
        <v>0</v>
      </c>
      <c r="F183" s="2">
        <f>VLOOKUP(Reach11[[#This Row],[Station]],'[6]Reach and Share'!$A$1:$B$562,2,0)</f>
        <v>0</v>
      </c>
      <c r="G183" s="2">
        <f>Reach11[[#This Row],[Q1''2025]]-Reach11[[#This Row],[Q4''2024]]</f>
        <v>0</v>
      </c>
    </row>
    <row r="184" spans="1:7" x14ac:dyDescent="0.45">
      <c r="A184" s="3" t="s">
        <v>9</v>
      </c>
      <c r="B184" s="3">
        <v>0</v>
      </c>
      <c r="C184" s="3">
        <v>0</v>
      </c>
      <c r="D184" s="3">
        <v>0</v>
      </c>
      <c r="E184" s="3">
        <v>0</v>
      </c>
      <c r="F184" s="2">
        <f>VLOOKUP(Reach11[[#This Row],[Station]],'[6]Reach and Share'!$A$1:$B$562,2,0)</f>
        <v>0</v>
      </c>
      <c r="G184" s="2">
        <f>Reach11[[#This Row],[Q1''2025]]-Reach11[[#This Row],[Q4''2024]]</f>
        <v>0</v>
      </c>
    </row>
    <row r="185" spans="1:7" x14ac:dyDescent="0.45">
      <c r="A185" s="3" t="s">
        <v>209</v>
      </c>
      <c r="B185" s="3">
        <v>0</v>
      </c>
      <c r="C185" s="3">
        <v>0</v>
      </c>
      <c r="D185" s="3">
        <v>0</v>
      </c>
      <c r="E185" s="3">
        <v>0</v>
      </c>
      <c r="F185" s="2">
        <f>VLOOKUP(Reach11[[#This Row],[Station]],'[6]Reach and Share'!$A$1:$B$562,2,0)</f>
        <v>0</v>
      </c>
      <c r="G185" s="2">
        <f>Reach11[[#This Row],[Q1''2025]]-Reach11[[#This Row],[Q4''2024]]</f>
        <v>0</v>
      </c>
    </row>
    <row r="186" spans="1:7" x14ac:dyDescent="0.45">
      <c r="A186" s="3" t="s">
        <v>52</v>
      </c>
      <c r="B186" s="3">
        <v>0</v>
      </c>
      <c r="C186" s="3">
        <v>0</v>
      </c>
      <c r="D186" s="3">
        <v>0</v>
      </c>
      <c r="E186" s="3">
        <v>0</v>
      </c>
      <c r="F186" s="2">
        <f>VLOOKUP(Reach11[[#This Row],[Station]],'[6]Reach and Share'!$A$1:$B$562,2,0)</f>
        <v>0</v>
      </c>
      <c r="G186" s="2">
        <f>Reach11[[#This Row],[Q1''2025]]-Reach11[[#This Row],[Q4''2024]]</f>
        <v>0</v>
      </c>
    </row>
    <row r="187" spans="1:7" x14ac:dyDescent="0.45">
      <c r="A187" s="3" t="s">
        <v>224</v>
      </c>
      <c r="B187" s="3">
        <v>0</v>
      </c>
      <c r="C187" s="3">
        <v>0</v>
      </c>
      <c r="D187" s="3">
        <v>0</v>
      </c>
      <c r="E187" s="3">
        <v>0</v>
      </c>
      <c r="F187" s="2">
        <f>VLOOKUP(Reach11[[#This Row],[Station]],'[6]Reach and Share'!$A$1:$B$562,2,0)</f>
        <v>0</v>
      </c>
      <c r="G187" s="2">
        <f>Reach11[[#This Row],[Q1''2025]]-Reach11[[#This Row],[Q4''2024]]</f>
        <v>0</v>
      </c>
    </row>
    <row r="188" spans="1:7" x14ac:dyDescent="0.45">
      <c r="A188" s="3" t="s">
        <v>517</v>
      </c>
      <c r="B188" s="3"/>
      <c r="C188" s="3"/>
      <c r="D188" s="3"/>
      <c r="E188" s="3">
        <v>0</v>
      </c>
      <c r="F188" s="2">
        <f>VLOOKUP(Reach11[[#This Row],[Station]],'[6]Reach and Share'!$A$1:$B$562,2,0)</f>
        <v>0</v>
      </c>
      <c r="G188" s="2">
        <f>Reach11[[#This Row],[Q1''2025]]-Reach11[[#This Row],[Q4''2024]]</f>
        <v>0</v>
      </c>
    </row>
    <row r="189" spans="1:7" x14ac:dyDescent="0.45">
      <c r="A189" s="3" t="s">
        <v>516</v>
      </c>
      <c r="B189" s="3"/>
      <c r="C189" s="3"/>
      <c r="D189" s="3"/>
      <c r="E189" s="3">
        <v>0</v>
      </c>
      <c r="F189" s="2">
        <f>VLOOKUP(Reach11[[#This Row],[Station]],'[6]Reach and Share'!$A$1:$B$562,2,0)</f>
        <v>0</v>
      </c>
      <c r="G189" s="2">
        <f>Reach11[[#This Row],[Q1''2025]]-Reach11[[#This Row],[Q4''2024]]</f>
        <v>0</v>
      </c>
    </row>
    <row r="190" spans="1:7" x14ac:dyDescent="0.45">
      <c r="A190" s="3" t="s">
        <v>213</v>
      </c>
      <c r="B190" s="3">
        <v>0</v>
      </c>
      <c r="C190" s="3">
        <v>0</v>
      </c>
      <c r="D190" s="3">
        <v>0</v>
      </c>
      <c r="E190" s="3">
        <v>0</v>
      </c>
      <c r="F190" s="2">
        <f>VLOOKUP(Reach11[[#This Row],[Station]],'[6]Reach and Share'!$A$1:$B$562,2,0)</f>
        <v>0</v>
      </c>
      <c r="G190" s="2">
        <f>Reach11[[#This Row],[Q1''2025]]-Reach11[[#This Row],[Q4''2024]]</f>
        <v>0</v>
      </c>
    </row>
    <row r="191" spans="1:7" x14ac:dyDescent="0.45">
      <c r="A191" s="3" t="s">
        <v>470</v>
      </c>
      <c r="B191" s="3"/>
      <c r="C191" s="3"/>
      <c r="D191" s="3">
        <v>6.9999999999999999E-4</v>
      </c>
      <c r="E191" s="3">
        <v>0</v>
      </c>
      <c r="F191" s="2">
        <f>VLOOKUP(Reach11[[#This Row],[Station]],'[6]Reach and Share'!$A$1:$B$562,2,0)</f>
        <v>0</v>
      </c>
      <c r="G191" s="2">
        <f>Reach11[[#This Row],[Q1''2025]]-Reach11[[#This Row],[Q4''2024]]</f>
        <v>0</v>
      </c>
    </row>
    <row r="192" spans="1:7" x14ac:dyDescent="0.45">
      <c r="A192" s="3" t="s">
        <v>95</v>
      </c>
      <c r="B192" s="3">
        <v>0</v>
      </c>
      <c r="C192" s="3">
        <v>0</v>
      </c>
      <c r="D192" s="3">
        <v>0</v>
      </c>
      <c r="E192" s="3">
        <v>0</v>
      </c>
      <c r="F192" s="2">
        <f>VLOOKUP(Reach11[[#This Row],[Station]],'[6]Reach and Share'!$A$1:$B$562,2,0)</f>
        <v>0</v>
      </c>
      <c r="G192" s="2">
        <f>Reach11[[#This Row],[Q1''2025]]-Reach11[[#This Row],[Q4''2024]]</f>
        <v>0</v>
      </c>
    </row>
    <row r="193" spans="1:7" x14ac:dyDescent="0.45">
      <c r="A193" s="3" t="s">
        <v>94</v>
      </c>
      <c r="B193" s="3">
        <v>0</v>
      </c>
      <c r="C193" s="3">
        <v>0</v>
      </c>
      <c r="D193" s="3">
        <v>0</v>
      </c>
      <c r="E193" s="3">
        <v>0</v>
      </c>
      <c r="F193" s="2">
        <f>VLOOKUP(Reach11[[#This Row],[Station]],'[6]Reach and Share'!$A$1:$B$562,2,0)</f>
        <v>0</v>
      </c>
      <c r="G193" s="2">
        <f>Reach11[[#This Row],[Q1''2025]]-Reach11[[#This Row],[Q4''2024]]</f>
        <v>0</v>
      </c>
    </row>
    <row r="194" spans="1:7" x14ac:dyDescent="0.45">
      <c r="A194" s="3" t="s">
        <v>175</v>
      </c>
      <c r="B194" s="3">
        <v>0</v>
      </c>
      <c r="C194" s="3">
        <v>0</v>
      </c>
      <c r="D194" s="3">
        <v>0</v>
      </c>
      <c r="E194" s="3">
        <v>0</v>
      </c>
      <c r="F194" s="2">
        <f>VLOOKUP(Reach11[[#This Row],[Station]],'[6]Reach and Share'!$A$1:$B$562,2,0)</f>
        <v>0</v>
      </c>
      <c r="G194" s="2">
        <f>Reach11[[#This Row],[Q1''2025]]-Reach11[[#This Row],[Q4''2024]]</f>
        <v>0</v>
      </c>
    </row>
    <row r="195" spans="1:7" x14ac:dyDescent="0.45">
      <c r="A195" s="3" t="s">
        <v>53</v>
      </c>
      <c r="B195" s="3">
        <v>0</v>
      </c>
      <c r="C195" s="3">
        <v>0</v>
      </c>
      <c r="D195" s="3">
        <v>0</v>
      </c>
      <c r="E195" s="3">
        <v>0</v>
      </c>
      <c r="F195" s="2">
        <f>VLOOKUP(Reach11[[#This Row],[Station]],'[6]Reach and Share'!$A$1:$B$562,2,0)</f>
        <v>0</v>
      </c>
      <c r="G195" s="2">
        <f>Reach11[[#This Row],[Q1''2025]]-Reach11[[#This Row],[Q4''2024]]</f>
        <v>0</v>
      </c>
    </row>
    <row r="196" spans="1:7" x14ac:dyDescent="0.45">
      <c r="A196" s="3" t="s">
        <v>59</v>
      </c>
      <c r="B196" s="3">
        <v>0</v>
      </c>
      <c r="C196" s="3">
        <v>0</v>
      </c>
      <c r="D196" s="3">
        <v>0</v>
      </c>
      <c r="E196" s="3">
        <v>0</v>
      </c>
      <c r="F196" s="2">
        <f>VLOOKUP(Reach11[[#This Row],[Station]],'[6]Reach and Share'!$A$1:$B$562,2,0)</f>
        <v>0</v>
      </c>
      <c r="G196" s="2">
        <f>Reach11[[#This Row],[Q1''2025]]-Reach11[[#This Row],[Q4''2024]]</f>
        <v>0</v>
      </c>
    </row>
    <row r="197" spans="1:7" x14ac:dyDescent="0.45">
      <c r="A197" s="3" t="s">
        <v>441</v>
      </c>
      <c r="B197" s="3"/>
      <c r="C197" s="3">
        <v>1.4E-3</v>
      </c>
      <c r="D197" s="3">
        <v>0</v>
      </c>
      <c r="E197" s="3">
        <v>0</v>
      </c>
      <c r="F197" s="2">
        <f>VLOOKUP(Reach11[[#This Row],[Station]],'[6]Reach and Share'!$A$1:$B$562,2,0)</f>
        <v>0</v>
      </c>
      <c r="G197" s="2">
        <f>Reach11[[#This Row],[Q1''2025]]-Reach11[[#This Row],[Q4''2024]]</f>
        <v>0</v>
      </c>
    </row>
    <row r="198" spans="1:7" x14ac:dyDescent="0.45">
      <c r="A198" s="3" t="s">
        <v>58</v>
      </c>
      <c r="B198" s="3">
        <v>0</v>
      </c>
      <c r="C198" s="3">
        <v>0</v>
      </c>
      <c r="D198" s="3">
        <v>0</v>
      </c>
      <c r="E198" s="3">
        <v>0</v>
      </c>
      <c r="F198" s="2">
        <f>VLOOKUP(Reach11[[#This Row],[Station]],'[6]Reach and Share'!$A$1:$B$562,2,0)</f>
        <v>0</v>
      </c>
      <c r="G198" s="2">
        <f>Reach11[[#This Row],[Q1''2025]]-Reach11[[#This Row],[Q4''2024]]</f>
        <v>0</v>
      </c>
    </row>
    <row r="199" spans="1:7" x14ac:dyDescent="0.45">
      <c r="A199" s="3" t="s">
        <v>489</v>
      </c>
      <c r="B199" s="3"/>
      <c r="C199" s="3"/>
      <c r="D199" s="3">
        <v>0</v>
      </c>
      <c r="E199" s="3">
        <v>0</v>
      </c>
      <c r="F199" s="2">
        <f>VLOOKUP(Reach11[[#This Row],[Station]],'[6]Reach and Share'!$A$1:$B$562,2,0)</f>
        <v>0</v>
      </c>
      <c r="G199" s="2">
        <f>Reach11[[#This Row],[Q1''2025]]-Reach11[[#This Row],[Q4''2024]]</f>
        <v>0</v>
      </c>
    </row>
    <row r="200" spans="1:7" x14ac:dyDescent="0.45">
      <c r="A200" s="3" t="s">
        <v>18</v>
      </c>
      <c r="B200" s="3">
        <v>0</v>
      </c>
      <c r="C200" s="3">
        <v>0</v>
      </c>
      <c r="D200" s="3">
        <v>0</v>
      </c>
      <c r="E200" s="3">
        <v>0</v>
      </c>
      <c r="F200" s="2">
        <f>VLOOKUP(Reach11[[#This Row],[Station]],'[6]Reach and Share'!$A$1:$B$562,2,0)</f>
        <v>0</v>
      </c>
      <c r="G200" s="2">
        <f>Reach11[[#This Row],[Q1''2025]]-Reach11[[#This Row],[Q4''2024]]</f>
        <v>0</v>
      </c>
    </row>
    <row r="201" spans="1:7" x14ac:dyDescent="0.45">
      <c r="A201" s="3" t="s">
        <v>61</v>
      </c>
      <c r="B201" s="3">
        <v>0</v>
      </c>
      <c r="C201" s="3">
        <v>0</v>
      </c>
      <c r="D201" s="3">
        <v>0</v>
      </c>
      <c r="E201" s="3">
        <v>0</v>
      </c>
      <c r="F201" s="2">
        <f>VLOOKUP(Reach11[[#This Row],[Station]],'[6]Reach and Share'!$A$1:$B$562,2,0)</f>
        <v>0</v>
      </c>
      <c r="G201" s="2">
        <f>Reach11[[#This Row],[Q1''2025]]-Reach11[[#This Row],[Q4''2024]]</f>
        <v>0</v>
      </c>
    </row>
    <row r="202" spans="1:7" x14ac:dyDescent="0.45">
      <c r="A202" s="3" t="s">
        <v>51</v>
      </c>
      <c r="B202" s="3">
        <v>0</v>
      </c>
      <c r="C202" s="3">
        <v>0</v>
      </c>
      <c r="D202" s="3">
        <v>0</v>
      </c>
      <c r="E202" s="3">
        <v>0</v>
      </c>
      <c r="F202" s="2">
        <f>VLOOKUP(Reach11[[#This Row],[Station]],'[6]Reach and Share'!$A$1:$B$562,2,0)</f>
        <v>0</v>
      </c>
      <c r="G202" s="2">
        <f>Reach11[[#This Row],[Q1''2025]]-Reach11[[#This Row],[Q4''2024]]</f>
        <v>0</v>
      </c>
    </row>
    <row r="203" spans="1:7" x14ac:dyDescent="0.45">
      <c r="A203" s="3" t="s">
        <v>57</v>
      </c>
      <c r="B203" s="3">
        <v>0</v>
      </c>
      <c r="C203" s="3">
        <v>0</v>
      </c>
      <c r="D203" s="3">
        <v>0</v>
      </c>
      <c r="E203" s="3">
        <v>0</v>
      </c>
      <c r="F203" s="2">
        <f>VLOOKUP(Reach11[[#This Row],[Station]],'[6]Reach and Share'!$A$1:$B$562,2,0)</f>
        <v>0</v>
      </c>
      <c r="G203" s="2">
        <f>Reach11[[#This Row],[Q1''2025]]-Reach11[[#This Row],[Q4''2024]]</f>
        <v>0</v>
      </c>
    </row>
    <row r="204" spans="1:7" x14ac:dyDescent="0.45">
      <c r="A204" s="3" t="s">
        <v>55</v>
      </c>
      <c r="B204" s="3">
        <v>0</v>
      </c>
      <c r="C204" s="3">
        <v>0</v>
      </c>
      <c r="D204" s="3">
        <v>0</v>
      </c>
      <c r="E204" s="3">
        <v>0</v>
      </c>
      <c r="F204" s="2">
        <f>VLOOKUP(Reach11[[#This Row],[Station]],'[6]Reach and Share'!$A$1:$B$562,2,0)</f>
        <v>0</v>
      </c>
      <c r="G204" s="2">
        <f>Reach11[[#This Row],[Q1''2025]]-Reach11[[#This Row],[Q4''2024]]</f>
        <v>0</v>
      </c>
    </row>
    <row r="205" spans="1:7" x14ac:dyDescent="0.45">
      <c r="A205" s="3" t="s">
        <v>214</v>
      </c>
      <c r="B205" s="3">
        <v>0</v>
      </c>
      <c r="C205" s="3">
        <v>0</v>
      </c>
      <c r="D205" s="3">
        <v>0</v>
      </c>
      <c r="E205" s="3">
        <v>0</v>
      </c>
      <c r="F205" s="2">
        <f>VLOOKUP(Reach11[[#This Row],[Station]],'[6]Reach and Share'!$A$1:$B$562,2,0)</f>
        <v>0</v>
      </c>
      <c r="G205" s="2">
        <f>Reach11[[#This Row],[Q1''2025]]-Reach11[[#This Row],[Q4''2024]]</f>
        <v>0</v>
      </c>
    </row>
    <row r="206" spans="1:7" x14ac:dyDescent="0.45">
      <c r="A206" s="3" t="s">
        <v>54</v>
      </c>
      <c r="B206" s="3">
        <v>0</v>
      </c>
      <c r="C206" s="3">
        <v>0</v>
      </c>
      <c r="D206" s="3">
        <v>0</v>
      </c>
      <c r="E206" s="3">
        <v>0</v>
      </c>
      <c r="F206" s="2">
        <f>VLOOKUP(Reach11[[#This Row],[Station]],'[6]Reach and Share'!$A$1:$B$562,2,0)</f>
        <v>0</v>
      </c>
      <c r="G206" s="2">
        <f>Reach11[[#This Row],[Q1''2025]]-Reach11[[#This Row],[Q4''2024]]</f>
        <v>0</v>
      </c>
    </row>
    <row r="207" spans="1:7" x14ac:dyDescent="0.45">
      <c r="A207" s="3" t="s">
        <v>199</v>
      </c>
      <c r="B207" s="3">
        <v>0</v>
      </c>
      <c r="C207" s="3">
        <v>0</v>
      </c>
      <c r="D207" s="3">
        <v>0</v>
      </c>
      <c r="E207" s="3">
        <v>0</v>
      </c>
      <c r="F207" s="2">
        <f>VLOOKUP(Reach11[[#This Row],[Station]],'[6]Reach and Share'!$A$1:$B$562,2,0)</f>
        <v>0</v>
      </c>
      <c r="G207" s="2">
        <f>Reach11[[#This Row],[Q1''2025]]-Reach11[[#This Row],[Q4''2024]]</f>
        <v>0</v>
      </c>
    </row>
    <row r="208" spans="1:7" x14ac:dyDescent="0.45">
      <c r="A208" s="3" t="s">
        <v>162</v>
      </c>
      <c r="B208" s="3">
        <v>0</v>
      </c>
      <c r="C208" s="3">
        <v>0</v>
      </c>
      <c r="D208" s="3">
        <v>0</v>
      </c>
      <c r="E208" s="3">
        <v>0</v>
      </c>
      <c r="F208" s="2">
        <f>VLOOKUP(Reach11[[#This Row],[Station]],'[6]Reach and Share'!$A$1:$B$562,2,0)</f>
        <v>0</v>
      </c>
      <c r="G208" s="2">
        <f>Reach11[[#This Row],[Q1''2025]]-Reach11[[#This Row],[Q4''2024]]</f>
        <v>0</v>
      </c>
    </row>
    <row r="209" spans="1:7" x14ac:dyDescent="0.45">
      <c r="A209" s="3" t="s">
        <v>453</v>
      </c>
      <c r="B209" s="3"/>
      <c r="C209" s="3">
        <v>0</v>
      </c>
      <c r="D209" s="3">
        <v>0</v>
      </c>
      <c r="E209" s="3">
        <v>0</v>
      </c>
      <c r="F209" s="2">
        <f>VLOOKUP(Reach11[[#This Row],[Station]],'[6]Reach and Share'!$A$1:$B$562,2,0)</f>
        <v>0</v>
      </c>
      <c r="G209" s="2">
        <f>Reach11[[#This Row],[Q1''2025]]-Reach11[[#This Row],[Q4''2024]]</f>
        <v>0</v>
      </c>
    </row>
    <row r="210" spans="1:7" x14ac:dyDescent="0.45">
      <c r="A210" s="3" t="s">
        <v>56</v>
      </c>
      <c r="B210" s="3">
        <v>0</v>
      </c>
      <c r="C210" s="3">
        <v>0</v>
      </c>
      <c r="D210" s="3">
        <v>0</v>
      </c>
      <c r="E210" s="3">
        <v>0</v>
      </c>
      <c r="F210" s="2">
        <f>VLOOKUP(Reach11[[#This Row],[Station]],'[6]Reach and Share'!$A$1:$B$562,2,0)</f>
        <v>0</v>
      </c>
      <c r="G210" s="2">
        <f>Reach11[[#This Row],[Q1''2025]]-Reach11[[#This Row],[Q4''2024]]</f>
        <v>0</v>
      </c>
    </row>
    <row r="211" spans="1:7" x14ac:dyDescent="0.45">
      <c r="A211" s="3" t="s">
        <v>515</v>
      </c>
      <c r="B211" s="3"/>
      <c r="C211" s="3"/>
      <c r="D211" s="3"/>
      <c r="E211" s="3">
        <v>0</v>
      </c>
      <c r="F211" s="2">
        <f>VLOOKUP(Reach11[[#This Row],[Station]],'[6]Reach and Share'!$A$1:$B$562,2,0)</f>
        <v>0</v>
      </c>
      <c r="G211" s="2">
        <f>Reach11[[#This Row],[Q1''2025]]-Reach11[[#This Row],[Q4''2024]]</f>
        <v>0</v>
      </c>
    </row>
    <row r="212" spans="1:7" x14ac:dyDescent="0.45">
      <c r="A212" s="3" t="s">
        <v>240</v>
      </c>
      <c r="B212" s="3">
        <v>0</v>
      </c>
      <c r="C212" s="3">
        <v>0</v>
      </c>
      <c r="D212" s="3">
        <v>0</v>
      </c>
      <c r="E212" s="3">
        <v>0</v>
      </c>
      <c r="F212" s="2">
        <f>VLOOKUP(Reach11[[#This Row],[Station]],'[6]Reach and Share'!$A$1:$B$562,2,0)</f>
        <v>0</v>
      </c>
      <c r="G212" s="2">
        <f>Reach11[[#This Row],[Q1''2025]]-Reach11[[#This Row],[Q4''2024]]</f>
        <v>0</v>
      </c>
    </row>
    <row r="213" spans="1:7" x14ac:dyDescent="0.45">
      <c r="A213" s="3" t="s">
        <v>205</v>
      </c>
      <c r="B213" s="3">
        <v>0</v>
      </c>
      <c r="C213" s="3">
        <v>0</v>
      </c>
      <c r="D213" s="3">
        <v>0</v>
      </c>
      <c r="E213" s="3">
        <v>0</v>
      </c>
      <c r="F213" s="2">
        <f>VLOOKUP(Reach11[[#This Row],[Station]],'[6]Reach and Share'!$A$1:$B$562,2,0)</f>
        <v>0</v>
      </c>
      <c r="G213" s="2">
        <f>Reach11[[#This Row],[Q1''2025]]-Reach11[[#This Row],[Q4''2024]]</f>
        <v>0</v>
      </c>
    </row>
    <row r="214" spans="1:7" x14ac:dyDescent="0.45">
      <c r="A214" s="3" t="s">
        <v>116</v>
      </c>
      <c r="B214" s="3">
        <v>0</v>
      </c>
      <c r="C214" s="3">
        <v>0</v>
      </c>
      <c r="D214" s="3">
        <v>0</v>
      </c>
      <c r="E214" s="3">
        <v>0</v>
      </c>
      <c r="F214" s="2">
        <f>VLOOKUP(Reach11[[#This Row],[Station]],'[6]Reach and Share'!$A$1:$B$562,2,0)</f>
        <v>0</v>
      </c>
      <c r="G214" s="2">
        <f>Reach11[[#This Row],[Q1''2025]]-Reach11[[#This Row],[Q4''2024]]</f>
        <v>0</v>
      </c>
    </row>
    <row r="215" spans="1:7" x14ac:dyDescent="0.45">
      <c r="A215" s="3" t="s">
        <v>166</v>
      </c>
      <c r="B215" s="3">
        <v>0</v>
      </c>
      <c r="C215" s="3">
        <v>0</v>
      </c>
      <c r="D215" s="3">
        <v>0</v>
      </c>
      <c r="E215" s="3">
        <v>0</v>
      </c>
      <c r="F215" s="2">
        <f>VLOOKUP(Reach11[[#This Row],[Station]],'[6]Reach and Share'!$A$1:$B$562,2,0)</f>
        <v>0</v>
      </c>
      <c r="G215" s="2">
        <f>Reach11[[#This Row],[Q1''2025]]-Reach11[[#This Row],[Q4''2024]]</f>
        <v>0</v>
      </c>
    </row>
    <row r="216" spans="1:7" x14ac:dyDescent="0.45">
      <c r="A216" s="3" t="s">
        <v>243</v>
      </c>
      <c r="B216" s="3">
        <v>0</v>
      </c>
      <c r="C216" s="3">
        <v>0</v>
      </c>
      <c r="D216" s="3">
        <v>0</v>
      </c>
      <c r="E216" s="3">
        <v>0</v>
      </c>
      <c r="F216" s="2">
        <f>VLOOKUP(Reach11[[#This Row],[Station]],'[6]Reach and Share'!$A$1:$B$562,2,0)</f>
        <v>0</v>
      </c>
      <c r="G216" s="2">
        <f>Reach11[[#This Row],[Q1''2025]]-Reach11[[#This Row],[Q4''2024]]</f>
        <v>0</v>
      </c>
    </row>
    <row r="217" spans="1:7" x14ac:dyDescent="0.45">
      <c r="A217" s="3" t="s">
        <v>156</v>
      </c>
      <c r="B217" s="3">
        <v>0</v>
      </c>
      <c r="C217" s="3">
        <v>0</v>
      </c>
      <c r="D217" s="3">
        <v>0</v>
      </c>
      <c r="E217" s="3">
        <v>0</v>
      </c>
      <c r="F217" s="2">
        <f>VLOOKUP(Reach11[[#This Row],[Station]],'[6]Reach and Share'!$A$1:$B$562,2,0)</f>
        <v>0</v>
      </c>
      <c r="G217" s="2">
        <f>Reach11[[#This Row],[Q1''2025]]-Reach11[[#This Row],[Q4''2024]]</f>
        <v>0</v>
      </c>
    </row>
    <row r="218" spans="1:7" x14ac:dyDescent="0.45">
      <c r="A218" s="3" t="s">
        <v>197</v>
      </c>
      <c r="B218" s="3">
        <v>0</v>
      </c>
      <c r="C218" s="3">
        <v>0</v>
      </c>
      <c r="D218" s="3">
        <v>0</v>
      </c>
      <c r="E218" s="3">
        <v>0</v>
      </c>
      <c r="F218" s="2">
        <f>VLOOKUP(Reach11[[#This Row],[Station]],'[6]Reach and Share'!$A$1:$B$562,2,0)</f>
        <v>0</v>
      </c>
      <c r="G218" s="2">
        <f>Reach11[[#This Row],[Q1''2025]]-Reach11[[#This Row],[Q4''2024]]</f>
        <v>0</v>
      </c>
    </row>
    <row r="219" spans="1:7" x14ac:dyDescent="0.45">
      <c r="A219" s="3" t="s">
        <v>115</v>
      </c>
      <c r="B219" s="3">
        <v>0</v>
      </c>
      <c r="C219" s="3">
        <v>0</v>
      </c>
      <c r="D219" s="3">
        <v>0</v>
      </c>
      <c r="E219" s="3">
        <v>0</v>
      </c>
      <c r="F219" s="2">
        <f>VLOOKUP(Reach11[[#This Row],[Station]],'[6]Reach and Share'!$A$1:$B$562,2,0)</f>
        <v>0</v>
      </c>
      <c r="G219" s="2">
        <f>Reach11[[#This Row],[Q1''2025]]-Reach11[[#This Row],[Q4''2024]]</f>
        <v>0</v>
      </c>
    </row>
    <row r="220" spans="1:7" x14ac:dyDescent="0.45">
      <c r="A220" s="3" t="s">
        <v>109</v>
      </c>
      <c r="B220" s="3">
        <v>0</v>
      </c>
      <c r="C220" s="3">
        <v>0</v>
      </c>
      <c r="D220" s="3">
        <v>0</v>
      </c>
      <c r="E220" s="3">
        <v>0</v>
      </c>
      <c r="F220" s="2">
        <f>VLOOKUP(Reach11[[#This Row],[Station]],'[6]Reach and Share'!$A$1:$B$562,2,0)</f>
        <v>0</v>
      </c>
      <c r="G220" s="2">
        <f>Reach11[[#This Row],[Q1''2025]]-Reach11[[#This Row],[Q4''2024]]</f>
        <v>0</v>
      </c>
    </row>
    <row r="221" spans="1:7" x14ac:dyDescent="0.45">
      <c r="A221" s="3" t="s">
        <v>99</v>
      </c>
      <c r="B221" s="3">
        <v>0</v>
      </c>
      <c r="C221" s="3">
        <v>0</v>
      </c>
      <c r="D221" s="3">
        <v>0</v>
      </c>
      <c r="E221" s="3">
        <v>0</v>
      </c>
      <c r="F221" s="2">
        <f>VLOOKUP(Reach11[[#This Row],[Station]],'[6]Reach and Share'!$A$1:$B$562,2,0)</f>
        <v>0</v>
      </c>
      <c r="G221" s="2">
        <f>Reach11[[#This Row],[Q1''2025]]-Reach11[[#This Row],[Q4''2024]]</f>
        <v>0</v>
      </c>
    </row>
    <row r="222" spans="1:7" x14ac:dyDescent="0.45">
      <c r="A222" s="3" t="s">
        <v>108</v>
      </c>
      <c r="B222" s="3">
        <v>0</v>
      </c>
      <c r="C222" s="3">
        <v>0</v>
      </c>
      <c r="D222" s="3">
        <v>0</v>
      </c>
      <c r="E222" s="3">
        <v>0</v>
      </c>
      <c r="F222" s="2">
        <f>VLOOKUP(Reach11[[#This Row],[Station]],'[6]Reach and Share'!$A$1:$B$562,2,0)</f>
        <v>0</v>
      </c>
      <c r="G222" s="2">
        <f>Reach11[[#This Row],[Q1''2025]]-Reach11[[#This Row],[Q4''2024]]</f>
        <v>0</v>
      </c>
    </row>
    <row r="223" spans="1:7" x14ac:dyDescent="0.45">
      <c r="A223" s="3" t="s">
        <v>111</v>
      </c>
      <c r="B223" s="3">
        <v>0</v>
      </c>
      <c r="C223" s="3">
        <v>0</v>
      </c>
      <c r="D223" s="3">
        <v>0</v>
      </c>
      <c r="E223" s="3">
        <v>0</v>
      </c>
      <c r="F223" s="2">
        <f>VLOOKUP(Reach11[[#This Row],[Station]],'[6]Reach and Share'!$A$1:$B$562,2,0)</f>
        <v>0</v>
      </c>
      <c r="G223" s="2">
        <f>Reach11[[#This Row],[Q1''2025]]-Reach11[[#This Row],[Q4''2024]]</f>
        <v>0</v>
      </c>
    </row>
    <row r="224" spans="1:7" x14ac:dyDescent="0.45">
      <c r="A224" s="3" t="s">
        <v>114</v>
      </c>
      <c r="B224" s="3">
        <v>0</v>
      </c>
      <c r="C224" s="3">
        <v>0</v>
      </c>
      <c r="D224" s="3">
        <v>0</v>
      </c>
      <c r="E224" s="3">
        <v>0</v>
      </c>
      <c r="F224" s="2">
        <f>VLOOKUP(Reach11[[#This Row],[Station]],'[6]Reach and Share'!$A$1:$B$562,2,0)</f>
        <v>0</v>
      </c>
      <c r="G224" s="2">
        <f>Reach11[[#This Row],[Q1''2025]]-Reach11[[#This Row],[Q4''2024]]</f>
        <v>0</v>
      </c>
    </row>
    <row r="225" spans="1:7" x14ac:dyDescent="0.45">
      <c r="A225" s="3" t="s">
        <v>113</v>
      </c>
      <c r="B225" s="3">
        <v>0</v>
      </c>
      <c r="C225" s="3">
        <v>0</v>
      </c>
      <c r="D225" s="3">
        <v>0</v>
      </c>
      <c r="E225" s="3">
        <v>0</v>
      </c>
      <c r="F225" s="2">
        <f>VLOOKUP(Reach11[[#This Row],[Station]],'[6]Reach and Share'!$A$1:$B$562,2,0)</f>
        <v>0</v>
      </c>
      <c r="G225" s="2">
        <f>Reach11[[#This Row],[Q1''2025]]-Reach11[[#This Row],[Q4''2024]]</f>
        <v>0</v>
      </c>
    </row>
    <row r="226" spans="1:7" x14ac:dyDescent="0.45">
      <c r="A226" s="3" t="s">
        <v>112</v>
      </c>
      <c r="B226" s="3">
        <v>0</v>
      </c>
      <c r="C226" s="3">
        <v>0</v>
      </c>
      <c r="D226" s="3">
        <v>0</v>
      </c>
      <c r="E226" s="3">
        <v>0</v>
      </c>
      <c r="F226" s="2">
        <f>VLOOKUP(Reach11[[#This Row],[Station]],'[6]Reach and Share'!$A$1:$B$562,2,0)</f>
        <v>0</v>
      </c>
      <c r="G226" s="2">
        <f>Reach11[[#This Row],[Q1''2025]]-Reach11[[#This Row],[Q4''2024]]</f>
        <v>0</v>
      </c>
    </row>
    <row r="227" spans="1:7" x14ac:dyDescent="0.45">
      <c r="A227" s="3" t="s">
        <v>365</v>
      </c>
      <c r="B227" s="3">
        <v>0</v>
      </c>
      <c r="C227" s="3">
        <v>0</v>
      </c>
      <c r="D227" s="3">
        <v>0</v>
      </c>
      <c r="E227" s="3">
        <v>0</v>
      </c>
      <c r="F227" s="2">
        <f>VLOOKUP(Reach11[[#This Row],[Station]],'[6]Reach and Share'!$A$1:$B$562,2,0)</f>
        <v>0</v>
      </c>
      <c r="G227" s="2">
        <f>Reach11[[#This Row],[Q1''2025]]-Reach11[[#This Row],[Q4''2024]]</f>
        <v>0</v>
      </c>
    </row>
    <row r="228" spans="1:7" x14ac:dyDescent="0.45">
      <c r="A228" s="3" t="s">
        <v>370</v>
      </c>
      <c r="B228" s="3">
        <v>0</v>
      </c>
      <c r="C228" s="3">
        <v>0</v>
      </c>
      <c r="D228" s="3">
        <v>0</v>
      </c>
      <c r="E228" s="3">
        <v>0</v>
      </c>
      <c r="F228" s="2">
        <f>VLOOKUP(Reach11[[#This Row],[Station]],'[6]Reach and Share'!$A$1:$B$562,2,0)</f>
        <v>0</v>
      </c>
      <c r="G228" s="2">
        <f>Reach11[[#This Row],[Q1''2025]]-Reach11[[#This Row],[Q4''2024]]</f>
        <v>0</v>
      </c>
    </row>
    <row r="229" spans="1:7" x14ac:dyDescent="0.45">
      <c r="A229" s="3" t="s">
        <v>183</v>
      </c>
      <c r="B229" s="3">
        <v>0</v>
      </c>
      <c r="C229" s="3">
        <v>0</v>
      </c>
      <c r="D229" s="3">
        <v>0</v>
      </c>
      <c r="E229" s="3">
        <v>0</v>
      </c>
      <c r="F229" s="2">
        <f>VLOOKUP(Reach11[[#This Row],[Station]],'[6]Reach and Share'!$A$1:$B$562,2,0)</f>
        <v>0</v>
      </c>
      <c r="G229" s="2">
        <f>Reach11[[#This Row],[Q1''2025]]-Reach11[[#This Row],[Q4''2024]]</f>
        <v>0</v>
      </c>
    </row>
    <row r="230" spans="1:7" x14ac:dyDescent="0.45">
      <c r="A230" s="3" t="s">
        <v>369</v>
      </c>
      <c r="B230" s="3">
        <v>0</v>
      </c>
      <c r="C230" s="3">
        <v>0</v>
      </c>
      <c r="D230" s="3">
        <v>0</v>
      </c>
      <c r="E230" s="3">
        <v>0</v>
      </c>
      <c r="F230" s="2">
        <f>VLOOKUP(Reach11[[#This Row],[Station]],'[6]Reach and Share'!$A$1:$B$562,2,0)</f>
        <v>0</v>
      </c>
      <c r="G230" s="2">
        <f>Reach11[[#This Row],[Q1''2025]]-Reach11[[#This Row],[Q4''2024]]</f>
        <v>0</v>
      </c>
    </row>
    <row r="231" spans="1:7" x14ac:dyDescent="0.45">
      <c r="A231" s="3" t="s">
        <v>371</v>
      </c>
      <c r="B231" s="3">
        <v>0</v>
      </c>
      <c r="C231" s="3">
        <v>0</v>
      </c>
      <c r="D231" s="3">
        <v>0</v>
      </c>
      <c r="E231" s="3">
        <v>0</v>
      </c>
      <c r="F231" s="2">
        <f>VLOOKUP(Reach11[[#This Row],[Station]],'[6]Reach and Share'!$A$1:$B$562,2,0)</f>
        <v>0</v>
      </c>
      <c r="G231" s="2">
        <f>Reach11[[#This Row],[Q1''2025]]-Reach11[[#This Row],[Q4''2024]]</f>
        <v>0</v>
      </c>
    </row>
    <row r="232" spans="1:7" x14ac:dyDescent="0.45">
      <c r="A232" s="3" t="s">
        <v>372</v>
      </c>
      <c r="B232" s="3">
        <v>0</v>
      </c>
      <c r="C232" s="3">
        <v>0</v>
      </c>
      <c r="D232" s="3">
        <v>0</v>
      </c>
      <c r="E232" s="3">
        <v>0</v>
      </c>
      <c r="F232" s="2">
        <f>VLOOKUP(Reach11[[#This Row],[Station]],'[6]Reach and Share'!$A$1:$B$562,2,0)</f>
        <v>0</v>
      </c>
      <c r="G232" s="2">
        <f>Reach11[[#This Row],[Q1''2025]]-Reach11[[#This Row],[Q4''2024]]</f>
        <v>0</v>
      </c>
    </row>
    <row r="233" spans="1:7" x14ac:dyDescent="0.45">
      <c r="A233" s="3" t="s">
        <v>215</v>
      </c>
      <c r="B233" s="3">
        <v>0</v>
      </c>
      <c r="C233" s="3">
        <v>0</v>
      </c>
      <c r="D233" s="3">
        <v>0</v>
      </c>
      <c r="E233" s="3">
        <v>0</v>
      </c>
      <c r="F233" s="2">
        <f>VLOOKUP(Reach11[[#This Row],[Station]],'[6]Reach and Share'!$A$1:$B$562,2,0)</f>
        <v>0</v>
      </c>
      <c r="G233" s="2">
        <f>Reach11[[#This Row],[Q1''2025]]-Reach11[[#This Row],[Q4''2024]]</f>
        <v>0</v>
      </c>
    </row>
    <row r="234" spans="1:7" x14ac:dyDescent="0.45">
      <c r="A234" s="3" t="s">
        <v>50</v>
      </c>
      <c r="B234" s="3">
        <v>0</v>
      </c>
      <c r="C234" s="3">
        <v>0</v>
      </c>
      <c r="D234" s="3">
        <v>0</v>
      </c>
      <c r="E234" s="3">
        <v>0</v>
      </c>
      <c r="F234" s="2">
        <f>VLOOKUP(Reach11[[#This Row],[Station]],'[6]Reach and Share'!$A$1:$B$562,2,0)</f>
        <v>0</v>
      </c>
      <c r="G234" s="2">
        <f>Reach11[[#This Row],[Q1''2025]]-Reach11[[#This Row],[Q4''2024]]</f>
        <v>0</v>
      </c>
    </row>
    <row r="235" spans="1:7" x14ac:dyDescent="0.45">
      <c r="A235" s="3" t="s">
        <v>368</v>
      </c>
      <c r="B235" s="3">
        <v>0</v>
      </c>
      <c r="C235" s="3">
        <v>0</v>
      </c>
      <c r="D235" s="3">
        <v>0</v>
      </c>
      <c r="E235" s="3">
        <v>0</v>
      </c>
      <c r="F235" s="2">
        <f>VLOOKUP(Reach11[[#This Row],[Station]],'[6]Reach and Share'!$A$1:$B$562,2,0)</f>
        <v>0</v>
      </c>
      <c r="G235" s="2">
        <f>Reach11[[#This Row],[Q1''2025]]-Reach11[[#This Row],[Q4''2024]]</f>
        <v>0</v>
      </c>
    </row>
    <row r="236" spans="1:7" x14ac:dyDescent="0.45">
      <c r="A236" s="3" t="s">
        <v>206</v>
      </c>
      <c r="B236" s="3">
        <v>0</v>
      </c>
      <c r="C236" s="3">
        <v>0</v>
      </c>
      <c r="D236" s="3">
        <v>0</v>
      </c>
      <c r="E236" s="3">
        <v>0</v>
      </c>
      <c r="F236" s="2">
        <f>VLOOKUP(Reach11[[#This Row],[Station]],'[6]Reach and Share'!$A$1:$B$562,2,0)</f>
        <v>0</v>
      </c>
      <c r="G236" s="2">
        <f>Reach11[[#This Row],[Q1''2025]]-Reach11[[#This Row],[Q4''2024]]</f>
        <v>0</v>
      </c>
    </row>
    <row r="237" spans="1:7" x14ac:dyDescent="0.45">
      <c r="A237" s="3" t="s">
        <v>366</v>
      </c>
      <c r="B237" s="3">
        <v>0</v>
      </c>
      <c r="C237" s="3">
        <v>0</v>
      </c>
      <c r="D237" s="3">
        <v>0</v>
      </c>
      <c r="E237" s="3">
        <v>0</v>
      </c>
      <c r="F237" s="2">
        <f>VLOOKUP(Reach11[[#This Row],[Station]],'[6]Reach and Share'!$A$1:$B$562,2,0)</f>
        <v>0</v>
      </c>
      <c r="G237" s="2">
        <f>Reach11[[#This Row],[Q1''2025]]-Reach11[[#This Row],[Q4''2024]]</f>
        <v>0</v>
      </c>
    </row>
    <row r="238" spans="1:7" x14ac:dyDescent="0.45">
      <c r="A238" s="3" t="s">
        <v>154</v>
      </c>
      <c r="B238" s="3">
        <v>0</v>
      </c>
      <c r="C238" s="3">
        <v>0</v>
      </c>
      <c r="D238" s="3">
        <v>0</v>
      </c>
      <c r="E238" s="3">
        <v>0</v>
      </c>
      <c r="F238" s="2">
        <f>VLOOKUP(Reach11[[#This Row],[Station]],'[6]Reach and Share'!$A$1:$B$562,2,0)</f>
        <v>0</v>
      </c>
      <c r="G238" s="2">
        <f>Reach11[[#This Row],[Q1''2025]]-Reach11[[#This Row],[Q4''2024]]</f>
        <v>0</v>
      </c>
    </row>
    <row r="239" spans="1:7" x14ac:dyDescent="0.45">
      <c r="A239" s="3" t="s">
        <v>230</v>
      </c>
      <c r="B239" s="3">
        <v>0</v>
      </c>
      <c r="C239" s="3">
        <v>0</v>
      </c>
      <c r="D239" s="3">
        <v>0</v>
      </c>
      <c r="E239" s="3">
        <v>0</v>
      </c>
      <c r="F239" s="2">
        <f>VLOOKUP(Reach11[[#This Row],[Station]],'[6]Reach and Share'!$A$1:$B$562,2,0)</f>
        <v>0</v>
      </c>
      <c r="G239" s="2">
        <f>Reach11[[#This Row],[Q1''2025]]-Reach11[[#This Row],[Q4''2024]]</f>
        <v>0</v>
      </c>
    </row>
    <row r="240" spans="1:7" x14ac:dyDescent="0.45">
      <c r="A240" s="3" t="s">
        <v>367</v>
      </c>
      <c r="B240" s="3">
        <v>0</v>
      </c>
      <c r="C240" s="3">
        <v>0</v>
      </c>
      <c r="D240" s="3">
        <v>0</v>
      </c>
      <c r="E240" s="3">
        <v>0</v>
      </c>
      <c r="F240" s="2">
        <f>VLOOKUP(Reach11[[#This Row],[Station]],'[6]Reach and Share'!$A$1:$B$562,2,0)</f>
        <v>0</v>
      </c>
      <c r="G240" s="2">
        <f>Reach11[[#This Row],[Q1''2025]]-Reach11[[#This Row],[Q4''2024]]</f>
        <v>0</v>
      </c>
    </row>
    <row r="241" spans="1:7" x14ac:dyDescent="0.45">
      <c r="A241" s="3" t="s">
        <v>223</v>
      </c>
      <c r="B241" s="3">
        <v>0</v>
      </c>
      <c r="C241" s="3">
        <v>0</v>
      </c>
      <c r="D241" s="3">
        <v>0</v>
      </c>
      <c r="E241" s="3">
        <v>0</v>
      </c>
      <c r="F241" s="2">
        <f>VLOOKUP(Reach11[[#This Row],[Station]],'[6]Reach and Share'!$A$1:$B$562,2,0)</f>
        <v>0</v>
      </c>
      <c r="G241" s="2">
        <f>Reach11[[#This Row],[Q1''2025]]-Reach11[[#This Row],[Q4''2024]]</f>
        <v>0</v>
      </c>
    </row>
    <row r="242" spans="1:7" x14ac:dyDescent="0.45">
      <c r="A242" s="3" t="s">
        <v>150</v>
      </c>
      <c r="B242" s="3">
        <v>0</v>
      </c>
      <c r="C242" s="3">
        <v>0</v>
      </c>
      <c r="D242" s="3">
        <v>0</v>
      </c>
      <c r="E242" s="3">
        <v>0</v>
      </c>
      <c r="F242" s="2">
        <f>VLOOKUP(Reach11[[#This Row],[Station]],'[6]Reach and Share'!$A$1:$B$562,2,0)</f>
        <v>0</v>
      </c>
      <c r="G242" s="2">
        <f>Reach11[[#This Row],[Q1''2025]]-Reach11[[#This Row],[Q4''2024]]</f>
        <v>0</v>
      </c>
    </row>
    <row r="243" spans="1:7" x14ac:dyDescent="0.45">
      <c r="A243" s="3" t="s">
        <v>204</v>
      </c>
      <c r="B243" s="3">
        <v>0</v>
      </c>
      <c r="C243" s="3">
        <v>0</v>
      </c>
      <c r="D243" s="3">
        <v>0</v>
      </c>
      <c r="E243" s="3">
        <v>0</v>
      </c>
      <c r="F243" s="2">
        <f>VLOOKUP(Reach11[[#This Row],[Station]],'[6]Reach and Share'!$A$1:$B$562,2,0)</f>
        <v>0</v>
      </c>
      <c r="G243" s="2">
        <f>Reach11[[#This Row],[Q1''2025]]-Reach11[[#This Row],[Q4''2024]]</f>
        <v>0</v>
      </c>
    </row>
    <row r="244" spans="1:7" x14ac:dyDescent="0.45">
      <c r="A244" s="3" t="s">
        <v>455</v>
      </c>
      <c r="B244" s="3"/>
      <c r="C244" s="3">
        <v>0</v>
      </c>
      <c r="D244" s="3">
        <v>0</v>
      </c>
      <c r="E244" s="3">
        <v>0</v>
      </c>
      <c r="F244" s="2">
        <f>VLOOKUP(Reach11[[#This Row],[Station]],'[6]Reach and Share'!$A$1:$B$562,2,0)</f>
        <v>0</v>
      </c>
      <c r="G244" s="2">
        <f>Reach11[[#This Row],[Q1''2025]]-Reach11[[#This Row],[Q4''2024]]</f>
        <v>0</v>
      </c>
    </row>
    <row r="245" spans="1:7" x14ac:dyDescent="0.45">
      <c r="A245" s="3" t="s">
        <v>139</v>
      </c>
      <c r="B245" s="3">
        <v>0</v>
      </c>
      <c r="C245" s="3">
        <v>0</v>
      </c>
      <c r="D245" s="3">
        <v>0</v>
      </c>
      <c r="E245" s="3">
        <v>0</v>
      </c>
      <c r="F245" s="2">
        <f>VLOOKUP(Reach11[[#This Row],[Station]],'[6]Reach and Share'!$A$1:$B$562,2,0)</f>
        <v>0</v>
      </c>
      <c r="G245" s="2">
        <f>Reach11[[#This Row],[Q1''2025]]-Reach11[[#This Row],[Q4''2024]]</f>
        <v>0</v>
      </c>
    </row>
    <row r="246" spans="1:7" x14ac:dyDescent="0.45">
      <c r="A246" s="3" t="s">
        <v>145</v>
      </c>
      <c r="B246" s="3">
        <v>0</v>
      </c>
      <c r="C246" s="3">
        <v>0</v>
      </c>
      <c r="D246" s="3">
        <v>0</v>
      </c>
      <c r="E246" s="3">
        <v>0</v>
      </c>
      <c r="F246" s="2">
        <f>VLOOKUP(Reach11[[#This Row],[Station]],'[6]Reach and Share'!$A$1:$B$562,2,0)</f>
        <v>0</v>
      </c>
      <c r="G246" s="2">
        <f>Reach11[[#This Row],[Q1''2025]]-Reach11[[#This Row],[Q4''2024]]</f>
        <v>0</v>
      </c>
    </row>
    <row r="247" spans="1:7" x14ac:dyDescent="0.45">
      <c r="A247" s="3" t="s">
        <v>15</v>
      </c>
      <c r="B247" s="3">
        <v>0</v>
      </c>
      <c r="C247" s="3">
        <v>4.0000000000000001E-3</v>
      </c>
      <c r="D247" s="3">
        <v>0</v>
      </c>
      <c r="E247" s="3">
        <v>0</v>
      </c>
      <c r="F247" s="2">
        <f>VLOOKUP(Reach11[[#This Row],[Station]],'[6]Reach and Share'!$A$1:$B$562,2,0)</f>
        <v>0</v>
      </c>
      <c r="G247" s="2">
        <f>Reach11[[#This Row],[Q1''2025]]-Reach11[[#This Row],[Q4''2024]]</f>
        <v>0</v>
      </c>
    </row>
    <row r="248" spans="1:7" x14ac:dyDescent="0.45">
      <c r="A248" s="3" t="s">
        <v>142</v>
      </c>
      <c r="B248" s="3">
        <v>0</v>
      </c>
      <c r="C248" s="3">
        <v>0</v>
      </c>
      <c r="D248" s="3">
        <v>0</v>
      </c>
      <c r="E248" s="3">
        <v>0</v>
      </c>
      <c r="F248" s="2">
        <f>VLOOKUP(Reach11[[#This Row],[Station]],'[6]Reach and Share'!$A$1:$B$562,2,0)</f>
        <v>0</v>
      </c>
      <c r="G248" s="2">
        <f>Reach11[[#This Row],[Q1''2025]]-Reach11[[#This Row],[Q4''2024]]</f>
        <v>0</v>
      </c>
    </row>
    <row r="249" spans="1:7" x14ac:dyDescent="0.45">
      <c r="A249" s="3" t="s">
        <v>141</v>
      </c>
      <c r="B249" s="3">
        <v>0</v>
      </c>
      <c r="C249" s="3">
        <v>0</v>
      </c>
      <c r="D249" s="3">
        <v>0</v>
      </c>
      <c r="E249" s="3">
        <v>0</v>
      </c>
      <c r="F249" s="2">
        <f>VLOOKUP(Reach11[[#This Row],[Station]],'[6]Reach and Share'!$A$1:$B$562,2,0)</f>
        <v>0</v>
      </c>
      <c r="G249" s="2">
        <f>Reach11[[#This Row],[Q1''2025]]-Reach11[[#This Row],[Q4''2024]]</f>
        <v>0</v>
      </c>
    </row>
    <row r="250" spans="1:7" x14ac:dyDescent="0.45">
      <c r="A250" s="3" t="s">
        <v>140</v>
      </c>
      <c r="B250" s="3">
        <v>0</v>
      </c>
      <c r="C250" s="3">
        <v>0</v>
      </c>
      <c r="D250" s="3">
        <v>0</v>
      </c>
      <c r="E250" s="3">
        <v>0</v>
      </c>
      <c r="F250" s="2">
        <f>VLOOKUP(Reach11[[#This Row],[Station]],'[6]Reach and Share'!$A$1:$B$562,2,0)</f>
        <v>0</v>
      </c>
      <c r="G250" s="2">
        <f>Reach11[[#This Row],[Q1''2025]]-Reach11[[#This Row],[Q4''2024]]</f>
        <v>0</v>
      </c>
    </row>
    <row r="251" spans="1:7" x14ac:dyDescent="0.45">
      <c r="A251" s="3" t="s">
        <v>138</v>
      </c>
      <c r="B251" s="3">
        <v>0</v>
      </c>
      <c r="C251" s="3">
        <v>0</v>
      </c>
      <c r="D251" s="3">
        <v>0</v>
      </c>
      <c r="E251" s="3">
        <v>0</v>
      </c>
      <c r="F251" s="2">
        <f>VLOOKUP(Reach11[[#This Row],[Station]],'[6]Reach and Share'!$A$1:$B$562,2,0)</f>
        <v>0</v>
      </c>
      <c r="G251" s="2">
        <f>Reach11[[#This Row],[Q1''2025]]-Reach11[[#This Row],[Q4''2024]]</f>
        <v>0</v>
      </c>
    </row>
    <row r="252" spans="1:7" x14ac:dyDescent="0.45">
      <c r="A252" s="3" t="s">
        <v>155</v>
      </c>
      <c r="B252" s="3">
        <v>0</v>
      </c>
      <c r="C252" s="3">
        <v>0</v>
      </c>
      <c r="D252" s="3">
        <v>0</v>
      </c>
      <c r="E252" s="3">
        <v>0</v>
      </c>
      <c r="F252" s="2">
        <f>VLOOKUP(Reach11[[#This Row],[Station]],'[6]Reach and Share'!$A$1:$B$562,2,0)</f>
        <v>0</v>
      </c>
      <c r="G252" s="2">
        <f>Reach11[[#This Row],[Q1''2025]]-Reach11[[#This Row],[Q4''2024]]</f>
        <v>0</v>
      </c>
    </row>
    <row r="253" spans="1:7" x14ac:dyDescent="0.45">
      <c r="A253" s="3" t="s">
        <v>133</v>
      </c>
      <c r="B253" s="3">
        <v>0</v>
      </c>
      <c r="C253" s="3">
        <v>0</v>
      </c>
      <c r="D253" s="3">
        <v>0</v>
      </c>
      <c r="E253" s="3">
        <v>0</v>
      </c>
      <c r="F253" s="2">
        <f>VLOOKUP(Reach11[[#This Row],[Station]],'[6]Reach and Share'!$A$1:$B$562,2,0)</f>
        <v>0</v>
      </c>
      <c r="G253" s="2">
        <f>Reach11[[#This Row],[Q1''2025]]-Reach11[[#This Row],[Q4''2024]]</f>
        <v>0</v>
      </c>
    </row>
    <row r="254" spans="1:7" x14ac:dyDescent="0.45">
      <c r="A254" s="3" t="s">
        <v>123</v>
      </c>
      <c r="B254" s="3">
        <v>0</v>
      </c>
      <c r="C254" s="3">
        <v>0</v>
      </c>
      <c r="D254" s="3">
        <v>0</v>
      </c>
      <c r="E254" s="3">
        <v>0</v>
      </c>
      <c r="F254" s="2">
        <f>VLOOKUP(Reach11[[#This Row],[Station]],'[6]Reach and Share'!$A$1:$B$562,2,0)</f>
        <v>0</v>
      </c>
      <c r="G254" s="2">
        <f>Reach11[[#This Row],[Q1''2025]]-Reach11[[#This Row],[Q4''2024]]</f>
        <v>0</v>
      </c>
    </row>
    <row r="255" spans="1:7" x14ac:dyDescent="0.45">
      <c r="A255" s="3" t="s">
        <v>136</v>
      </c>
      <c r="B255" s="3">
        <v>0</v>
      </c>
      <c r="C255" s="3">
        <v>0</v>
      </c>
      <c r="D255" s="3">
        <v>0</v>
      </c>
      <c r="E255" s="3">
        <v>0</v>
      </c>
      <c r="F255" s="2">
        <f>VLOOKUP(Reach11[[#This Row],[Station]],'[6]Reach and Share'!$A$1:$B$562,2,0)</f>
        <v>0</v>
      </c>
      <c r="G255" s="2">
        <f>Reach11[[#This Row],[Q1''2025]]-Reach11[[#This Row],[Q4''2024]]</f>
        <v>0</v>
      </c>
    </row>
    <row r="256" spans="1:7" x14ac:dyDescent="0.45">
      <c r="A256" s="3" t="s">
        <v>131</v>
      </c>
      <c r="B256" s="3">
        <v>0</v>
      </c>
      <c r="C256" s="3">
        <v>0</v>
      </c>
      <c r="D256" s="3">
        <v>0</v>
      </c>
      <c r="E256" s="3">
        <v>0</v>
      </c>
      <c r="F256" s="2">
        <f>VLOOKUP(Reach11[[#This Row],[Station]],'[6]Reach and Share'!$A$1:$B$562,2,0)</f>
        <v>0</v>
      </c>
      <c r="G256" s="2">
        <f>Reach11[[#This Row],[Q1''2025]]-Reach11[[#This Row],[Q4''2024]]</f>
        <v>0</v>
      </c>
    </row>
    <row r="257" spans="1:7" x14ac:dyDescent="0.45">
      <c r="A257" s="3" t="s">
        <v>130</v>
      </c>
      <c r="B257" s="3">
        <v>0</v>
      </c>
      <c r="C257" s="3">
        <v>0</v>
      </c>
      <c r="D257" s="3">
        <v>0</v>
      </c>
      <c r="E257" s="3">
        <v>0</v>
      </c>
      <c r="F257" s="2">
        <f>VLOOKUP(Reach11[[#This Row],[Station]],'[6]Reach and Share'!$A$1:$B$562,2,0)</f>
        <v>0</v>
      </c>
      <c r="G257" s="2">
        <f>Reach11[[#This Row],[Q1''2025]]-Reach11[[#This Row],[Q4''2024]]</f>
        <v>0</v>
      </c>
    </row>
    <row r="258" spans="1:7" x14ac:dyDescent="0.45">
      <c r="A258" s="3" t="s">
        <v>127</v>
      </c>
      <c r="B258" s="3">
        <v>0</v>
      </c>
      <c r="C258" s="3">
        <v>0</v>
      </c>
      <c r="D258" s="3">
        <v>0</v>
      </c>
      <c r="E258" s="3">
        <v>0</v>
      </c>
      <c r="F258" s="2">
        <f>VLOOKUP(Reach11[[#This Row],[Station]],'[6]Reach and Share'!$A$1:$B$562,2,0)</f>
        <v>0</v>
      </c>
      <c r="G258" s="2">
        <f>Reach11[[#This Row],[Q1''2025]]-Reach11[[#This Row],[Q4''2024]]</f>
        <v>0</v>
      </c>
    </row>
    <row r="259" spans="1:7" x14ac:dyDescent="0.45">
      <c r="A259" s="3" t="s">
        <v>143</v>
      </c>
      <c r="B259" s="3">
        <v>0</v>
      </c>
      <c r="C259" s="3">
        <v>0</v>
      </c>
      <c r="D259" s="3">
        <v>0</v>
      </c>
      <c r="E259" s="3">
        <v>0</v>
      </c>
      <c r="F259" s="2">
        <f>VLOOKUP(Reach11[[#This Row],[Station]],'[6]Reach and Share'!$A$1:$B$562,2,0)</f>
        <v>0</v>
      </c>
      <c r="G259" s="2">
        <f>Reach11[[#This Row],[Q1''2025]]-Reach11[[#This Row],[Q4''2024]]</f>
        <v>0</v>
      </c>
    </row>
    <row r="260" spans="1:7" x14ac:dyDescent="0.45">
      <c r="A260" s="3" t="s">
        <v>105</v>
      </c>
      <c r="B260" s="3">
        <v>0</v>
      </c>
      <c r="C260" s="3">
        <v>0</v>
      </c>
      <c r="D260" s="3">
        <v>0</v>
      </c>
      <c r="E260" s="3">
        <v>0</v>
      </c>
      <c r="F260" s="2">
        <f>VLOOKUP(Reach11[[#This Row],[Station]],'[6]Reach and Share'!$A$1:$B$562,2,0)</f>
        <v>0</v>
      </c>
      <c r="G260" s="2">
        <f>Reach11[[#This Row],[Q1''2025]]-Reach11[[#This Row],[Q4''2024]]</f>
        <v>0</v>
      </c>
    </row>
    <row r="261" spans="1:7" x14ac:dyDescent="0.45">
      <c r="A261" s="3" t="s">
        <v>104</v>
      </c>
      <c r="B261" s="3">
        <v>0</v>
      </c>
      <c r="C261" s="3">
        <v>0</v>
      </c>
      <c r="D261" s="3">
        <v>0</v>
      </c>
      <c r="E261" s="3">
        <v>0</v>
      </c>
      <c r="F261" s="2">
        <f>VLOOKUP(Reach11[[#This Row],[Station]],'[6]Reach and Share'!$A$1:$B$562,2,0)</f>
        <v>0</v>
      </c>
      <c r="G261" s="2">
        <f>Reach11[[#This Row],[Q1''2025]]-Reach11[[#This Row],[Q4''2024]]</f>
        <v>0</v>
      </c>
    </row>
    <row r="262" spans="1:7" x14ac:dyDescent="0.45">
      <c r="A262" s="3" t="s">
        <v>103</v>
      </c>
      <c r="B262" s="3">
        <v>0</v>
      </c>
      <c r="C262" s="3">
        <v>0</v>
      </c>
      <c r="D262" s="3">
        <v>0</v>
      </c>
      <c r="E262" s="3">
        <v>0</v>
      </c>
      <c r="F262" s="2">
        <f>VLOOKUP(Reach11[[#This Row],[Station]],'[6]Reach and Share'!$A$1:$B$562,2,0)</f>
        <v>0</v>
      </c>
      <c r="G262" s="2">
        <f>Reach11[[#This Row],[Q1''2025]]-Reach11[[#This Row],[Q4''2024]]</f>
        <v>0</v>
      </c>
    </row>
    <row r="263" spans="1:7" x14ac:dyDescent="0.45">
      <c r="A263" s="3" t="s">
        <v>106</v>
      </c>
      <c r="B263" s="3">
        <v>0</v>
      </c>
      <c r="C263" s="3">
        <v>0</v>
      </c>
      <c r="D263" s="3">
        <v>0</v>
      </c>
      <c r="E263" s="3">
        <v>0</v>
      </c>
      <c r="F263" s="2">
        <f>VLOOKUP(Reach11[[#This Row],[Station]],'[6]Reach and Share'!$A$1:$B$562,2,0)</f>
        <v>0</v>
      </c>
      <c r="G263" s="2">
        <f>Reach11[[#This Row],[Q1''2025]]-Reach11[[#This Row],[Q4''2024]]</f>
        <v>0</v>
      </c>
    </row>
    <row r="264" spans="1:7" x14ac:dyDescent="0.45">
      <c r="A264" s="3" t="s">
        <v>107</v>
      </c>
      <c r="B264" s="3">
        <v>0</v>
      </c>
      <c r="C264" s="3">
        <v>0</v>
      </c>
      <c r="D264" s="3">
        <v>0</v>
      </c>
      <c r="E264" s="3">
        <v>0</v>
      </c>
      <c r="F264" s="2">
        <f>VLOOKUP(Reach11[[#This Row],[Station]],'[6]Reach and Share'!$A$1:$B$562,2,0)</f>
        <v>0</v>
      </c>
      <c r="G264" s="2">
        <f>Reach11[[#This Row],[Q1''2025]]-Reach11[[#This Row],[Q4''2024]]</f>
        <v>0</v>
      </c>
    </row>
    <row r="265" spans="1:7" x14ac:dyDescent="0.45">
      <c r="A265" s="3" t="s">
        <v>450</v>
      </c>
      <c r="B265" s="3"/>
      <c r="C265" s="3">
        <v>0</v>
      </c>
      <c r="D265" s="3">
        <v>0</v>
      </c>
      <c r="E265" s="3">
        <v>0</v>
      </c>
      <c r="F265" s="2">
        <f>VLOOKUP(Reach11[[#This Row],[Station]],'[6]Reach and Share'!$A$1:$B$562,2,0)</f>
        <v>0</v>
      </c>
      <c r="G265" s="2">
        <f>Reach11[[#This Row],[Q1''2025]]-Reach11[[#This Row],[Q4''2024]]</f>
        <v>0</v>
      </c>
    </row>
    <row r="266" spans="1:7" x14ac:dyDescent="0.45">
      <c r="A266" s="3" t="s">
        <v>219</v>
      </c>
      <c r="B266" s="3">
        <v>0</v>
      </c>
      <c r="C266" s="3">
        <v>0</v>
      </c>
      <c r="D266" s="3">
        <v>0</v>
      </c>
      <c r="E266" s="3">
        <v>0</v>
      </c>
      <c r="F266" s="2">
        <f>VLOOKUP(Reach11[[#This Row],[Station]],'[6]Reach and Share'!$A$1:$B$562,2,0)</f>
        <v>0</v>
      </c>
      <c r="G266" s="2">
        <f>Reach11[[#This Row],[Q1''2025]]-Reach11[[#This Row],[Q4''2024]]</f>
        <v>0</v>
      </c>
    </row>
    <row r="267" spans="1:7" x14ac:dyDescent="0.45">
      <c r="A267" s="3" t="s">
        <v>102</v>
      </c>
      <c r="B267" s="3">
        <v>0</v>
      </c>
      <c r="C267" s="3">
        <v>0</v>
      </c>
      <c r="D267" s="3">
        <v>0</v>
      </c>
      <c r="E267" s="3">
        <v>0</v>
      </c>
      <c r="F267" s="2">
        <f>VLOOKUP(Reach11[[#This Row],[Station]],'[6]Reach and Share'!$A$1:$B$562,2,0)</f>
        <v>0</v>
      </c>
      <c r="G267" s="2">
        <f>Reach11[[#This Row],[Q1''2025]]-Reach11[[#This Row],[Q4''2024]]</f>
        <v>0</v>
      </c>
    </row>
    <row r="268" spans="1:7" x14ac:dyDescent="0.45">
      <c r="A268" s="3" t="s">
        <v>212</v>
      </c>
      <c r="B268" s="3">
        <v>0</v>
      </c>
      <c r="C268" s="3">
        <v>0</v>
      </c>
      <c r="D268" s="3">
        <v>0</v>
      </c>
      <c r="E268" s="3">
        <v>0</v>
      </c>
      <c r="F268" s="2">
        <f>VLOOKUP(Reach11[[#This Row],[Station]],'[6]Reach and Share'!$A$1:$B$562,2,0)</f>
        <v>0</v>
      </c>
      <c r="G268" s="2">
        <f>Reach11[[#This Row],[Q1''2025]]-Reach11[[#This Row],[Q4''2024]]</f>
        <v>0</v>
      </c>
    </row>
    <row r="269" spans="1:7" x14ac:dyDescent="0.45">
      <c r="A269" s="3" t="s">
        <v>211</v>
      </c>
      <c r="B269" s="3">
        <v>0</v>
      </c>
      <c r="C269" s="3">
        <v>0</v>
      </c>
      <c r="D269" s="3">
        <v>0</v>
      </c>
      <c r="E269" s="3">
        <v>0</v>
      </c>
      <c r="F269" s="2">
        <f>VLOOKUP(Reach11[[#This Row],[Station]],'[6]Reach and Share'!$A$1:$B$562,2,0)</f>
        <v>0</v>
      </c>
      <c r="G269" s="2">
        <f>Reach11[[#This Row],[Q1''2025]]-Reach11[[#This Row],[Q4''2024]]</f>
        <v>0</v>
      </c>
    </row>
    <row r="270" spans="1:7" x14ac:dyDescent="0.45">
      <c r="A270" s="3" t="s">
        <v>97</v>
      </c>
      <c r="B270" s="3">
        <v>0</v>
      </c>
      <c r="C270" s="3">
        <v>0</v>
      </c>
      <c r="D270" s="3">
        <v>0</v>
      </c>
      <c r="E270" s="3">
        <v>0</v>
      </c>
      <c r="F270" s="2">
        <f>VLOOKUP(Reach11[[#This Row],[Station]],'[6]Reach and Share'!$A$1:$B$562,2,0)</f>
        <v>0</v>
      </c>
      <c r="G270" s="2">
        <f>Reach11[[#This Row],[Q1''2025]]-Reach11[[#This Row],[Q4''2024]]</f>
        <v>0</v>
      </c>
    </row>
    <row r="271" spans="1:7" x14ac:dyDescent="0.45">
      <c r="A271" s="3" t="s">
        <v>110</v>
      </c>
      <c r="B271" s="3">
        <v>0</v>
      </c>
      <c r="C271" s="3">
        <v>0</v>
      </c>
      <c r="D271" s="3">
        <v>0</v>
      </c>
      <c r="E271" s="3">
        <v>0</v>
      </c>
      <c r="F271" s="2">
        <f>VLOOKUP(Reach11[[#This Row],[Station]],'[6]Reach and Share'!$A$1:$B$562,2,0)</f>
        <v>0</v>
      </c>
      <c r="G271" s="2">
        <f>Reach11[[#This Row],[Q1''2025]]-Reach11[[#This Row],[Q4''2024]]</f>
        <v>0</v>
      </c>
    </row>
    <row r="272" spans="1:7" x14ac:dyDescent="0.45">
      <c r="A272" s="3" t="s">
        <v>101</v>
      </c>
      <c r="B272" s="3">
        <v>0</v>
      </c>
      <c r="C272" s="3">
        <v>0</v>
      </c>
      <c r="D272" s="3">
        <v>0</v>
      </c>
      <c r="E272" s="3">
        <v>0</v>
      </c>
      <c r="F272" s="2">
        <f>VLOOKUP(Reach11[[#This Row],[Station]],'[6]Reach and Share'!$A$1:$B$562,2,0)</f>
        <v>0</v>
      </c>
      <c r="G272" s="2">
        <f>Reach11[[#This Row],[Q1''2025]]-Reach11[[#This Row],[Q4''2024]]</f>
        <v>0</v>
      </c>
    </row>
    <row r="273" spans="1:7" x14ac:dyDescent="0.45">
      <c r="A273" s="3" t="s">
        <v>100</v>
      </c>
      <c r="B273" s="3">
        <v>0</v>
      </c>
      <c r="C273" s="3">
        <v>0</v>
      </c>
      <c r="D273" s="3">
        <v>0</v>
      </c>
      <c r="E273" s="3">
        <v>0</v>
      </c>
      <c r="F273" s="2">
        <f>VLOOKUP(Reach11[[#This Row],[Station]],'[6]Reach and Share'!$A$1:$B$562,2,0)</f>
        <v>0</v>
      </c>
      <c r="G273" s="2">
        <f>Reach11[[#This Row],[Q1''2025]]-Reach11[[#This Row],[Q4''2024]]</f>
        <v>0</v>
      </c>
    </row>
    <row r="274" spans="1:7" x14ac:dyDescent="0.45">
      <c r="A274" s="3" t="s">
        <v>120</v>
      </c>
      <c r="B274" s="3">
        <v>0</v>
      </c>
      <c r="C274" s="3">
        <v>0</v>
      </c>
      <c r="D274" s="3">
        <v>0</v>
      </c>
      <c r="E274" s="3">
        <v>0</v>
      </c>
      <c r="F274" s="2">
        <f>VLOOKUP(Reach11[[#This Row],[Station]],'[6]Reach and Share'!$A$1:$B$562,2,0)</f>
        <v>0</v>
      </c>
      <c r="G274" s="2">
        <f>Reach11[[#This Row],[Q1''2025]]-Reach11[[#This Row],[Q4''2024]]</f>
        <v>0</v>
      </c>
    </row>
    <row r="275" spans="1:7" x14ac:dyDescent="0.45">
      <c r="A275" s="3" t="s">
        <v>323</v>
      </c>
      <c r="B275" s="3">
        <v>0</v>
      </c>
      <c r="C275" s="3">
        <v>0</v>
      </c>
      <c r="D275" s="3">
        <v>0</v>
      </c>
      <c r="E275" s="3">
        <v>0</v>
      </c>
      <c r="F275" s="2">
        <f>VLOOKUP(Reach11[[#This Row],[Station]],'[6]Reach and Share'!$A$1:$B$562,2,0)</f>
        <v>0</v>
      </c>
      <c r="G275" s="2">
        <f>Reach11[[#This Row],[Q1''2025]]-Reach11[[#This Row],[Q4''2024]]</f>
        <v>0</v>
      </c>
    </row>
    <row r="276" spans="1:7" x14ac:dyDescent="0.45">
      <c r="A276" s="3" t="s">
        <v>482</v>
      </c>
      <c r="B276" s="3"/>
      <c r="C276" s="3"/>
      <c r="D276" s="3">
        <v>0</v>
      </c>
      <c r="E276" s="3">
        <v>0</v>
      </c>
      <c r="F276" s="2">
        <f>VLOOKUP(Reach11[[#This Row],[Station]],'[6]Reach and Share'!$A$1:$B$562,2,0)</f>
        <v>0</v>
      </c>
      <c r="G276" s="2">
        <f>Reach11[[#This Row],[Q1''2025]]-Reach11[[#This Row],[Q4''2024]]</f>
        <v>0</v>
      </c>
    </row>
    <row r="277" spans="1:7" x14ac:dyDescent="0.45">
      <c r="A277" s="3" t="s">
        <v>46</v>
      </c>
      <c r="B277" s="3">
        <v>0</v>
      </c>
      <c r="C277" s="3">
        <v>0</v>
      </c>
      <c r="D277" s="3">
        <v>0</v>
      </c>
      <c r="E277" s="3">
        <v>0</v>
      </c>
      <c r="F277" s="2">
        <f>VLOOKUP(Reach11[[#This Row],[Station]],'[6]Reach and Share'!$A$1:$B$562,2,0)</f>
        <v>0</v>
      </c>
      <c r="G277" s="2">
        <f>Reach11[[#This Row],[Q1''2025]]-Reach11[[#This Row],[Q4''2024]]</f>
        <v>0</v>
      </c>
    </row>
    <row r="278" spans="1:7" x14ac:dyDescent="0.45">
      <c r="A278" s="3" t="s">
        <v>193</v>
      </c>
      <c r="B278" s="3">
        <v>0</v>
      </c>
      <c r="C278" s="3">
        <v>0</v>
      </c>
      <c r="D278" s="3">
        <v>0</v>
      </c>
      <c r="E278" s="3">
        <v>0</v>
      </c>
      <c r="F278" s="2">
        <f>VLOOKUP(Reach11[[#This Row],[Station]],'[6]Reach and Share'!$A$1:$B$562,2,0)</f>
        <v>0</v>
      </c>
      <c r="G278" s="2">
        <f>Reach11[[#This Row],[Q1''2025]]-Reach11[[#This Row],[Q4''2024]]</f>
        <v>0</v>
      </c>
    </row>
    <row r="279" spans="1:7" x14ac:dyDescent="0.45">
      <c r="A279" s="3" t="s">
        <v>325</v>
      </c>
      <c r="B279" s="3">
        <v>0</v>
      </c>
      <c r="C279" s="3">
        <v>0</v>
      </c>
      <c r="D279" s="3">
        <v>0</v>
      </c>
      <c r="E279" s="3">
        <v>0</v>
      </c>
      <c r="F279" s="2">
        <f>VLOOKUP(Reach11[[#This Row],[Station]],'[6]Reach and Share'!$A$1:$B$562,2,0)</f>
        <v>0</v>
      </c>
      <c r="G279" s="2">
        <f>Reach11[[#This Row],[Q1''2025]]-Reach11[[#This Row],[Q4''2024]]</f>
        <v>0</v>
      </c>
    </row>
    <row r="280" spans="1:7" x14ac:dyDescent="0.45">
      <c r="A280" s="3" t="s">
        <v>233</v>
      </c>
      <c r="B280" s="3">
        <v>0</v>
      </c>
      <c r="C280" s="3">
        <v>0</v>
      </c>
      <c r="D280" s="3">
        <v>0</v>
      </c>
      <c r="E280" s="3">
        <v>0</v>
      </c>
      <c r="F280" s="2">
        <f>VLOOKUP(Reach11[[#This Row],[Station]],'[6]Reach and Share'!$A$1:$B$562,2,0)</f>
        <v>0</v>
      </c>
      <c r="G280" s="2">
        <f>Reach11[[#This Row],[Q1''2025]]-Reach11[[#This Row],[Q4''2024]]</f>
        <v>0</v>
      </c>
    </row>
    <row r="281" spans="1:7" x14ac:dyDescent="0.45">
      <c r="A281" s="3" t="s">
        <v>483</v>
      </c>
      <c r="B281" s="3"/>
      <c r="C281" s="3"/>
      <c r="D281" s="3">
        <v>0</v>
      </c>
      <c r="E281" s="3">
        <v>0</v>
      </c>
      <c r="F281" s="2">
        <f>VLOOKUP(Reach11[[#This Row],[Station]],'[6]Reach and Share'!$A$1:$B$562,2,0)</f>
        <v>0</v>
      </c>
      <c r="G281" s="2">
        <f>Reach11[[#This Row],[Q1''2025]]-Reach11[[#This Row],[Q4''2024]]</f>
        <v>0</v>
      </c>
    </row>
    <row r="282" spans="1:7" x14ac:dyDescent="0.45">
      <c r="A282" s="3" t="s">
        <v>37</v>
      </c>
      <c r="B282" s="3">
        <v>0</v>
      </c>
      <c r="C282" s="3">
        <v>0</v>
      </c>
      <c r="D282" s="3">
        <v>0</v>
      </c>
      <c r="E282" s="3">
        <v>0</v>
      </c>
      <c r="F282" s="2">
        <f>VLOOKUP(Reach11[[#This Row],[Station]],'[6]Reach and Share'!$A$1:$B$562,2,0)</f>
        <v>0</v>
      </c>
      <c r="G282" s="2">
        <f>Reach11[[#This Row],[Q1''2025]]-Reach11[[#This Row],[Q4''2024]]</f>
        <v>0</v>
      </c>
    </row>
    <row r="283" spans="1:7" x14ac:dyDescent="0.45">
      <c r="A283" s="3" t="s">
        <v>435</v>
      </c>
      <c r="B283" s="3"/>
      <c r="C283" s="3">
        <v>0</v>
      </c>
      <c r="D283" s="3">
        <v>0</v>
      </c>
      <c r="E283" s="3">
        <v>0</v>
      </c>
      <c r="F283" s="2">
        <f>VLOOKUP(Reach11[[#This Row],[Station]],'[6]Reach and Share'!$A$1:$B$562,2,0)</f>
        <v>0</v>
      </c>
      <c r="G283" s="2">
        <f>Reach11[[#This Row],[Q1''2025]]-Reach11[[#This Row],[Q4''2024]]</f>
        <v>0</v>
      </c>
    </row>
    <row r="284" spans="1:7" x14ac:dyDescent="0.45">
      <c r="A284" s="3" t="s">
        <v>167</v>
      </c>
      <c r="B284" s="3">
        <v>0</v>
      </c>
      <c r="C284" s="3">
        <v>0</v>
      </c>
      <c r="D284" s="3">
        <v>0</v>
      </c>
      <c r="E284" s="3">
        <v>0</v>
      </c>
      <c r="F284" s="2">
        <f>VLOOKUP(Reach11[[#This Row],[Station]],'[6]Reach and Share'!$A$1:$B$562,2,0)</f>
        <v>0</v>
      </c>
      <c r="G284" s="2">
        <f>Reach11[[#This Row],[Q1''2025]]-Reach11[[#This Row],[Q4''2024]]</f>
        <v>0</v>
      </c>
    </row>
    <row r="285" spans="1:7" x14ac:dyDescent="0.45">
      <c r="A285" s="3" t="s">
        <v>318</v>
      </c>
      <c r="B285" s="3">
        <v>0</v>
      </c>
      <c r="C285" s="3">
        <v>0</v>
      </c>
      <c r="D285" s="3">
        <v>0</v>
      </c>
      <c r="E285" s="3">
        <v>0</v>
      </c>
      <c r="F285" s="2">
        <f>VLOOKUP(Reach11[[#This Row],[Station]],'[6]Reach and Share'!$A$1:$B$562,2,0)</f>
        <v>0</v>
      </c>
      <c r="G285" s="2">
        <f>Reach11[[#This Row],[Q1''2025]]-Reach11[[#This Row],[Q4''2024]]</f>
        <v>0</v>
      </c>
    </row>
    <row r="286" spans="1:7" x14ac:dyDescent="0.45">
      <c r="A286" s="3" t="s">
        <v>320</v>
      </c>
      <c r="B286" s="3">
        <v>0</v>
      </c>
      <c r="C286" s="3">
        <v>0</v>
      </c>
      <c r="D286" s="3">
        <v>0</v>
      </c>
      <c r="E286" s="3">
        <v>0</v>
      </c>
      <c r="F286" s="2">
        <f>VLOOKUP(Reach11[[#This Row],[Station]],'[6]Reach and Share'!$A$1:$B$562,2,0)</f>
        <v>0</v>
      </c>
      <c r="G286" s="2">
        <f>Reach11[[#This Row],[Q1''2025]]-Reach11[[#This Row],[Q4''2024]]</f>
        <v>0</v>
      </c>
    </row>
    <row r="287" spans="1:7" x14ac:dyDescent="0.45">
      <c r="A287" s="3" t="s">
        <v>322</v>
      </c>
      <c r="B287" s="3">
        <v>0</v>
      </c>
      <c r="C287" s="3">
        <v>0</v>
      </c>
      <c r="D287" s="3">
        <v>0</v>
      </c>
      <c r="E287" s="3">
        <v>0</v>
      </c>
      <c r="F287" s="2">
        <f>VLOOKUP(Reach11[[#This Row],[Station]],'[6]Reach and Share'!$A$1:$B$562,2,0)</f>
        <v>0</v>
      </c>
      <c r="G287" s="2">
        <f>Reach11[[#This Row],[Q1''2025]]-Reach11[[#This Row],[Q4''2024]]</f>
        <v>0</v>
      </c>
    </row>
    <row r="288" spans="1:7" x14ac:dyDescent="0.45">
      <c r="A288" s="3" t="s">
        <v>321</v>
      </c>
      <c r="B288" s="3">
        <v>0</v>
      </c>
      <c r="C288" s="3">
        <v>0</v>
      </c>
      <c r="D288" s="3">
        <v>0</v>
      </c>
      <c r="E288" s="3">
        <v>0</v>
      </c>
      <c r="F288" s="2">
        <f>VLOOKUP(Reach11[[#This Row],[Station]],'[6]Reach and Share'!$A$1:$B$562,2,0)</f>
        <v>0</v>
      </c>
      <c r="G288" s="2">
        <f>Reach11[[#This Row],[Q1''2025]]-Reach11[[#This Row],[Q4''2024]]</f>
        <v>0</v>
      </c>
    </row>
    <row r="289" spans="1:7" x14ac:dyDescent="0.45">
      <c r="A289" s="3" t="s">
        <v>481</v>
      </c>
      <c r="B289" s="3"/>
      <c r="C289" s="3"/>
      <c r="D289" s="3">
        <v>0</v>
      </c>
      <c r="E289" s="3">
        <v>0</v>
      </c>
      <c r="F289" s="2">
        <f>VLOOKUP(Reach11[[#This Row],[Station]],'[6]Reach and Share'!$A$1:$B$562,2,0)</f>
        <v>0</v>
      </c>
      <c r="G289" s="2">
        <f>Reach11[[#This Row],[Q1''2025]]-Reach11[[#This Row],[Q4''2024]]</f>
        <v>0</v>
      </c>
    </row>
    <row r="290" spans="1:7" x14ac:dyDescent="0.45">
      <c r="A290" s="3" t="s">
        <v>316</v>
      </c>
      <c r="B290" s="3">
        <v>0</v>
      </c>
      <c r="C290" s="3">
        <v>0</v>
      </c>
      <c r="D290" s="3">
        <v>0</v>
      </c>
      <c r="E290" s="3">
        <v>0</v>
      </c>
      <c r="F290" s="2">
        <f>VLOOKUP(Reach11[[#This Row],[Station]],'[6]Reach and Share'!$A$1:$B$562,2,0)</f>
        <v>0</v>
      </c>
      <c r="G290" s="2">
        <f>Reach11[[#This Row],[Q1''2025]]-Reach11[[#This Row],[Q4''2024]]</f>
        <v>0</v>
      </c>
    </row>
    <row r="291" spans="1:7" x14ac:dyDescent="0.45">
      <c r="A291" s="3" t="s">
        <v>334</v>
      </c>
      <c r="B291" s="3">
        <v>0</v>
      </c>
      <c r="C291" s="3">
        <v>0</v>
      </c>
      <c r="D291" s="3">
        <v>0</v>
      </c>
      <c r="E291" s="3">
        <v>0</v>
      </c>
      <c r="F291" s="2">
        <f>VLOOKUP(Reach11[[#This Row],[Station]],'[6]Reach and Share'!$A$1:$B$562,2,0)</f>
        <v>0</v>
      </c>
      <c r="G291" s="2">
        <f>Reach11[[#This Row],[Q1''2025]]-Reach11[[#This Row],[Q4''2024]]</f>
        <v>0</v>
      </c>
    </row>
    <row r="292" spans="1:7" x14ac:dyDescent="0.45">
      <c r="A292" s="3" t="s">
        <v>328</v>
      </c>
      <c r="B292" s="3">
        <v>0</v>
      </c>
      <c r="C292" s="3">
        <v>0</v>
      </c>
      <c r="D292" s="3">
        <v>0</v>
      </c>
      <c r="E292" s="3">
        <v>0</v>
      </c>
      <c r="F292" s="2">
        <f>VLOOKUP(Reach11[[#This Row],[Station]],'[6]Reach and Share'!$A$1:$B$562,2,0)</f>
        <v>0</v>
      </c>
      <c r="G292" s="2">
        <f>Reach11[[#This Row],[Q1''2025]]-Reach11[[#This Row],[Q4''2024]]</f>
        <v>0</v>
      </c>
    </row>
    <row r="293" spans="1:7" x14ac:dyDescent="0.45">
      <c r="A293" s="3" t="s">
        <v>332</v>
      </c>
      <c r="B293" s="3">
        <v>0</v>
      </c>
      <c r="C293" s="3">
        <v>0</v>
      </c>
      <c r="D293" s="3">
        <v>0</v>
      </c>
      <c r="E293" s="3">
        <v>0</v>
      </c>
      <c r="F293" s="2">
        <f>VLOOKUP(Reach11[[#This Row],[Station]],'[6]Reach and Share'!$A$1:$B$562,2,0)</f>
        <v>0</v>
      </c>
      <c r="G293" s="2">
        <f>Reach11[[#This Row],[Q1''2025]]-Reach11[[#This Row],[Q4''2024]]</f>
        <v>0</v>
      </c>
    </row>
    <row r="294" spans="1:7" x14ac:dyDescent="0.45">
      <c r="A294" s="3" t="s">
        <v>335</v>
      </c>
      <c r="B294" s="3">
        <v>0</v>
      </c>
      <c r="C294" s="3">
        <v>0</v>
      </c>
      <c r="D294" s="3">
        <v>5.0000000000000001E-3</v>
      </c>
      <c r="E294" s="3">
        <v>0</v>
      </c>
      <c r="F294" s="2">
        <f>VLOOKUP(Reach11[[#This Row],[Station]],'[6]Reach and Share'!$A$1:$B$562,2,0)</f>
        <v>0</v>
      </c>
      <c r="G294" s="2">
        <f>Reach11[[#This Row],[Q1''2025]]-Reach11[[#This Row],[Q4''2024]]</f>
        <v>0</v>
      </c>
    </row>
    <row r="295" spans="1:7" x14ac:dyDescent="0.45">
      <c r="A295" s="3" t="s">
        <v>232</v>
      </c>
      <c r="B295" s="3">
        <v>0</v>
      </c>
      <c r="C295" s="3">
        <v>0</v>
      </c>
      <c r="D295" s="3">
        <v>0</v>
      </c>
      <c r="E295" s="3">
        <v>0</v>
      </c>
      <c r="F295" s="2">
        <f>VLOOKUP(Reach11[[#This Row],[Station]],'[6]Reach and Share'!$A$1:$B$562,2,0)</f>
        <v>0</v>
      </c>
      <c r="G295" s="2">
        <f>Reach11[[#This Row],[Q1''2025]]-Reach11[[#This Row],[Q4''2024]]</f>
        <v>0</v>
      </c>
    </row>
    <row r="296" spans="1:7" x14ac:dyDescent="0.45">
      <c r="A296" s="3" t="s">
        <v>327</v>
      </c>
      <c r="B296" s="3">
        <v>0</v>
      </c>
      <c r="C296" s="3">
        <v>0</v>
      </c>
      <c r="D296" s="3">
        <v>0</v>
      </c>
      <c r="E296" s="3">
        <v>0</v>
      </c>
      <c r="F296" s="2">
        <f>VLOOKUP(Reach11[[#This Row],[Station]],'[6]Reach and Share'!$A$1:$B$562,2,0)</f>
        <v>0</v>
      </c>
      <c r="G296" s="2">
        <f>Reach11[[#This Row],[Q1''2025]]-Reach11[[#This Row],[Q4''2024]]</f>
        <v>0</v>
      </c>
    </row>
    <row r="297" spans="1:7" x14ac:dyDescent="0.45">
      <c r="A297" s="3" t="s">
        <v>336</v>
      </c>
      <c r="B297" s="3">
        <v>0</v>
      </c>
      <c r="C297" s="3">
        <v>0</v>
      </c>
      <c r="D297" s="3">
        <v>0</v>
      </c>
      <c r="E297" s="3">
        <v>0</v>
      </c>
      <c r="F297" s="2">
        <f>VLOOKUP(Reach11[[#This Row],[Station]],'[6]Reach and Share'!$A$1:$B$562,2,0)</f>
        <v>0</v>
      </c>
      <c r="G297" s="2">
        <f>Reach11[[#This Row],[Q1''2025]]-Reach11[[#This Row],[Q4''2024]]</f>
        <v>0</v>
      </c>
    </row>
    <row r="298" spans="1:7" x14ac:dyDescent="0.45">
      <c r="A298" s="3" t="s">
        <v>331</v>
      </c>
      <c r="B298" s="3">
        <v>0</v>
      </c>
      <c r="C298" s="3">
        <v>0</v>
      </c>
      <c r="D298" s="3">
        <v>0</v>
      </c>
      <c r="E298" s="3">
        <v>0</v>
      </c>
      <c r="F298" s="2">
        <f>VLOOKUP(Reach11[[#This Row],[Station]],'[6]Reach and Share'!$A$1:$B$562,2,0)</f>
        <v>0</v>
      </c>
      <c r="G298" s="2">
        <f>Reach11[[#This Row],[Q1''2025]]-Reach11[[#This Row],[Q4''2024]]</f>
        <v>0</v>
      </c>
    </row>
    <row r="299" spans="1:7" x14ac:dyDescent="0.45">
      <c r="A299" s="3" t="s">
        <v>492</v>
      </c>
      <c r="B299" s="3"/>
      <c r="C299" s="3"/>
      <c r="D299" s="3"/>
      <c r="E299" s="3">
        <v>0</v>
      </c>
      <c r="F299" s="2">
        <f>VLOOKUP(Reach11[[#This Row],[Station]],'[6]Reach and Share'!$A$1:$B$562,2,0)</f>
        <v>0</v>
      </c>
      <c r="G299" s="2">
        <f>Reach11[[#This Row],[Q1''2025]]-Reach11[[#This Row],[Q4''2024]]</f>
        <v>0</v>
      </c>
    </row>
    <row r="300" spans="1:7" x14ac:dyDescent="0.45">
      <c r="A300" s="3" t="s">
        <v>319</v>
      </c>
      <c r="B300" s="3">
        <v>0</v>
      </c>
      <c r="C300" s="3">
        <v>0</v>
      </c>
      <c r="D300" s="3">
        <v>0</v>
      </c>
      <c r="E300" s="3">
        <v>0</v>
      </c>
      <c r="F300" s="2">
        <f>VLOOKUP(Reach11[[#This Row],[Station]],'[6]Reach and Share'!$A$1:$B$562,2,0)</f>
        <v>0</v>
      </c>
      <c r="G300" s="2">
        <f>Reach11[[#This Row],[Q1''2025]]-Reach11[[#This Row],[Q4''2024]]</f>
        <v>0</v>
      </c>
    </row>
    <row r="301" spans="1:7" x14ac:dyDescent="0.45">
      <c r="A301" s="3" t="s">
        <v>484</v>
      </c>
      <c r="B301" s="3"/>
      <c r="C301" s="3"/>
      <c r="D301" s="3">
        <v>0</v>
      </c>
      <c r="E301" s="3">
        <v>0</v>
      </c>
      <c r="F301" s="2">
        <f>VLOOKUP(Reach11[[#This Row],[Station]],'[6]Reach and Share'!$A$1:$B$562,2,0)</f>
        <v>0</v>
      </c>
      <c r="G301" s="2">
        <f>Reach11[[#This Row],[Q1''2025]]-Reach11[[#This Row],[Q4''2024]]</f>
        <v>0</v>
      </c>
    </row>
    <row r="302" spans="1:7" x14ac:dyDescent="0.45">
      <c r="A302" s="3" t="s">
        <v>326</v>
      </c>
      <c r="B302" s="3">
        <v>0</v>
      </c>
      <c r="C302" s="3">
        <v>0</v>
      </c>
      <c r="D302" s="3">
        <v>0</v>
      </c>
      <c r="E302" s="3">
        <v>0</v>
      </c>
      <c r="F302" s="2">
        <f>VLOOKUP(Reach11[[#This Row],[Station]],'[6]Reach and Share'!$A$1:$B$562,2,0)</f>
        <v>0</v>
      </c>
      <c r="G302" s="2">
        <f>Reach11[[#This Row],[Q1''2025]]-Reach11[[#This Row],[Q4''2024]]</f>
        <v>0</v>
      </c>
    </row>
    <row r="303" spans="1:7" x14ac:dyDescent="0.45">
      <c r="A303" s="3" t="s">
        <v>87</v>
      </c>
      <c r="B303" s="3">
        <v>0</v>
      </c>
      <c r="C303" s="3">
        <v>0</v>
      </c>
      <c r="D303" s="3">
        <v>0</v>
      </c>
      <c r="E303" s="3">
        <v>0</v>
      </c>
      <c r="F303" s="2">
        <f>VLOOKUP(Reach11[[#This Row],[Station]],'[6]Reach and Share'!$A$1:$B$562,2,0)</f>
        <v>0</v>
      </c>
      <c r="G303" s="2">
        <f>Reach11[[#This Row],[Q1''2025]]-Reach11[[#This Row],[Q4''2024]]</f>
        <v>0</v>
      </c>
    </row>
    <row r="304" spans="1:7" x14ac:dyDescent="0.45">
      <c r="A304" s="3" t="s">
        <v>330</v>
      </c>
      <c r="B304" s="3">
        <v>0</v>
      </c>
      <c r="C304" s="3">
        <v>0</v>
      </c>
      <c r="D304" s="3">
        <v>0</v>
      </c>
      <c r="E304" s="3">
        <v>0</v>
      </c>
      <c r="F304" s="2">
        <f>VLOOKUP(Reach11[[#This Row],[Station]],'[6]Reach and Share'!$A$1:$B$562,2,0)</f>
        <v>0</v>
      </c>
      <c r="G304" s="2">
        <f>Reach11[[#This Row],[Q1''2025]]-Reach11[[#This Row],[Q4''2024]]</f>
        <v>0</v>
      </c>
    </row>
    <row r="305" spans="1:7" x14ac:dyDescent="0.45">
      <c r="A305" s="3" t="s">
        <v>329</v>
      </c>
      <c r="B305" s="3">
        <v>0</v>
      </c>
      <c r="C305" s="3">
        <v>0</v>
      </c>
      <c r="D305" s="3">
        <v>0</v>
      </c>
      <c r="E305" s="3">
        <v>0</v>
      </c>
      <c r="F305" s="2">
        <f>VLOOKUP(Reach11[[#This Row],[Station]],'[6]Reach and Share'!$A$1:$B$562,2,0)</f>
        <v>0</v>
      </c>
      <c r="G305" s="2">
        <f>Reach11[[#This Row],[Q1''2025]]-Reach11[[#This Row],[Q4''2024]]</f>
        <v>0</v>
      </c>
    </row>
    <row r="306" spans="1:7" x14ac:dyDescent="0.45">
      <c r="A306" s="3" t="s">
        <v>317</v>
      </c>
      <c r="B306" s="3">
        <v>0</v>
      </c>
      <c r="C306" s="3">
        <v>0</v>
      </c>
      <c r="D306" s="3">
        <v>6.0000000000000001E-3</v>
      </c>
      <c r="E306" s="3">
        <v>0</v>
      </c>
      <c r="F306" s="2">
        <f>VLOOKUP(Reach11[[#This Row],[Station]],'[6]Reach and Share'!$A$1:$B$562,2,0)</f>
        <v>0</v>
      </c>
      <c r="G306" s="2">
        <f>Reach11[[#This Row],[Q1''2025]]-Reach11[[#This Row],[Q4''2024]]</f>
        <v>0</v>
      </c>
    </row>
    <row r="307" spans="1:7" x14ac:dyDescent="0.45">
      <c r="A307" s="3" t="s">
        <v>261</v>
      </c>
      <c r="B307" s="3">
        <v>0</v>
      </c>
      <c r="C307" s="3">
        <v>0</v>
      </c>
      <c r="D307" s="3">
        <v>0</v>
      </c>
      <c r="E307" s="3">
        <v>0</v>
      </c>
      <c r="F307" s="2">
        <f>VLOOKUP(Reach11[[#This Row],[Station]],'[6]Reach and Share'!$A$1:$B$562,2,0)</f>
        <v>0</v>
      </c>
      <c r="G307" s="2">
        <f>Reach11[[#This Row],[Q1''2025]]-Reach11[[#This Row],[Q4''2024]]</f>
        <v>0</v>
      </c>
    </row>
    <row r="308" spans="1:7" x14ac:dyDescent="0.45">
      <c r="A308" s="3" t="s">
        <v>260</v>
      </c>
      <c r="B308" s="3">
        <v>0</v>
      </c>
      <c r="C308" s="3">
        <v>0</v>
      </c>
      <c r="D308" s="3">
        <v>0</v>
      </c>
      <c r="E308" s="3">
        <v>0</v>
      </c>
      <c r="F308" s="2">
        <f>VLOOKUP(Reach11[[#This Row],[Station]],'[6]Reach and Share'!$A$1:$B$562,2,0)</f>
        <v>0</v>
      </c>
      <c r="G308" s="2">
        <f>Reach11[[#This Row],[Q1''2025]]-Reach11[[#This Row],[Q4''2024]]</f>
        <v>0</v>
      </c>
    </row>
    <row r="309" spans="1:7" x14ac:dyDescent="0.45">
      <c r="A309" s="3" t="s">
        <v>448</v>
      </c>
      <c r="B309" s="3"/>
      <c r="C309" s="3">
        <v>0</v>
      </c>
      <c r="D309" s="3">
        <v>0</v>
      </c>
      <c r="E309" s="3">
        <v>0</v>
      </c>
      <c r="F309" s="2">
        <f>VLOOKUP(Reach11[[#This Row],[Station]],'[6]Reach and Share'!$A$1:$B$562,2,0)</f>
        <v>0</v>
      </c>
      <c r="G309" s="2">
        <f>Reach11[[#This Row],[Q1''2025]]-Reach11[[#This Row],[Q4''2024]]</f>
        <v>0</v>
      </c>
    </row>
    <row r="310" spans="1:7" x14ac:dyDescent="0.45">
      <c r="A310" s="3" t="s">
        <v>202</v>
      </c>
      <c r="B310" s="3">
        <v>0</v>
      </c>
      <c r="C310" s="3">
        <v>0</v>
      </c>
      <c r="D310" s="3">
        <v>0</v>
      </c>
      <c r="E310" s="3">
        <v>0</v>
      </c>
      <c r="F310" s="2">
        <f>VLOOKUP(Reach11[[#This Row],[Station]],'[6]Reach and Share'!$A$1:$B$562,2,0)</f>
        <v>0</v>
      </c>
      <c r="G310" s="2">
        <f>Reach11[[#This Row],[Q1''2025]]-Reach11[[#This Row],[Q4''2024]]</f>
        <v>0</v>
      </c>
    </row>
    <row r="311" spans="1:7" x14ac:dyDescent="0.45">
      <c r="A311" s="3" t="s">
        <v>174</v>
      </c>
      <c r="B311" s="3">
        <v>6.9999999999999999E-4</v>
      </c>
      <c r="C311" s="3">
        <v>0</v>
      </c>
      <c r="D311" s="3">
        <v>0</v>
      </c>
      <c r="E311" s="3">
        <v>0</v>
      </c>
      <c r="F311" s="2">
        <f>VLOOKUP(Reach11[[#This Row],[Station]],'[6]Reach and Share'!$A$1:$B$562,2,0)</f>
        <v>0</v>
      </c>
      <c r="G311" s="2">
        <f>Reach11[[#This Row],[Q1''2025]]-Reach11[[#This Row],[Q4''2024]]</f>
        <v>0</v>
      </c>
    </row>
    <row r="312" spans="1:7" x14ac:dyDescent="0.45">
      <c r="A312" s="3" t="s">
        <v>480</v>
      </c>
      <c r="B312" s="3"/>
      <c r="C312" s="3"/>
      <c r="D312" s="3">
        <v>0</v>
      </c>
      <c r="E312" s="3">
        <v>0</v>
      </c>
      <c r="F312" s="2">
        <f>VLOOKUP(Reach11[[#This Row],[Station]],'[6]Reach and Share'!$A$1:$B$562,2,0)</f>
        <v>0</v>
      </c>
      <c r="G312" s="2">
        <f>Reach11[[#This Row],[Q1''2025]]-Reach11[[#This Row],[Q4''2024]]</f>
        <v>0</v>
      </c>
    </row>
    <row r="313" spans="1:7" x14ac:dyDescent="0.45">
      <c r="A313" s="3" t="s">
        <v>262</v>
      </c>
      <c r="B313" s="3">
        <v>0</v>
      </c>
      <c r="C313" s="3">
        <v>0</v>
      </c>
      <c r="D313" s="3">
        <v>0</v>
      </c>
      <c r="E313" s="3">
        <v>0</v>
      </c>
      <c r="F313" s="2">
        <f>VLOOKUP(Reach11[[#This Row],[Station]],'[6]Reach and Share'!$A$1:$B$562,2,0)</f>
        <v>0</v>
      </c>
      <c r="G313" s="2">
        <f>Reach11[[#This Row],[Q1''2025]]-Reach11[[#This Row],[Q4''2024]]</f>
        <v>0</v>
      </c>
    </row>
    <row r="314" spans="1:7" x14ac:dyDescent="0.45">
      <c r="A314" s="3" t="s">
        <v>259</v>
      </c>
      <c r="B314" s="3">
        <v>0</v>
      </c>
      <c r="C314" s="3">
        <v>0</v>
      </c>
      <c r="D314" s="3">
        <v>0</v>
      </c>
      <c r="E314" s="3">
        <v>0</v>
      </c>
      <c r="F314" s="2">
        <f>VLOOKUP(Reach11[[#This Row],[Station]],'[6]Reach and Share'!$A$1:$B$562,2,0)</f>
        <v>0</v>
      </c>
      <c r="G314" s="2">
        <f>Reach11[[#This Row],[Q1''2025]]-Reach11[[#This Row],[Q4''2024]]</f>
        <v>0</v>
      </c>
    </row>
    <row r="315" spans="1:7" x14ac:dyDescent="0.45">
      <c r="A315" s="3" t="s">
        <v>255</v>
      </c>
      <c r="B315" s="3">
        <v>0</v>
      </c>
      <c r="C315" s="3">
        <v>0</v>
      </c>
      <c r="D315" s="3">
        <v>0</v>
      </c>
      <c r="E315" s="3">
        <v>0</v>
      </c>
      <c r="F315" s="2">
        <f>VLOOKUP(Reach11[[#This Row],[Station]],'[6]Reach and Share'!$A$1:$B$562,2,0)</f>
        <v>0</v>
      </c>
      <c r="G315" s="2">
        <f>Reach11[[#This Row],[Q1''2025]]-Reach11[[#This Row],[Q4''2024]]</f>
        <v>0</v>
      </c>
    </row>
    <row r="316" spans="1:7" x14ac:dyDescent="0.45">
      <c r="A316" s="3" t="s">
        <v>254</v>
      </c>
      <c r="B316" s="3">
        <v>2E-3</v>
      </c>
      <c r="C316" s="3">
        <v>0</v>
      </c>
      <c r="D316" s="3">
        <v>0</v>
      </c>
      <c r="E316" s="3">
        <v>0</v>
      </c>
      <c r="F316" s="2">
        <f>VLOOKUP(Reach11[[#This Row],[Station]],'[6]Reach and Share'!$A$1:$B$562,2,0)</f>
        <v>0</v>
      </c>
      <c r="G316" s="2">
        <f>Reach11[[#This Row],[Q1''2025]]-Reach11[[#This Row],[Q4''2024]]</f>
        <v>0</v>
      </c>
    </row>
    <row r="317" spans="1:7" x14ac:dyDescent="0.45">
      <c r="A317" s="3" t="s">
        <v>26</v>
      </c>
      <c r="B317" s="3">
        <v>0</v>
      </c>
      <c r="C317" s="3">
        <v>0</v>
      </c>
      <c r="D317" s="3">
        <v>0</v>
      </c>
      <c r="E317" s="3">
        <v>0</v>
      </c>
      <c r="F317" s="2">
        <f>VLOOKUP(Reach11[[#This Row],[Station]],'[6]Reach and Share'!$A$1:$B$562,2,0)</f>
        <v>0</v>
      </c>
      <c r="G317" s="2">
        <f>Reach11[[#This Row],[Q1''2025]]-Reach11[[#This Row],[Q4''2024]]</f>
        <v>0</v>
      </c>
    </row>
    <row r="318" spans="1:7" x14ac:dyDescent="0.45">
      <c r="A318" s="3" t="s">
        <v>48</v>
      </c>
      <c r="B318" s="3">
        <v>0</v>
      </c>
      <c r="C318" s="3">
        <v>3.3999999999999998E-3</v>
      </c>
      <c r="D318" s="3">
        <v>8.0000000000000004E-4</v>
      </c>
      <c r="E318" s="3">
        <v>0</v>
      </c>
      <c r="F318" s="2">
        <f>VLOOKUP(Reach11[[#This Row],[Station]],'[6]Reach and Share'!$A$1:$B$562,2,0)</f>
        <v>0</v>
      </c>
      <c r="G318" s="2">
        <f>Reach11[[#This Row],[Q1''2025]]-Reach11[[#This Row],[Q4''2024]]</f>
        <v>0</v>
      </c>
    </row>
    <row r="319" spans="1:7" x14ac:dyDescent="0.45">
      <c r="A319" s="3" t="s">
        <v>258</v>
      </c>
      <c r="B319" s="3">
        <v>0</v>
      </c>
      <c r="C319" s="3">
        <v>0</v>
      </c>
      <c r="D319" s="3">
        <v>0</v>
      </c>
      <c r="E319" s="3">
        <v>0</v>
      </c>
      <c r="F319" s="2">
        <f>VLOOKUP(Reach11[[#This Row],[Station]],'[6]Reach and Share'!$A$1:$B$562,2,0)</f>
        <v>0</v>
      </c>
      <c r="G319" s="2">
        <f>Reach11[[#This Row],[Q1''2025]]-Reach11[[#This Row],[Q4''2024]]</f>
        <v>0</v>
      </c>
    </row>
    <row r="320" spans="1:7" x14ac:dyDescent="0.45">
      <c r="A320" s="3" t="s">
        <v>511</v>
      </c>
      <c r="B320" s="3"/>
      <c r="C320" s="3"/>
      <c r="D320" s="3"/>
      <c r="E320" s="3">
        <v>0</v>
      </c>
      <c r="F320" s="2">
        <f>VLOOKUP(Reach11[[#This Row],[Station]],'[6]Reach and Share'!$A$1:$B$562,2,0)</f>
        <v>0</v>
      </c>
      <c r="G320" s="2">
        <f>Reach11[[#This Row],[Q1''2025]]-Reach11[[#This Row],[Q4''2024]]</f>
        <v>0</v>
      </c>
    </row>
    <row r="321" spans="1:7" x14ac:dyDescent="0.45">
      <c r="A321" s="3" t="s">
        <v>257</v>
      </c>
      <c r="B321" s="3">
        <v>0</v>
      </c>
      <c r="C321" s="3">
        <v>0</v>
      </c>
      <c r="D321" s="3">
        <v>0</v>
      </c>
      <c r="E321" s="3">
        <v>0</v>
      </c>
      <c r="F321" s="2">
        <f>VLOOKUP(Reach11[[#This Row],[Station]],'[6]Reach and Share'!$A$1:$B$562,2,0)</f>
        <v>0</v>
      </c>
      <c r="G321" s="2">
        <f>Reach11[[#This Row],[Q1''2025]]-Reach11[[#This Row],[Q4''2024]]</f>
        <v>0</v>
      </c>
    </row>
    <row r="322" spans="1:7" x14ac:dyDescent="0.45">
      <c r="A322" s="3" t="s">
        <v>185</v>
      </c>
      <c r="B322" s="3">
        <v>0</v>
      </c>
      <c r="C322" s="3">
        <v>0</v>
      </c>
      <c r="D322" s="3">
        <v>0</v>
      </c>
      <c r="E322" s="3">
        <v>0</v>
      </c>
      <c r="F322" s="2">
        <f>VLOOKUP(Reach11[[#This Row],[Station]],'[6]Reach and Share'!$A$1:$B$562,2,0)</f>
        <v>0</v>
      </c>
      <c r="G322" s="2">
        <f>Reach11[[#This Row],[Q1''2025]]-Reach11[[#This Row],[Q4''2024]]</f>
        <v>0</v>
      </c>
    </row>
    <row r="323" spans="1:7" x14ac:dyDescent="0.45">
      <c r="A323" s="3" t="s">
        <v>289</v>
      </c>
      <c r="B323" s="3">
        <v>0</v>
      </c>
      <c r="C323" s="3">
        <v>0</v>
      </c>
      <c r="D323" s="3">
        <v>0</v>
      </c>
      <c r="E323" s="3">
        <v>0</v>
      </c>
      <c r="F323" s="2">
        <f>VLOOKUP(Reach11[[#This Row],[Station]],'[6]Reach and Share'!$A$1:$B$562,2,0)</f>
        <v>0</v>
      </c>
      <c r="G323" s="2">
        <f>Reach11[[#This Row],[Q1''2025]]-Reach11[[#This Row],[Q4''2024]]</f>
        <v>0</v>
      </c>
    </row>
    <row r="324" spans="1:7" x14ac:dyDescent="0.45">
      <c r="A324" s="3" t="s">
        <v>220</v>
      </c>
      <c r="B324" s="3">
        <v>0</v>
      </c>
      <c r="C324" s="3">
        <v>0</v>
      </c>
      <c r="D324" s="3">
        <v>0</v>
      </c>
      <c r="E324" s="3">
        <v>0</v>
      </c>
      <c r="F324" s="2">
        <f>VLOOKUP(Reach11[[#This Row],[Station]],'[6]Reach and Share'!$A$1:$B$562,2,0)</f>
        <v>0</v>
      </c>
      <c r="G324" s="2">
        <f>Reach11[[#This Row],[Q1''2025]]-Reach11[[#This Row],[Q4''2024]]</f>
        <v>0</v>
      </c>
    </row>
    <row r="325" spans="1:7" x14ac:dyDescent="0.45">
      <c r="A325" s="3" t="s">
        <v>439</v>
      </c>
      <c r="B325" s="3"/>
      <c r="C325" s="3">
        <v>0</v>
      </c>
      <c r="D325" s="3">
        <v>0</v>
      </c>
      <c r="E325" s="3">
        <v>0</v>
      </c>
      <c r="F325" s="2">
        <f>VLOOKUP(Reach11[[#This Row],[Station]],'[6]Reach and Share'!$A$1:$B$562,2,0)</f>
        <v>0</v>
      </c>
      <c r="G325" s="2">
        <f>Reach11[[#This Row],[Q1''2025]]-Reach11[[#This Row],[Q4''2024]]</f>
        <v>0</v>
      </c>
    </row>
    <row r="326" spans="1:7" x14ac:dyDescent="0.45">
      <c r="A326" s="3" t="s">
        <v>290</v>
      </c>
      <c r="B326" s="3">
        <v>0</v>
      </c>
      <c r="C326" s="3">
        <v>0</v>
      </c>
      <c r="D326" s="3">
        <v>0</v>
      </c>
      <c r="E326" s="3">
        <v>0</v>
      </c>
      <c r="F326" s="2">
        <f>VLOOKUP(Reach11[[#This Row],[Station]],'[6]Reach and Share'!$A$1:$B$562,2,0)</f>
        <v>0</v>
      </c>
      <c r="G326" s="2">
        <f>Reach11[[#This Row],[Q1''2025]]-Reach11[[#This Row],[Q4''2024]]</f>
        <v>0</v>
      </c>
    </row>
    <row r="327" spans="1:7" x14ac:dyDescent="0.45">
      <c r="A327" s="3" t="s">
        <v>315</v>
      </c>
      <c r="B327" s="3">
        <v>0</v>
      </c>
      <c r="C327" s="3">
        <v>0</v>
      </c>
      <c r="D327" s="3">
        <v>0</v>
      </c>
      <c r="E327" s="3">
        <v>0</v>
      </c>
      <c r="F327" s="2">
        <f>VLOOKUP(Reach11[[#This Row],[Station]],'[6]Reach and Share'!$A$1:$B$562,2,0)</f>
        <v>0</v>
      </c>
      <c r="G327" s="2">
        <f>Reach11[[#This Row],[Q1''2025]]-Reach11[[#This Row],[Q4''2024]]</f>
        <v>0</v>
      </c>
    </row>
    <row r="328" spans="1:7" x14ac:dyDescent="0.45">
      <c r="A328" s="3" t="s">
        <v>82</v>
      </c>
      <c r="B328" s="3">
        <v>0</v>
      </c>
      <c r="C328" s="3">
        <v>0</v>
      </c>
      <c r="D328" s="3">
        <v>0</v>
      </c>
      <c r="E328" s="3">
        <v>0</v>
      </c>
      <c r="F328" s="2">
        <f>VLOOKUP(Reach11[[#This Row],[Station]],'[6]Reach and Share'!$A$1:$B$562,2,0)</f>
        <v>0</v>
      </c>
      <c r="G328" s="2">
        <f>Reach11[[#This Row],[Q1''2025]]-Reach11[[#This Row],[Q4''2024]]</f>
        <v>0</v>
      </c>
    </row>
    <row r="329" spans="1:7" x14ac:dyDescent="0.45">
      <c r="A329" s="3" t="s">
        <v>291</v>
      </c>
      <c r="B329" s="3">
        <v>0</v>
      </c>
      <c r="C329" s="3">
        <v>0</v>
      </c>
      <c r="D329" s="3">
        <v>0</v>
      </c>
      <c r="E329" s="3">
        <v>0</v>
      </c>
      <c r="F329" s="2">
        <f>VLOOKUP(Reach11[[#This Row],[Station]],'[6]Reach and Share'!$A$1:$B$562,2,0)</f>
        <v>0</v>
      </c>
      <c r="G329" s="2">
        <f>Reach11[[#This Row],[Q1''2025]]-Reach11[[#This Row],[Q4''2024]]</f>
        <v>0</v>
      </c>
    </row>
    <row r="330" spans="1:7" x14ac:dyDescent="0.45">
      <c r="A330" s="3" t="s">
        <v>81</v>
      </c>
      <c r="B330" s="3">
        <v>0</v>
      </c>
      <c r="C330" s="3">
        <v>0</v>
      </c>
      <c r="D330" s="3">
        <v>0</v>
      </c>
      <c r="E330" s="3">
        <v>0</v>
      </c>
      <c r="F330" s="2">
        <f>VLOOKUP(Reach11[[#This Row],[Station]],'[6]Reach and Share'!$A$1:$B$562,2,0)</f>
        <v>0</v>
      </c>
      <c r="G330" s="2">
        <f>Reach11[[#This Row],[Q1''2025]]-Reach11[[#This Row],[Q4''2024]]</f>
        <v>0</v>
      </c>
    </row>
    <row r="331" spans="1:7" x14ac:dyDescent="0.45">
      <c r="A331" s="3" t="s">
        <v>231</v>
      </c>
      <c r="B331" s="3">
        <v>0</v>
      </c>
      <c r="C331" s="3">
        <v>0</v>
      </c>
      <c r="D331" s="3">
        <v>0</v>
      </c>
      <c r="E331" s="3">
        <v>0</v>
      </c>
      <c r="F331" s="2">
        <f>VLOOKUP(Reach11[[#This Row],[Station]],'[6]Reach and Share'!$A$1:$B$562,2,0)</f>
        <v>0</v>
      </c>
      <c r="G331" s="2">
        <f>Reach11[[#This Row],[Q1''2025]]-Reach11[[#This Row],[Q4''2024]]</f>
        <v>0</v>
      </c>
    </row>
    <row r="332" spans="1:7" x14ac:dyDescent="0.45">
      <c r="A332" s="3" t="s">
        <v>498</v>
      </c>
      <c r="B332" s="3"/>
      <c r="C332" s="3"/>
      <c r="D332" s="3"/>
      <c r="E332" s="3">
        <v>0</v>
      </c>
      <c r="F332" s="2">
        <f>VLOOKUP(Reach11[[#This Row],[Station]],'[6]Reach and Share'!$A$1:$B$562,2,0)</f>
        <v>0</v>
      </c>
      <c r="G332" s="2">
        <f>Reach11[[#This Row],[Q1''2025]]-Reach11[[#This Row],[Q4''2024]]</f>
        <v>0</v>
      </c>
    </row>
    <row r="333" spans="1:7" x14ac:dyDescent="0.45">
      <c r="A333" s="3" t="s">
        <v>263</v>
      </c>
      <c r="B333" s="3">
        <v>0</v>
      </c>
      <c r="C333" s="3">
        <v>0</v>
      </c>
      <c r="D333" s="3">
        <v>0</v>
      </c>
      <c r="E333" s="3">
        <v>0</v>
      </c>
      <c r="F333" s="2">
        <f>VLOOKUP(Reach11[[#This Row],[Station]],'[6]Reach and Share'!$A$1:$B$562,2,0)</f>
        <v>0</v>
      </c>
      <c r="G333" s="2">
        <f>Reach11[[#This Row],[Q1''2025]]-Reach11[[#This Row],[Q4''2024]]</f>
        <v>0</v>
      </c>
    </row>
    <row r="334" spans="1:7" x14ac:dyDescent="0.45">
      <c r="A334" s="3" t="s">
        <v>49</v>
      </c>
      <c r="B334" s="3">
        <v>0</v>
      </c>
      <c r="C334" s="3">
        <v>0</v>
      </c>
      <c r="D334" s="3">
        <v>0</v>
      </c>
      <c r="E334" s="3">
        <v>0</v>
      </c>
      <c r="F334" s="2">
        <f>VLOOKUP(Reach11[[#This Row],[Station]],'[6]Reach and Share'!$A$1:$B$562,2,0)</f>
        <v>0</v>
      </c>
      <c r="G334" s="2">
        <f>Reach11[[#This Row],[Q1''2025]]-Reach11[[#This Row],[Q4''2024]]</f>
        <v>0</v>
      </c>
    </row>
    <row r="335" spans="1:7" x14ac:dyDescent="0.45">
      <c r="A335" s="3" t="s">
        <v>228</v>
      </c>
      <c r="B335" s="3">
        <v>0</v>
      </c>
      <c r="C335" s="3">
        <v>0</v>
      </c>
      <c r="D335" s="3">
        <v>0</v>
      </c>
      <c r="E335" s="3">
        <v>0</v>
      </c>
      <c r="F335" s="2">
        <f>VLOOKUP(Reach11[[#This Row],[Station]],'[6]Reach and Share'!$A$1:$B$562,2,0)</f>
        <v>0</v>
      </c>
      <c r="G335" s="2">
        <f>Reach11[[#This Row],[Q1''2025]]-Reach11[[#This Row],[Q4''2024]]</f>
        <v>0</v>
      </c>
    </row>
    <row r="336" spans="1:7" x14ac:dyDescent="0.45">
      <c r="A336" s="3" t="s">
        <v>170</v>
      </c>
      <c r="B336" s="3">
        <v>0</v>
      </c>
      <c r="C336" s="3">
        <v>0</v>
      </c>
      <c r="D336" s="3">
        <v>0</v>
      </c>
      <c r="E336" s="3">
        <v>0</v>
      </c>
      <c r="F336" s="2">
        <f>VLOOKUP(Reach11[[#This Row],[Station]],'[6]Reach and Share'!$A$1:$B$562,2,0)</f>
        <v>0</v>
      </c>
      <c r="G336" s="2">
        <f>Reach11[[#This Row],[Q1''2025]]-Reach11[[#This Row],[Q4''2024]]</f>
        <v>0</v>
      </c>
    </row>
    <row r="337" spans="1:7" x14ac:dyDescent="0.45">
      <c r="A337" s="3" t="s">
        <v>264</v>
      </c>
      <c r="B337" s="3">
        <v>0</v>
      </c>
      <c r="C337" s="3">
        <v>0</v>
      </c>
      <c r="D337" s="3">
        <v>0</v>
      </c>
      <c r="E337" s="3">
        <v>0</v>
      </c>
      <c r="F337" s="2">
        <f>VLOOKUP(Reach11[[#This Row],[Station]],'[6]Reach and Share'!$A$1:$B$562,2,0)</f>
        <v>0</v>
      </c>
      <c r="G337" s="2">
        <f>Reach11[[#This Row],[Q1''2025]]-Reach11[[#This Row],[Q4''2024]]</f>
        <v>0</v>
      </c>
    </row>
    <row r="338" spans="1:7" x14ac:dyDescent="0.45">
      <c r="A338" s="3" t="s">
        <v>152</v>
      </c>
      <c r="B338" s="3">
        <v>0</v>
      </c>
      <c r="C338" s="3">
        <v>0</v>
      </c>
      <c r="D338" s="3">
        <v>0</v>
      </c>
      <c r="E338" s="3">
        <v>0</v>
      </c>
      <c r="F338" s="2">
        <f>VLOOKUP(Reach11[[#This Row],[Station]],'[6]Reach and Share'!$A$1:$B$562,2,0)</f>
        <v>0</v>
      </c>
      <c r="G338" s="2">
        <f>Reach11[[#This Row],[Q1''2025]]-Reach11[[#This Row],[Q4''2024]]</f>
        <v>0</v>
      </c>
    </row>
    <row r="339" spans="1:7" x14ac:dyDescent="0.45">
      <c r="A339" s="3" t="s">
        <v>307</v>
      </c>
      <c r="B339" s="3">
        <v>0</v>
      </c>
      <c r="C339" s="3">
        <v>0</v>
      </c>
      <c r="D339" s="3">
        <v>0</v>
      </c>
      <c r="E339" s="3">
        <v>0</v>
      </c>
      <c r="F339" s="2">
        <f>VLOOKUP(Reach11[[#This Row],[Station]],'[6]Reach and Share'!$A$1:$B$562,2,0)</f>
        <v>0</v>
      </c>
      <c r="G339" s="2">
        <f>Reach11[[#This Row],[Q1''2025]]-Reach11[[#This Row],[Q4''2024]]</f>
        <v>0</v>
      </c>
    </row>
    <row r="340" spans="1:7" x14ac:dyDescent="0.45">
      <c r="A340" s="3" t="s">
        <v>305</v>
      </c>
      <c r="B340" s="3">
        <v>8.9999999999999998E-4</v>
      </c>
      <c r="C340" s="3">
        <v>0</v>
      </c>
      <c r="D340" s="3">
        <v>6.9999999999999999E-4</v>
      </c>
      <c r="E340" s="3">
        <v>0</v>
      </c>
      <c r="F340" s="2">
        <f>VLOOKUP(Reach11[[#This Row],[Station]],'[6]Reach and Share'!$A$1:$B$562,2,0)</f>
        <v>0</v>
      </c>
      <c r="G340" s="2">
        <f>Reach11[[#This Row],[Q1''2025]]-Reach11[[#This Row],[Q4''2024]]</f>
        <v>0</v>
      </c>
    </row>
    <row r="341" spans="1:7" x14ac:dyDescent="0.45">
      <c r="A341" s="3" t="s">
        <v>308</v>
      </c>
      <c r="B341" s="3">
        <v>0</v>
      </c>
      <c r="C341" s="3">
        <v>0</v>
      </c>
      <c r="D341" s="3">
        <v>0</v>
      </c>
      <c r="E341" s="3">
        <v>0</v>
      </c>
      <c r="F341" s="2">
        <f>VLOOKUP(Reach11[[#This Row],[Station]],'[6]Reach and Share'!$A$1:$B$562,2,0)</f>
        <v>0</v>
      </c>
      <c r="G341" s="2">
        <f>Reach11[[#This Row],[Q1''2025]]-Reach11[[#This Row],[Q4''2024]]</f>
        <v>0</v>
      </c>
    </row>
    <row r="342" spans="1:7" x14ac:dyDescent="0.45">
      <c r="A342" s="3" t="s">
        <v>310</v>
      </c>
      <c r="B342" s="3">
        <v>0</v>
      </c>
      <c r="C342" s="3">
        <v>0</v>
      </c>
      <c r="D342" s="3">
        <v>0</v>
      </c>
      <c r="E342" s="3">
        <v>0</v>
      </c>
      <c r="F342" s="2">
        <f>VLOOKUP(Reach11[[#This Row],[Station]],'[6]Reach and Share'!$A$1:$B$562,2,0)</f>
        <v>0</v>
      </c>
      <c r="G342" s="2">
        <f>Reach11[[#This Row],[Q1''2025]]-Reach11[[#This Row],[Q4''2024]]</f>
        <v>0</v>
      </c>
    </row>
    <row r="343" spans="1:7" x14ac:dyDescent="0.45">
      <c r="A343" s="3" t="s">
        <v>309</v>
      </c>
      <c r="B343" s="3">
        <v>0</v>
      </c>
      <c r="C343" s="3">
        <v>0</v>
      </c>
      <c r="D343" s="3">
        <v>0</v>
      </c>
      <c r="E343" s="3">
        <v>0</v>
      </c>
      <c r="F343" s="2">
        <f>VLOOKUP(Reach11[[#This Row],[Station]],'[6]Reach and Share'!$A$1:$B$562,2,0)</f>
        <v>0</v>
      </c>
      <c r="G343" s="2">
        <f>Reach11[[#This Row],[Q1''2025]]-Reach11[[#This Row],[Q4''2024]]</f>
        <v>0</v>
      </c>
    </row>
    <row r="344" spans="1:7" x14ac:dyDescent="0.45">
      <c r="A344" s="3" t="s">
        <v>488</v>
      </c>
      <c r="B344" s="3"/>
      <c r="C344" s="3"/>
      <c r="D344" s="3">
        <v>0</v>
      </c>
      <c r="E344" s="3">
        <v>0</v>
      </c>
      <c r="F344" s="2">
        <f>VLOOKUP(Reach11[[#This Row],[Station]],'[6]Reach and Share'!$A$1:$B$562,2,0)</f>
        <v>0</v>
      </c>
      <c r="G344" s="2">
        <f>Reach11[[#This Row],[Q1''2025]]-Reach11[[#This Row],[Q4''2024]]</f>
        <v>0</v>
      </c>
    </row>
    <row r="345" spans="1:7" x14ac:dyDescent="0.45">
      <c r="A345" s="3" t="s">
        <v>295</v>
      </c>
      <c r="B345" s="3">
        <v>0</v>
      </c>
      <c r="C345" s="3">
        <v>0</v>
      </c>
      <c r="D345" s="3">
        <v>0</v>
      </c>
      <c r="E345" s="3">
        <v>0</v>
      </c>
      <c r="F345" s="2">
        <f>VLOOKUP(Reach11[[#This Row],[Station]],'[6]Reach and Share'!$A$1:$B$562,2,0)</f>
        <v>0</v>
      </c>
      <c r="G345" s="2">
        <f>Reach11[[#This Row],[Q1''2025]]-Reach11[[#This Row],[Q4''2024]]</f>
        <v>0</v>
      </c>
    </row>
    <row r="346" spans="1:7" x14ac:dyDescent="0.45">
      <c r="A346" s="3" t="s">
        <v>16</v>
      </c>
      <c r="B346" s="3">
        <v>0</v>
      </c>
      <c r="C346" s="3">
        <v>0</v>
      </c>
      <c r="D346" s="3">
        <v>0</v>
      </c>
      <c r="E346" s="3">
        <v>0</v>
      </c>
      <c r="F346" s="2">
        <f>VLOOKUP(Reach11[[#This Row],[Station]],'[6]Reach and Share'!$A$1:$B$562,2,0)</f>
        <v>0</v>
      </c>
      <c r="G346" s="2">
        <f>Reach11[[#This Row],[Q1''2025]]-Reach11[[#This Row],[Q4''2024]]</f>
        <v>0</v>
      </c>
    </row>
    <row r="347" spans="1:7" x14ac:dyDescent="0.45">
      <c r="A347" s="3" t="s">
        <v>235</v>
      </c>
      <c r="B347" s="3">
        <v>0</v>
      </c>
      <c r="C347" s="3">
        <v>0</v>
      </c>
      <c r="D347" s="3">
        <v>0</v>
      </c>
      <c r="E347" s="3">
        <v>0</v>
      </c>
      <c r="F347" s="2">
        <f>VLOOKUP(Reach11[[#This Row],[Station]],'[6]Reach and Share'!$A$1:$B$562,2,0)</f>
        <v>0</v>
      </c>
      <c r="G347" s="2">
        <f>Reach11[[#This Row],[Q1''2025]]-Reach11[[#This Row],[Q4''2024]]</f>
        <v>0</v>
      </c>
    </row>
    <row r="348" spans="1:7" x14ac:dyDescent="0.45">
      <c r="A348" s="3" t="s">
        <v>292</v>
      </c>
      <c r="B348" s="3">
        <v>0</v>
      </c>
      <c r="C348" s="3">
        <v>0</v>
      </c>
      <c r="D348" s="3">
        <v>0</v>
      </c>
      <c r="E348" s="3">
        <v>0</v>
      </c>
      <c r="F348" s="2">
        <f>VLOOKUP(Reach11[[#This Row],[Station]],'[6]Reach and Share'!$A$1:$B$562,2,0)</f>
        <v>0</v>
      </c>
      <c r="G348" s="2">
        <f>Reach11[[#This Row],[Q1''2025]]-Reach11[[#This Row],[Q4''2024]]</f>
        <v>0</v>
      </c>
    </row>
    <row r="349" spans="1:7" x14ac:dyDescent="0.45">
      <c r="A349" s="3" t="s">
        <v>304</v>
      </c>
      <c r="B349" s="3">
        <v>0</v>
      </c>
      <c r="C349" s="3">
        <v>0</v>
      </c>
      <c r="D349" s="3">
        <v>0</v>
      </c>
      <c r="E349" s="3">
        <v>0</v>
      </c>
      <c r="F349" s="2">
        <f>VLOOKUP(Reach11[[#This Row],[Station]],'[6]Reach and Share'!$A$1:$B$562,2,0)</f>
        <v>0</v>
      </c>
      <c r="G349" s="2">
        <f>Reach11[[#This Row],[Q1''2025]]-Reach11[[#This Row],[Q4''2024]]</f>
        <v>0</v>
      </c>
    </row>
    <row r="350" spans="1:7" x14ac:dyDescent="0.45">
      <c r="A350" s="3" t="s">
        <v>302</v>
      </c>
      <c r="B350" s="3">
        <v>0</v>
      </c>
      <c r="C350" s="3">
        <v>0</v>
      </c>
      <c r="D350" s="3">
        <v>0</v>
      </c>
      <c r="E350" s="3">
        <v>0</v>
      </c>
      <c r="F350" s="2">
        <f>VLOOKUP(Reach11[[#This Row],[Station]],'[6]Reach and Share'!$A$1:$B$562,2,0)</f>
        <v>0</v>
      </c>
      <c r="G350" s="2">
        <f>Reach11[[#This Row],[Q1''2025]]-Reach11[[#This Row],[Q4''2024]]</f>
        <v>0</v>
      </c>
    </row>
    <row r="351" spans="1:7" x14ac:dyDescent="0.45">
      <c r="A351" s="3" t="s">
        <v>80</v>
      </c>
      <c r="B351" s="3">
        <v>0</v>
      </c>
      <c r="C351" s="3">
        <v>0</v>
      </c>
      <c r="D351" s="3">
        <v>0</v>
      </c>
      <c r="E351" s="3">
        <v>0</v>
      </c>
      <c r="F351" s="2">
        <f>VLOOKUP(Reach11[[#This Row],[Station]],'[6]Reach and Share'!$A$1:$B$562,2,0)</f>
        <v>0</v>
      </c>
      <c r="G351" s="2">
        <f>Reach11[[#This Row],[Q1''2025]]-Reach11[[#This Row],[Q4''2024]]</f>
        <v>0</v>
      </c>
    </row>
    <row r="352" spans="1:7" x14ac:dyDescent="0.45">
      <c r="A352" s="3" t="s">
        <v>487</v>
      </c>
      <c r="B352" s="3"/>
      <c r="C352" s="3"/>
      <c r="D352" s="3">
        <v>0</v>
      </c>
      <c r="E352" s="3">
        <v>0</v>
      </c>
      <c r="F352" s="2">
        <f>VLOOKUP(Reach11[[#This Row],[Station]],'[6]Reach and Share'!$A$1:$B$562,2,0)</f>
        <v>0</v>
      </c>
      <c r="G352" s="2">
        <f>Reach11[[#This Row],[Q1''2025]]-Reach11[[#This Row],[Q4''2024]]</f>
        <v>0</v>
      </c>
    </row>
    <row r="353" spans="1:7" x14ac:dyDescent="0.45">
      <c r="A353" s="3" t="s">
        <v>499</v>
      </c>
      <c r="B353" s="3"/>
      <c r="C353" s="3"/>
      <c r="D353" s="3"/>
      <c r="E353" s="3">
        <v>0</v>
      </c>
      <c r="F353" s="2">
        <f>VLOOKUP(Reach11[[#This Row],[Station]],'[6]Reach and Share'!$A$1:$B$562,2,0)</f>
        <v>0</v>
      </c>
      <c r="G353" s="2">
        <f>Reach11[[#This Row],[Q1''2025]]-Reach11[[#This Row],[Q4''2024]]</f>
        <v>0</v>
      </c>
    </row>
    <row r="354" spans="1:7" x14ac:dyDescent="0.45">
      <c r="A354" s="3" t="s">
        <v>312</v>
      </c>
      <c r="B354" s="3">
        <v>0</v>
      </c>
      <c r="C354" s="3">
        <v>0</v>
      </c>
      <c r="D354" s="3">
        <v>0</v>
      </c>
      <c r="E354" s="3">
        <v>0</v>
      </c>
      <c r="F354" s="2">
        <f>VLOOKUP(Reach11[[#This Row],[Station]],'[6]Reach and Share'!$A$1:$B$562,2,0)</f>
        <v>0</v>
      </c>
      <c r="G354" s="2">
        <f>Reach11[[#This Row],[Q1''2025]]-Reach11[[#This Row],[Q4''2024]]</f>
        <v>0</v>
      </c>
    </row>
    <row r="355" spans="1:7" x14ac:dyDescent="0.45">
      <c r="A355" s="3" t="s">
        <v>505</v>
      </c>
      <c r="B355" s="3"/>
      <c r="C355" s="3"/>
      <c r="D355" s="3"/>
      <c r="E355" s="3">
        <v>0</v>
      </c>
      <c r="F355" s="2">
        <f>VLOOKUP(Reach11[[#This Row],[Station]],'[6]Reach and Share'!$A$1:$B$562,2,0)</f>
        <v>0</v>
      </c>
      <c r="G355" s="2">
        <f>Reach11[[#This Row],[Q1''2025]]-Reach11[[#This Row],[Q4''2024]]</f>
        <v>0</v>
      </c>
    </row>
    <row r="356" spans="1:7" x14ac:dyDescent="0.45">
      <c r="A356" s="3" t="s">
        <v>513</v>
      </c>
      <c r="B356" s="3"/>
      <c r="C356" s="3"/>
      <c r="D356" s="3"/>
      <c r="E356" s="3">
        <v>0</v>
      </c>
      <c r="F356" s="2">
        <f>VLOOKUP(Reach11[[#This Row],[Station]],'[6]Reach and Share'!$A$1:$B$562,2,0)</f>
        <v>0</v>
      </c>
      <c r="G356" s="2">
        <f>Reach11[[#This Row],[Q1''2025]]-Reach11[[#This Row],[Q4''2024]]</f>
        <v>0</v>
      </c>
    </row>
    <row r="357" spans="1:7" x14ac:dyDescent="0.45">
      <c r="A357" s="3" t="s">
        <v>512</v>
      </c>
      <c r="B357" s="3"/>
      <c r="C357" s="3"/>
      <c r="D357" s="3"/>
      <c r="E357" s="3">
        <v>0</v>
      </c>
      <c r="F357" s="2">
        <f>VLOOKUP(Reach11[[#This Row],[Station]],'[6]Reach and Share'!$A$1:$B$562,2,0)</f>
        <v>0</v>
      </c>
      <c r="G357" s="2">
        <f>Reach11[[#This Row],[Q1''2025]]-Reach11[[#This Row],[Q4''2024]]</f>
        <v>0</v>
      </c>
    </row>
    <row r="358" spans="1:7" x14ac:dyDescent="0.45">
      <c r="A358" s="3" t="s">
        <v>306</v>
      </c>
      <c r="B358" s="3">
        <v>0</v>
      </c>
      <c r="C358" s="3">
        <v>0</v>
      </c>
      <c r="D358" s="3">
        <v>0</v>
      </c>
      <c r="E358" s="3">
        <v>0</v>
      </c>
      <c r="F358" s="2">
        <f>VLOOKUP(Reach11[[#This Row],[Station]],'[6]Reach and Share'!$A$1:$B$562,2,0)</f>
        <v>0</v>
      </c>
      <c r="G358" s="2">
        <f>Reach11[[#This Row],[Q1''2025]]-Reach11[[#This Row],[Q4''2024]]</f>
        <v>0</v>
      </c>
    </row>
    <row r="359" spans="1:7" x14ac:dyDescent="0.45">
      <c r="A359" s="3" t="s">
        <v>89</v>
      </c>
      <c r="B359" s="3">
        <v>0</v>
      </c>
      <c r="C359" s="3">
        <v>0</v>
      </c>
      <c r="D359" s="3">
        <v>0</v>
      </c>
      <c r="E359" s="3">
        <v>0</v>
      </c>
      <c r="F359" s="2">
        <f>VLOOKUP(Reach11[[#This Row],[Station]],'[6]Reach and Share'!$A$1:$B$562,2,0)</f>
        <v>0</v>
      </c>
      <c r="G359" s="2">
        <f>Reach11[[#This Row],[Q1''2025]]-Reach11[[#This Row],[Q4''2024]]</f>
        <v>0</v>
      </c>
    </row>
    <row r="360" spans="1:7" x14ac:dyDescent="0.45">
      <c r="A360" s="3" t="s">
        <v>84</v>
      </c>
      <c r="B360" s="3">
        <v>0</v>
      </c>
      <c r="C360" s="3">
        <v>0</v>
      </c>
      <c r="D360" s="3">
        <v>0</v>
      </c>
      <c r="E360" s="3">
        <v>0</v>
      </c>
      <c r="F360" s="2">
        <f>VLOOKUP(Reach11[[#This Row],[Station]],'[6]Reach and Share'!$A$1:$B$562,2,0)</f>
        <v>0</v>
      </c>
      <c r="G360" s="2">
        <f>Reach11[[#This Row],[Q1''2025]]-Reach11[[#This Row],[Q4''2024]]</f>
        <v>0</v>
      </c>
    </row>
    <row r="361" spans="1:7" x14ac:dyDescent="0.45">
      <c r="A361" s="3" t="s">
        <v>311</v>
      </c>
      <c r="B361" s="3">
        <v>0</v>
      </c>
      <c r="C361" s="3">
        <v>0</v>
      </c>
      <c r="D361" s="3">
        <v>0</v>
      </c>
      <c r="E361" s="3">
        <v>0</v>
      </c>
      <c r="F361" s="2">
        <f>VLOOKUP(Reach11[[#This Row],[Station]],'[6]Reach and Share'!$A$1:$B$562,2,0)</f>
        <v>0</v>
      </c>
      <c r="G361" s="2">
        <f>Reach11[[#This Row],[Q1''2025]]-Reach11[[#This Row],[Q4''2024]]</f>
        <v>0</v>
      </c>
    </row>
    <row r="362" spans="1:7" x14ac:dyDescent="0.45">
      <c r="A362" s="3" t="s">
        <v>148</v>
      </c>
      <c r="B362" s="3">
        <v>0</v>
      </c>
      <c r="C362" s="3">
        <v>0</v>
      </c>
      <c r="D362" s="3">
        <v>0</v>
      </c>
      <c r="E362" s="3">
        <v>0</v>
      </c>
      <c r="F362" s="2">
        <f>VLOOKUP(Reach11[[#This Row],[Station]],'[6]Reach and Share'!$A$1:$B$562,2,0)</f>
        <v>0</v>
      </c>
      <c r="G362" s="2">
        <f>Reach11[[#This Row],[Q1''2025]]-Reach11[[#This Row],[Q4''2024]]</f>
        <v>0</v>
      </c>
    </row>
    <row r="363" spans="1:7" x14ac:dyDescent="0.45">
      <c r="A363" s="3" t="s">
        <v>486</v>
      </c>
      <c r="B363" s="3"/>
      <c r="C363" s="3"/>
      <c r="D363" s="3">
        <v>0</v>
      </c>
      <c r="E363" s="3">
        <v>0</v>
      </c>
      <c r="F363" s="2">
        <f>VLOOKUP(Reach11[[#This Row],[Station]],'[6]Reach and Share'!$A$1:$B$562,2,0)</f>
        <v>0</v>
      </c>
      <c r="G363" s="2">
        <f>Reach11[[#This Row],[Q1''2025]]-Reach11[[#This Row],[Q4''2024]]</f>
        <v>0</v>
      </c>
    </row>
    <row r="364" spans="1:7" x14ac:dyDescent="0.45">
      <c r="A364" s="3" t="s">
        <v>85</v>
      </c>
      <c r="B364" s="3">
        <v>0</v>
      </c>
      <c r="C364" s="3">
        <v>0</v>
      </c>
      <c r="D364" s="3">
        <v>0</v>
      </c>
      <c r="E364" s="3">
        <v>0</v>
      </c>
      <c r="F364" s="2">
        <f>VLOOKUP(Reach11[[#This Row],[Station]],'[6]Reach and Share'!$A$1:$B$562,2,0)</f>
        <v>0</v>
      </c>
      <c r="G364" s="2">
        <f>Reach11[[#This Row],[Q1''2025]]-Reach11[[#This Row],[Q4''2024]]</f>
        <v>0</v>
      </c>
    </row>
    <row r="365" spans="1:7" x14ac:dyDescent="0.45">
      <c r="A365" s="3" t="s">
        <v>75</v>
      </c>
      <c r="B365" s="3">
        <v>0</v>
      </c>
      <c r="C365" s="3">
        <v>0</v>
      </c>
      <c r="D365" s="3">
        <v>0</v>
      </c>
      <c r="E365" s="3">
        <v>0</v>
      </c>
      <c r="F365" s="2">
        <f>VLOOKUP(Reach11[[#This Row],[Station]],'[6]Reach and Share'!$A$1:$B$562,2,0)</f>
        <v>0</v>
      </c>
      <c r="G365" s="2">
        <f>Reach11[[#This Row],[Q1''2025]]-Reach11[[#This Row],[Q4''2024]]</f>
        <v>0</v>
      </c>
    </row>
    <row r="366" spans="1:7" x14ac:dyDescent="0.45">
      <c r="A366" s="3" t="s">
        <v>301</v>
      </c>
      <c r="B366" s="3">
        <v>0</v>
      </c>
      <c r="C366" s="3">
        <v>0</v>
      </c>
      <c r="D366" s="3">
        <v>0</v>
      </c>
      <c r="E366" s="3">
        <v>0</v>
      </c>
      <c r="F366" s="2">
        <f>VLOOKUP(Reach11[[#This Row],[Station]],'[6]Reach and Share'!$A$1:$B$562,2,0)</f>
        <v>0</v>
      </c>
      <c r="G366" s="2">
        <f>Reach11[[#This Row],[Q1''2025]]-Reach11[[#This Row],[Q4''2024]]</f>
        <v>0</v>
      </c>
    </row>
    <row r="367" spans="1:7" x14ac:dyDescent="0.45">
      <c r="A367" s="3" t="s">
        <v>449</v>
      </c>
      <c r="B367" s="3"/>
      <c r="C367" s="3">
        <v>0</v>
      </c>
      <c r="D367" s="3">
        <v>0</v>
      </c>
      <c r="E367" s="3">
        <v>0</v>
      </c>
      <c r="F367" s="2">
        <f>VLOOKUP(Reach11[[#This Row],[Station]],'[6]Reach and Share'!$A$1:$B$562,2,0)</f>
        <v>0</v>
      </c>
      <c r="G367" s="2">
        <f>Reach11[[#This Row],[Q1''2025]]-Reach11[[#This Row],[Q4''2024]]</f>
        <v>0</v>
      </c>
    </row>
    <row r="368" spans="1:7" x14ac:dyDescent="0.45">
      <c r="A368" s="3" t="s">
        <v>176</v>
      </c>
      <c r="B368" s="3">
        <v>0</v>
      </c>
      <c r="C368" s="3">
        <v>0</v>
      </c>
      <c r="D368" s="3">
        <v>0</v>
      </c>
      <c r="E368" s="3">
        <v>0</v>
      </c>
      <c r="F368" s="2">
        <f>VLOOKUP(Reach11[[#This Row],[Station]],'[6]Reach and Share'!$A$1:$B$562,2,0)</f>
        <v>0</v>
      </c>
      <c r="G368" s="2">
        <f>Reach11[[#This Row],[Q1''2025]]-Reach11[[#This Row],[Q4''2024]]</f>
        <v>0</v>
      </c>
    </row>
    <row r="369" spans="1:7" x14ac:dyDescent="0.45">
      <c r="A369" s="3" t="s">
        <v>333</v>
      </c>
      <c r="B369" s="3">
        <v>0</v>
      </c>
      <c r="C369" s="3">
        <v>0</v>
      </c>
      <c r="D369" s="3">
        <v>0</v>
      </c>
      <c r="E369" s="3">
        <v>0</v>
      </c>
      <c r="F369" s="2">
        <f>VLOOKUP(Reach11[[#This Row],[Station]],'[6]Reach and Share'!$A$1:$B$562,2,0)</f>
        <v>0</v>
      </c>
      <c r="G369" s="2">
        <f>Reach11[[#This Row],[Q1''2025]]-Reach11[[#This Row],[Q4''2024]]</f>
        <v>0</v>
      </c>
    </row>
    <row r="370" spans="1:7" x14ac:dyDescent="0.45">
      <c r="A370" s="3" t="s">
        <v>461</v>
      </c>
      <c r="B370" s="3"/>
      <c r="C370" s="3"/>
      <c r="D370" s="3">
        <v>0</v>
      </c>
      <c r="E370" s="3">
        <v>0</v>
      </c>
      <c r="F370" s="2">
        <f>VLOOKUP(Reach11[[#This Row],[Station]],'[6]Reach and Share'!$A$1:$B$562,2,0)</f>
        <v>0</v>
      </c>
      <c r="G370" s="2">
        <f>Reach11[[#This Row],[Q1''2025]]-Reach11[[#This Row],[Q4''2024]]</f>
        <v>0</v>
      </c>
    </row>
    <row r="371" spans="1:7" x14ac:dyDescent="0.45">
      <c r="A371" s="3" t="s">
        <v>467</v>
      </c>
      <c r="B371" s="3"/>
      <c r="C371" s="3"/>
      <c r="D371" s="3">
        <v>0</v>
      </c>
      <c r="E371" s="3">
        <v>0</v>
      </c>
      <c r="F371" s="2">
        <f>VLOOKUP(Reach11[[#This Row],[Station]],'[6]Reach and Share'!$A$1:$B$562,2,0)</f>
        <v>0</v>
      </c>
      <c r="G371" s="2">
        <f>Reach11[[#This Row],[Q1''2025]]-Reach11[[#This Row],[Q4''2024]]</f>
        <v>0</v>
      </c>
    </row>
    <row r="372" spans="1:7" x14ac:dyDescent="0.45">
      <c r="A372" s="3" t="s">
        <v>38</v>
      </c>
      <c r="B372" s="3">
        <v>0</v>
      </c>
      <c r="C372" s="3">
        <v>0</v>
      </c>
      <c r="D372" s="3">
        <v>0</v>
      </c>
      <c r="E372" s="3">
        <v>0</v>
      </c>
      <c r="F372" s="2">
        <f>VLOOKUP(Reach11[[#This Row],[Station]],'[6]Reach and Share'!$A$1:$B$562,2,0)</f>
        <v>0</v>
      </c>
      <c r="G372" s="2">
        <f>Reach11[[#This Row],[Q1''2025]]-Reach11[[#This Row],[Q4''2024]]</f>
        <v>0</v>
      </c>
    </row>
    <row r="373" spans="1:7" x14ac:dyDescent="0.45">
      <c r="A373" s="3" t="s">
        <v>151</v>
      </c>
      <c r="B373" s="3">
        <v>0</v>
      </c>
      <c r="C373" s="3">
        <v>0</v>
      </c>
      <c r="D373" s="3">
        <v>0</v>
      </c>
      <c r="E373" s="3">
        <v>0</v>
      </c>
      <c r="F373" s="2">
        <f>VLOOKUP(Reach11[[#This Row],[Station]],'[6]Reach and Share'!$A$1:$B$562,2,0)</f>
        <v>0</v>
      </c>
      <c r="G373" s="2">
        <f>Reach11[[#This Row],[Q1''2025]]-Reach11[[#This Row],[Q4''2024]]</f>
        <v>0</v>
      </c>
    </row>
    <row r="374" spans="1:7" x14ac:dyDescent="0.45">
      <c r="A374" s="3" t="s">
        <v>43</v>
      </c>
      <c r="B374" s="3">
        <v>6.9999999999999999E-4</v>
      </c>
      <c r="C374" s="3">
        <v>0</v>
      </c>
      <c r="D374" s="3">
        <v>0</v>
      </c>
      <c r="E374" s="3">
        <v>0</v>
      </c>
      <c r="F374" s="2">
        <f>VLOOKUP(Reach11[[#This Row],[Station]],'[6]Reach and Share'!$A$1:$B$562,2,0)</f>
        <v>0</v>
      </c>
      <c r="G374" s="2">
        <f>Reach11[[#This Row],[Q1''2025]]-Reach11[[#This Row],[Q4''2024]]</f>
        <v>0</v>
      </c>
    </row>
    <row r="375" spans="1:7" x14ac:dyDescent="0.45">
      <c r="A375" s="3" t="s">
        <v>165</v>
      </c>
      <c r="B375" s="3">
        <v>0</v>
      </c>
      <c r="C375" s="3">
        <v>0</v>
      </c>
      <c r="D375" s="3">
        <v>0</v>
      </c>
      <c r="E375" s="3">
        <v>0</v>
      </c>
      <c r="F375" s="2">
        <f>VLOOKUP(Reach11[[#This Row],[Station]],'[6]Reach and Share'!$A$1:$B$562,2,0)</f>
        <v>0</v>
      </c>
      <c r="G375" s="2">
        <f>Reach11[[#This Row],[Q1''2025]]-Reach11[[#This Row],[Q4''2024]]</f>
        <v>0</v>
      </c>
    </row>
    <row r="376" spans="1:7" x14ac:dyDescent="0.45">
      <c r="A376" s="3" t="s">
        <v>83</v>
      </c>
      <c r="B376" s="3">
        <v>0</v>
      </c>
      <c r="C376" s="3">
        <v>0</v>
      </c>
      <c r="D376" s="3">
        <v>0</v>
      </c>
      <c r="E376" s="3">
        <v>0</v>
      </c>
      <c r="F376" s="2">
        <f>VLOOKUP(Reach11[[#This Row],[Station]],'[6]Reach and Share'!$A$1:$B$562,2,0)</f>
        <v>0</v>
      </c>
      <c r="G376" s="2">
        <f>Reach11[[#This Row],[Q1''2025]]-Reach11[[#This Row],[Q4''2024]]</f>
        <v>0</v>
      </c>
    </row>
    <row r="377" spans="1:7" x14ac:dyDescent="0.45">
      <c r="A377" s="3" t="s">
        <v>314</v>
      </c>
      <c r="B377" s="3">
        <v>0</v>
      </c>
      <c r="C377" s="3">
        <v>0</v>
      </c>
      <c r="D377" s="3">
        <v>0</v>
      </c>
      <c r="E377" s="3">
        <v>0</v>
      </c>
      <c r="F377" s="2">
        <f>VLOOKUP(Reach11[[#This Row],[Station]],'[6]Reach and Share'!$A$1:$B$562,2,0)</f>
        <v>0</v>
      </c>
      <c r="G377" s="2">
        <f>Reach11[[#This Row],[Q1''2025]]-Reach11[[#This Row],[Q4''2024]]</f>
        <v>0</v>
      </c>
    </row>
    <row r="378" spans="1:7" x14ac:dyDescent="0.45">
      <c r="A378" s="3" t="s">
        <v>88</v>
      </c>
      <c r="B378" s="3">
        <v>0</v>
      </c>
      <c r="C378" s="3">
        <v>0</v>
      </c>
      <c r="D378" s="3">
        <v>0</v>
      </c>
      <c r="E378" s="3">
        <v>0</v>
      </c>
      <c r="F378" s="2">
        <f>VLOOKUP(Reach11[[#This Row],[Station]],'[6]Reach and Share'!$A$1:$B$562,2,0)</f>
        <v>0</v>
      </c>
      <c r="G378" s="2">
        <f>Reach11[[#This Row],[Q1''2025]]-Reach11[[#This Row],[Q4''2024]]</f>
        <v>0</v>
      </c>
    </row>
    <row r="379" spans="1:7" x14ac:dyDescent="0.45">
      <c r="A379" s="3" t="s">
        <v>90</v>
      </c>
      <c r="B379" s="3">
        <v>0</v>
      </c>
      <c r="C379" s="3">
        <v>0</v>
      </c>
      <c r="D379" s="3">
        <v>0</v>
      </c>
      <c r="E379" s="3">
        <v>0</v>
      </c>
      <c r="F379" s="2">
        <f>VLOOKUP(Reach11[[#This Row],[Station]],'[6]Reach and Share'!$A$1:$B$562,2,0)</f>
        <v>0</v>
      </c>
      <c r="G379" s="2">
        <f>Reach11[[#This Row],[Q1''2025]]-Reach11[[#This Row],[Q4''2024]]</f>
        <v>0</v>
      </c>
    </row>
    <row r="380" spans="1:7" x14ac:dyDescent="0.45">
      <c r="A380" s="3" t="s">
        <v>194</v>
      </c>
      <c r="B380" s="3">
        <v>0</v>
      </c>
      <c r="C380" s="3">
        <v>0</v>
      </c>
      <c r="D380" s="3">
        <v>0</v>
      </c>
      <c r="E380" s="3">
        <v>0</v>
      </c>
      <c r="F380" s="2">
        <f>VLOOKUP(Reach11[[#This Row],[Station]],'[6]Reach and Share'!$A$1:$B$562,2,0)</f>
        <v>0</v>
      </c>
      <c r="G380" s="2">
        <f>Reach11[[#This Row],[Q1''2025]]-Reach11[[#This Row],[Q4''2024]]</f>
        <v>0</v>
      </c>
    </row>
    <row r="381" spans="1:7" x14ac:dyDescent="0.45">
      <c r="A381" s="3" t="s">
        <v>22</v>
      </c>
      <c r="B381" s="3">
        <v>2.8E-3</v>
      </c>
      <c r="C381" s="3">
        <v>0</v>
      </c>
      <c r="D381" s="3">
        <v>6.4000000000000003E-3</v>
      </c>
      <c r="E381" s="3">
        <v>0</v>
      </c>
      <c r="F381" s="2">
        <f>VLOOKUP(Reach11[[#This Row],[Station]],'[6]Reach and Share'!$A$1:$B$562,2,0)</f>
        <v>0</v>
      </c>
      <c r="G381" s="2">
        <f>Reach11[[#This Row],[Q1''2025]]-Reach11[[#This Row],[Q4''2024]]</f>
        <v>0</v>
      </c>
    </row>
    <row r="382" spans="1:7" x14ac:dyDescent="0.45">
      <c r="A382" s="3" t="s">
        <v>303</v>
      </c>
      <c r="B382" s="3">
        <v>0</v>
      </c>
      <c r="C382" s="3">
        <v>0</v>
      </c>
      <c r="D382" s="3">
        <v>0</v>
      </c>
      <c r="E382" s="3">
        <v>0</v>
      </c>
      <c r="F382" s="2">
        <f>VLOOKUP(Reach11[[#This Row],[Station]],'[6]Reach and Share'!$A$1:$B$562,2,0)</f>
        <v>0</v>
      </c>
      <c r="G382" s="2">
        <f>Reach11[[#This Row],[Q1''2025]]-Reach11[[#This Row],[Q4''2024]]</f>
        <v>0</v>
      </c>
    </row>
    <row r="383" spans="1:7" x14ac:dyDescent="0.45">
      <c r="A383" s="3" t="s">
        <v>157</v>
      </c>
      <c r="B383" s="3">
        <v>0</v>
      </c>
      <c r="C383" s="3">
        <v>0</v>
      </c>
      <c r="D383" s="3">
        <v>0</v>
      </c>
      <c r="E383" s="3">
        <v>0</v>
      </c>
      <c r="F383" s="2">
        <f>VLOOKUP(Reach11[[#This Row],[Station]],'[6]Reach and Share'!$A$1:$B$562,2,0)</f>
        <v>0</v>
      </c>
      <c r="G383" s="2">
        <f>Reach11[[#This Row],[Q1''2025]]-Reach11[[#This Row],[Q4''2024]]</f>
        <v>0</v>
      </c>
    </row>
    <row r="384" spans="1:7" x14ac:dyDescent="0.45">
      <c r="A384" s="3" t="s">
        <v>297</v>
      </c>
      <c r="B384" s="3">
        <v>0</v>
      </c>
      <c r="C384" s="3">
        <v>0</v>
      </c>
      <c r="D384" s="3">
        <v>0</v>
      </c>
      <c r="E384" s="3">
        <v>0</v>
      </c>
      <c r="F384" s="2">
        <f>VLOOKUP(Reach11[[#This Row],[Station]],'[6]Reach and Share'!$A$1:$B$562,2,0)</f>
        <v>0</v>
      </c>
      <c r="G384" s="2">
        <f>Reach11[[#This Row],[Q1''2025]]-Reach11[[#This Row],[Q4''2024]]</f>
        <v>0</v>
      </c>
    </row>
    <row r="385" spans="1:7" x14ac:dyDescent="0.45">
      <c r="A385" s="3" t="s">
        <v>296</v>
      </c>
      <c r="B385" s="3">
        <v>0</v>
      </c>
      <c r="C385" s="3">
        <v>0</v>
      </c>
      <c r="D385" s="3">
        <v>0</v>
      </c>
      <c r="E385" s="3">
        <v>0</v>
      </c>
      <c r="F385" s="2">
        <f>VLOOKUP(Reach11[[#This Row],[Station]],'[6]Reach and Share'!$A$1:$B$562,2,0)</f>
        <v>0</v>
      </c>
      <c r="G385" s="2">
        <f>Reach11[[#This Row],[Q1''2025]]-Reach11[[#This Row],[Q4''2024]]</f>
        <v>0</v>
      </c>
    </row>
    <row r="386" spans="1:7" x14ac:dyDescent="0.45">
      <c r="A386" s="3" t="s">
        <v>298</v>
      </c>
      <c r="B386" s="3">
        <v>0</v>
      </c>
      <c r="C386" s="3">
        <v>0</v>
      </c>
      <c r="D386" s="3">
        <v>0</v>
      </c>
      <c r="E386" s="3">
        <v>0</v>
      </c>
      <c r="F386" s="2">
        <f>VLOOKUP(Reach11[[#This Row],[Station]],'[6]Reach and Share'!$A$1:$B$562,2,0)</f>
        <v>0</v>
      </c>
      <c r="G386" s="2">
        <f>Reach11[[#This Row],[Q1''2025]]-Reach11[[#This Row],[Q4''2024]]</f>
        <v>0</v>
      </c>
    </row>
    <row r="387" spans="1:7" x14ac:dyDescent="0.45">
      <c r="A387" s="3" t="s">
        <v>300</v>
      </c>
      <c r="B387" s="3">
        <v>0</v>
      </c>
      <c r="C387" s="3">
        <v>0</v>
      </c>
      <c r="D387" s="3">
        <v>0</v>
      </c>
      <c r="E387" s="3">
        <v>0</v>
      </c>
      <c r="F387" s="2">
        <f>VLOOKUP(Reach11[[#This Row],[Station]],'[6]Reach and Share'!$A$1:$B$562,2,0)</f>
        <v>0</v>
      </c>
      <c r="G387" s="2">
        <f>Reach11[[#This Row],[Q1''2025]]-Reach11[[#This Row],[Q4''2024]]</f>
        <v>0</v>
      </c>
    </row>
    <row r="388" spans="1:7" x14ac:dyDescent="0.45">
      <c r="A388" s="3" t="s">
        <v>218</v>
      </c>
      <c r="B388" s="3">
        <v>0</v>
      </c>
      <c r="C388" s="3">
        <v>0</v>
      </c>
      <c r="D388" s="3">
        <v>0</v>
      </c>
      <c r="E388" s="3">
        <v>0</v>
      </c>
      <c r="F388" s="2">
        <f>VLOOKUP(Reach11[[#This Row],[Station]],'[6]Reach and Share'!$A$1:$B$562,2,0)</f>
        <v>0</v>
      </c>
      <c r="G388" s="2">
        <f>Reach11[[#This Row],[Q1''2025]]-Reach11[[#This Row],[Q4''2024]]</f>
        <v>0</v>
      </c>
    </row>
    <row r="389" spans="1:7" x14ac:dyDescent="0.45">
      <c r="A389" s="3" t="s">
        <v>299</v>
      </c>
      <c r="B389" s="3">
        <v>0</v>
      </c>
      <c r="C389" s="3">
        <v>0</v>
      </c>
      <c r="D389" s="3">
        <v>0</v>
      </c>
      <c r="E389" s="3">
        <v>0</v>
      </c>
      <c r="F389" s="2">
        <f>VLOOKUP(Reach11[[#This Row],[Station]],'[6]Reach and Share'!$A$1:$B$562,2,0)</f>
        <v>0</v>
      </c>
      <c r="G389" s="2">
        <f>Reach11[[#This Row],[Q1''2025]]-Reach11[[#This Row],[Q4''2024]]</f>
        <v>0</v>
      </c>
    </row>
    <row r="390" spans="1:7" x14ac:dyDescent="0.45">
      <c r="A390" s="3" t="s">
        <v>440</v>
      </c>
      <c r="B390" s="3"/>
      <c r="C390" s="3">
        <v>0</v>
      </c>
      <c r="D390" s="3">
        <v>0</v>
      </c>
      <c r="E390" s="3">
        <v>0</v>
      </c>
      <c r="F390" s="2">
        <f>VLOOKUP(Reach11[[#This Row],[Station]],'[6]Reach and Share'!$A$1:$B$562,2,0)</f>
        <v>0</v>
      </c>
      <c r="G390" s="2">
        <f>Reach11[[#This Row],[Q1''2025]]-Reach11[[#This Row],[Q4''2024]]</f>
        <v>0</v>
      </c>
    </row>
    <row r="391" spans="1:7" x14ac:dyDescent="0.45">
      <c r="A391" s="3" t="s">
        <v>459</v>
      </c>
      <c r="B391" s="3"/>
      <c r="C391" s="3">
        <v>0</v>
      </c>
      <c r="D391" s="3">
        <v>0</v>
      </c>
      <c r="E391" s="3">
        <v>0</v>
      </c>
      <c r="F391" s="2">
        <f>VLOOKUP(Reach11[[#This Row],[Station]],'[6]Reach and Share'!$A$1:$B$562,2,0)</f>
        <v>0</v>
      </c>
      <c r="G391" s="2">
        <f>Reach11[[#This Row],[Q1''2025]]-Reach11[[#This Row],[Q4''2024]]</f>
        <v>0</v>
      </c>
    </row>
    <row r="392" spans="1:7" x14ac:dyDescent="0.45">
      <c r="A392" s="3" t="s">
        <v>177</v>
      </c>
      <c r="B392" s="3">
        <v>0</v>
      </c>
      <c r="C392" s="3">
        <v>0</v>
      </c>
      <c r="D392" s="3">
        <v>0</v>
      </c>
      <c r="E392" s="3">
        <v>0</v>
      </c>
      <c r="F392" s="2">
        <f>VLOOKUP(Reach11[[#This Row],[Station]],'[6]Reach and Share'!$A$1:$B$562,2,0)</f>
        <v>0</v>
      </c>
      <c r="G392" s="2">
        <f>Reach11[[#This Row],[Q1''2025]]-Reach11[[#This Row],[Q4''2024]]</f>
        <v>0</v>
      </c>
    </row>
    <row r="393" spans="1:7" x14ac:dyDescent="0.45">
      <c r="A393" s="3" t="s">
        <v>171</v>
      </c>
      <c r="B393" s="3">
        <v>0</v>
      </c>
      <c r="C393" s="3">
        <v>0</v>
      </c>
      <c r="D393" s="3">
        <v>0</v>
      </c>
      <c r="E393" s="3">
        <v>0</v>
      </c>
      <c r="F393" s="2">
        <f>VLOOKUP(Reach11[[#This Row],[Station]],'[6]Reach and Share'!$A$1:$B$562,2,0)</f>
        <v>0</v>
      </c>
      <c r="G393" s="2">
        <f>Reach11[[#This Row],[Q1''2025]]-Reach11[[#This Row],[Q4''2024]]</f>
        <v>0</v>
      </c>
    </row>
    <row r="394" spans="1:7" x14ac:dyDescent="0.45">
      <c r="A394" s="3" t="s">
        <v>313</v>
      </c>
      <c r="B394" s="3">
        <v>0</v>
      </c>
      <c r="C394" s="3">
        <v>0</v>
      </c>
      <c r="D394" s="3">
        <v>0</v>
      </c>
      <c r="E394" s="3">
        <v>0</v>
      </c>
      <c r="F394" s="2">
        <f>VLOOKUP(Reach11[[#This Row],[Station]],'[6]Reach and Share'!$A$1:$B$562,2,0)</f>
        <v>0</v>
      </c>
      <c r="G394" s="2">
        <f>Reach11[[#This Row],[Q1''2025]]-Reach11[[#This Row],[Q4''2024]]</f>
        <v>0</v>
      </c>
    </row>
    <row r="395" spans="1:7" x14ac:dyDescent="0.45">
      <c r="A395" s="3" t="s">
        <v>234</v>
      </c>
      <c r="B395" s="3">
        <v>0</v>
      </c>
      <c r="C395" s="3">
        <v>0</v>
      </c>
      <c r="D395" s="3">
        <v>0</v>
      </c>
      <c r="E395" s="3">
        <v>0</v>
      </c>
      <c r="F395" s="2">
        <f>VLOOKUP(Reach11[[#This Row],[Station]],'[6]Reach and Share'!$A$1:$B$562,2,0)</f>
        <v>0</v>
      </c>
      <c r="G395" s="2">
        <f>Reach11[[#This Row],[Q1''2025]]-Reach11[[#This Row],[Q4''2024]]</f>
        <v>0</v>
      </c>
    </row>
    <row r="396" spans="1:7" x14ac:dyDescent="0.45">
      <c r="A396" s="3" t="s">
        <v>294</v>
      </c>
      <c r="B396" s="3">
        <v>0</v>
      </c>
      <c r="C396" s="3">
        <v>0</v>
      </c>
      <c r="D396" s="3">
        <v>0</v>
      </c>
      <c r="E396" s="3">
        <v>0</v>
      </c>
      <c r="F396" s="2">
        <f>VLOOKUP(Reach11[[#This Row],[Station]],'[6]Reach and Share'!$A$1:$B$562,2,0)</f>
        <v>0</v>
      </c>
      <c r="G396" s="2">
        <f>Reach11[[#This Row],[Q1''2025]]-Reach11[[#This Row],[Q4''2024]]</f>
        <v>0</v>
      </c>
    </row>
    <row r="397" spans="1:7" x14ac:dyDescent="0.45">
      <c r="A397" s="3" t="s">
        <v>293</v>
      </c>
      <c r="B397" s="3">
        <v>0</v>
      </c>
      <c r="C397" s="3">
        <v>0</v>
      </c>
      <c r="D397" s="3">
        <v>0</v>
      </c>
      <c r="E397" s="3">
        <v>0</v>
      </c>
      <c r="F397" s="2">
        <f>VLOOKUP(Reach11[[#This Row],[Station]],'[6]Reach and Share'!$A$1:$B$562,2,0)</f>
        <v>0</v>
      </c>
      <c r="G397" s="2">
        <f>Reach11[[#This Row],[Q1''2025]]-Reach11[[#This Row],[Q4''2024]]</f>
        <v>0</v>
      </c>
    </row>
    <row r="398" spans="1:7" x14ac:dyDescent="0.45">
      <c r="A398" s="3" t="s">
        <v>434</v>
      </c>
      <c r="B398" s="3"/>
      <c r="C398" s="3">
        <v>0</v>
      </c>
      <c r="D398" s="3">
        <v>0</v>
      </c>
      <c r="E398" s="3">
        <v>0</v>
      </c>
      <c r="F398" s="2">
        <f>VLOOKUP(Reach11[[#This Row],[Station]],'[6]Reach and Share'!$A$1:$B$562,2,0)</f>
        <v>0</v>
      </c>
      <c r="G398" s="2">
        <f>Reach11[[#This Row],[Q1''2025]]-Reach11[[#This Row],[Q4''2024]]</f>
        <v>0</v>
      </c>
    </row>
    <row r="399" spans="1:7" x14ac:dyDescent="0.45">
      <c r="A399" s="3" t="s">
        <v>407</v>
      </c>
      <c r="B399" s="3">
        <v>0</v>
      </c>
      <c r="C399" s="3">
        <v>0</v>
      </c>
      <c r="D399" s="3">
        <v>0</v>
      </c>
      <c r="E399" s="3">
        <v>0</v>
      </c>
      <c r="F399" s="2">
        <f>VLOOKUP(Reach11[[#This Row],[Station]],'[6]Reach and Share'!$A$1:$B$562,2,0)</f>
        <v>0</v>
      </c>
      <c r="G399" s="2">
        <f>Reach11[[#This Row],[Q1''2025]]-Reach11[[#This Row],[Q4''2024]]</f>
        <v>0</v>
      </c>
    </row>
    <row r="400" spans="1:7" x14ac:dyDescent="0.45">
      <c r="A400" s="3" t="s">
        <v>497</v>
      </c>
      <c r="B400" s="3"/>
      <c r="C400" s="3"/>
      <c r="D400" s="3"/>
      <c r="E400" s="3">
        <v>0</v>
      </c>
      <c r="F400" s="2">
        <f>VLOOKUP(Reach11[[#This Row],[Station]],'[6]Reach and Share'!$A$1:$B$562,2,0)</f>
        <v>0</v>
      </c>
      <c r="G400" s="2">
        <f>Reach11[[#This Row],[Q1''2025]]-Reach11[[#This Row],[Q4''2024]]</f>
        <v>0</v>
      </c>
    </row>
    <row r="401" spans="1:7" x14ac:dyDescent="0.45">
      <c r="A401" s="3" t="s">
        <v>476</v>
      </c>
      <c r="B401" s="3"/>
      <c r="C401" s="3"/>
      <c r="D401" s="3">
        <v>0</v>
      </c>
      <c r="E401" s="3">
        <v>0</v>
      </c>
      <c r="F401" s="2">
        <f>VLOOKUP(Reach11[[#This Row],[Station]],'[6]Reach and Share'!$A$1:$B$562,2,0)</f>
        <v>0</v>
      </c>
      <c r="G401" s="2">
        <f>Reach11[[#This Row],[Q1''2025]]-Reach11[[#This Row],[Q4''2024]]</f>
        <v>0</v>
      </c>
    </row>
    <row r="402" spans="1:7" x14ac:dyDescent="0.45">
      <c r="A402" s="3" t="s">
        <v>160</v>
      </c>
      <c r="B402" s="3">
        <v>0</v>
      </c>
      <c r="C402" s="3">
        <v>0</v>
      </c>
      <c r="D402" s="3">
        <v>0</v>
      </c>
      <c r="E402" s="3">
        <v>0</v>
      </c>
      <c r="F402" s="2">
        <f>VLOOKUP(Reach11[[#This Row],[Station]],'[6]Reach and Share'!$A$1:$B$562,2,0)</f>
        <v>0</v>
      </c>
      <c r="G402" s="2">
        <f>Reach11[[#This Row],[Q1''2025]]-Reach11[[#This Row],[Q4''2024]]</f>
        <v>0</v>
      </c>
    </row>
    <row r="403" spans="1:7" x14ac:dyDescent="0.45">
      <c r="A403" s="3" t="s">
        <v>134</v>
      </c>
      <c r="B403" s="3">
        <v>0</v>
      </c>
      <c r="C403" s="3">
        <v>0</v>
      </c>
      <c r="D403" s="3">
        <v>0</v>
      </c>
      <c r="E403" s="3">
        <v>0</v>
      </c>
      <c r="F403" s="2">
        <f>VLOOKUP(Reach11[[#This Row],[Station]],'[6]Reach and Share'!$A$1:$B$562,2,0)</f>
        <v>0</v>
      </c>
      <c r="G403" s="2">
        <f>Reach11[[#This Row],[Q1''2025]]-Reach11[[#This Row],[Q4''2024]]</f>
        <v>0</v>
      </c>
    </row>
    <row r="404" spans="1:7" x14ac:dyDescent="0.45">
      <c r="A404" s="3" t="s">
        <v>387</v>
      </c>
      <c r="B404" s="3">
        <v>8.0000000000000004E-4</v>
      </c>
      <c r="C404" s="3">
        <v>0</v>
      </c>
      <c r="D404" s="3">
        <v>0</v>
      </c>
      <c r="E404" s="3">
        <v>0</v>
      </c>
      <c r="F404" s="2">
        <f>VLOOKUP(Reach11[[#This Row],[Station]],'[6]Reach and Share'!$A$1:$B$562,2,0)</f>
        <v>0</v>
      </c>
      <c r="G404" s="2">
        <f>Reach11[[#This Row],[Q1''2025]]-Reach11[[#This Row],[Q4''2024]]</f>
        <v>0</v>
      </c>
    </row>
    <row r="405" spans="1:7" x14ac:dyDescent="0.45">
      <c r="A405" s="3" t="s">
        <v>408</v>
      </c>
      <c r="B405" s="3">
        <v>0</v>
      </c>
      <c r="C405" s="3">
        <v>0</v>
      </c>
      <c r="D405" s="3">
        <v>0</v>
      </c>
      <c r="E405" s="3">
        <v>0</v>
      </c>
      <c r="F405" s="2">
        <f>VLOOKUP(Reach11[[#This Row],[Station]],'[6]Reach and Share'!$A$1:$B$562,2,0)</f>
        <v>0</v>
      </c>
      <c r="G405" s="2">
        <f>Reach11[[#This Row],[Q1''2025]]-Reach11[[#This Row],[Q4''2024]]</f>
        <v>0</v>
      </c>
    </row>
    <row r="406" spans="1:7" x14ac:dyDescent="0.45">
      <c r="A406" s="3" t="s">
        <v>21</v>
      </c>
      <c r="B406" s="3">
        <v>0</v>
      </c>
      <c r="C406" s="3">
        <v>0</v>
      </c>
      <c r="D406" s="3">
        <v>0</v>
      </c>
      <c r="E406" s="3">
        <v>0</v>
      </c>
      <c r="F406" s="2">
        <f>VLOOKUP(Reach11[[#This Row],[Station]],'[6]Reach and Share'!$A$1:$B$562,2,0)</f>
        <v>0</v>
      </c>
      <c r="G406" s="2">
        <f>Reach11[[#This Row],[Q1''2025]]-Reach11[[#This Row],[Q4''2024]]</f>
        <v>0</v>
      </c>
    </row>
    <row r="407" spans="1:7" x14ac:dyDescent="0.45">
      <c r="A407" s="3" t="s">
        <v>405</v>
      </c>
      <c r="B407" s="3">
        <v>0</v>
      </c>
      <c r="C407" s="3">
        <v>0</v>
      </c>
      <c r="D407" s="3">
        <v>0</v>
      </c>
      <c r="E407" s="3">
        <v>0</v>
      </c>
      <c r="F407" s="2">
        <f>VLOOKUP(Reach11[[#This Row],[Station]],'[6]Reach and Share'!$A$1:$B$562,2,0)</f>
        <v>0</v>
      </c>
      <c r="G407" s="2">
        <f>Reach11[[#This Row],[Q1''2025]]-Reach11[[#This Row],[Q4''2024]]</f>
        <v>0</v>
      </c>
    </row>
    <row r="408" spans="1:7" x14ac:dyDescent="0.45">
      <c r="A408" s="3" t="s">
        <v>404</v>
      </c>
      <c r="B408" s="3">
        <v>0</v>
      </c>
      <c r="C408" s="3">
        <v>0</v>
      </c>
      <c r="D408" s="3">
        <v>0</v>
      </c>
      <c r="E408" s="3">
        <v>0</v>
      </c>
      <c r="F408" s="2">
        <f>VLOOKUP(Reach11[[#This Row],[Station]],'[6]Reach and Share'!$A$1:$B$562,2,0)</f>
        <v>0</v>
      </c>
      <c r="G408" s="2">
        <f>Reach11[[#This Row],[Q1''2025]]-Reach11[[#This Row],[Q4''2024]]</f>
        <v>0</v>
      </c>
    </row>
    <row r="409" spans="1:7" x14ac:dyDescent="0.45">
      <c r="A409" s="3" t="s">
        <v>403</v>
      </c>
      <c r="B409" s="3">
        <v>0</v>
      </c>
      <c r="C409" s="3">
        <v>0</v>
      </c>
      <c r="D409" s="3">
        <v>0</v>
      </c>
      <c r="E409" s="3">
        <v>0</v>
      </c>
      <c r="F409" s="2">
        <f>VLOOKUP(Reach11[[#This Row],[Station]],'[6]Reach and Share'!$A$1:$B$562,2,0)</f>
        <v>0</v>
      </c>
      <c r="G409" s="2">
        <f>Reach11[[#This Row],[Q1''2025]]-Reach11[[#This Row],[Q4''2024]]</f>
        <v>0</v>
      </c>
    </row>
    <row r="410" spans="1:7" x14ac:dyDescent="0.45">
      <c r="A410" s="3" t="s">
        <v>394</v>
      </c>
      <c r="B410" s="3">
        <v>0</v>
      </c>
      <c r="C410" s="3">
        <v>0</v>
      </c>
      <c r="D410" s="3">
        <v>0</v>
      </c>
      <c r="E410" s="3">
        <v>0</v>
      </c>
      <c r="F410" s="2">
        <f>VLOOKUP(Reach11[[#This Row],[Station]],'[6]Reach and Share'!$A$1:$B$562,2,0)</f>
        <v>0</v>
      </c>
      <c r="G410" s="2">
        <f>Reach11[[#This Row],[Q1''2025]]-Reach11[[#This Row],[Q4''2024]]</f>
        <v>0</v>
      </c>
    </row>
    <row r="411" spans="1:7" x14ac:dyDescent="0.45">
      <c r="A411" s="3" t="s">
        <v>406</v>
      </c>
      <c r="B411" s="3">
        <v>0</v>
      </c>
      <c r="C411" s="3">
        <v>0</v>
      </c>
      <c r="D411" s="3">
        <v>0</v>
      </c>
      <c r="E411" s="3">
        <v>0</v>
      </c>
      <c r="F411" s="2">
        <f>VLOOKUP(Reach11[[#This Row],[Station]],'[6]Reach and Share'!$A$1:$B$562,2,0)</f>
        <v>0</v>
      </c>
      <c r="G411" s="2">
        <f>Reach11[[#This Row],[Q1''2025]]-Reach11[[#This Row],[Q4''2024]]</f>
        <v>0</v>
      </c>
    </row>
    <row r="412" spans="1:7" x14ac:dyDescent="0.45">
      <c r="A412" s="3" t="s">
        <v>465</v>
      </c>
      <c r="B412" s="3"/>
      <c r="C412" s="3"/>
      <c r="D412" s="3">
        <v>0</v>
      </c>
      <c r="E412" s="3">
        <v>0</v>
      </c>
      <c r="F412" s="2">
        <f>VLOOKUP(Reach11[[#This Row],[Station]],'[6]Reach and Share'!$A$1:$B$562,2,0)</f>
        <v>0</v>
      </c>
      <c r="G412" s="2">
        <f>Reach11[[#This Row],[Q1''2025]]-Reach11[[#This Row],[Q4''2024]]</f>
        <v>0</v>
      </c>
    </row>
    <row r="413" spans="1:7" x14ac:dyDescent="0.45">
      <c r="A413" s="3" t="s">
        <v>42</v>
      </c>
      <c r="B413" s="3">
        <v>0</v>
      </c>
      <c r="C413" s="3">
        <v>0</v>
      </c>
      <c r="D413" s="3">
        <v>8.0000000000000004E-4</v>
      </c>
      <c r="E413" s="3">
        <v>0</v>
      </c>
      <c r="F413" s="2">
        <f>VLOOKUP(Reach11[[#This Row],[Station]],'[6]Reach and Share'!$A$1:$B$562,2,0)</f>
        <v>0</v>
      </c>
      <c r="G413" s="2">
        <f>Reach11[[#This Row],[Q1''2025]]-Reach11[[#This Row],[Q4''2024]]</f>
        <v>0</v>
      </c>
    </row>
    <row r="414" spans="1:7" x14ac:dyDescent="0.45">
      <c r="A414" s="3" t="s">
        <v>339</v>
      </c>
      <c r="B414" s="3">
        <v>0</v>
      </c>
      <c r="C414" s="3">
        <v>0</v>
      </c>
      <c r="D414" s="3">
        <v>0</v>
      </c>
      <c r="E414" s="3">
        <v>0</v>
      </c>
      <c r="F414" s="2">
        <f>VLOOKUP(Reach11[[#This Row],[Station]],'[6]Reach and Share'!$A$1:$B$562,2,0)</f>
        <v>0</v>
      </c>
      <c r="G414" s="2">
        <f>Reach11[[#This Row],[Q1''2025]]-Reach11[[#This Row],[Q4''2024]]</f>
        <v>0</v>
      </c>
    </row>
    <row r="415" spans="1:7" x14ac:dyDescent="0.45">
      <c r="A415" s="3" t="s">
        <v>496</v>
      </c>
      <c r="B415" s="3"/>
      <c r="C415" s="3"/>
      <c r="D415" s="3"/>
      <c r="E415" s="3">
        <v>0</v>
      </c>
      <c r="F415" s="2">
        <f>VLOOKUP(Reach11[[#This Row],[Station]],'[6]Reach and Share'!$A$1:$B$562,2,0)</f>
        <v>0</v>
      </c>
      <c r="G415" s="2">
        <f>Reach11[[#This Row],[Q1''2025]]-Reach11[[#This Row],[Q4''2024]]</f>
        <v>0</v>
      </c>
    </row>
    <row r="416" spans="1:7" x14ac:dyDescent="0.45">
      <c r="A416" s="3" t="s">
        <v>270</v>
      </c>
      <c r="B416" s="3">
        <v>0</v>
      </c>
      <c r="C416" s="3">
        <v>0</v>
      </c>
      <c r="D416" s="3">
        <v>0</v>
      </c>
      <c r="E416" s="3">
        <v>0</v>
      </c>
      <c r="F416" s="2">
        <f>VLOOKUP(Reach11[[#This Row],[Station]],'[6]Reach and Share'!$A$1:$B$562,2,0)</f>
        <v>0</v>
      </c>
      <c r="G416" s="2">
        <f>Reach11[[#This Row],[Q1''2025]]-Reach11[[#This Row],[Q4''2024]]</f>
        <v>0</v>
      </c>
    </row>
    <row r="417" spans="1:7" x14ac:dyDescent="0.45">
      <c r="A417" s="3" t="s">
        <v>337</v>
      </c>
      <c r="B417" s="3">
        <v>0</v>
      </c>
      <c r="C417" s="3">
        <v>0</v>
      </c>
      <c r="D417" s="3">
        <v>0</v>
      </c>
      <c r="E417" s="3">
        <v>0</v>
      </c>
      <c r="F417" s="2">
        <f>VLOOKUP(Reach11[[#This Row],[Station]],'[6]Reach and Share'!$A$1:$B$562,2,0)</f>
        <v>0</v>
      </c>
      <c r="G417" s="2">
        <f>Reach11[[#This Row],[Q1''2025]]-Reach11[[#This Row],[Q4''2024]]</f>
        <v>0</v>
      </c>
    </row>
    <row r="418" spans="1:7" x14ac:dyDescent="0.45">
      <c r="A418" s="3" t="s">
        <v>76</v>
      </c>
      <c r="B418" s="3">
        <v>0</v>
      </c>
      <c r="C418" s="3">
        <v>0</v>
      </c>
      <c r="D418" s="3">
        <v>0</v>
      </c>
      <c r="E418" s="3">
        <v>0</v>
      </c>
      <c r="F418" s="2">
        <f>VLOOKUP(Reach11[[#This Row],[Station]],'[6]Reach and Share'!$A$1:$B$562,2,0)</f>
        <v>0</v>
      </c>
      <c r="G418" s="2">
        <f>Reach11[[#This Row],[Q1''2025]]-Reach11[[#This Row],[Q4''2024]]</f>
        <v>0</v>
      </c>
    </row>
    <row r="419" spans="1:7" x14ac:dyDescent="0.45">
      <c r="A419" s="3" t="s">
        <v>494</v>
      </c>
      <c r="B419" s="3"/>
      <c r="C419" s="3"/>
      <c r="D419" s="3"/>
      <c r="E419" s="3">
        <v>0</v>
      </c>
      <c r="F419" s="2">
        <f>VLOOKUP(Reach11[[#This Row],[Station]],'[6]Reach and Share'!$A$1:$B$562,2,0)</f>
        <v>0</v>
      </c>
      <c r="G419" s="2">
        <f>Reach11[[#This Row],[Q1''2025]]-Reach11[[#This Row],[Q4''2024]]</f>
        <v>0</v>
      </c>
    </row>
    <row r="420" spans="1:7" x14ac:dyDescent="0.45">
      <c r="A420" s="3" t="s">
        <v>272</v>
      </c>
      <c r="B420" s="3">
        <v>0</v>
      </c>
      <c r="C420" s="3">
        <v>0</v>
      </c>
      <c r="D420" s="3">
        <v>0</v>
      </c>
      <c r="E420" s="3">
        <v>0</v>
      </c>
      <c r="F420" s="2">
        <f>VLOOKUP(Reach11[[#This Row],[Station]],'[6]Reach and Share'!$A$1:$B$562,2,0)</f>
        <v>0</v>
      </c>
      <c r="G420" s="2">
        <f>Reach11[[#This Row],[Q1''2025]]-Reach11[[#This Row],[Q4''2024]]</f>
        <v>0</v>
      </c>
    </row>
    <row r="421" spans="1:7" x14ac:dyDescent="0.45">
      <c r="A421" s="3" t="s">
        <v>271</v>
      </c>
      <c r="B421" s="3">
        <v>0</v>
      </c>
      <c r="C421" s="3">
        <v>0</v>
      </c>
      <c r="D421" s="3">
        <v>0</v>
      </c>
      <c r="E421" s="3">
        <v>0</v>
      </c>
      <c r="F421" s="2">
        <f>VLOOKUP(Reach11[[#This Row],[Station]],'[6]Reach and Share'!$A$1:$B$562,2,0)</f>
        <v>0</v>
      </c>
      <c r="G421" s="2">
        <f>Reach11[[#This Row],[Q1''2025]]-Reach11[[#This Row],[Q4''2024]]</f>
        <v>0</v>
      </c>
    </row>
    <row r="422" spans="1:7" x14ac:dyDescent="0.45">
      <c r="A422" s="3" t="s">
        <v>338</v>
      </c>
      <c r="B422" s="3">
        <v>0</v>
      </c>
      <c r="C422" s="3">
        <v>0</v>
      </c>
      <c r="D422" s="3">
        <v>0</v>
      </c>
      <c r="E422" s="3">
        <v>0</v>
      </c>
      <c r="F422" s="2">
        <f>VLOOKUP(Reach11[[#This Row],[Station]],'[6]Reach and Share'!$A$1:$B$562,2,0)</f>
        <v>0</v>
      </c>
      <c r="G422" s="2">
        <f>Reach11[[#This Row],[Q1''2025]]-Reach11[[#This Row],[Q4''2024]]</f>
        <v>0</v>
      </c>
    </row>
    <row r="423" spans="1:7" x14ac:dyDescent="0.45">
      <c r="A423" s="3" t="s">
        <v>433</v>
      </c>
      <c r="B423" s="3"/>
      <c r="C423" s="3">
        <v>0</v>
      </c>
      <c r="D423" s="3">
        <v>0</v>
      </c>
      <c r="E423" s="3">
        <v>0</v>
      </c>
      <c r="F423" s="2">
        <f>VLOOKUP(Reach11[[#This Row],[Station]],'[6]Reach and Share'!$A$1:$B$562,2,0)</f>
        <v>0</v>
      </c>
      <c r="G423" s="2">
        <f>Reach11[[#This Row],[Q1''2025]]-Reach11[[#This Row],[Q4''2024]]</f>
        <v>0</v>
      </c>
    </row>
    <row r="424" spans="1:7" x14ac:dyDescent="0.45">
      <c r="A424" s="3" t="s">
        <v>172</v>
      </c>
      <c r="B424" s="3">
        <v>0</v>
      </c>
      <c r="C424" s="3">
        <v>0</v>
      </c>
      <c r="D424" s="3">
        <v>0</v>
      </c>
      <c r="E424" s="3">
        <v>0</v>
      </c>
      <c r="F424" s="2">
        <f>VLOOKUP(Reach11[[#This Row],[Station]],'[6]Reach and Share'!$A$1:$B$562,2,0)</f>
        <v>0</v>
      </c>
      <c r="G424" s="2">
        <f>Reach11[[#This Row],[Q1''2025]]-Reach11[[#This Row],[Q4''2024]]</f>
        <v>0</v>
      </c>
    </row>
    <row r="425" spans="1:7" x14ac:dyDescent="0.45">
      <c r="A425" s="3" t="s">
        <v>35</v>
      </c>
      <c r="B425" s="3">
        <v>0</v>
      </c>
      <c r="C425" s="3">
        <v>0</v>
      </c>
      <c r="D425" s="3">
        <v>0</v>
      </c>
      <c r="E425" s="3">
        <v>0</v>
      </c>
      <c r="F425" s="2">
        <f>VLOOKUP(Reach11[[#This Row],[Station]],'[6]Reach and Share'!$A$1:$B$562,2,0)</f>
        <v>0</v>
      </c>
      <c r="G425" s="2">
        <f>Reach11[[#This Row],[Q1''2025]]-Reach11[[#This Row],[Q4''2024]]</f>
        <v>0</v>
      </c>
    </row>
    <row r="426" spans="1:7" x14ac:dyDescent="0.45">
      <c r="A426" s="3" t="s">
        <v>458</v>
      </c>
      <c r="B426" s="3"/>
      <c r="C426" s="3">
        <v>0</v>
      </c>
      <c r="D426" s="3">
        <v>0</v>
      </c>
      <c r="E426" s="3">
        <v>0</v>
      </c>
      <c r="F426" s="2">
        <f>VLOOKUP(Reach11[[#This Row],[Station]],'[6]Reach and Share'!$A$1:$B$562,2,0)</f>
        <v>0</v>
      </c>
      <c r="G426" s="2">
        <f>Reach11[[#This Row],[Q1''2025]]-Reach11[[#This Row],[Q4''2024]]</f>
        <v>0</v>
      </c>
    </row>
    <row r="427" spans="1:7" x14ac:dyDescent="0.45">
      <c r="A427" s="3" t="s">
        <v>144</v>
      </c>
      <c r="B427" s="3">
        <v>0</v>
      </c>
      <c r="C427" s="3">
        <v>0</v>
      </c>
      <c r="D427" s="3">
        <v>0</v>
      </c>
      <c r="E427" s="3">
        <v>0</v>
      </c>
      <c r="F427" s="2">
        <f>VLOOKUP(Reach11[[#This Row],[Station]],'[6]Reach and Share'!$A$1:$B$562,2,0)</f>
        <v>0</v>
      </c>
      <c r="G427" s="2">
        <f>Reach11[[#This Row],[Q1''2025]]-Reach11[[#This Row],[Q4''2024]]</f>
        <v>0</v>
      </c>
    </row>
    <row r="428" spans="1:7" x14ac:dyDescent="0.45">
      <c r="A428" s="3" t="s">
        <v>236</v>
      </c>
      <c r="B428" s="3">
        <v>0</v>
      </c>
      <c r="C428" s="3">
        <v>0</v>
      </c>
      <c r="D428" s="3">
        <v>0</v>
      </c>
      <c r="E428" s="3">
        <v>0</v>
      </c>
      <c r="F428" s="2">
        <f>VLOOKUP(Reach11[[#This Row],[Station]],'[6]Reach and Share'!$A$1:$B$562,2,0)</f>
        <v>0</v>
      </c>
      <c r="G428" s="2">
        <f>Reach11[[#This Row],[Q1''2025]]-Reach11[[#This Row],[Q4''2024]]</f>
        <v>0</v>
      </c>
    </row>
    <row r="429" spans="1:7" x14ac:dyDescent="0.45">
      <c r="A429" s="3" t="s">
        <v>161</v>
      </c>
      <c r="B429" s="3">
        <v>0</v>
      </c>
      <c r="C429" s="3">
        <v>0</v>
      </c>
      <c r="D429" s="3">
        <v>0</v>
      </c>
      <c r="E429" s="3">
        <v>0</v>
      </c>
      <c r="F429" s="2">
        <f>VLOOKUP(Reach11[[#This Row],[Station]],'[6]Reach and Share'!$A$1:$B$562,2,0)</f>
        <v>0</v>
      </c>
      <c r="G429" s="2">
        <f>Reach11[[#This Row],[Q1''2025]]-Reach11[[#This Row],[Q4''2024]]</f>
        <v>0</v>
      </c>
    </row>
    <row r="430" spans="1:7" x14ac:dyDescent="0.45">
      <c r="A430" s="3" t="s">
        <v>468</v>
      </c>
      <c r="B430" s="3"/>
      <c r="C430" s="3"/>
      <c r="D430" s="3">
        <v>0</v>
      </c>
      <c r="E430" s="3">
        <v>0</v>
      </c>
      <c r="F430" s="2">
        <f>VLOOKUP(Reach11[[#This Row],[Station]],'[6]Reach and Share'!$A$1:$B$562,2,0)</f>
        <v>0</v>
      </c>
      <c r="G430" s="2">
        <f>Reach11[[#This Row],[Q1''2025]]-Reach11[[#This Row],[Q4''2024]]</f>
        <v>0</v>
      </c>
    </row>
    <row r="431" spans="1:7" x14ac:dyDescent="0.45">
      <c r="A431" s="3" t="s">
        <v>237</v>
      </c>
      <c r="B431" s="3">
        <v>0</v>
      </c>
      <c r="C431" s="3">
        <v>0</v>
      </c>
      <c r="D431" s="3">
        <v>0</v>
      </c>
      <c r="E431" s="3">
        <v>0</v>
      </c>
      <c r="F431" s="2">
        <f>VLOOKUP(Reach11[[#This Row],[Station]],'[6]Reach and Share'!$A$1:$B$562,2,0)</f>
        <v>0</v>
      </c>
      <c r="G431" s="2">
        <f>Reach11[[#This Row],[Q1''2025]]-Reach11[[#This Row],[Q4''2024]]</f>
        <v>0</v>
      </c>
    </row>
    <row r="432" spans="1:7" x14ac:dyDescent="0.45">
      <c r="A432" s="3" t="s">
        <v>201</v>
      </c>
      <c r="B432" s="3">
        <v>0</v>
      </c>
      <c r="C432" s="3">
        <v>0</v>
      </c>
      <c r="D432" s="3">
        <v>0</v>
      </c>
      <c r="E432" s="3">
        <v>0</v>
      </c>
      <c r="F432" s="2">
        <f>VLOOKUP(Reach11[[#This Row],[Station]],'[6]Reach and Share'!$A$1:$B$562,2,0)</f>
        <v>0</v>
      </c>
      <c r="G432" s="2">
        <f>Reach11[[#This Row],[Q1''2025]]-Reach11[[#This Row],[Q4''2024]]</f>
        <v>0</v>
      </c>
    </row>
    <row r="433" spans="1:7" x14ac:dyDescent="0.45">
      <c r="A433" s="3" t="s">
        <v>437</v>
      </c>
      <c r="B433" s="3"/>
      <c r="C433" s="3">
        <v>0</v>
      </c>
      <c r="D433" s="3">
        <v>0</v>
      </c>
      <c r="E433" s="3">
        <v>0</v>
      </c>
      <c r="F433" s="2">
        <f>VLOOKUP(Reach11[[#This Row],[Station]],'[6]Reach and Share'!$A$1:$B$562,2,0)</f>
        <v>0</v>
      </c>
      <c r="G433" s="2">
        <f>Reach11[[#This Row],[Q1''2025]]-Reach11[[#This Row],[Q4''2024]]</f>
        <v>0</v>
      </c>
    </row>
    <row r="434" spans="1:7" x14ac:dyDescent="0.45">
      <c r="A434" s="3" t="s">
        <v>520</v>
      </c>
      <c r="B434" s="3"/>
      <c r="C434" s="3"/>
      <c r="D434" s="3"/>
      <c r="E434" s="3">
        <v>0</v>
      </c>
      <c r="F434" s="2">
        <f>VLOOKUP(Reach11[[#This Row],[Station]],'[6]Reach and Share'!$A$1:$B$562,2,0)</f>
        <v>0</v>
      </c>
      <c r="G434" s="2">
        <f>Reach11[[#This Row],[Q1''2025]]-Reach11[[#This Row],[Q4''2024]]</f>
        <v>0</v>
      </c>
    </row>
    <row r="435" spans="1:7" x14ac:dyDescent="0.45">
      <c r="A435" s="3" t="s">
        <v>474</v>
      </c>
      <c r="B435" s="3"/>
      <c r="C435" s="3"/>
      <c r="D435" s="3">
        <v>0</v>
      </c>
      <c r="E435" s="3">
        <v>0</v>
      </c>
      <c r="F435" s="2">
        <f>VLOOKUP(Reach11[[#This Row],[Station]],'[6]Reach and Share'!$A$1:$B$562,2,0)</f>
        <v>0</v>
      </c>
      <c r="G435" s="2">
        <f>Reach11[[#This Row],[Q1''2025]]-Reach11[[#This Row],[Q4''2024]]</f>
        <v>0</v>
      </c>
    </row>
    <row r="436" spans="1:7" x14ac:dyDescent="0.45">
      <c r="A436" s="3" t="s">
        <v>187</v>
      </c>
      <c r="B436" s="3">
        <v>0</v>
      </c>
      <c r="C436" s="3">
        <v>0</v>
      </c>
      <c r="D436" s="3">
        <v>0</v>
      </c>
      <c r="E436" s="3">
        <v>0</v>
      </c>
      <c r="F436" s="2">
        <f>VLOOKUP(Reach11[[#This Row],[Station]],'[6]Reach and Share'!$A$1:$B$562,2,0)</f>
        <v>0</v>
      </c>
      <c r="G436" s="2">
        <f>Reach11[[#This Row],[Q1''2025]]-Reach11[[#This Row],[Q4''2024]]</f>
        <v>0</v>
      </c>
    </row>
    <row r="437" spans="1:7" x14ac:dyDescent="0.45">
      <c r="A437" s="3" t="s">
        <v>146</v>
      </c>
      <c r="B437" s="3">
        <v>0</v>
      </c>
      <c r="C437" s="3">
        <v>5.9999999999999995E-4</v>
      </c>
      <c r="D437" s="3">
        <v>0</v>
      </c>
      <c r="E437" s="3">
        <v>0</v>
      </c>
      <c r="F437" s="2">
        <f>VLOOKUP(Reach11[[#This Row],[Station]],'[6]Reach and Share'!$A$1:$B$562,2,0)</f>
        <v>0</v>
      </c>
      <c r="G437" s="2">
        <f>Reach11[[#This Row],[Q1''2025]]-Reach11[[#This Row],[Q4''2024]]</f>
        <v>0</v>
      </c>
    </row>
    <row r="438" spans="1:7" x14ac:dyDescent="0.45">
      <c r="A438" s="3" t="s">
        <v>436</v>
      </c>
      <c r="B438" s="3"/>
      <c r="C438" s="3">
        <v>0</v>
      </c>
      <c r="D438" s="3">
        <v>0</v>
      </c>
      <c r="E438" s="3">
        <v>0</v>
      </c>
      <c r="F438" s="2">
        <f>VLOOKUP(Reach11[[#This Row],[Station]],'[6]Reach and Share'!$A$1:$B$562,2,0)</f>
        <v>0</v>
      </c>
      <c r="G438" s="2">
        <f>Reach11[[#This Row],[Q1''2025]]-Reach11[[#This Row],[Q4''2024]]</f>
        <v>0</v>
      </c>
    </row>
    <row r="439" spans="1:7" x14ac:dyDescent="0.45">
      <c r="A439" s="3" t="s">
        <v>410</v>
      </c>
      <c r="B439" s="3">
        <v>0</v>
      </c>
      <c r="C439" s="3">
        <v>0</v>
      </c>
      <c r="D439" s="3">
        <v>0</v>
      </c>
      <c r="E439" s="3">
        <v>0</v>
      </c>
      <c r="F439" s="2">
        <f>VLOOKUP(Reach11[[#This Row],[Station]],'[6]Reach and Share'!$A$1:$B$562,2,0)</f>
        <v>0</v>
      </c>
      <c r="G439" s="2">
        <f>Reach11[[#This Row],[Q1''2025]]-Reach11[[#This Row],[Q4''2024]]</f>
        <v>0</v>
      </c>
    </row>
    <row r="440" spans="1:7" x14ac:dyDescent="0.45">
      <c r="A440" s="3" t="s">
        <v>422</v>
      </c>
      <c r="B440" s="3">
        <v>0</v>
      </c>
      <c r="C440" s="3">
        <v>0</v>
      </c>
      <c r="D440" s="3">
        <v>0</v>
      </c>
      <c r="E440" s="3">
        <v>0</v>
      </c>
      <c r="F440" s="2">
        <f>VLOOKUP(Reach11[[#This Row],[Station]],'[6]Reach and Share'!$A$1:$B$562,2,0)</f>
        <v>0</v>
      </c>
      <c r="G440" s="2">
        <f>Reach11[[#This Row],[Q1''2025]]-Reach11[[#This Row],[Q4''2024]]</f>
        <v>0</v>
      </c>
    </row>
    <row r="441" spans="1:7" x14ac:dyDescent="0.45">
      <c r="A441" s="3" t="s">
        <v>445</v>
      </c>
      <c r="B441" s="3"/>
      <c r="C441" s="3">
        <v>0</v>
      </c>
      <c r="D441" s="3">
        <v>0</v>
      </c>
      <c r="E441" s="3">
        <v>0</v>
      </c>
      <c r="F441" s="2">
        <f>VLOOKUP(Reach11[[#This Row],[Station]],'[6]Reach and Share'!$A$1:$B$562,2,0)</f>
        <v>0</v>
      </c>
      <c r="G441" s="2">
        <f>Reach11[[#This Row],[Q1''2025]]-Reach11[[#This Row],[Q4''2024]]</f>
        <v>0</v>
      </c>
    </row>
    <row r="442" spans="1:7" x14ac:dyDescent="0.45">
      <c r="A442" s="3" t="s">
        <v>399</v>
      </c>
      <c r="B442" s="3">
        <v>0</v>
      </c>
      <c r="C442" s="3">
        <v>0</v>
      </c>
      <c r="D442" s="3">
        <v>0</v>
      </c>
      <c r="E442" s="3">
        <v>0</v>
      </c>
      <c r="F442" s="2">
        <f>VLOOKUP(Reach11[[#This Row],[Station]],'[6]Reach and Share'!$A$1:$B$562,2,0)</f>
        <v>0</v>
      </c>
      <c r="G442" s="2">
        <f>Reach11[[#This Row],[Q1''2025]]-Reach11[[#This Row],[Q4''2024]]</f>
        <v>0</v>
      </c>
    </row>
    <row r="443" spans="1:7" x14ac:dyDescent="0.45">
      <c r="A443" s="3" t="s">
        <v>409</v>
      </c>
      <c r="B443" s="3">
        <v>0</v>
      </c>
      <c r="C443" s="3">
        <v>0</v>
      </c>
      <c r="D443" s="3">
        <v>0</v>
      </c>
      <c r="E443" s="3">
        <v>0</v>
      </c>
      <c r="F443" s="2">
        <f>VLOOKUP(Reach11[[#This Row],[Station]],'[6]Reach and Share'!$A$1:$B$562,2,0)</f>
        <v>0</v>
      </c>
      <c r="G443" s="2">
        <f>Reach11[[#This Row],[Q1''2025]]-Reach11[[#This Row],[Q4''2024]]</f>
        <v>0</v>
      </c>
    </row>
    <row r="444" spans="1:7" x14ac:dyDescent="0.45">
      <c r="A444" s="3" t="s">
        <v>208</v>
      </c>
      <c r="B444" s="3">
        <v>0</v>
      </c>
      <c r="C444" s="3">
        <v>0</v>
      </c>
      <c r="D444" s="3">
        <v>0</v>
      </c>
      <c r="E444" s="3">
        <v>0</v>
      </c>
      <c r="F444" s="2">
        <f>VLOOKUP(Reach11[[#This Row],[Station]],'[6]Reach and Share'!$A$1:$B$562,2,0)</f>
        <v>0</v>
      </c>
      <c r="G444" s="2">
        <f>Reach11[[#This Row],[Q1''2025]]-Reach11[[#This Row],[Q4''2024]]</f>
        <v>0</v>
      </c>
    </row>
    <row r="445" spans="1:7" x14ac:dyDescent="0.45">
      <c r="A445" s="3" t="s">
        <v>203</v>
      </c>
      <c r="B445" s="3">
        <v>0</v>
      </c>
      <c r="C445" s="3">
        <v>0</v>
      </c>
      <c r="D445" s="3">
        <v>0</v>
      </c>
      <c r="E445" s="3">
        <v>0</v>
      </c>
      <c r="F445" s="2">
        <f>VLOOKUP(Reach11[[#This Row],[Station]],'[6]Reach and Share'!$A$1:$B$562,2,0)</f>
        <v>0</v>
      </c>
      <c r="G445" s="2">
        <f>Reach11[[#This Row],[Q1''2025]]-Reach11[[#This Row],[Q4''2024]]</f>
        <v>0</v>
      </c>
    </row>
    <row r="446" spans="1:7" x14ac:dyDescent="0.45">
      <c r="A446" s="3" t="s">
        <v>45</v>
      </c>
      <c r="B446" s="3">
        <v>0</v>
      </c>
      <c r="C446" s="3">
        <v>0</v>
      </c>
      <c r="D446" s="3">
        <v>0</v>
      </c>
      <c r="E446" s="3">
        <v>0</v>
      </c>
      <c r="F446" s="2">
        <f>VLOOKUP(Reach11[[#This Row],[Station]],'[6]Reach and Share'!$A$1:$B$562,2,0)</f>
        <v>0</v>
      </c>
      <c r="G446" s="2">
        <f>Reach11[[#This Row],[Q1''2025]]-Reach11[[#This Row],[Q4''2024]]</f>
        <v>0</v>
      </c>
    </row>
    <row r="447" spans="1:7" x14ac:dyDescent="0.45">
      <c r="A447" s="3" t="s">
        <v>521</v>
      </c>
      <c r="B447" s="3"/>
      <c r="C447" s="3"/>
      <c r="D447" s="3"/>
      <c r="E447" s="3">
        <v>0</v>
      </c>
      <c r="F447" s="2">
        <f>VLOOKUP(Reach11[[#This Row],[Station]],'[6]Reach and Share'!$A$1:$B$562,2,0)</f>
        <v>0</v>
      </c>
      <c r="G447" s="2">
        <f>Reach11[[#This Row],[Q1''2025]]-Reach11[[#This Row],[Q4''2024]]</f>
        <v>0</v>
      </c>
    </row>
    <row r="448" spans="1:7" x14ac:dyDescent="0.45">
      <c r="A448" s="3" t="s">
        <v>502</v>
      </c>
      <c r="B448" s="3"/>
      <c r="C448" s="3"/>
      <c r="D448" s="3"/>
      <c r="E448" s="3">
        <v>0</v>
      </c>
      <c r="F448" s="2">
        <f>VLOOKUP(Reach11[[#This Row],[Station]],'[6]Reach and Share'!$A$1:$B$562,2,0)</f>
        <v>0</v>
      </c>
      <c r="G448" s="2">
        <f>Reach11[[#This Row],[Q1''2025]]-Reach11[[#This Row],[Q4''2024]]</f>
        <v>0</v>
      </c>
    </row>
    <row r="449" spans="1:7" x14ac:dyDescent="0.45">
      <c r="A449" s="3" t="s">
        <v>475</v>
      </c>
      <c r="B449" s="3"/>
      <c r="C449" s="3"/>
      <c r="D449" s="3">
        <v>0</v>
      </c>
      <c r="E449" s="3">
        <v>0</v>
      </c>
      <c r="F449" s="2">
        <f>VLOOKUP(Reach11[[#This Row],[Station]],'[6]Reach and Share'!$A$1:$B$562,2,0)</f>
        <v>0</v>
      </c>
      <c r="G449" s="2">
        <f>Reach11[[#This Row],[Q1''2025]]-Reach11[[#This Row],[Q4''2024]]</f>
        <v>0</v>
      </c>
    </row>
    <row r="450" spans="1:7" x14ac:dyDescent="0.45">
      <c r="A450" s="3" t="s">
        <v>398</v>
      </c>
      <c r="B450" s="3">
        <v>0</v>
      </c>
      <c r="C450" s="3">
        <v>0</v>
      </c>
      <c r="D450" s="3">
        <v>0</v>
      </c>
      <c r="E450" s="3">
        <v>0</v>
      </c>
      <c r="F450" s="2">
        <f>VLOOKUP(Reach11[[#This Row],[Station]],'[6]Reach and Share'!$A$1:$B$562,2,0)</f>
        <v>0</v>
      </c>
      <c r="G450" s="2">
        <f>Reach11[[#This Row],[Q1''2025]]-Reach11[[#This Row],[Q4''2024]]</f>
        <v>0</v>
      </c>
    </row>
    <row r="451" spans="1:7" x14ac:dyDescent="0.45">
      <c r="A451" s="3" t="s">
        <v>402</v>
      </c>
      <c r="B451" s="3">
        <v>0</v>
      </c>
      <c r="C451" s="3">
        <v>0</v>
      </c>
      <c r="D451" s="3">
        <v>0</v>
      </c>
      <c r="E451" s="3">
        <v>0</v>
      </c>
      <c r="F451" s="2">
        <f>VLOOKUP(Reach11[[#This Row],[Station]],'[6]Reach and Share'!$A$1:$B$562,2,0)</f>
        <v>0</v>
      </c>
      <c r="G451" s="2">
        <f>Reach11[[#This Row],[Q1''2025]]-Reach11[[#This Row],[Q4''2024]]</f>
        <v>0</v>
      </c>
    </row>
    <row r="452" spans="1:7" x14ac:dyDescent="0.45">
      <c r="A452" s="3" t="s">
        <v>401</v>
      </c>
      <c r="B452" s="3">
        <v>0</v>
      </c>
      <c r="C452" s="3">
        <v>0</v>
      </c>
      <c r="D452" s="3">
        <v>0</v>
      </c>
      <c r="E452" s="3">
        <v>0</v>
      </c>
      <c r="F452" s="2">
        <f>VLOOKUP(Reach11[[#This Row],[Station]],'[6]Reach and Share'!$A$1:$B$562,2,0)</f>
        <v>0</v>
      </c>
      <c r="G452" s="2">
        <f>Reach11[[#This Row],[Q1''2025]]-Reach11[[#This Row],[Q4''2024]]</f>
        <v>0</v>
      </c>
    </row>
    <row r="453" spans="1:7" x14ac:dyDescent="0.45">
      <c r="A453" s="3" t="s">
        <v>400</v>
      </c>
      <c r="B453" s="3">
        <v>0</v>
      </c>
      <c r="C453" s="3">
        <v>0</v>
      </c>
      <c r="D453" s="3">
        <v>0</v>
      </c>
      <c r="E453" s="3">
        <v>0</v>
      </c>
      <c r="F453" s="2">
        <f>VLOOKUP(Reach11[[#This Row],[Station]],'[6]Reach and Share'!$A$1:$B$562,2,0)</f>
        <v>0</v>
      </c>
      <c r="G453" s="2">
        <f>Reach11[[#This Row],[Q1''2025]]-Reach11[[#This Row],[Q4''2024]]</f>
        <v>0</v>
      </c>
    </row>
    <row r="454" spans="1:7" x14ac:dyDescent="0.45">
      <c r="A454" s="3" t="s">
        <v>388</v>
      </c>
      <c r="B454" s="3">
        <v>0</v>
      </c>
      <c r="C454" s="3">
        <v>0</v>
      </c>
      <c r="D454" s="3">
        <v>0</v>
      </c>
      <c r="E454" s="3">
        <v>0</v>
      </c>
      <c r="F454" s="2">
        <f>VLOOKUP(Reach11[[#This Row],[Station]],'[6]Reach and Share'!$A$1:$B$562,2,0)</f>
        <v>0</v>
      </c>
      <c r="G454" s="2">
        <f>Reach11[[#This Row],[Q1''2025]]-Reach11[[#This Row],[Q4''2024]]</f>
        <v>0</v>
      </c>
    </row>
    <row r="455" spans="1:7" x14ac:dyDescent="0.45">
      <c r="A455" s="3" t="s">
        <v>392</v>
      </c>
      <c r="B455" s="3">
        <v>0</v>
      </c>
      <c r="C455" s="3">
        <v>0</v>
      </c>
      <c r="D455" s="3">
        <v>0</v>
      </c>
      <c r="E455" s="3">
        <v>0</v>
      </c>
      <c r="F455" s="2">
        <f>VLOOKUP(Reach11[[#This Row],[Station]],'[6]Reach and Share'!$A$1:$B$562,2,0)</f>
        <v>0</v>
      </c>
      <c r="G455" s="2">
        <f>Reach11[[#This Row],[Q1''2025]]-Reach11[[#This Row],[Q4''2024]]</f>
        <v>0</v>
      </c>
    </row>
    <row r="456" spans="1:7" x14ac:dyDescent="0.45">
      <c r="A456" s="3" t="s">
        <v>389</v>
      </c>
      <c r="B456" s="3">
        <v>0</v>
      </c>
      <c r="C456" s="3">
        <v>0</v>
      </c>
      <c r="D456" s="3">
        <v>0</v>
      </c>
      <c r="E456" s="3">
        <v>0</v>
      </c>
      <c r="F456" s="2">
        <f>VLOOKUP(Reach11[[#This Row],[Station]],'[6]Reach and Share'!$A$1:$B$562,2,0)</f>
        <v>0</v>
      </c>
      <c r="G456" s="2">
        <f>Reach11[[#This Row],[Q1''2025]]-Reach11[[#This Row],[Q4''2024]]</f>
        <v>0</v>
      </c>
    </row>
    <row r="457" spans="1:7" x14ac:dyDescent="0.45">
      <c r="A457" s="3" t="s">
        <v>393</v>
      </c>
      <c r="B457" s="3">
        <v>0</v>
      </c>
      <c r="C457" s="3">
        <v>0</v>
      </c>
      <c r="D457" s="3">
        <v>0</v>
      </c>
      <c r="E457" s="3">
        <v>0</v>
      </c>
      <c r="F457" s="2">
        <f>VLOOKUP(Reach11[[#This Row],[Station]],'[6]Reach and Share'!$A$1:$B$562,2,0)</f>
        <v>0</v>
      </c>
      <c r="G457" s="2">
        <f>Reach11[[#This Row],[Q1''2025]]-Reach11[[#This Row],[Q4''2024]]</f>
        <v>0</v>
      </c>
    </row>
    <row r="458" spans="1:7" x14ac:dyDescent="0.45">
      <c r="A458" s="3" t="s">
        <v>397</v>
      </c>
      <c r="B458" s="3">
        <v>0</v>
      </c>
      <c r="C458" s="3">
        <v>0</v>
      </c>
      <c r="D458" s="3">
        <v>0</v>
      </c>
      <c r="E458" s="3">
        <v>0</v>
      </c>
      <c r="F458" s="2">
        <f>VLOOKUP(Reach11[[#This Row],[Station]],'[6]Reach and Share'!$A$1:$B$562,2,0)</f>
        <v>0</v>
      </c>
      <c r="G458" s="2">
        <f>Reach11[[#This Row],[Q1''2025]]-Reach11[[#This Row],[Q4''2024]]</f>
        <v>0</v>
      </c>
    </row>
    <row r="459" spans="1:7" x14ac:dyDescent="0.45">
      <c r="A459" s="3" t="s">
        <v>396</v>
      </c>
      <c r="B459" s="3">
        <v>0</v>
      </c>
      <c r="C459" s="3">
        <v>0</v>
      </c>
      <c r="D459" s="3">
        <v>5.0000000000000001E-3</v>
      </c>
      <c r="E459" s="3">
        <v>0</v>
      </c>
      <c r="F459" s="2">
        <f>VLOOKUP(Reach11[[#This Row],[Station]],'[6]Reach and Share'!$A$1:$B$562,2,0)</f>
        <v>0</v>
      </c>
      <c r="G459" s="2">
        <f>Reach11[[#This Row],[Q1''2025]]-Reach11[[#This Row],[Q4''2024]]</f>
        <v>0</v>
      </c>
    </row>
    <row r="460" spans="1:7" x14ac:dyDescent="0.45">
      <c r="A460" s="3" t="s">
        <v>395</v>
      </c>
      <c r="B460" s="3">
        <v>0</v>
      </c>
      <c r="C460" s="3">
        <v>0</v>
      </c>
      <c r="D460" s="3">
        <v>0</v>
      </c>
      <c r="E460" s="3">
        <v>0</v>
      </c>
      <c r="F460" s="2">
        <f>VLOOKUP(Reach11[[#This Row],[Station]],'[6]Reach and Share'!$A$1:$B$562,2,0)</f>
        <v>0</v>
      </c>
      <c r="G460" s="2">
        <f>Reach11[[#This Row],[Q1''2025]]-Reach11[[#This Row],[Q4''2024]]</f>
        <v>0</v>
      </c>
    </row>
    <row r="461" spans="1:7" x14ac:dyDescent="0.45">
      <c r="A461" s="3" t="s">
        <v>221</v>
      </c>
      <c r="B461" s="3">
        <v>0</v>
      </c>
      <c r="C461" s="3">
        <v>0</v>
      </c>
      <c r="D461" s="3">
        <v>0</v>
      </c>
      <c r="E461" s="3">
        <v>0</v>
      </c>
      <c r="F461" s="2">
        <f>VLOOKUP(Reach11[[#This Row],[Station]],'[6]Reach and Share'!$A$1:$B$562,2,0)</f>
        <v>0</v>
      </c>
      <c r="G461" s="2">
        <f>Reach11[[#This Row],[Q1''2025]]-Reach11[[#This Row],[Q4''2024]]</f>
        <v>0</v>
      </c>
    </row>
    <row r="462" spans="1:7" x14ac:dyDescent="0.45">
      <c r="A462" s="3" t="s">
        <v>159</v>
      </c>
      <c r="B462" s="3">
        <v>0</v>
      </c>
      <c r="C462" s="3">
        <v>0</v>
      </c>
      <c r="D462" s="3">
        <v>0</v>
      </c>
      <c r="E462" s="3">
        <v>0</v>
      </c>
      <c r="F462" s="2">
        <f>VLOOKUP(Reach11[[#This Row],[Station]],'[6]Reach and Share'!$A$1:$B$562,2,0)</f>
        <v>0</v>
      </c>
      <c r="G462" s="2">
        <f>Reach11[[#This Row],[Q1''2025]]-Reach11[[#This Row],[Q4''2024]]</f>
        <v>0</v>
      </c>
    </row>
    <row r="463" spans="1:7" x14ac:dyDescent="0.45">
      <c r="A463" s="3" t="s">
        <v>33</v>
      </c>
      <c r="B463" s="3">
        <v>0</v>
      </c>
      <c r="C463" s="3">
        <v>0</v>
      </c>
      <c r="D463" s="3">
        <v>0</v>
      </c>
      <c r="E463" s="3">
        <v>0</v>
      </c>
      <c r="F463" s="2">
        <f>VLOOKUP(Reach11[[#This Row],[Station]],'[6]Reach and Share'!$A$1:$B$562,2,0)</f>
        <v>0</v>
      </c>
      <c r="G463" s="2">
        <f>Reach11[[#This Row],[Q1''2025]]-Reach11[[#This Row],[Q4''2024]]</f>
        <v>0</v>
      </c>
    </row>
    <row r="464" spans="1:7" x14ac:dyDescent="0.45">
      <c r="A464" s="3" t="s">
        <v>25</v>
      </c>
      <c r="B464" s="3">
        <v>0</v>
      </c>
      <c r="C464" s="3">
        <v>0</v>
      </c>
      <c r="D464" s="3">
        <v>0</v>
      </c>
      <c r="E464" s="3">
        <v>0</v>
      </c>
      <c r="F464" s="2">
        <f>VLOOKUP(Reach11[[#This Row],[Station]],'[6]Reach and Share'!$A$1:$B$562,2,0)</f>
        <v>0</v>
      </c>
      <c r="G464" s="2">
        <f>Reach11[[#This Row],[Q1''2025]]-Reach11[[#This Row],[Q4''2024]]</f>
        <v>0</v>
      </c>
    </row>
    <row r="465" spans="1:7" x14ac:dyDescent="0.45">
      <c r="A465" s="3" t="s">
        <v>245</v>
      </c>
      <c r="B465" s="3">
        <v>0</v>
      </c>
      <c r="C465" s="3">
        <v>0</v>
      </c>
      <c r="D465" s="3">
        <v>0</v>
      </c>
      <c r="E465" s="3">
        <v>0</v>
      </c>
      <c r="F465" s="2">
        <f>VLOOKUP(Reach11[[#This Row],[Station]],'[6]Reach and Share'!$A$1:$B$562,2,0)</f>
        <v>0</v>
      </c>
      <c r="G465" s="2">
        <f>Reach11[[#This Row],[Q1''2025]]-Reach11[[#This Row],[Q4''2024]]</f>
        <v>0</v>
      </c>
    </row>
    <row r="466" spans="1:7" x14ac:dyDescent="0.45">
      <c r="A466" s="3" t="s">
        <v>485</v>
      </c>
      <c r="B466" s="3"/>
      <c r="C466" s="3"/>
      <c r="D466" s="3">
        <v>0</v>
      </c>
      <c r="E466" s="3">
        <v>0</v>
      </c>
      <c r="F466" s="2">
        <f>VLOOKUP(Reach11[[#This Row],[Station]],'[6]Reach and Share'!$A$1:$B$562,2,0)</f>
        <v>0</v>
      </c>
      <c r="G466" s="2">
        <f>Reach11[[#This Row],[Q1''2025]]-Reach11[[#This Row],[Q4''2024]]</f>
        <v>0</v>
      </c>
    </row>
    <row r="467" spans="1:7" x14ac:dyDescent="0.45">
      <c r="A467" s="3" t="s">
        <v>244</v>
      </c>
      <c r="B467" s="3">
        <v>0</v>
      </c>
      <c r="C467" s="3">
        <v>0</v>
      </c>
      <c r="D467" s="3">
        <v>0</v>
      </c>
      <c r="E467" s="3">
        <v>0</v>
      </c>
      <c r="F467" s="2">
        <f>VLOOKUP(Reach11[[#This Row],[Station]],'[6]Reach and Share'!$A$1:$B$562,2,0)</f>
        <v>0</v>
      </c>
      <c r="G467" s="2">
        <f>Reach11[[#This Row],[Q1''2025]]-Reach11[[#This Row],[Q4''2024]]</f>
        <v>0</v>
      </c>
    </row>
    <row r="468" spans="1:7" x14ac:dyDescent="0.45">
      <c r="A468" s="3" t="s">
        <v>265</v>
      </c>
      <c r="B468" s="3">
        <v>0</v>
      </c>
      <c r="C468" s="3">
        <v>0</v>
      </c>
      <c r="D468" s="3">
        <v>0</v>
      </c>
      <c r="E468" s="3">
        <v>0</v>
      </c>
      <c r="F468" s="2">
        <f>VLOOKUP(Reach11[[#This Row],[Station]],'[6]Reach and Share'!$A$1:$B$562,2,0)</f>
        <v>0</v>
      </c>
      <c r="G468" s="2">
        <f>Reach11[[#This Row],[Q1''2025]]-Reach11[[#This Row],[Q4''2024]]</f>
        <v>0</v>
      </c>
    </row>
    <row r="469" spans="1:7" x14ac:dyDescent="0.45">
      <c r="A469" s="3" t="s">
        <v>479</v>
      </c>
      <c r="B469" s="3"/>
      <c r="C469" s="3"/>
      <c r="D469" s="3">
        <v>0</v>
      </c>
      <c r="E469" s="3">
        <v>0</v>
      </c>
      <c r="F469" s="2">
        <f>VLOOKUP(Reach11[[#This Row],[Station]],'[6]Reach and Share'!$A$1:$B$562,2,0)</f>
        <v>0</v>
      </c>
      <c r="G469" s="2">
        <f>Reach11[[#This Row],[Q1''2025]]-Reach11[[#This Row],[Q4''2024]]</f>
        <v>0</v>
      </c>
    </row>
    <row r="470" spans="1:7" x14ac:dyDescent="0.45">
      <c r="A470" s="3" t="s">
        <v>478</v>
      </c>
      <c r="B470" s="3"/>
      <c r="C470" s="3"/>
      <c r="D470" s="3">
        <v>0</v>
      </c>
      <c r="E470" s="3">
        <v>0</v>
      </c>
      <c r="F470" s="2">
        <f>VLOOKUP(Reach11[[#This Row],[Station]],'[6]Reach and Share'!$A$1:$B$562,2,0)</f>
        <v>0</v>
      </c>
      <c r="G470" s="2">
        <f>Reach11[[#This Row],[Q1''2025]]-Reach11[[#This Row],[Q4''2024]]</f>
        <v>0</v>
      </c>
    </row>
    <row r="471" spans="1:7" x14ac:dyDescent="0.45">
      <c r="A471" s="3" t="s">
        <v>522</v>
      </c>
      <c r="B471" s="3"/>
      <c r="C471" s="3"/>
      <c r="D471" s="3"/>
      <c r="E471" s="3">
        <v>0</v>
      </c>
      <c r="F471" s="2">
        <f>VLOOKUP(Reach11[[#This Row],[Station]],'[6]Reach and Share'!$A$1:$B$562,2,0)</f>
        <v>0</v>
      </c>
      <c r="G471" s="2">
        <f>Reach11[[#This Row],[Q1''2025]]-Reach11[[#This Row],[Q4''2024]]</f>
        <v>0</v>
      </c>
    </row>
    <row r="472" spans="1:7" x14ac:dyDescent="0.45">
      <c r="A472" s="3" t="s">
        <v>504</v>
      </c>
      <c r="B472" s="3"/>
      <c r="C472" s="3"/>
      <c r="D472" s="3"/>
      <c r="E472" s="3">
        <v>0</v>
      </c>
      <c r="F472" s="2">
        <f>VLOOKUP(Reach11[[#This Row],[Station]],'[6]Reach and Share'!$A$1:$B$562,2,0)</f>
        <v>0</v>
      </c>
      <c r="G472" s="2">
        <f>Reach11[[#This Row],[Q1''2025]]-Reach11[[#This Row],[Q4''2024]]</f>
        <v>0</v>
      </c>
    </row>
    <row r="473" spans="1:7" x14ac:dyDescent="0.45">
      <c r="A473" s="3" t="s">
        <v>184</v>
      </c>
      <c r="B473" s="3">
        <v>0</v>
      </c>
      <c r="C473" s="3">
        <v>0</v>
      </c>
      <c r="D473" s="3">
        <v>0</v>
      </c>
      <c r="E473" s="3">
        <v>0</v>
      </c>
      <c r="F473" s="2">
        <f>VLOOKUP(Reach11[[#This Row],[Station]],'[6]Reach and Share'!$A$1:$B$562,2,0)</f>
        <v>0</v>
      </c>
      <c r="G473" s="2">
        <f>Reach11[[#This Row],[Q1''2025]]-Reach11[[#This Row],[Q4''2024]]</f>
        <v>0</v>
      </c>
    </row>
    <row r="474" spans="1:7" x14ac:dyDescent="0.45">
      <c r="A474" s="3" t="s">
        <v>266</v>
      </c>
      <c r="B474" s="3">
        <v>0</v>
      </c>
      <c r="C474" s="3">
        <v>0</v>
      </c>
      <c r="D474" s="3">
        <v>0</v>
      </c>
      <c r="E474" s="3">
        <v>0</v>
      </c>
      <c r="F474" s="2">
        <f>VLOOKUP(Reach11[[#This Row],[Station]],'[6]Reach and Share'!$A$1:$B$562,2,0)</f>
        <v>0</v>
      </c>
      <c r="G474" s="2">
        <f>Reach11[[#This Row],[Q1''2025]]-Reach11[[#This Row],[Q4''2024]]</f>
        <v>0</v>
      </c>
    </row>
    <row r="475" spans="1:7" x14ac:dyDescent="0.45">
      <c r="A475" s="3" t="s">
        <v>247</v>
      </c>
      <c r="B475" s="3">
        <v>0</v>
      </c>
      <c r="C475" s="3">
        <v>0</v>
      </c>
      <c r="D475" s="3">
        <v>0</v>
      </c>
      <c r="E475" s="3">
        <v>0</v>
      </c>
      <c r="F475" s="2">
        <f>VLOOKUP(Reach11[[#This Row],[Station]],'[6]Reach and Share'!$A$1:$B$562,2,0)</f>
        <v>0</v>
      </c>
      <c r="G475" s="2">
        <f>Reach11[[#This Row],[Q1''2025]]-Reach11[[#This Row],[Q4''2024]]</f>
        <v>0</v>
      </c>
    </row>
    <row r="476" spans="1:7" x14ac:dyDescent="0.45">
      <c r="A476" s="3" t="s">
        <v>252</v>
      </c>
      <c r="B476" s="3">
        <v>0</v>
      </c>
      <c r="C476" s="3">
        <v>0</v>
      </c>
      <c r="D476" s="3">
        <v>0</v>
      </c>
      <c r="E476" s="3">
        <v>0</v>
      </c>
      <c r="F476" s="2">
        <f>VLOOKUP(Reach11[[#This Row],[Station]],'[6]Reach and Share'!$A$1:$B$562,2,0)</f>
        <v>0</v>
      </c>
      <c r="G476" s="2">
        <f>Reach11[[#This Row],[Q1''2025]]-Reach11[[#This Row],[Q4''2024]]</f>
        <v>0</v>
      </c>
    </row>
    <row r="477" spans="1:7" x14ac:dyDescent="0.45">
      <c r="A477" s="3" t="s">
        <v>79</v>
      </c>
      <c r="B477" s="3">
        <v>0</v>
      </c>
      <c r="C477" s="3">
        <v>0</v>
      </c>
      <c r="D477" s="3">
        <v>0</v>
      </c>
      <c r="E477" s="3">
        <v>0</v>
      </c>
      <c r="F477" s="2">
        <f>VLOOKUP(Reach11[[#This Row],[Station]],'[6]Reach and Share'!$A$1:$B$562,2,0)</f>
        <v>0</v>
      </c>
      <c r="G477" s="2">
        <f>Reach11[[#This Row],[Q1''2025]]-Reach11[[#This Row],[Q4''2024]]</f>
        <v>0</v>
      </c>
    </row>
    <row r="478" spans="1:7" x14ac:dyDescent="0.45">
      <c r="A478" s="3" t="s">
        <v>451</v>
      </c>
      <c r="B478" s="3"/>
      <c r="C478" s="3">
        <v>0</v>
      </c>
      <c r="D478" s="3">
        <v>0</v>
      </c>
      <c r="E478" s="3">
        <v>0</v>
      </c>
      <c r="F478" s="2">
        <f>VLOOKUP(Reach11[[#This Row],[Station]],'[6]Reach and Share'!$A$1:$B$562,2,0)</f>
        <v>0</v>
      </c>
      <c r="G478" s="2">
        <f>Reach11[[#This Row],[Q1''2025]]-Reach11[[#This Row],[Q4''2024]]</f>
        <v>0</v>
      </c>
    </row>
    <row r="479" spans="1:7" x14ac:dyDescent="0.45">
      <c r="A479" s="3" t="s">
        <v>253</v>
      </c>
      <c r="B479" s="3">
        <v>0</v>
      </c>
      <c r="C479" s="3">
        <v>0</v>
      </c>
      <c r="D479" s="3">
        <v>0</v>
      </c>
      <c r="E479" s="3">
        <v>0</v>
      </c>
      <c r="F479" s="2">
        <f>VLOOKUP(Reach11[[#This Row],[Station]],'[6]Reach and Share'!$A$1:$B$562,2,0)</f>
        <v>0</v>
      </c>
      <c r="G479" s="2">
        <f>Reach11[[#This Row],[Q1''2025]]-Reach11[[#This Row],[Q4''2024]]</f>
        <v>0</v>
      </c>
    </row>
    <row r="480" spans="1:7" x14ac:dyDescent="0.45">
      <c r="A480" s="3" t="s">
        <v>464</v>
      </c>
      <c r="B480" s="3"/>
      <c r="C480" s="3"/>
      <c r="D480" s="3">
        <v>0</v>
      </c>
      <c r="E480" s="3">
        <v>0</v>
      </c>
      <c r="F480" s="2">
        <f>VLOOKUP(Reach11[[#This Row],[Station]],'[6]Reach and Share'!$A$1:$B$562,2,0)</f>
        <v>0</v>
      </c>
      <c r="G480" s="2">
        <f>Reach11[[#This Row],[Q1''2025]]-Reach11[[#This Row],[Q4''2024]]</f>
        <v>0</v>
      </c>
    </row>
    <row r="481" spans="1:7" x14ac:dyDescent="0.45">
      <c r="A481" s="3" t="s">
        <v>246</v>
      </c>
      <c r="B481" s="3">
        <v>0</v>
      </c>
      <c r="C481" s="3">
        <v>0</v>
      </c>
      <c r="D481" s="3">
        <v>0</v>
      </c>
      <c r="E481" s="3">
        <v>0</v>
      </c>
      <c r="F481" s="2">
        <f>VLOOKUP(Reach11[[#This Row],[Station]],'[6]Reach and Share'!$A$1:$B$562,2,0)</f>
        <v>0</v>
      </c>
      <c r="G481" s="2">
        <f>Reach11[[#This Row],[Q1''2025]]-Reach11[[#This Row],[Q4''2024]]</f>
        <v>0</v>
      </c>
    </row>
    <row r="482" spans="1:7" x14ac:dyDescent="0.45">
      <c r="A482" s="3" t="s">
        <v>447</v>
      </c>
      <c r="B482" s="3"/>
      <c r="C482" s="3">
        <v>0</v>
      </c>
      <c r="D482" s="3">
        <v>0</v>
      </c>
      <c r="E482" s="3">
        <v>0</v>
      </c>
      <c r="F482" s="2">
        <f>VLOOKUP(Reach11[[#This Row],[Station]],'[6]Reach and Share'!$A$1:$B$562,2,0)</f>
        <v>0</v>
      </c>
      <c r="G482" s="2">
        <f>Reach11[[#This Row],[Q1''2025]]-Reach11[[#This Row],[Q4''2024]]</f>
        <v>0</v>
      </c>
    </row>
    <row r="483" spans="1:7" x14ac:dyDescent="0.45">
      <c r="A483" s="3" t="s">
        <v>47</v>
      </c>
      <c r="B483" s="3">
        <v>0</v>
      </c>
      <c r="C483" s="3">
        <v>0</v>
      </c>
      <c r="D483" s="3">
        <v>0</v>
      </c>
      <c r="E483" s="3">
        <v>0</v>
      </c>
      <c r="F483" s="2">
        <f>VLOOKUP(Reach11[[#This Row],[Station]],'[6]Reach and Share'!$A$1:$B$562,2,0)</f>
        <v>0</v>
      </c>
      <c r="G483" s="2">
        <f>Reach11[[#This Row],[Q1''2025]]-Reach11[[#This Row],[Q4''2024]]</f>
        <v>0</v>
      </c>
    </row>
    <row r="484" spans="1:7" x14ac:dyDescent="0.45">
      <c r="A484" s="3" t="s">
        <v>250</v>
      </c>
      <c r="B484" s="3">
        <v>0</v>
      </c>
      <c r="C484" s="3">
        <v>0</v>
      </c>
      <c r="D484" s="3">
        <v>0</v>
      </c>
      <c r="E484" s="3">
        <v>0</v>
      </c>
      <c r="F484" s="2">
        <f>VLOOKUP(Reach11[[#This Row],[Station]],'[6]Reach and Share'!$A$1:$B$562,2,0)</f>
        <v>0</v>
      </c>
      <c r="G484" s="2">
        <f>Reach11[[#This Row],[Q1''2025]]-Reach11[[#This Row],[Q4''2024]]</f>
        <v>0</v>
      </c>
    </row>
    <row r="485" spans="1:7" x14ac:dyDescent="0.45">
      <c r="A485" s="3" t="s">
        <v>248</v>
      </c>
      <c r="B485" s="3">
        <v>6.9999999999999999E-4</v>
      </c>
      <c r="C485" s="3">
        <v>8.9999999999999998E-4</v>
      </c>
      <c r="D485" s="3">
        <v>2.2000000000000001E-3</v>
      </c>
      <c r="E485" s="3">
        <v>0</v>
      </c>
      <c r="F485" s="2">
        <f>VLOOKUP(Reach11[[#This Row],[Station]],'[6]Reach and Share'!$A$1:$B$562,2,0)</f>
        <v>0</v>
      </c>
      <c r="G485" s="2">
        <f>Reach11[[#This Row],[Q1''2025]]-Reach11[[#This Row],[Q4''2024]]</f>
        <v>0</v>
      </c>
    </row>
    <row r="486" spans="1:7" x14ac:dyDescent="0.45">
      <c r="A486" s="3" t="s">
        <v>30</v>
      </c>
      <c r="B486" s="3">
        <v>2.7000000000000001E-3</v>
      </c>
      <c r="C486" s="3">
        <v>0</v>
      </c>
      <c r="D486" s="3">
        <v>1.5E-3</v>
      </c>
      <c r="E486" s="3">
        <v>0</v>
      </c>
      <c r="F486" s="2">
        <f>VLOOKUP(Reach11[[#This Row],[Station]],'[6]Reach and Share'!$A$1:$B$562,2,0)</f>
        <v>0</v>
      </c>
      <c r="G486" s="2">
        <f>Reach11[[#This Row],[Q1''2025]]-Reach11[[#This Row],[Q4''2024]]</f>
        <v>0</v>
      </c>
    </row>
    <row r="487" spans="1:7" x14ac:dyDescent="0.45">
      <c r="A487" s="3" t="s">
        <v>20</v>
      </c>
      <c r="B487" s="3">
        <v>0</v>
      </c>
      <c r="C487" s="3">
        <v>0</v>
      </c>
      <c r="D487" s="3">
        <v>2.5999999999999999E-3</v>
      </c>
      <c r="E487" s="3">
        <v>0</v>
      </c>
      <c r="F487" s="2">
        <f>VLOOKUP(Reach11[[#This Row],[Station]],'[6]Reach and Share'!$A$1:$B$562,2,0)</f>
        <v>0</v>
      </c>
      <c r="G487" s="2">
        <f>Reach11[[#This Row],[Q1''2025]]-Reach11[[#This Row],[Q4''2024]]</f>
        <v>0</v>
      </c>
    </row>
    <row r="488" spans="1:7" x14ac:dyDescent="0.45">
      <c r="A488" s="3" t="s">
        <v>153</v>
      </c>
      <c r="B488" s="3">
        <v>0</v>
      </c>
      <c r="C488" s="3">
        <v>0</v>
      </c>
      <c r="D488" s="3">
        <v>0</v>
      </c>
      <c r="E488" s="3">
        <v>0</v>
      </c>
      <c r="F488" s="2">
        <f>VLOOKUP(Reach11[[#This Row],[Station]],'[6]Reach and Share'!$A$1:$B$562,2,0)</f>
        <v>0</v>
      </c>
      <c r="G488" s="2">
        <f>Reach11[[#This Row],[Q1''2025]]-Reach11[[#This Row],[Q4''2024]]</f>
        <v>0</v>
      </c>
    </row>
    <row r="489" spans="1:7" x14ac:dyDescent="0.45">
      <c r="A489" s="3" t="s">
        <v>251</v>
      </c>
      <c r="B489" s="3">
        <v>0</v>
      </c>
      <c r="C489" s="3">
        <v>0</v>
      </c>
      <c r="D489" s="3">
        <v>0</v>
      </c>
      <c r="E489" s="3">
        <v>0</v>
      </c>
      <c r="F489" s="2">
        <f>VLOOKUP(Reach11[[#This Row],[Station]],'[6]Reach and Share'!$A$1:$B$562,2,0)</f>
        <v>0</v>
      </c>
      <c r="G489" s="2">
        <f>Reach11[[#This Row],[Q1''2025]]-Reach11[[#This Row],[Q4''2024]]</f>
        <v>0</v>
      </c>
    </row>
    <row r="490" spans="1:7" x14ac:dyDescent="0.45">
      <c r="A490" s="3" t="s">
        <v>229</v>
      </c>
      <c r="B490" s="3">
        <v>0</v>
      </c>
      <c r="C490" s="3">
        <v>0</v>
      </c>
      <c r="D490" s="3">
        <v>0</v>
      </c>
      <c r="E490" s="3">
        <v>0</v>
      </c>
      <c r="F490" s="2">
        <f>VLOOKUP(Reach11[[#This Row],[Station]],'[6]Reach and Share'!$A$1:$B$562,2,0)</f>
        <v>0</v>
      </c>
      <c r="G490" s="2">
        <f>Reach11[[#This Row],[Q1''2025]]-Reach11[[#This Row],[Q4''2024]]</f>
        <v>0</v>
      </c>
    </row>
    <row r="491" spans="1:7" x14ac:dyDescent="0.45">
      <c r="A491" s="3" t="s">
        <v>286</v>
      </c>
      <c r="B491" s="3">
        <v>0</v>
      </c>
      <c r="C491" s="3">
        <v>0</v>
      </c>
      <c r="D491" s="3">
        <v>0</v>
      </c>
      <c r="E491" s="3">
        <v>0</v>
      </c>
      <c r="F491" s="2">
        <f>VLOOKUP(Reach11[[#This Row],[Station]],'[6]Reach and Share'!$A$1:$B$562,2,0)</f>
        <v>0</v>
      </c>
      <c r="G491" s="2">
        <f>Reach11[[#This Row],[Q1''2025]]-Reach11[[#This Row],[Q4''2024]]</f>
        <v>0</v>
      </c>
    </row>
    <row r="492" spans="1:7" x14ac:dyDescent="0.45">
      <c r="A492" s="3" t="s">
        <v>278</v>
      </c>
      <c r="B492" s="3">
        <v>0</v>
      </c>
      <c r="C492" s="3">
        <v>0</v>
      </c>
      <c r="D492" s="3">
        <v>0</v>
      </c>
      <c r="E492" s="3">
        <v>0</v>
      </c>
      <c r="F492" s="2">
        <f>VLOOKUP(Reach11[[#This Row],[Station]],'[6]Reach and Share'!$A$1:$B$562,2,0)</f>
        <v>0</v>
      </c>
      <c r="G492" s="2">
        <f>Reach11[[#This Row],[Q1''2025]]-Reach11[[#This Row],[Q4''2024]]</f>
        <v>0</v>
      </c>
    </row>
    <row r="493" spans="1:7" x14ac:dyDescent="0.45">
      <c r="A493" s="3" t="s">
        <v>40</v>
      </c>
      <c r="B493" s="3">
        <v>0</v>
      </c>
      <c r="C493" s="3">
        <v>0</v>
      </c>
      <c r="D493" s="3">
        <v>0</v>
      </c>
      <c r="E493" s="3">
        <v>0</v>
      </c>
      <c r="F493" s="2">
        <f>VLOOKUP(Reach11[[#This Row],[Station]],'[6]Reach and Share'!$A$1:$B$562,2,0)</f>
        <v>0</v>
      </c>
      <c r="G493" s="2">
        <f>Reach11[[#This Row],[Q1''2025]]-Reach11[[#This Row],[Q4''2024]]</f>
        <v>0</v>
      </c>
    </row>
    <row r="494" spans="1:7" x14ac:dyDescent="0.45">
      <c r="A494" s="3" t="s">
        <v>181</v>
      </c>
      <c r="B494" s="3">
        <v>0</v>
      </c>
      <c r="C494" s="3">
        <v>0</v>
      </c>
      <c r="D494" s="3">
        <v>0</v>
      </c>
      <c r="E494" s="3">
        <v>0</v>
      </c>
      <c r="F494" s="2">
        <f>VLOOKUP(Reach11[[#This Row],[Station]],'[6]Reach and Share'!$A$1:$B$562,2,0)</f>
        <v>0</v>
      </c>
      <c r="G494" s="2">
        <f>Reach11[[#This Row],[Q1''2025]]-Reach11[[#This Row],[Q4''2024]]</f>
        <v>0</v>
      </c>
    </row>
    <row r="495" spans="1:7" x14ac:dyDescent="0.45">
      <c r="A495" s="3" t="s">
        <v>280</v>
      </c>
      <c r="B495" s="3">
        <v>0</v>
      </c>
      <c r="C495" s="3">
        <v>0</v>
      </c>
      <c r="D495" s="3">
        <v>0</v>
      </c>
      <c r="E495" s="3">
        <v>0</v>
      </c>
      <c r="F495" s="2">
        <f>VLOOKUP(Reach11[[#This Row],[Station]],'[6]Reach and Share'!$A$1:$B$562,2,0)</f>
        <v>0</v>
      </c>
      <c r="G495" s="2">
        <f>Reach11[[#This Row],[Q1''2025]]-Reach11[[#This Row],[Q4''2024]]</f>
        <v>0</v>
      </c>
    </row>
    <row r="496" spans="1:7" x14ac:dyDescent="0.45">
      <c r="A496" s="3" t="s">
        <v>477</v>
      </c>
      <c r="B496" s="3"/>
      <c r="C496" s="3"/>
      <c r="D496" s="3">
        <v>0</v>
      </c>
      <c r="E496" s="3">
        <v>0</v>
      </c>
      <c r="F496" s="2">
        <f>VLOOKUP(Reach11[[#This Row],[Station]],'[6]Reach and Share'!$A$1:$B$562,2,0)</f>
        <v>0</v>
      </c>
      <c r="G496" s="2">
        <f>Reach11[[#This Row],[Q1''2025]]-Reach11[[#This Row],[Q4''2024]]</f>
        <v>0</v>
      </c>
    </row>
    <row r="497" spans="1:7" x14ac:dyDescent="0.45">
      <c r="A497" s="3" t="s">
        <v>283</v>
      </c>
      <c r="B497" s="3">
        <v>0</v>
      </c>
      <c r="C497" s="3">
        <v>0</v>
      </c>
      <c r="D497" s="3">
        <v>0</v>
      </c>
      <c r="E497" s="3">
        <v>0</v>
      </c>
      <c r="F497" s="2">
        <f>VLOOKUP(Reach11[[#This Row],[Station]],'[6]Reach and Share'!$A$1:$B$562,2,0)</f>
        <v>0</v>
      </c>
      <c r="G497" s="2">
        <f>Reach11[[#This Row],[Q1''2025]]-Reach11[[#This Row],[Q4''2024]]</f>
        <v>0</v>
      </c>
    </row>
    <row r="498" spans="1:7" x14ac:dyDescent="0.45">
      <c r="A498" s="3" t="s">
        <v>281</v>
      </c>
      <c r="B498" s="3">
        <v>0</v>
      </c>
      <c r="C498" s="3">
        <v>0</v>
      </c>
      <c r="D498" s="3">
        <v>0</v>
      </c>
      <c r="E498" s="3">
        <v>0</v>
      </c>
      <c r="F498" s="2">
        <f>VLOOKUP(Reach11[[#This Row],[Station]],'[6]Reach and Share'!$A$1:$B$562,2,0)</f>
        <v>0</v>
      </c>
      <c r="G498" s="2">
        <f>Reach11[[#This Row],[Q1''2025]]-Reach11[[#This Row],[Q4''2024]]</f>
        <v>0</v>
      </c>
    </row>
    <row r="499" spans="1:7" x14ac:dyDescent="0.45">
      <c r="A499" s="3" t="s">
        <v>510</v>
      </c>
      <c r="B499" s="3"/>
      <c r="C499" s="3"/>
      <c r="D499" s="3"/>
      <c r="E499" s="3">
        <v>0</v>
      </c>
      <c r="F499" s="2">
        <f>VLOOKUP(Reach11[[#This Row],[Station]],'[6]Reach and Share'!$A$1:$B$562,2,0)</f>
        <v>0</v>
      </c>
      <c r="G499" s="2">
        <f>Reach11[[#This Row],[Q1''2025]]-Reach11[[#This Row],[Q4''2024]]</f>
        <v>0</v>
      </c>
    </row>
    <row r="500" spans="1:7" x14ac:dyDescent="0.45">
      <c r="A500" s="3" t="s">
        <v>275</v>
      </c>
      <c r="B500" s="3">
        <v>0</v>
      </c>
      <c r="C500" s="3">
        <v>0</v>
      </c>
      <c r="D500" s="3">
        <v>0</v>
      </c>
      <c r="E500" s="3">
        <v>0</v>
      </c>
      <c r="F500" s="2">
        <f>VLOOKUP(Reach11[[#This Row],[Station]],'[6]Reach and Share'!$A$1:$B$562,2,0)</f>
        <v>0</v>
      </c>
      <c r="G500" s="2">
        <f>Reach11[[#This Row],[Q1''2025]]-Reach11[[#This Row],[Q4''2024]]</f>
        <v>0</v>
      </c>
    </row>
    <row r="501" spans="1:7" x14ac:dyDescent="0.45">
      <c r="A501" s="3" t="s">
        <v>274</v>
      </c>
      <c r="B501" s="3">
        <v>0</v>
      </c>
      <c r="C501" s="3">
        <v>0</v>
      </c>
      <c r="D501" s="3">
        <v>0</v>
      </c>
      <c r="E501" s="3">
        <v>0</v>
      </c>
      <c r="F501" s="2">
        <f>VLOOKUP(Reach11[[#This Row],[Station]],'[6]Reach and Share'!$A$1:$B$562,2,0)</f>
        <v>0</v>
      </c>
      <c r="G501" s="2">
        <f>Reach11[[#This Row],[Q1''2025]]-Reach11[[#This Row],[Q4''2024]]</f>
        <v>0</v>
      </c>
    </row>
    <row r="502" spans="1:7" x14ac:dyDescent="0.45">
      <c r="A502" s="3" t="s">
        <v>273</v>
      </c>
      <c r="B502" s="3">
        <v>0</v>
      </c>
      <c r="C502" s="3">
        <v>0</v>
      </c>
      <c r="D502" s="3">
        <v>0</v>
      </c>
      <c r="E502" s="3">
        <v>0</v>
      </c>
      <c r="F502" s="2">
        <f>VLOOKUP(Reach11[[#This Row],[Station]],'[6]Reach and Share'!$A$1:$B$562,2,0)</f>
        <v>0</v>
      </c>
      <c r="G502" s="2">
        <f>Reach11[[#This Row],[Q1''2025]]-Reach11[[#This Row],[Q4''2024]]</f>
        <v>0</v>
      </c>
    </row>
    <row r="503" spans="1:7" x14ac:dyDescent="0.45">
      <c r="A503" s="3" t="s">
        <v>276</v>
      </c>
      <c r="B503" s="3">
        <v>0</v>
      </c>
      <c r="C503" s="3">
        <v>0</v>
      </c>
      <c r="D503" s="3">
        <v>0</v>
      </c>
      <c r="E503" s="3">
        <v>0</v>
      </c>
      <c r="F503" s="2">
        <f>VLOOKUP(Reach11[[#This Row],[Station]],'[6]Reach and Share'!$A$1:$B$562,2,0)</f>
        <v>0</v>
      </c>
      <c r="G503" s="2">
        <f>Reach11[[#This Row],[Q1''2025]]-Reach11[[#This Row],[Q4''2024]]</f>
        <v>0</v>
      </c>
    </row>
    <row r="504" spans="1:7" x14ac:dyDescent="0.45">
      <c r="A504" s="3" t="s">
        <v>73</v>
      </c>
      <c r="B504" s="3">
        <v>0</v>
      </c>
      <c r="C504" s="3">
        <v>0</v>
      </c>
      <c r="D504" s="3">
        <v>0</v>
      </c>
      <c r="E504" s="3">
        <v>0</v>
      </c>
      <c r="F504" s="2">
        <f>VLOOKUP(Reach11[[#This Row],[Station]],'[6]Reach and Share'!$A$1:$B$562,2,0)</f>
        <v>0</v>
      </c>
      <c r="G504" s="2">
        <f>Reach11[[#This Row],[Q1''2025]]-Reach11[[#This Row],[Q4''2024]]</f>
        <v>0</v>
      </c>
    </row>
    <row r="505" spans="1:7" x14ac:dyDescent="0.45">
      <c r="A505" s="3" t="s">
        <v>446</v>
      </c>
      <c r="B505" s="3"/>
      <c r="C505" s="3">
        <v>0</v>
      </c>
      <c r="D505" s="3">
        <v>0</v>
      </c>
      <c r="E505" s="3">
        <v>0</v>
      </c>
      <c r="F505" s="2">
        <f>VLOOKUP(Reach11[[#This Row],[Station]],'[6]Reach and Share'!$A$1:$B$562,2,0)</f>
        <v>0</v>
      </c>
      <c r="G505" s="2">
        <f>Reach11[[#This Row],[Q1''2025]]-Reach11[[#This Row],[Q4''2024]]</f>
        <v>0</v>
      </c>
    </row>
    <row r="506" spans="1:7" x14ac:dyDescent="0.45">
      <c r="A506" s="3" t="s">
        <v>78</v>
      </c>
      <c r="B506" s="3">
        <v>0</v>
      </c>
      <c r="C506" s="3">
        <v>0</v>
      </c>
      <c r="D506" s="3">
        <v>0</v>
      </c>
      <c r="E506" s="3">
        <v>0</v>
      </c>
      <c r="F506" s="2">
        <f>VLOOKUP(Reach11[[#This Row],[Station]],'[6]Reach and Share'!$A$1:$B$562,2,0)</f>
        <v>0</v>
      </c>
      <c r="G506" s="2">
        <f>Reach11[[#This Row],[Q1''2025]]-Reach11[[#This Row],[Q4''2024]]</f>
        <v>0</v>
      </c>
    </row>
    <row r="507" spans="1:7" x14ac:dyDescent="0.45">
      <c r="A507" s="3" t="s">
        <v>282</v>
      </c>
      <c r="B507" s="3">
        <v>0</v>
      </c>
      <c r="C507" s="3">
        <v>0</v>
      </c>
      <c r="D507" s="3">
        <v>0</v>
      </c>
      <c r="E507" s="3">
        <v>0</v>
      </c>
      <c r="F507" s="2">
        <f>VLOOKUP(Reach11[[#This Row],[Station]],'[6]Reach and Share'!$A$1:$B$562,2,0)</f>
        <v>0</v>
      </c>
      <c r="G507" s="2">
        <f>Reach11[[#This Row],[Q1''2025]]-Reach11[[#This Row],[Q4''2024]]</f>
        <v>0</v>
      </c>
    </row>
    <row r="508" spans="1:7" x14ac:dyDescent="0.45">
      <c r="A508" s="3" t="s">
        <v>269</v>
      </c>
      <c r="B508" s="3">
        <v>0</v>
      </c>
      <c r="C508" s="3">
        <v>0</v>
      </c>
      <c r="D508" s="3">
        <v>0</v>
      </c>
      <c r="E508" s="3">
        <v>0</v>
      </c>
      <c r="F508" s="2">
        <f>VLOOKUP(Reach11[[#This Row],[Station]],'[6]Reach and Share'!$A$1:$B$562,2,0)</f>
        <v>0</v>
      </c>
      <c r="G508" s="2">
        <f>Reach11[[#This Row],[Q1''2025]]-Reach11[[#This Row],[Q4''2024]]</f>
        <v>0</v>
      </c>
    </row>
    <row r="509" spans="1:7" x14ac:dyDescent="0.45">
      <c r="A509" s="3" t="s">
        <v>503</v>
      </c>
      <c r="B509" s="3"/>
      <c r="C509" s="3"/>
      <c r="D509" s="3"/>
      <c r="E509" s="3">
        <v>0</v>
      </c>
      <c r="F509" s="2">
        <f>VLOOKUP(Reach11[[#This Row],[Station]],'[6]Reach and Share'!$A$1:$B$562,2,0)</f>
        <v>0</v>
      </c>
      <c r="G509" s="2">
        <f>Reach11[[#This Row],[Q1''2025]]-Reach11[[#This Row],[Q4''2024]]</f>
        <v>0</v>
      </c>
    </row>
    <row r="510" spans="1:7" x14ac:dyDescent="0.45">
      <c r="A510" s="3" t="s">
        <v>495</v>
      </c>
      <c r="B510" s="3"/>
      <c r="C510" s="3"/>
      <c r="D510" s="3"/>
      <c r="E510" s="3">
        <v>0</v>
      </c>
      <c r="F510" s="2">
        <f>VLOOKUP(Reach11[[#This Row],[Station]],'[6]Reach and Share'!$A$1:$B$562,2,0)</f>
        <v>0</v>
      </c>
      <c r="G510" s="2">
        <f>Reach11[[#This Row],[Q1''2025]]-Reach11[[#This Row],[Q4''2024]]</f>
        <v>0</v>
      </c>
    </row>
    <row r="511" spans="1:7" x14ac:dyDescent="0.45">
      <c r="A511" s="3" t="s">
        <v>452</v>
      </c>
      <c r="B511" s="3"/>
      <c r="C511" s="3">
        <v>0</v>
      </c>
      <c r="D511" s="3">
        <v>0</v>
      </c>
      <c r="E511" s="3">
        <v>0</v>
      </c>
      <c r="F511" s="2">
        <f>VLOOKUP(Reach11[[#This Row],[Station]],'[6]Reach and Share'!$A$1:$B$562,2,0)</f>
        <v>0</v>
      </c>
      <c r="G511" s="2">
        <f>Reach11[[#This Row],[Q1''2025]]-Reach11[[#This Row],[Q4''2024]]</f>
        <v>0</v>
      </c>
    </row>
    <row r="512" spans="1:7" x14ac:dyDescent="0.45">
      <c r="A512" s="3" t="s">
        <v>285</v>
      </c>
      <c r="B512" s="3">
        <v>0</v>
      </c>
      <c r="C512" s="3">
        <v>0</v>
      </c>
      <c r="D512" s="3">
        <v>0</v>
      </c>
      <c r="E512" s="3">
        <v>0</v>
      </c>
      <c r="F512" s="2">
        <f>VLOOKUP(Reach11[[#This Row],[Station]],'[6]Reach and Share'!$A$1:$B$562,2,0)</f>
        <v>0</v>
      </c>
      <c r="G512" s="2">
        <f>Reach11[[#This Row],[Q1''2025]]-Reach11[[#This Row],[Q4''2024]]</f>
        <v>0</v>
      </c>
    </row>
    <row r="513" spans="1:7" x14ac:dyDescent="0.45">
      <c r="A513" s="3" t="s">
        <v>284</v>
      </c>
      <c r="B513" s="3">
        <v>0</v>
      </c>
      <c r="C513" s="3">
        <v>0</v>
      </c>
      <c r="D513" s="3">
        <v>0</v>
      </c>
      <c r="E513" s="3">
        <v>0</v>
      </c>
      <c r="F513" s="2">
        <f>VLOOKUP(Reach11[[#This Row],[Station]],'[6]Reach and Share'!$A$1:$B$562,2,0)</f>
        <v>0</v>
      </c>
      <c r="G513" s="2">
        <f>Reach11[[#This Row],[Q1''2025]]-Reach11[[#This Row],[Q4''2024]]</f>
        <v>0</v>
      </c>
    </row>
    <row r="514" spans="1:7" x14ac:dyDescent="0.45">
      <c r="A514" s="3" t="s">
        <v>466</v>
      </c>
      <c r="B514" s="3"/>
      <c r="C514" s="3"/>
      <c r="D514" s="3">
        <v>0</v>
      </c>
      <c r="E514" s="3">
        <v>0</v>
      </c>
      <c r="F514" s="2">
        <f>VLOOKUP(Reach11[[#This Row],[Station]],'[6]Reach and Share'!$A$1:$B$562,2,0)</f>
        <v>0</v>
      </c>
      <c r="G514" s="2">
        <f>Reach11[[#This Row],[Q1''2025]]-Reach11[[#This Row],[Q4''2024]]</f>
        <v>0</v>
      </c>
    </row>
    <row r="515" spans="1:7" x14ac:dyDescent="0.45">
      <c r="A515" s="3" t="s">
        <v>28</v>
      </c>
      <c r="B515" s="3">
        <v>3.2000000000000002E-3</v>
      </c>
      <c r="C515" s="3">
        <v>5.9999999999999995E-4</v>
      </c>
      <c r="D515" s="3">
        <v>0</v>
      </c>
      <c r="E515" s="3">
        <v>0</v>
      </c>
      <c r="F515" s="2">
        <f>VLOOKUP(Reach11[[#This Row],[Station]],'[6]Reach and Share'!$A$1:$B$562,2,0)</f>
        <v>0</v>
      </c>
      <c r="G515" s="2">
        <f>Reach11[[#This Row],[Q1''2025]]-Reach11[[#This Row],[Q4''2024]]</f>
        <v>0</v>
      </c>
    </row>
    <row r="516" spans="1:7" x14ac:dyDescent="0.45">
      <c r="A516" s="3" t="s">
        <v>44</v>
      </c>
      <c r="B516" s="3">
        <v>0</v>
      </c>
      <c r="C516" s="3">
        <v>0</v>
      </c>
      <c r="D516" s="3">
        <v>0</v>
      </c>
      <c r="E516" s="3">
        <v>0</v>
      </c>
      <c r="F516" s="2">
        <f>VLOOKUP(Reach11[[#This Row],[Station]],'[6]Reach and Share'!$A$1:$B$562,2,0)</f>
        <v>0</v>
      </c>
      <c r="G516" s="2">
        <f>Reach11[[#This Row],[Q1''2025]]-Reach11[[#This Row],[Q4''2024]]</f>
        <v>0</v>
      </c>
    </row>
    <row r="517" spans="1:7" x14ac:dyDescent="0.45">
      <c r="A517" s="3" t="s">
        <v>222</v>
      </c>
      <c r="B517" s="3">
        <v>0</v>
      </c>
      <c r="C517" s="3">
        <v>0</v>
      </c>
      <c r="D517" s="3">
        <v>0</v>
      </c>
      <c r="E517" s="3">
        <v>0</v>
      </c>
      <c r="F517" s="2">
        <f>VLOOKUP(Reach11[[#This Row],[Station]],'[6]Reach and Share'!$A$1:$B$562,2,0)</f>
        <v>0</v>
      </c>
      <c r="G517" s="2">
        <f>Reach11[[#This Row],[Q1''2025]]-Reach11[[#This Row],[Q4''2024]]</f>
        <v>0</v>
      </c>
    </row>
    <row r="518" spans="1:7" x14ac:dyDescent="0.45">
      <c r="A518" s="3" t="s">
        <v>188</v>
      </c>
      <c r="B518" s="3">
        <v>0</v>
      </c>
      <c r="C518" s="3">
        <v>0</v>
      </c>
      <c r="D518" s="3">
        <v>0</v>
      </c>
      <c r="E518" s="3">
        <v>0</v>
      </c>
      <c r="F518" s="2">
        <f>VLOOKUP(Reach11[[#This Row],[Station]],'[6]Reach and Share'!$A$1:$B$562,2,0)</f>
        <v>0</v>
      </c>
      <c r="G518" s="2">
        <f>Reach11[[#This Row],[Q1''2025]]-Reach11[[#This Row],[Q4''2024]]</f>
        <v>0</v>
      </c>
    </row>
    <row r="519" spans="1:7" x14ac:dyDescent="0.45">
      <c r="A519" s="3" t="s">
        <v>267</v>
      </c>
      <c r="B519" s="3">
        <v>0</v>
      </c>
      <c r="C519" s="3">
        <v>1.2999999999999999E-3</v>
      </c>
      <c r="D519" s="3">
        <v>0</v>
      </c>
      <c r="E519" s="3">
        <v>0</v>
      </c>
      <c r="F519" s="2">
        <f>VLOOKUP(Reach11[[#This Row],[Station]],'[6]Reach and Share'!$A$1:$B$562,2,0)</f>
        <v>0</v>
      </c>
      <c r="G519" s="2">
        <f>Reach11[[#This Row],[Q1''2025]]-Reach11[[#This Row],[Q4''2024]]</f>
        <v>0</v>
      </c>
    </row>
    <row r="520" spans="1:7" x14ac:dyDescent="0.45">
      <c r="A520" s="3" t="s">
        <v>288</v>
      </c>
      <c r="B520" s="3">
        <v>0</v>
      </c>
      <c r="C520" s="3">
        <v>0</v>
      </c>
      <c r="D520" s="3">
        <v>0</v>
      </c>
      <c r="E520" s="3">
        <v>0</v>
      </c>
      <c r="F520" s="2">
        <f>VLOOKUP(Reach11[[#This Row],[Station]],'[6]Reach and Share'!$A$1:$B$562,2,0)</f>
        <v>0</v>
      </c>
      <c r="G520" s="2">
        <f>Reach11[[#This Row],[Q1''2025]]-Reach11[[#This Row],[Q4''2024]]</f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J11" sqref="J11"/>
    </sheetView>
  </sheetViews>
  <sheetFormatPr defaultRowHeight="14.25" x14ac:dyDescent="0.45"/>
  <cols>
    <col min="1" max="1" width="31.796875" bestFit="1" customWidth="1"/>
    <col min="2" max="5" width="6.73046875" style="2" bestFit="1" customWidth="1"/>
  </cols>
  <sheetData>
    <row r="1" spans="1:7" x14ac:dyDescent="0.45">
      <c r="A1" s="3" t="s">
        <v>0</v>
      </c>
      <c r="B1" s="2" t="s">
        <v>527</v>
      </c>
      <c r="C1" s="2" t="s">
        <v>528</v>
      </c>
      <c r="D1" s="2" t="s">
        <v>529</v>
      </c>
      <c r="E1" s="2" t="s">
        <v>530</v>
      </c>
      <c r="F1" t="s">
        <v>531</v>
      </c>
      <c r="G1" t="s">
        <v>532</v>
      </c>
    </row>
    <row r="2" spans="1:7" x14ac:dyDescent="0.45">
      <c r="A2" s="3" t="s">
        <v>4</v>
      </c>
      <c r="B2" s="2">
        <v>0.2949</v>
      </c>
      <c r="C2" s="2">
        <v>0.3044</v>
      </c>
      <c r="D2" s="2">
        <v>0.35749999999999998</v>
      </c>
      <c r="E2" s="2">
        <v>0.34310000000000002</v>
      </c>
      <c r="F2" s="2">
        <f>VLOOKUP(Reach14[[#This Row],[Station]],'[7]Reach and Share'!$A$2:$B$563,2,0)</f>
        <v>0.40799999999999997</v>
      </c>
      <c r="G2" s="2">
        <f>Reach14[[#This Row],[Q1''2025]]-Reach14[[#This Row],[Q4''2024]]</f>
        <v>6.4899999999999958E-2</v>
      </c>
    </row>
    <row r="3" spans="1:7" x14ac:dyDescent="0.45">
      <c r="A3" s="3" t="s">
        <v>5</v>
      </c>
      <c r="B3" s="2">
        <v>0.1109</v>
      </c>
      <c r="C3" s="2">
        <v>0.10979999999999999</v>
      </c>
      <c r="D3" s="2">
        <v>0.12379999999999999</v>
      </c>
      <c r="E3" s="2">
        <v>0.10249999999999999</v>
      </c>
      <c r="F3" s="2">
        <f>VLOOKUP(Reach14[[#This Row],[Station]],'[7]Reach and Share'!$A$2:$B$563,2,0)</f>
        <v>0.10680000000000001</v>
      </c>
      <c r="G3" s="2">
        <f>Reach14[[#This Row],[Q1''2025]]-Reach14[[#This Row],[Q4''2024]]</f>
        <v>4.3000000000000121E-3</v>
      </c>
    </row>
    <row r="4" spans="1:7" x14ac:dyDescent="0.45">
      <c r="A4" s="3" t="s">
        <v>22</v>
      </c>
      <c r="B4" s="2">
        <v>7.6100000000000001E-2</v>
      </c>
      <c r="C4" s="2">
        <v>5.74E-2</v>
      </c>
      <c r="D4" s="2">
        <v>5.0999999999999997E-2</v>
      </c>
      <c r="E4" s="2">
        <v>5.2200000000000003E-2</v>
      </c>
      <c r="F4" s="2">
        <f>VLOOKUP(Reach14[[#This Row],[Station]],'[7]Reach and Share'!$A$2:$B$563,2,0)</f>
        <v>9.01E-2</v>
      </c>
      <c r="G4" s="2">
        <f>Reach14[[#This Row],[Q1''2025]]-Reach14[[#This Row],[Q4''2024]]</f>
        <v>3.7899999999999996E-2</v>
      </c>
    </row>
    <row r="5" spans="1:7" x14ac:dyDescent="0.45">
      <c r="A5" s="3" t="s">
        <v>28</v>
      </c>
      <c r="B5" s="2">
        <v>4.3799999999999999E-2</v>
      </c>
      <c r="C5" s="2">
        <v>3.5499999999999997E-2</v>
      </c>
      <c r="D5" s="2">
        <v>6.6699999999999995E-2</v>
      </c>
      <c r="E5" s="2">
        <v>6.8599999999999994E-2</v>
      </c>
      <c r="F5" s="2">
        <f>VLOOKUP(Reach14[[#This Row],[Station]],'[7]Reach and Share'!$A$2:$B$563,2,0)</f>
        <v>6.9000000000000006E-2</v>
      </c>
      <c r="G5" s="2">
        <f>Reach14[[#This Row],[Q1''2025]]-Reach14[[#This Row],[Q4''2024]]</f>
        <v>4.0000000000001146E-4</v>
      </c>
    </row>
    <row r="6" spans="1:7" x14ac:dyDescent="0.45">
      <c r="A6" s="3" t="s">
        <v>6</v>
      </c>
      <c r="B6" s="2">
        <v>3.61E-2</v>
      </c>
      <c r="C6" s="2">
        <v>2.9700000000000001E-2</v>
      </c>
      <c r="D6" s="2">
        <v>2.3800000000000002E-2</v>
      </c>
      <c r="E6" s="2">
        <v>4.5699999999999998E-2</v>
      </c>
      <c r="F6" s="2">
        <f>VLOOKUP(Reach14[[#This Row],[Station]],'[7]Reach and Share'!$A$2:$B$563,2,0)</f>
        <v>3.5499999999999997E-2</v>
      </c>
      <c r="G6" s="2">
        <f>Reach14[[#This Row],[Q1''2025]]-Reach14[[#This Row],[Q4''2024]]</f>
        <v>-1.0200000000000001E-2</v>
      </c>
    </row>
    <row r="7" spans="1:7" x14ac:dyDescent="0.45">
      <c r="A7" s="3" t="s">
        <v>8</v>
      </c>
      <c r="B7" s="2">
        <v>3.09E-2</v>
      </c>
      <c r="C7" s="2">
        <v>2.9899999999999999E-2</v>
      </c>
      <c r="D7" s="2">
        <v>3.1899999999999998E-2</v>
      </c>
      <c r="E7" s="2">
        <v>3.7600000000000001E-2</v>
      </c>
      <c r="F7" s="2">
        <f>VLOOKUP(Reach14[[#This Row],[Station]],'[7]Reach and Share'!$A$2:$B$563,2,0)</f>
        <v>3.1800000000000002E-2</v>
      </c>
      <c r="G7" s="2">
        <f>Reach14[[#This Row],[Q1''2025]]-Reach14[[#This Row],[Q4''2024]]</f>
        <v>-5.7999999999999996E-3</v>
      </c>
    </row>
    <row r="8" spans="1:7" x14ac:dyDescent="0.45">
      <c r="A8" s="3" t="s">
        <v>14</v>
      </c>
      <c r="B8" s="2">
        <v>3.8E-3</v>
      </c>
      <c r="C8" s="2">
        <v>1.06E-2</v>
      </c>
      <c r="D8" s="2">
        <v>6.6E-3</v>
      </c>
      <c r="E8" s="2">
        <v>2.3599999999999999E-2</v>
      </c>
      <c r="F8" s="2">
        <f>VLOOKUP(Reach14[[#This Row],[Station]],'[7]Reach and Share'!$A$2:$B$563,2,0)</f>
        <v>2.53E-2</v>
      </c>
      <c r="G8" s="2">
        <f>Reach14[[#This Row],[Q1''2025]]-Reach14[[#This Row],[Q4''2024]]</f>
        <v>1.7000000000000001E-3</v>
      </c>
    </row>
    <row r="9" spans="1:7" x14ac:dyDescent="0.45">
      <c r="A9" s="3" t="s">
        <v>137</v>
      </c>
      <c r="B9" s="2">
        <v>1.23E-2</v>
      </c>
      <c r="C9" s="2">
        <v>9.4000000000000004E-3</v>
      </c>
      <c r="D9" s="2">
        <v>1.47E-2</v>
      </c>
      <c r="E9" s="2">
        <v>2.2599999999999999E-2</v>
      </c>
      <c r="F9" s="2">
        <f>VLOOKUP(Reach14[[#This Row],[Station]],'[7]Reach and Share'!$A$2:$B$563,2,0)</f>
        <v>1.67E-2</v>
      </c>
      <c r="G9" s="2">
        <f>Reach14[[#This Row],[Q1''2025]]-Reach14[[#This Row],[Q4''2024]]</f>
        <v>-5.899999999999999E-3</v>
      </c>
    </row>
    <row r="10" spans="1:7" x14ac:dyDescent="0.45">
      <c r="A10" s="3" t="s">
        <v>46</v>
      </c>
      <c r="B10" s="2">
        <v>7.1999999999999998E-3</v>
      </c>
      <c r="C10" s="2">
        <v>8.3000000000000001E-3</v>
      </c>
      <c r="D10" s="2">
        <v>5.3E-3</v>
      </c>
      <c r="E10" s="2">
        <v>0.01</v>
      </c>
      <c r="F10" s="2">
        <f>VLOOKUP(Reach14[[#This Row],[Station]],'[7]Reach and Share'!$A$2:$B$563,2,0)</f>
        <v>1.5900000000000001E-2</v>
      </c>
      <c r="G10" s="2">
        <f>Reach14[[#This Row],[Q1''2025]]-Reach14[[#This Row],[Q4''2024]]</f>
        <v>5.9000000000000007E-3</v>
      </c>
    </row>
    <row r="11" spans="1:7" x14ac:dyDescent="0.45">
      <c r="A11" s="3" t="s">
        <v>7</v>
      </c>
      <c r="B11" s="2">
        <v>1.3599999999999999E-2</v>
      </c>
      <c r="C11" s="2">
        <v>7.4000000000000003E-3</v>
      </c>
      <c r="D11" s="2">
        <v>2.2800000000000001E-2</v>
      </c>
      <c r="E11" s="2">
        <v>9.1000000000000004E-3</v>
      </c>
      <c r="F11" s="2">
        <f>VLOOKUP(Reach14[[#This Row],[Station]],'[7]Reach and Share'!$A$2:$B$563,2,0)</f>
        <v>1.21E-2</v>
      </c>
      <c r="G11" s="2">
        <f>Reach14[[#This Row],[Q1''2025]]-Reach14[[#This Row],[Q4''2024]]</f>
        <v>2.9999999999999992E-3</v>
      </c>
    </row>
    <row r="12" spans="1:7" x14ac:dyDescent="0.45">
      <c r="A12" s="3" t="s">
        <v>11</v>
      </c>
      <c r="B12" s="2">
        <v>7.1999999999999998E-3</v>
      </c>
      <c r="C12" s="2">
        <v>1.4500000000000001E-2</v>
      </c>
      <c r="D12" s="2">
        <v>6.4000000000000003E-3</v>
      </c>
      <c r="E12" s="2">
        <v>4.1999999999999997E-3</v>
      </c>
      <c r="F12" s="2">
        <f>VLOOKUP(Reach14[[#This Row],[Station]],'[7]Reach and Share'!$A$2:$B$563,2,0)</f>
        <v>9.9000000000000008E-3</v>
      </c>
      <c r="G12" s="2">
        <f>Reach14[[#This Row],[Q1''2025]]-Reach14[[#This Row],[Q4''2024]]</f>
        <v>5.7000000000000011E-3</v>
      </c>
    </row>
    <row r="13" spans="1:7" x14ac:dyDescent="0.45">
      <c r="A13" s="3" t="s">
        <v>103</v>
      </c>
      <c r="B13" s="2">
        <v>1E-3</v>
      </c>
      <c r="C13" s="2">
        <v>6.7999999999999996E-3</v>
      </c>
      <c r="D13" s="2">
        <v>2E-3</v>
      </c>
      <c r="E13" s="2">
        <v>3.0999999999999999E-3</v>
      </c>
      <c r="F13" s="2">
        <f>VLOOKUP(Reach14[[#This Row],[Station]],'[7]Reach and Share'!$A$2:$B$563,2,0)</f>
        <v>9.7999999999999997E-3</v>
      </c>
      <c r="G13" s="2">
        <f>Reach14[[#This Row],[Q1''2025]]-Reach14[[#This Row],[Q4''2024]]</f>
        <v>6.6999999999999994E-3</v>
      </c>
    </row>
    <row r="14" spans="1:7" x14ac:dyDescent="0.45">
      <c r="A14" s="3" t="s">
        <v>108</v>
      </c>
      <c r="B14" s="2">
        <v>5.9999999999999995E-4</v>
      </c>
      <c r="C14" s="2">
        <v>1.8E-3</v>
      </c>
      <c r="D14" s="2">
        <v>1.6000000000000001E-3</v>
      </c>
      <c r="E14" s="2">
        <v>4.4000000000000003E-3</v>
      </c>
      <c r="F14" s="2">
        <f>VLOOKUP(Reach14[[#This Row],[Station]],'[7]Reach and Share'!$A$2:$B$563,2,0)</f>
        <v>7.1999999999999998E-3</v>
      </c>
      <c r="G14" s="2">
        <f>Reach14[[#This Row],[Q1''2025]]-Reach14[[#This Row],[Q4''2024]]</f>
        <v>2.7999999999999995E-3</v>
      </c>
    </row>
    <row r="15" spans="1:7" x14ac:dyDescent="0.45">
      <c r="A15" s="3" t="s">
        <v>27</v>
      </c>
      <c r="B15" s="2">
        <v>0</v>
      </c>
      <c r="C15" s="2">
        <v>5.9999999999999995E-4</v>
      </c>
      <c r="D15" s="2">
        <v>8.0000000000000004E-4</v>
      </c>
      <c r="E15" s="2">
        <v>2.3E-3</v>
      </c>
      <c r="F15" s="2">
        <f>VLOOKUP(Reach14[[#This Row],[Station]],'[7]Reach and Share'!$A$2:$B$563,2,0)</f>
        <v>6.7000000000000002E-3</v>
      </c>
      <c r="G15" s="2">
        <f>Reach14[[#This Row],[Q1''2025]]-Reach14[[#This Row],[Q4''2024]]</f>
        <v>4.4000000000000003E-3</v>
      </c>
    </row>
    <row r="16" spans="1:7" x14ac:dyDescent="0.45">
      <c r="A16" s="3" t="s">
        <v>13</v>
      </c>
      <c r="B16" s="2">
        <v>1.2999999999999999E-3</v>
      </c>
      <c r="C16" s="2">
        <v>1.6000000000000001E-3</v>
      </c>
      <c r="D16" s="2">
        <v>2.5000000000000001E-3</v>
      </c>
      <c r="E16" s="2">
        <v>8.0000000000000004E-4</v>
      </c>
      <c r="F16" s="2">
        <f>VLOOKUP(Reach14[[#This Row],[Station]],'[7]Reach and Share'!$A$2:$B$563,2,0)</f>
        <v>6.1999999999999998E-3</v>
      </c>
      <c r="G16" s="2">
        <f>Reach14[[#This Row],[Q1''2025]]-Reach14[[#This Row],[Q4''2024]]</f>
        <v>5.3999999999999994E-3</v>
      </c>
    </row>
    <row r="17" spans="1:7" x14ac:dyDescent="0.45">
      <c r="A17" s="3" t="s">
        <v>388</v>
      </c>
      <c r="B17" s="2">
        <v>1E-3</v>
      </c>
      <c r="C17" s="2">
        <v>1.18E-2</v>
      </c>
      <c r="D17" s="2">
        <v>1.03E-2</v>
      </c>
      <c r="E17" s="2">
        <v>2.8E-3</v>
      </c>
      <c r="F17" s="2">
        <f>VLOOKUP(Reach14[[#This Row],[Station]],'[7]Reach and Share'!$A$2:$B$563,2,0)</f>
        <v>6.1000000000000004E-3</v>
      </c>
      <c r="G17" s="2">
        <f>Reach14[[#This Row],[Q1''2025]]-Reach14[[#This Row],[Q4''2024]]</f>
        <v>3.3000000000000004E-3</v>
      </c>
    </row>
    <row r="18" spans="1:7" x14ac:dyDescent="0.45">
      <c r="A18" s="3" t="s">
        <v>19</v>
      </c>
      <c r="B18" s="2">
        <v>5.0000000000000001E-4</v>
      </c>
      <c r="C18" s="2">
        <v>8.0000000000000004E-4</v>
      </c>
      <c r="D18" s="2">
        <v>4.7999999999999996E-3</v>
      </c>
      <c r="E18" s="2">
        <v>1.2999999999999999E-3</v>
      </c>
      <c r="F18" s="2">
        <f>VLOOKUP(Reach14[[#This Row],[Station]],'[7]Reach and Share'!$A$2:$B$563,2,0)</f>
        <v>5.1000000000000004E-3</v>
      </c>
      <c r="G18" s="2">
        <f>Reach14[[#This Row],[Q1''2025]]-Reach14[[#This Row],[Q4''2024]]</f>
        <v>3.8000000000000004E-3</v>
      </c>
    </row>
    <row r="19" spans="1:7" x14ac:dyDescent="0.45">
      <c r="A19" s="3" t="s">
        <v>33</v>
      </c>
      <c r="B19" s="2">
        <v>4.0000000000000002E-4</v>
      </c>
      <c r="C19" s="2">
        <v>0</v>
      </c>
      <c r="D19" s="2">
        <v>5.9999999999999995E-4</v>
      </c>
      <c r="E19" s="2">
        <v>1.6000000000000001E-3</v>
      </c>
      <c r="F19" s="2">
        <f>VLOOKUP(Reach14[[#This Row],[Station]],'[7]Reach and Share'!$A$2:$B$563,2,0)</f>
        <v>5.0000000000000001E-3</v>
      </c>
      <c r="G19" s="2">
        <f>Reach14[[#This Row],[Q1''2025]]-Reach14[[#This Row],[Q4''2024]]</f>
        <v>3.4000000000000002E-3</v>
      </c>
    </row>
    <row r="20" spans="1:7" x14ac:dyDescent="0.45">
      <c r="A20" s="3" t="s">
        <v>9</v>
      </c>
      <c r="B20" s="2">
        <v>2.9999999999999997E-4</v>
      </c>
      <c r="C20" s="2">
        <v>0</v>
      </c>
      <c r="D20" s="2">
        <v>8.0000000000000004E-4</v>
      </c>
      <c r="E20" s="2">
        <v>0</v>
      </c>
      <c r="F20" s="2">
        <f>VLOOKUP(Reach14[[#This Row],[Station]],'[7]Reach and Share'!$A$2:$B$563,2,0)</f>
        <v>4.4000000000000003E-3</v>
      </c>
      <c r="G20" s="2">
        <f>Reach14[[#This Row],[Q1''2025]]-Reach14[[#This Row],[Q4''2024]]</f>
        <v>4.4000000000000003E-3</v>
      </c>
    </row>
    <row r="21" spans="1:7" x14ac:dyDescent="0.45">
      <c r="A21" s="3" t="s">
        <v>279</v>
      </c>
      <c r="B21" s="2">
        <v>4.4000000000000003E-3</v>
      </c>
      <c r="C21" s="2">
        <v>4.1000000000000003E-3</v>
      </c>
      <c r="D21" s="2">
        <v>5.3E-3</v>
      </c>
      <c r="E21" s="2">
        <v>4.1000000000000003E-3</v>
      </c>
      <c r="F21" s="2">
        <f>VLOOKUP(Reach14[[#This Row],[Station]],'[7]Reach and Share'!$A$2:$B$563,2,0)</f>
        <v>4.1999999999999997E-3</v>
      </c>
      <c r="G21" s="2">
        <f>Reach14[[#This Row],[Q1''2025]]-Reach14[[#This Row],[Q4''2024]]</f>
        <v>9.9999999999999395E-5</v>
      </c>
    </row>
    <row r="22" spans="1:7" x14ac:dyDescent="0.45">
      <c r="A22" s="3" t="s">
        <v>324</v>
      </c>
      <c r="B22" s="2">
        <v>2.9999999999999997E-4</v>
      </c>
      <c r="C22" s="2">
        <v>1.6000000000000001E-3</v>
      </c>
      <c r="D22" s="2">
        <v>0</v>
      </c>
      <c r="E22" s="2">
        <v>2.0000000000000001E-4</v>
      </c>
      <c r="F22" s="2">
        <f>VLOOKUP(Reach14[[#This Row],[Station]],'[7]Reach and Share'!$A$2:$B$563,2,0)</f>
        <v>4.1000000000000003E-3</v>
      </c>
      <c r="G22" s="2">
        <f>Reach14[[#This Row],[Q1''2025]]-Reach14[[#This Row],[Q4''2024]]</f>
        <v>3.9000000000000003E-3</v>
      </c>
    </row>
    <row r="23" spans="1:7" x14ac:dyDescent="0.45">
      <c r="A23" s="3" t="s">
        <v>249</v>
      </c>
      <c r="B23" s="2">
        <v>0</v>
      </c>
      <c r="C23" s="2">
        <v>2.9999999999999997E-4</v>
      </c>
      <c r="D23" s="2">
        <v>3.2000000000000002E-3</v>
      </c>
      <c r="E23" s="2">
        <v>2.0999999999999999E-3</v>
      </c>
      <c r="F23" s="2">
        <f>VLOOKUP(Reach14[[#This Row],[Station]],'[7]Reach and Share'!$A$2:$B$563,2,0)</f>
        <v>3.8999999999999998E-3</v>
      </c>
      <c r="G23" s="2">
        <f>Reach14[[#This Row],[Q1''2025]]-Reach14[[#This Row],[Q4''2024]]</f>
        <v>1.8E-3</v>
      </c>
    </row>
    <row r="24" spans="1:7" x14ac:dyDescent="0.45">
      <c r="A24" s="3" t="s">
        <v>396</v>
      </c>
      <c r="B24" s="2">
        <v>0</v>
      </c>
      <c r="C24" s="2">
        <v>0</v>
      </c>
      <c r="D24" s="2">
        <v>5.9999999999999995E-4</v>
      </c>
      <c r="E24" s="2">
        <v>6.6E-3</v>
      </c>
      <c r="F24" s="2">
        <f>VLOOKUP(Reach14[[#This Row],[Station]],'[7]Reach and Share'!$A$2:$B$563,2,0)</f>
        <v>3.8E-3</v>
      </c>
      <c r="G24" s="2">
        <f>Reach14[[#This Row],[Q1''2025]]-Reach14[[#This Row],[Q4''2024]]</f>
        <v>-2.8E-3</v>
      </c>
    </row>
    <row r="25" spans="1:7" x14ac:dyDescent="0.45">
      <c r="A25" s="3" t="s">
        <v>30</v>
      </c>
      <c r="B25" s="2">
        <v>2.3999999999999998E-3</v>
      </c>
      <c r="C25" s="2">
        <v>8.5000000000000006E-3</v>
      </c>
      <c r="D25" s="2">
        <v>5.0000000000000001E-3</v>
      </c>
      <c r="E25" s="2">
        <v>6.7999999999999996E-3</v>
      </c>
      <c r="F25" s="2">
        <f>VLOOKUP(Reach14[[#This Row],[Station]],'[7]Reach and Share'!$A$2:$B$563,2,0)</f>
        <v>3.8E-3</v>
      </c>
      <c r="G25" s="2">
        <f>Reach14[[#This Row],[Q1''2025]]-Reach14[[#This Row],[Q4''2024]]</f>
        <v>-2.9999999999999996E-3</v>
      </c>
    </row>
    <row r="26" spans="1:7" x14ac:dyDescent="0.45">
      <c r="A26" s="3" t="s">
        <v>42</v>
      </c>
      <c r="B26" s="2">
        <v>1.1000000000000001E-3</v>
      </c>
      <c r="C26" s="2">
        <v>8.0000000000000004E-4</v>
      </c>
      <c r="D26" s="2">
        <v>0</v>
      </c>
      <c r="E26" s="2">
        <v>5.0000000000000001E-4</v>
      </c>
      <c r="F26" s="2">
        <f>VLOOKUP(Reach14[[#This Row],[Station]],'[7]Reach and Share'!$A$2:$B$563,2,0)</f>
        <v>3.5999999999999999E-3</v>
      </c>
      <c r="G26" s="2">
        <f>Reach14[[#This Row],[Q1''2025]]-Reach14[[#This Row],[Q4''2024]]</f>
        <v>3.0999999999999999E-3</v>
      </c>
    </row>
    <row r="27" spans="1:7" x14ac:dyDescent="0.45">
      <c r="A27" s="3" t="s">
        <v>41</v>
      </c>
      <c r="B27" s="2">
        <v>5.0000000000000001E-4</v>
      </c>
      <c r="C27" s="2">
        <v>1.2999999999999999E-3</v>
      </c>
      <c r="D27" s="2">
        <v>5.9999999999999995E-4</v>
      </c>
      <c r="E27" s="2">
        <v>1.6000000000000001E-3</v>
      </c>
      <c r="F27" s="2">
        <f>VLOOKUP(Reach14[[#This Row],[Station]],'[7]Reach and Share'!$A$2:$B$563,2,0)</f>
        <v>3.5000000000000001E-3</v>
      </c>
      <c r="G27" s="2">
        <f>Reach14[[#This Row],[Q1''2025]]-Reach14[[#This Row],[Q4''2024]]</f>
        <v>1.9E-3</v>
      </c>
    </row>
    <row r="28" spans="1:7" x14ac:dyDescent="0.45">
      <c r="A28" s="3" t="s">
        <v>12</v>
      </c>
      <c r="B28" s="2">
        <v>1.6999999999999999E-3</v>
      </c>
      <c r="C28" s="2">
        <v>2.5999999999999999E-3</v>
      </c>
      <c r="D28" s="2">
        <v>2.5000000000000001E-3</v>
      </c>
      <c r="E28" s="2">
        <v>2.3999999999999998E-3</v>
      </c>
      <c r="F28" s="2">
        <f>VLOOKUP(Reach14[[#This Row],[Station]],'[7]Reach and Share'!$A$2:$B$563,2,0)</f>
        <v>2.8E-3</v>
      </c>
      <c r="G28" s="2">
        <f>Reach14[[#This Row],[Q1''2025]]-Reach14[[#This Row],[Q4''2024]]</f>
        <v>4.0000000000000018E-4</v>
      </c>
    </row>
    <row r="29" spans="1:7" x14ac:dyDescent="0.45">
      <c r="A29" s="3" t="s">
        <v>10</v>
      </c>
      <c r="B29" s="2">
        <v>2.9999999999999997E-4</v>
      </c>
      <c r="C29" s="2">
        <v>2.0000000000000001E-4</v>
      </c>
      <c r="D29" s="2">
        <v>1.2999999999999999E-3</v>
      </c>
      <c r="E29" s="2">
        <v>0</v>
      </c>
      <c r="F29" s="2">
        <f>VLOOKUP(Reach14[[#This Row],[Station]],'[7]Reach and Share'!$A$2:$B$563,2,0)</f>
        <v>2.2000000000000001E-3</v>
      </c>
      <c r="G29" s="2">
        <f>Reach14[[#This Row],[Q1''2025]]-Reach14[[#This Row],[Q4''2024]]</f>
        <v>2.2000000000000001E-3</v>
      </c>
    </row>
    <row r="30" spans="1:7" x14ac:dyDescent="0.45">
      <c r="A30" s="3" t="s">
        <v>307</v>
      </c>
      <c r="B30" s="2">
        <v>2.0000000000000001E-4</v>
      </c>
      <c r="C30" s="2">
        <v>0</v>
      </c>
      <c r="D30" s="2">
        <v>0</v>
      </c>
      <c r="E30" s="2">
        <v>0</v>
      </c>
      <c r="F30" s="2">
        <f>VLOOKUP(Reach14[[#This Row],[Station]],'[7]Reach and Share'!$A$2:$B$563,2,0)</f>
        <v>2E-3</v>
      </c>
      <c r="G30" s="2">
        <f>Reach14[[#This Row],[Q1''2025]]-Reach14[[#This Row],[Q4''2024]]</f>
        <v>2E-3</v>
      </c>
    </row>
    <row r="31" spans="1:7" x14ac:dyDescent="0.45">
      <c r="A31" s="3" t="s">
        <v>312</v>
      </c>
      <c r="B31" s="2">
        <v>0</v>
      </c>
      <c r="C31" s="2">
        <v>0</v>
      </c>
      <c r="D31" s="2">
        <v>0</v>
      </c>
      <c r="E31" s="2">
        <v>0</v>
      </c>
      <c r="F31" s="2">
        <f>VLOOKUP(Reach14[[#This Row],[Station]],'[7]Reach and Share'!$A$2:$B$563,2,0)</f>
        <v>1.6999999999999999E-3</v>
      </c>
      <c r="G31" s="2">
        <f>Reach14[[#This Row],[Q1''2025]]-Reach14[[#This Row],[Q4''2024]]</f>
        <v>1.6999999999999999E-3</v>
      </c>
    </row>
    <row r="32" spans="1:7" x14ac:dyDescent="0.45">
      <c r="A32" s="3" t="s">
        <v>184</v>
      </c>
      <c r="B32" s="2">
        <v>0</v>
      </c>
      <c r="C32" s="2">
        <v>0</v>
      </c>
      <c r="D32" s="2">
        <v>4.0000000000000002E-4</v>
      </c>
      <c r="E32" s="2">
        <v>0</v>
      </c>
      <c r="F32" s="2">
        <f>VLOOKUP(Reach14[[#This Row],[Station]],'[7]Reach and Share'!$A$2:$B$563,2,0)</f>
        <v>1.6999999999999999E-3</v>
      </c>
      <c r="G32" s="2">
        <f>Reach14[[#This Row],[Q1''2025]]-Reach14[[#This Row],[Q4''2024]]</f>
        <v>1.6999999999999999E-3</v>
      </c>
    </row>
    <row r="33" spans="1:7" x14ac:dyDescent="0.45">
      <c r="A33" s="3" t="s">
        <v>254</v>
      </c>
      <c r="B33" s="2">
        <v>0</v>
      </c>
      <c r="C33" s="2">
        <v>1.1999999999999999E-3</v>
      </c>
      <c r="D33" s="2">
        <v>1.2999999999999999E-3</v>
      </c>
      <c r="E33" s="2">
        <v>5.9999999999999995E-4</v>
      </c>
      <c r="F33" s="2">
        <f>VLOOKUP(Reach14[[#This Row],[Station]],'[7]Reach and Share'!$A$2:$B$563,2,0)</f>
        <v>1.6999999999999999E-3</v>
      </c>
      <c r="G33" s="2">
        <f>Reach14[[#This Row],[Q1''2025]]-Reach14[[#This Row],[Q4''2024]]</f>
        <v>1.0999999999999998E-3</v>
      </c>
    </row>
    <row r="34" spans="1:7" x14ac:dyDescent="0.45">
      <c r="A34" s="3" t="s">
        <v>456</v>
      </c>
      <c r="C34" s="2">
        <v>0</v>
      </c>
      <c r="D34" s="2">
        <v>0</v>
      </c>
      <c r="E34" s="2">
        <v>0</v>
      </c>
      <c r="F34" s="2">
        <f>VLOOKUP(Reach14[[#This Row],[Station]],'[7]Reach and Share'!$A$2:$B$563,2,0)</f>
        <v>1.4E-3</v>
      </c>
      <c r="G34" s="2">
        <f>Reach14[[#This Row],[Q1''2025]]-Reach14[[#This Row],[Q4''2024]]</f>
        <v>1.4E-3</v>
      </c>
    </row>
    <row r="35" spans="1:7" x14ac:dyDescent="0.45">
      <c r="A35" s="3" t="s">
        <v>90</v>
      </c>
      <c r="B35" s="2">
        <v>0</v>
      </c>
      <c r="C35" s="2">
        <v>1.1999999999999999E-3</v>
      </c>
      <c r="D35" s="2">
        <v>0</v>
      </c>
      <c r="E35" s="2">
        <v>0</v>
      </c>
      <c r="F35" s="2">
        <f>VLOOKUP(Reach14[[#This Row],[Station]],'[7]Reach and Share'!$A$2:$B$563,2,0)</f>
        <v>1.4E-3</v>
      </c>
      <c r="G35" s="2">
        <f>Reach14[[#This Row],[Q1''2025]]-Reach14[[#This Row],[Q4''2024]]</f>
        <v>1.4E-3</v>
      </c>
    </row>
    <row r="36" spans="1:7" x14ac:dyDescent="0.45">
      <c r="A36" s="3" t="s">
        <v>461</v>
      </c>
      <c r="D36" s="2">
        <v>5.0000000000000001E-4</v>
      </c>
      <c r="E36" s="2">
        <v>0</v>
      </c>
      <c r="F36" s="2">
        <f>VLOOKUP(Reach14[[#This Row],[Station]],'[7]Reach and Share'!$A$2:$B$563,2,0)</f>
        <v>1.4E-3</v>
      </c>
      <c r="G36" s="2">
        <f>Reach14[[#This Row],[Q1''2025]]-Reach14[[#This Row],[Q4''2024]]</f>
        <v>1.4E-3</v>
      </c>
    </row>
    <row r="37" spans="1:7" x14ac:dyDescent="0.45">
      <c r="A37" s="3" t="s">
        <v>48</v>
      </c>
      <c r="B37" s="2">
        <v>1.6000000000000001E-3</v>
      </c>
      <c r="C37" s="2">
        <v>0</v>
      </c>
      <c r="D37" s="2">
        <v>0</v>
      </c>
      <c r="E37" s="2">
        <v>2.0000000000000001E-4</v>
      </c>
      <c r="F37" s="2">
        <f>VLOOKUP(Reach14[[#This Row],[Station]],'[7]Reach and Share'!$A$2:$B$563,2,0)</f>
        <v>1.4E-3</v>
      </c>
      <c r="G37" s="2">
        <f>Reach14[[#This Row],[Q1''2025]]-Reach14[[#This Row],[Q4''2024]]</f>
        <v>1.1999999999999999E-3</v>
      </c>
    </row>
    <row r="38" spans="1:7" x14ac:dyDescent="0.45">
      <c r="A38" s="3" t="s">
        <v>17</v>
      </c>
      <c r="B38" s="2">
        <v>3.0999999999999999E-3</v>
      </c>
      <c r="C38" s="2">
        <v>4.5999999999999999E-3</v>
      </c>
      <c r="D38" s="2">
        <v>8.3000000000000001E-3</v>
      </c>
      <c r="E38" s="2">
        <v>3.7000000000000002E-3</v>
      </c>
      <c r="F38" s="2">
        <f>VLOOKUP(Reach14[[#This Row],[Station]],'[7]Reach and Share'!$A$2:$B$563,2,0)</f>
        <v>1.4E-3</v>
      </c>
      <c r="G38" s="2">
        <f>Reach14[[#This Row],[Q1''2025]]-Reach14[[#This Row],[Q4''2024]]</f>
        <v>-2.3E-3</v>
      </c>
    </row>
    <row r="39" spans="1:7" x14ac:dyDescent="0.45">
      <c r="A39" s="3" t="s">
        <v>424</v>
      </c>
      <c r="B39" s="2">
        <v>0</v>
      </c>
      <c r="C39" s="2">
        <v>1.1999999999999999E-3</v>
      </c>
      <c r="D39" s="2">
        <v>1.6999999999999999E-3</v>
      </c>
      <c r="E39" s="2">
        <v>0</v>
      </c>
      <c r="F39" s="2">
        <f>VLOOKUP(Reach14[[#This Row],[Station]],'[7]Reach and Share'!$A$2:$B$563,2,0)</f>
        <v>1.2999999999999999E-3</v>
      </c>
      <c r="G39" s="2">
        <f>Reach14[[#This Row],[Q1''2025]]-Reach14[[#This Row],[Q4''2024]]</f>
        <v>1.2999999999999999E-3</v>
      </c>
    </row>
    <row r="40" spans="1:7" x14ac:dyDescent="0.45">
      <c r="A40" s="3" t="s">
        <v>43</v>
      </c>
      <c r="B40" s="2">
        <v>0</v>
      </c>
      <c r="C40" s="2">
        <v>2.9999999999999997E-4</v>
      </c>
      <c r="D40" s="2">
        <v>0</v>
      </c>
      <c r="E40" s="2">
        <v>2.8E-3</v>
      </c>
      <c r="F40" s="2">
        <f>VLOOKUP(Reach14[[#This Row],[Station]],'[7]Reach and Share'!$A$2:$B$563,2,0)</f>
        <v>1.1999999999999999E-3</v>
      </c>
      <c r="G40" s="2">
        <f>Reach14[[#This Row],[Q1''2025]]-Reach14[[#This Row],[Q4''2024]]</f>
        <v>-1.6000000000000001E-3</v>
      </c>
    </row>
    <row r="41" spans="1:7" x14ac:dyDescent="0.45">
      <c r="A41" s="3" t="s">
        <v>47</v>
      </c>
      <c r="B41" s="2">
        <v>0</v>
      </c>
      <c r="C41" s="2">
        <v>2.9999999999999997E-4</v>
      </c>
      <c r="D41" s="2">
        <v>0</v>
      </c>
      <c r="E41" s="2">
        <v>0</v>
      </c>
      <c r="F41" s="2">
        <f>VLOOKUP(Reach14[[#This Row],[Station]],'[7]Reach and Share'!$A$2:$B$563,2,0)</f>
        <v>1.1000000000000001E-3</v>
      </c>
      <c r="G41" s="2">
        <f>Reach14[[#This Row],[Q1''2025]]-Reach14[[#This Row],[Q4''2024]]</f>
        <v>1.1000000000000001E-3</v>
      </c>
    </row>
    <row r="42" spans="1:7" x14ac:dyDescent="0.45">
      <c r="A42" s="3" t="s">
        <v>418</v>
      </c>
      <c r="B42" s="2">
        <v>0</v>
      </c>
      <c r="C42" s="2">
        <v>0</v>
      </c>
      <c r="D42" s="2">
        <v>0</v>
      </c>
      <c r="E42" s="2">
        <v>6.9999999999999999E-4</v>
      </c>
      <c r="F42" s="2">
        <f>VLOOKUP(Reach14[[#This Row],[Station]],'[7]Reach and Share'!$A$2:$B$563,2,0)</f>
        <v>1.1000000000000001E-3</v>
      </c>
      <c r="G42" s="2">
        <f>Reach14[[#This Row],[Q1''2025]]-Reach14[[#This Row],[Q4''2024]]</f>
        <v>4.0000000000000007E-4</v>
      </c>
    </row>
    <row r="43" spans="1:7" x14ac:dyDescent="0.45">
      <c r="A43" s="3" t="s">
        <v>282</v>
      </c>
      <c r="B43" s="2">
        <v>0</v>
      </c>
      <c r="C43" s="2">
        <v>0</v>
      </c>
      <c r="D43" s="2">
        <v>0</v>
      </c>
      <c r="E43" s="2">
        <v>0</v>
      </c>
      <c r="F43" s="2">
        <f>VLOOKUP(Reach14[[#This Row],[Station]],'[7]Reach and Share'!$A$2:$B$563,2,0)</f>
        <v>8.9999999999999998E-4</v>
      </c>
      <c r="G43" s="2">
        <f>Reach14[[#This Row],[Q1''2025]]-Reach14[[#This Row],[Q4''2024]]</f>
        <v>8.9999999999999998E-4</v>
      </c>
    </row>
    <row r="44" spans="1:7" x14ac:dyDescent="0.45">
      <c r="A44" s="3" t="s">
        <v>224</v>
      </c>
      <c r="B44" s="2">
        <v>0</v>
      </c>
      <c r="C44" s="2">
        <v>0</v>
      </c>
      <c r="D44" s="2">
        <v>0</v>
      </c>
      <c r="E44" s="2">
        <v>0</v>
      </c>
      <c r="F44" s="2">
        <f>VLOOKUP(Reach14[[#This Row],[Station]],'[7]Reach and Share'!$A$2:$B$563,2,0)</f>
        <v>8.0000000000000004E-4</v>
      </c>
      <c r="G44" s="2">
        <f>Reach14[[#This Row],[Q1''2025]]-Reach14[[#This Row],[Q4''2024]]</f>
        <v>8.0000000000000004E-4</v>
      </c>
    </row>
    <row r="45" spans="1:7" x14ac:dyDescent="0.45">
      <c r="A45" s="3" t="s">
        <v>15</v>
      </c>
      <c r="B45" s="2">
        <v>0</v>
      </c>
      <c r="C45" s="2">
        <v>0</v>
      </c>
      <c r="D45" s="2">
        <v>3.0999999999999999E-3</v>
      </c>
      <c r="E45" s="2">
        <v>1.4E-3</v>
      </c>
      <c r="F45" s="2">
        <f>VLOOKUP(Reach14[[#This Row],[Station]],'[7]Reach and Share'!$A$2:$B$563,2,0)</f>
        <v>8.0000000000000004E-4</v>
      </c>
      <c r="G45" s="2">
        <f>Reach14[[#This Row],[Q1''2025]]-Reach14[[#This Row],[Q4''2024]]</f>
        <v>-5.9999999999999995E-4</v>
      </c>
    </row>
    <row r="46" spans="1:7" x14ac:dyDescent="0.45">
      <c r="A46" s="3" t="s">
        <v>361</v>
      </c>
      <c r="B46" s="2">
        <v>6.9999999999999999E-4</v>
      </c>
      <c r="C46" s="2">
        <v>1.1000000000000001E-3</v>
      </c>
      <c r="D46" s="2">
        <v>2.9999999999999997E-4</v>
      </c>
      <c r="E46" s="2">
        <v>1.6000000000000001E-3</v>
      </c>
      <c r="F46" s="2">
        <f>VLOOKUP(Reach14[[#This Row],[Station]],'[7]Reach and Share'!$A$2:$B$563,2,0)</f>
        <v>8.0000000000000004E-4</v>
      </c>
      <c r="G46" s="2">
        <f>Reach14[[#This Row],[Q1''2025]]-Reach14[[#This Row],[Q4''2024]]</f>
        <v>-8.0000000000000004E-4</v>
      </c>
    </row>
    <row r="47" spans="1:7" x14ac:dyDescent="0.45">
      <c r="A47" s="3" t="s">
        <v>425</v>
      </c>
      <c r="B47" s="2">
        <v>0</v>
      </c>
      <c r="C47" s="2">
        <v>1.1999999999999999E-3</v>
      </c>
      <c r="D47" s="2">
        <v>4.4999999999999997E-3</v>
      </c>
      <c r="E47" s="2">
        <v>0</v>
      </c>
      <c r="F47" s="2">
        <f>VLOOKUP(Reach14[[#This Row],[Station]],'[7]Reach and Share'!$A$2:$B$563,2,0)</f>
        <v>5.9999999999999995E-4</v>
      </c>
      <c r="G47" s="2">
        <f>Reach14[[#This Row],[Q1''2025]]-Reach14[[#This Row],[Q4''2024]]</f>
        <v>5.9999999999999995E-4</v>
      </c>
    </row>
    <row r="48" spans="1:7" x14ac:dyDescent="0.45">
      <c r="A48" s="3" t="s">
        <v>431</v>
      </c>
      <c r="B48" s="2">
        <v>0</v>
      </c>
      <c r="C48" s="2">
        <v>0</v>
      </c>
      <c r="D48" s="2">
        <v>0</v>
      </c>
      <c r="E48" s="2">
        <v>0</v>
      </c>
      <c r="F48" s="2">
        <f>VLOOKUP(Reach14[[#This Row],[Station]],'[7]Reach and Share'!$A$2:$B$563,2,0)</f>
        <v>5.9999999999999995E-4</v>
      </c>
      <c r="G48" s="2">
        <f>Reach14[[#This Row],[Q1''2025]]-Reach14[[#This Row],[Q4''2024]]</f>
        <v>5.9999999999999995E-4</v>
      </c>
    </row>
    <row r="49" spans="1:7" x14ac:dyDescent="0.45">
      <c r="A49" s="3" t="s">
        <v>520</v>
      </c>
      <c r="E49" s="2">
        <v>1.6999999999999999E-3</v>
      </c>
      <c r="F49" s="2">
        <f>VLOOKUP(Reach14[[#This Row],[Station]],'[7]Reach and Share'!$A$2:$B$563,2,0)</f>
        <v>5.0000000000000001E-4</v>
      </c>
      <c r="G49" s="2">
        <f>Reach14[[#This Row],[Q1''2025]]-Reach14[[#This Row],[Q4''2024]]</f>
        <v>-1.1999999999999999E-3</v>
      </c>
    </row>
    <row r="50" spans="1:7" x14ac:dyDescent="0.45">
      <c r="A50" s="3" t="s">
        <v>413</v>
      </c>
      <c r="B50" s="2">
        <v>0</v>
      </c>
      <c r="C50" s="2">
        <v>5.0000000000000001E-4</v>
      </c>
      <c r="D50" s="2">
        <v>0</v>
      </c>
      <c r="E50" s="2">
        <v>0</v>
      </c>
      <c r="F50" s="2">
        <f>VLOOKUP(Reach14[[#This Row],[Station]],'[7]Reach and Share'!$A$2:$B$563,2,0)</f>
        <v>2.9999999999999997E-4</v>
      </c>
      <c r="G50" s="2">
        <f>Reach14[[#This Row],[Q1''2025]]-Reach14[[#This Row],[Q4''2024]]</f>
        <v>2.9999999999999997E-4</v>
      </c>
    </row>
    <row r="51" spans="1:7" x14ac:dyDescent="0.45">
      <c r="A51" s="3" t="s">
        <v>319</v>
      </c>
      <c r="B51" s="2">
        <v>0</v>
      </c>
      <c r="C51" s="2">
        <v>0</v>
      </c>
      <c r="D51" s="2">
        <v>0</v>
      </c>
      <c r="E51" s="2">
        <v>0</v>
      </c>
      <c r="F51" s="2">
        <f>VLOOKUP(Reach14[[#This Row],[Station]],'[7]Reach and Share'!$A$2:$B$563,2,0)</f>
        <v>2.9999999999999997E-4</v>
      </c>
      <c r="G51" s="2">
        <f>Reach14[[#This Row],[Q1''2025]]-Reach14[[#This Row],[Q4''2024]]</f>
        <v>2.9999999999999997E-4</v>
      </c>
    </row>
    <row r="52" spans="1:7" x14ac:dyDescent="0.45">
      <c r="A52" s="3" t="s">
        <v>397</v>
      </c>
      <c r="B52" s="2">
        <v>2.0000000000000001E-4</v>
      </c>
      <c r="C52" s="2">
        <v>0</v>
      </c>
      <c r="D52" s="2">
        <v>1.4E-3</v>
      </c>
      <c r="E52" s="2">
        <v>0</v>
      </c>
      <c r="F52" s="2">
        <f>VLOOKUP(Reach14[[#This Row],[Station]],'[7]Reach and Share'!$A$2:$B$563,2,0)</f>
        <v>2.9999999999999997E-4</v>
      </c>
      <c r="G52" s="2">
        <f>Reach14[[#This Row],[Q1''2025]]-Reach14[[#This Row],[Q4''2024]]</f>
        <v>2.9999999999999997E-4</v>
      </c>
    </row>
    <row r="53" spans="1:7" x14ac:dyDescent="0.45">
      <c r="A53" s="3" t="s">
        <v>285</v>
      </c>
      <c r="B53" s="2">
        <v>0</v>
      </c>
      <c r="C53" s="2">
        <v>0</v>
      </c>
      <c r="D53" s="2">
        <v>5.0000000000000001E-4</v>
      </c>
      <c r="E53" s="2">
        <v>5.9999999999999995E-4</v>
      </c>
      <c r="F53" s="2">
        <f>VLOOKUP(Reach14[[#This Row],[Station]],'[7]Reach and Share'!$A$2:$B$563,2,0)</f>
        <v>2.9999999999999997E-4</v>
      </c>
      <c r="G53" s="2">
        <f>Reach14[[#This Row],[Q1''2025]]-Reach14[[#This Row],[Q4''2024]]</f>
        <v>-2.9999999999999997E-4</v>
      </c>
    </row>
    <row r="54" spans="1:7" x14ac:dyDescent="0.45">
      <c r="A54" s="3" t="s">
        <v>272</v>
      </c>
      <c r="B54" s="2">
        <v>0</v>
      </c>
      <c r="C54" s="2">
        <v>0</v>
      </c>
      <c r="D54" s="2">
        <v>0</v>
      </c>
      <c r="E54" s="2">
        <v>1.4E-3</v>
      </c>
      <c r="F54" s="2">
        <f>VLOOKUP(Reach14[[#This Row],[Station]],'[7]Reach and Share'!$A$2:$B$563,2,0)</f>
        <v>2.9999999999999997E-4</v>
      </c>
      <c r="G54" s="2">
        <f>Reach14[[#This Row],[Q1''2025]]-Reach14[[#This Row],[Q4''2024]]</f>
        <v>-1.1000000000000001E-3</v>
      </c>
    </row>
    <row r="55" spans="1:7" x14ac:dyDescent="0.45">
      <c r="A55" s="3" t="s">
        <v>256</v>
      </c>
      <c r="B55" s="2">
        <v>0</v>
      </c>
      <c r="C55" s="2">
        <v>1.1999999999999999E-3</v>
      </c>
      <c r="D55" s="2">
        <v>0</v>
      </c>
      <c r="E55" s="2">
        <v>8.9999999999999998E-4</v>
      </c>
      <c r="F55" s="2">
        <f>VLOOKUP(Reach14[[#This Row],[Station]],'[7]Reach and Share'!$A$2:$B$563,2,0)</f>
        <v>2.0000000000000001E-4</v>
      </c>
      <c r="G55" s="2">
        <f>Reach14[[#This Row],[Q1''2025]]-Reach14[[#This Row],[Q4''2024]]</f>
        <v>-6.9999999999999999E-4</v>
      </c>
    </row>
    <row r="56" spans="1:7" x14ac:dyDescent="0.45">
      <c r="A56" s="3" t="s">
        <v>267</v>
      </c>
      <c r="B56" s="2">
        <v>0</v>
      </c>
      <c r="C56" s="2">
        <v>0</v>
      </c>
      <c r="D56" s="2">
        <v>0</v>
      </c>
      <c r="E56" s="2">
        <v>0</v>
      </c>
      <c r="F56" s="2">
        <f>VLOOKUP(Reach14[[#This Row],[Station]],'[7]Reach and Share'!$A$2:$B$563,2,0)</f>
        <v>1E-4</v>
      </c>
      <c r="G56" s="2">
        <f>Reach14[[#This Row],[Q1''2025]]-Reach14[[#This Row],[Q4''2024]]</f>
        <v>1E-4</v>
      </c>
    </row>
    <row r="57" spans="1:7" x14ac:dyDescent="0.45">
      <c r="A57" s="3" t="s">
        <v>381</v>
      </c>
      <c r="B57" s="2">
        <v>0</v>
      </c>
      <c r="C57" s="2">
        <v>0</v>
      </c>
      <c r="D57" s="2">
        <v>0</v>
      </c>
      <c r="E57" s="2">
        <v>0</v>
      </c>
      <c r="F57" s="2">
        <f>VLOOKUP(Reach14[[#This Row],[Station]],'[7]Reach and Share'!$A$2:$B$563,2,0)</f>
        <v>0</v>
      </c>
      <c r="G57" s="2">
        <f>Reach14[[#This Row],[Q1''2025]]-Reach14[[#This Row],[Q4''2024]]</f>
        <v>0</v>
      </c>
    </row>
    <row r="58" spans="1:7" x14ac:dyDescent="0.45">
      <c r="A58" s="3" t="s">
        <v>352</v>
      </c>
      <c r="B58" s="2">
        <v>0</v>
      </c>
      <c r="C58" s="2">
        <v>0</v>
      </c>
      <c r="D58" s="2">
        <v>0</v>
      </c>
      <c r="E58" s="2">
        <v>0</v>
      </c>
      <c r="F58" s="2">
        <f>VLOOKUP(Reach14[[#This Row],[Station]],'[7]Reach and Share'!$A$2:$B$563,2,0)</f>
        <v>0</v>
      </c>
      <c r="G58" s="2">
        <f>Reach14[[#This Row],[Q1''2025]]-Reach14[[#This Row],[Q4''2024]]</f>
        <v>0</v>
      </c>
    </row>
    <row r="59" spans="1:7" x14ac:dyDescent="0.45">
      <c r="A59" s="3" t="s">
        <v>354</v>
      </c>
      <c r="B59" s="2">
        <v>0</v>
      </c>
      <c r="C59" s="2">
        <v>0</v>
      </c>
      <c r="D59" s="2">
        <v>0</v>
      </c>
      <c r="E59" s="2">
        <v>0</v>
      </c>
      <c r="F59" s="2">
        <f>VLOOKUP(Reach14[[#This Row],[Station]],'[7]Reach and Share'!$A$2:$B$563,2,0)</f>
        <v>0</v>
      </c>
      <c r="G59" s="2">
        <f>Reach14[[#This Row],[Q1''2025]]-Reach14[[#This Row],[Q4''2024]]</f>
        <v>0</v>
      </c>
    </row>
    <row r="60" spans="1:7" x14ac:dyDescent="0.45">
      <c r="A60" s="3" t="s">
        <v>353</v>
      </c>
      <c r="B60" s="2">
        <v>0</v>
      </c>
      <c r="C60" s="2">
        <v>6.9999999999999999E-4</v>
      </c>
      <c r="D60" s="2">
        <v>2.3E-3</v>
      </c>
      <c r="E60" s="2">
        <v>0</v>
      </c>
      <c r="F60" s="2">
        <f>VLOOKUP(Reach14[[#This Row],[Station]],'[7]Reach and Share'!$A$2:$B$563,2,0)</f>
        <v>0</v>
      </c>
      <c r="G60" s="2">
        <f>Reach14[[#This Row],[Q1''2025]]-Reach14[[#This Row],[Q4''2024]]</f>
        <v>0</v>
      </c>
    </row>
    <row r="61" spans="1:7" x14ac:dyDescent="0.45">
      <c r="A61" s="3" t="s">
        <v>383</v>
      </c>
      <c r="B61" s="2">
        <v>0</v>
      </c>
      <c r="C61" s="2">
        <v>0</v>
      </c>
      <c r="D61" s="2">
        <v>0</v>
      </c>
      <c r="E61" s="2">
        <v>0</v>
      </c>
      <c r="F61" s="2">
        <f>VLOOKUP(Reach14[[#This Row],[Station]],'[7]Reach and Share'!$A$2:$B$563,2,0)</f>
        <v>0</v>
      </c>
      <c r="G61" s="2">
        <f>Reach14[[#This Row],[Q1''2025]]-Reach14[[#This Row],[Q4''2024]]</f>
        <v>0</v>
      </c>
    </row>
    <row r="62" spans="1:7" x14ac:dyDescent="0.45">
      <c r="A62" s="3" t="s">
        <v>382</v>
      </c>
      <c r="B62" s="2">
        <v>0</v>
      </c>
      <c r="C62" s="2">
        <v>0</v>
      </c>
      <c r="D62" s="2">
        <v>0</v>
      </c>
      <c r="E62" s="2">
        <v>0</v>
      </c>
      <c r="F62" s="2">
        <f>VLOOKUP(Reach14[[#This Row],[Station]],'[7]Reach and Share'!$A$2:$B$563,2,0)</f>
        <v>0</v>
      </c>
      <c r="G62" s="2">
        <f>Reach14[[#This Row],[Q1''2025]]-Reach14[[#This Row],[Q4''2024]]</f>
        <v>0</v>
      </c>
    </row>
    <row r="63" spans="1:7" x14ac:dyDescent="0.45">
      <c r="A63" s="3" t="s">
        <v>350</v>
      </c>
      <c r="B63" s="2">
        <v>0</v>
      </c>
      <c r="C63" s="2">
        <v>0</v>
      </c>
      <c r="D63" s="2">
        <v>0</v>
      </c>
      <c r="E63" s="2">
        <v>0</v>
      </c>
      <c r="F63" s="2">
        <f>VLOOKUP(Reach14[[#This Row],[Station]],'[7]Reach and Share'!$A$2:$B$563,2,0)</f>
        <v>0</v>
      </c>
      <c r="G63" s="2">
        <f>Reach14[[#This Row],[Q1''2025]]-Reach14[[#This Row],[Q4''2024]]</f>
        <v>0</v>
      </c>
    </row>
    <row r="64" spans="1:7" x14ac:dyDescent="0.45">
      <c r="A64" s="3" t="s">
        <v>340</v>
      </c>
      <c r="B64" s="2">
        <v>0</v>
      </c>
      <c r="C64" s="2">
        <v>0</v>
      </c>
      <c r="D64" s="2">
        <v>0</v>
      </c>
      <c r="E64" s="2">
        <v>0</v>
      </c>
      <c r="F64" s="2">
        <f>VLOOKUP(Reach14[[#This Row],[Station]],'[7]Reach and Share'!$A$2:$B$563,2,0)</f>
        <v>0</v>
      </c>
      <c r="G64" s="2">
        <f>Reach14[[#This Row],[Q1''2025]]-Reach14[[#This Row],[Q4''2024]]</f>
        <v>0</v>
      </c>
    </row>
    <row r="65" spans="1:7" x14ac:dyDescent="0.45">
      <c r="A65" s="3" t="s">
        <v>378</v>
      </c>
      <c r="B65" s="2">
        <v>0</v>
      </c>
      <c r="C65" s="2">
        <v>0</v>
      </c>
      <c r="D65" s="2">
        <v>0</v>
      </c>
      <c r="E65" s="2">
        <v>0</v>
      </c>
      <c r="F65" s="2">
        <f>VLOOKUP(Reach14[[#This Row],[Station]],'[7]Reach and Share'!$A$2:$B$563,2,0)</f>
        <v>0</v>
      </c>
      <c r="G65" s="2">
        <f>Reach14[[#This Row],[Q1''2025]]-Reach14[[#This Row],[Q4''2024]]</f>
        <v>0</v>
      </c>
    </row>
    <row r="66" spans="1:7" x14ac:dyDescent="0.45">
      <c r="A66" s="3" t="s">
        <v>462</v>
      </c>
      <c r="D66" s="2">
        <v>0</v>
      </c>
      <c r="E66" s="2">
        <v>0</v>
      </c>
      <c r="F66" s="2">
        <f>VLOOKUP(Reach14[[#This Row],[Station]],'[7]Reach and Share'!$A$2:$B$563,2,0)</f>
        <v>0</v>
      </c>
      <c r="G66" s="2">
        <f>Reach14[[#This Row],[Q1''2025]]-Reach14[[#This Row],[Q4''2024]]</f>
        <v>0</v>
      </c>
    </row>
    <row r="67" spans="1:7" x14ac:dyDescent="0.45">
      <c r="A67" s="3" t="s">
        <v>376</v>
      </c>
      <c r="B67" s="2">
        <v>0</v>
      </c>
      <c r="C67" s="2">
        <v>0</v>
      </c>
      <c r="D67" s="2">
        <v>0</v>
      </c>
      <c r="E67" s="2">
        <v>0</v>
      </c>
      <c r="F67" s="2">
        <f>VLOOKUP(Reach14[[#This Row],[Station]],'[7]Reach and Share'!$A$2:$B$563,2,0)</f>
        <v>0</v>
      </c>
      <c r="G67" s="2">
        <f>Reach14[[#This Row],[Q1''2025]]-Reach14[[#This Row],[Q4''2024]]</f>
        <v>0</v>
      </c>
    </row>
    <row r="68" spans="1:7" x14ac:dyDescent="0.45">
      <c r="A68" s="3" t="s">
        <v>377</v>
      </c>
      <c r="B68" s="2">
        <v>0</v>
      </c>
      <c r="C68" s="2">
        <v>0</v>
      </c>
      <c r="D68" s="2">
        <v>0</v>
      </c>
      <c r="E68" s="2">
        <v>0</v>
      </c>
      <c r="F68" s="2">
        <f>VLOOKUP(Reach14[[#This Row],[Station]],'[7]Reach and Share'!$A$2:$B$563,2,0)</f>
        <v>0</v>
      </c>
      <c r="G68" s="2">
        <f>Reach14[[#This Row],[Q1''2025]]-Reach14[[#This Row],[Q4''2024]]</f>
        <v>0</v>
      </c>
    </row>
    <row r="69" spans="1:7" x14ac:dyDescent="0.45">
      <c r="A69" s="3" t="s">
        <v>380</v>
      </c>
      <c r="B69" s="2">
        <v>0</v>
      </c>
      <c r="C69" s="2">
        <v>0</v>
      </c>
      <c r="D69" s="2">
        <v>0</v>
      </c>
      <c r="E69" s="2">
        <v>0</v>
      </c>
      <c r="F69" s="2">
        <f>VLOOKUP(Reach14[[#This Row],[Station]],'[7]Reach and Share'!$A$2:$B$563,2,0)</f>
        <v>0</v>
      </c>
      <c r="G69" s="2">
        <f>Reach14[[#This Row],[Q1''2025]]-Reach14[[#This Row],[Q4''2024]]</f>
        <v>0</v>
      </c>
    </row>
    <row r="70" spans="1:7" x14ac:dyDescent="0.45">
      <c r="A70" s="3" t="s">
        <v>473</v>
      </c>
      <c r="D70" s="2">
        <v>5.9999999999999995E-4</v>
      </c>
      <c r="E70" s="2">
        <v>0</v>
      </c>
      <c r="F70" s="2">
        <f>VLOOKUP(Reach14[[#This Row],[Station]],'[7]Reach and Share'!$A$2:$B$563,2,0)</f>
        <v>0</v>
      </c>
      <c r="G70" s="2">
        <f>Reach14[[#This Row],[Q1''2025]]-Reach14[[#This Row],[Q4''2024]]</f>
        <v>0</v>
      </c>
    </row>
    <row r="71" spans="1:7" x14ac:dyDescent="0.45">
      <c r="A71" s="3" t="s">
        <v>169</v>
      </c>
      <c r="B71" s="2">
        <v>0</v>
      </c>
      <c r="C71" s="2">
        <v>0</v>
      </c>
      <c r="D71" s="2">
        <v>0</v>
      </c>
      <c r="E71" s="2">
        <v>0</v>
      </c>
      <c r="F71" s="2">
        <f>VLOOKUP(Reach14[[#This Row],[Station]],'[7]Reach and Share'!$A$2:$B$563,2,0)</f>
        <v>0</v>
      </c>
      <c r="G71" s="2">
        <f>Reach14[[#This Row],[Q1''2025]]-Reach14[[#This Row],[Q4''2024]]</f>
        <v>0</v>
      </c>
    </row>
    <row r="72" spans="1:7" x14ac:dyDescent="0.45">
      <c r="A72" s="3" t="s">
        <v>374</v>
      </c>
      <c r="B72" s="2">
        <v>0</v>
      </c>
      <c r="C72" s="2">
        <v>0</v>
      </c>
      <c r="D72" s="2">
        <v>0</v>
      </c>
      <c r="E72" s="2">
        <v>0</v>
      </c>
      <c r="F72" s="2">
        <f>VLOOKUP(Reach14[[#This Row],[Station]],'[7]Reach and Share'!$A$2:$B$563,2,0)</f>
        <v>0</v>
      </c>
      <c r="G72" s="2">
        <f>Reach14[[#This Row],[Q1''2025]]-Reach14[[#This Row],[Q4''2024]]</f>
        <v>0</v>
      </c>
    </row>
    <row r="73" spans="1:7" x14ac:dyDescent="0.45">
      <c r="A73" s="3" t="s">
        <v>343</v>
      </c>
      <c r="B73" s="2">
        <v>0</v>
      </c>
      <c r="C73" s="2">
        <v>0</v>
      </c>
      <c r="D73" s="2">
        <v>0</v>
      </c>
      <c r="E73" s="2">
        <v>0</v>
      </c>
      <c r="F73" s="2">
        <f>VLOOKUP(Reach14[[#This Row],[Station]],'[7]Reach and Share'!$A$2:$B$563,2,0)</f>
        <v>0</v>
      </c>
      <c r="G73" s="2">
        <f>Reach14[[#This Row],[Q1''2025]]-Reach14[[#This Row],[Q4''2024]]</f>
        <v>0</v>
      </c>
    </row>
    <row r="74" spans="1:7" x14ac:dyDescent="0.45">
      <c r="A74" s="3" t="s">
        <v>351</v>
      </c>
      <c r="B74" s="2">
        <v>0</v>
      </c>
      <c r="C74" s="2">
        <v>0</v>
      </c>
      <c r="D74" s="2">
        <v>0</v>
      </c>
      <c r="E74" s="2">
        <v>0</v>
      </c>
      <c r="F74" s="2">
        <f>VLOOKUP(Reach14[[#This Row],[Station]],'[7]Reach and Share'!$A$2:$B$563,2,0)</f>
        <v>0</v>
      </c>
      <c r="G74" s="2">
        <f>Reach14[[#This Row],[Q1''2025]]-Reach14[[#This Row],[Q4''2024]]</f>
        <v>0</v>
      </c>
    </row>
    <row r="75" spans="1:7" x14ac:dyDescent="0.45">
      <c r="A75" s="3" t="s">
        <v>344</v>
      </c>
      <c r="B75" s="2">
        <v>0</v>
      </c>
      <c r="C75" s="2">
        <v>0</v>
      </c>
      <c r="D75" s="2">
        <v>0</v>
      </c>
      <c r="E75" s="2">
        <v>0</v>
      </c>
      <c r="F75" s="2">
        <f>VLOOKUP(Reach14[[#This Row],[Station]],'[7]Reach and Share'!$A$2:$B$563,2,0)</f>
        <v>0</v>
      </c>
      <c r="G75" s="2">
        <f>Reach14[[#This Row],[Q1''2025]]-Reach14[[#This Row],[Q4''2024]]</f>
        <v>0</v>
      </c>
    </row>
    <row r="76" spans="1:7" x14ac:dyDescent="0.45">
      <c r="A76" s="3" t="s">
        <v>375</v>
      </c>
      <c r="B76" s="2">
        <v>0</v>
      </c>
      <c r="C76" s="2">
        <v>0</v>
      </c>
      <c r="D76" s="2">
        <v>0</v>
      </c>
      <c r="E76" s="2">
        <v>0</v>
      </c>
      <c r="F76" s="2">
        <f>VLOOKUP(Reach14[[#This Row],[Station]],'[7]Reach and Share'!$A$2:$B$563,2,0)</f>
        <v>0</v>
      </c>
      <c r="G76" s="2">
        <f>Reach14[[#This Row],[Q1''2025]]-Reach14[[#This Row],[Q4''2024]]</f>
        <v>0</v>
      </c>
    </row>
    <row r="77" spans="1:7" x14ac:dyDescent="0.45">
      <c r="A77" s="3" t="s">
        <v>342</v>
      </c>
      <c r="B77" s="2">
        <v>0</v>
      </c>
      <c r="C77" s="2">
        <v>0</v>
      </c>
      <c r="D77" s="2">
        <v>0</v>
      </c>
      <c r="E77" s="2">
        <v>0</v>
      </c>
      <c r="F77" s="2">
        <f>VLOOKUP(Reach14[[#This Row],[Station]],'[7]Reach and Share'!$A$2:$B$563,2,0)</f>
        <v>0</v>
      </c>
      <c r="G77" s="2">
        <f>Reach14[[#This Row],[Q1''2025]]-Reach14[[#This Row],[Q4''2024]]</f>
        <v>0</v>
      </c>
    </row>
    <row r="78" spans="1:7" x14ac:dyDescent="0.45">
      <c r="A78" s="3" t="s">
        <v>493</v>
      </c>
      <c r="E78" s="2">
        <v>0</v>
      </c>
      <c r="F78" s="2">
        <f>VLOOKUP(Reach14[[#This Row],[Station]],'[7]Reach and Share'!$A$2:$B$563,2,0)</f>
        <v>0</v>
      </c>
      <c r="G78" s="2">
        <f>Reach14[[#This Row],[Q1''2025]]-Reach14[[#This Row],[Q4''2024]]</f>
        <v>0</v>
      </c>
    </row>
    <row r="79" spans="1:7" x14ac:dyDescent="0.45">
      <c r="A79" s="3" t="s">
        <v>36</v>
      </c>
      <c r="B79" s="2">
        <v>2.0000000000000001E-4</v>
      </c>
      <c r="C79" s="2">
        <v>0</v>
      </c>
      <c r="D79" s="2">
        <v>0</v>
      </c>
      <c r="E79" s="2">
        <v>0</v>
      </c>
      <c r="F79" s="2">
        <f>VLOOKUP(Reach14[[#This Row],[Station]],'[7]Reach and Share'!$A$2:$B$563,2,0)</f>
        <v>0</v>
      </c>
      <c r="G79" s="2">
        <f>Reach14[[#This Row],[Q1''2025]]-Reach14[[#This Row],[Q4''2024]]</f>
        <v>0</v>
      </c>
    </row>
    <row r="80" spans="1:7" x14ac:dyDescent="0.45">
      <c r="A80" s="3" t="s">
        <v>341</v>
      </c>
      <c r="B80" s="2">
        <v>0</v>
      </c>
      <c r="C80" s="2">
        <v>0</v>
      </c>
      <c r="D80" s="2">
        <v>0</v>
      </c>
      <c r="E80" s="2">
        <v>0</v>
      </c>
      <c r="F80" s="2">
        <f>VLOOKUP(Reach14[[#This Row],[Station]],'[7]Reach and Share'!$A$2:$B$563,2,0)</f>
        <v>0</v>
      </c>
      <c r="G80" s="2">
        <f>Reach14[[#This Row],[Q1''2025]]-Reach14[[#This Row],[Q4''2024]]</f>
        <v>0</v>
      </c>
    </row>
    <row r="81" spans="1:7" x14ac:dyDescent="0.45">
      <c r="A81" s="3" t="s">
        <v>345</v>
      </c>
      <c r="B81" s="2">
        <v>0</v>
      </c>
      <c r="C81" s="2">
        <v>0</v>
      </c>
      <c r="D81" s="2">
        <v>2.9999999999999997E-4</v>
      </c>
      <c r="E81" s="2">
        <v>0</v>
      </c>
      <c r="F81" s="2">
        <f>VLOOKUP(Reach14[[#This Row],[Station]],'[7]Reach and Share'!$A$2:$B$563,2,0)</f>
        <v>0</v>
      </c>
      <c r="G81" s="2">
        <f>Reach14[[#This Row],[Q1''2025]]-Reach14[[#This Row],[Q4''2024]]</f>
        <v>0</v>
      </c>
    </row>
    <row r="82" spans="1:7" x14ac:dyDescent="0.45">
      <c r="A82" s="3" t="s">
        <v>241</v>
      </c>
      <c r="B82" s="2">
        <v>0</v>
      </c>
      <c r="C82" s="2">
        <v>0</v>
      </c>
      <c r="D82" s="2">
        <v>0</v>
      </c>
      <c r="E82" s="2">
        <v>0</v>
      </c>
      <c r="F82" s="2">
        <f>VLOOKUP(Reach14[[#This Row],[Station]],'[7]Reach and Share'!$A$2:$B$563,2,0)</f>
        <v>0</v>
      </c>
      <c r="G82" s="2">
        <f>Reach14[[#This Row],[Q1''2025]]-Reach14[[#This Row],[Q4''2024]]</f>
        <v>0</v>
      </c>
    </row>
    <row r="83" spans="1:7" x14ac:dyDescent="0.45">
      <c r="A83" s="3" t="s">
        <v>348</v>
      </c>
      <c r="B83" s="2">
        <v>0</v>
      </c>
      <c r="C83" s="2">
        <v>0</v>
      </c>
      <c r="D83" s="2">
        <v>0</v>
      </c>
      <c r="E83" s="2">
        <v>0</v>
      </c>
      <c r="F83" s="2">
        <f>VLOOKUP(Reach14[[#This Row],[Station]],'[7]Reach and Share'!$A$2:$B$563,2,0)</f>
        <v>0</v>
      </c>
      <c r="G83" s="2">
        <f>Reach14[[#This Row],[Q1''2025]]-Reach14[[#This Row],[Q4''2024]]</f>
        <v>0</v>
      </c>
    </row>
    <row r="84" spans="1:7" x14ac:dyDescent="0.45">
      <c r="A84" s="3" t="s">
        <v>31</v>
      </c>
      <c r="B84" s="2">
        <v>0</v>
      </c>
      <c r="C84" s="2">
        <v>0</v>
      </c>
      <c r="D84" s="2">
        <v>0</v>
      </c>
      <c r="E84" s="2">
        <v>0</v>
      </c>
      <c r="F84" s="2">
        <f>VLOOKUP(Reach14[[#This Row],[Station]],'[7]Reach and Share'!$A$2:$B$563,2,0)</f>
        <v>0</v>
      </c>
      <c r="G84" s="2">
        <f>Reach14[[#This Row],[Q1''2025]]-Reach14[[#This Row],[Q4''2024]]</f>
        <v>0</v>
      </c>
    </row>
    <row r="85" spans="1:7" x14ac:dyDescent="0.45">
      <c r="A85" s="3" t="s">
        <v>349</v>
      </c>
      <c r="B85" s="2">
        <v>0</v>
      </c>
      <c r="C85" s="2">
        <v>0</v>
      </c>
      <c r="D85" s="2">
        <v>0</v>
      </c>
      <c r="E85" s="2">
        <v>0</v>
      </c>
      <c r="F85" s="2">
        <f>VLOOKUP(Reach14[[#This Row],[Station]],'[7]Reach and Share'!$A$2:$B$563,2,0)</f>
        <v>0</v>
      </c>
      <c r="G85" s="2">
        <f>Reach14[[#This Row],[Q1''2025]]-Reach14[[#This Row],[Q4''2024]]</f>
        <v>0</v>
      </c>
    </row>
    <row r="86" spans="1:7" x14ac:dyDescent="0.45">
      <c r="A86" s="3" t="s">
        <v>346</v>
      </c>
      <c r="B86" s="2">
        <v>0</v>
      </c>
      <c r="C86" s="2">
        <v>0</v>
      </c>
      <c r="D86" s="2">
        <v>0</v>
      </c>
      <c r="E86" s="2">
        <v>0</v>
      </c>
      <c r="F86" s="2">
        <f>VLOOKUP(Reach14[[#This Row],[Station]],'[7]Reach and Share'!$A$2:$B$563,2,0)</f>
        <v>0</v>
      </c>
      <c r="G86" s="2">
        <f>Reach14[[#This Row],[Q1''2025]]-Reach14[[#This Row],[Q4''2024]]</f>
        <v>0</v>
      </c>
    </row>
    <row r="87" spans="1:7" x14ac:dyDescent="0.45">
      <c r="A87" s="3" t="s">
        <v>192</v>
      </c>
      <c r="B87" s="2">
        <v>0</v>
      </c>
      <c r="C87" s="2">
        <v>0</v>
      </c>
      <c r="D87" s="2">
        <v>0</v>
      </c>
      <c r="E87" s="2">
        <v>0</v>
      </c>
      <c r="F87" s="2">
        <f>VLOOKUP(Reach14[[#This Row],[Station]],'[7]Reach and Share'!$A$2:$B$563,2,0)</f>
        <v>0</v>
      </c>
      <c r="G87" s="2">
        <f>Reach14[[#This Row],[Q1''2025]]-Reach14[[#This Row],[Q4''2024]]</f>
        <v>0</v>
      </c>
    </row>
    <row r="88" spans="1:7" x14ac:dyDescent="0.45">
      <c r="A88" s="3" t="s">
        <v>347</v>
      </c>
      <c r="B88" s="2">
        <v>0</v>
      </c>
      <c r="C88" s="2">
        <v>0</v>
      </c>
      <c r="D88" s="2">
        <v>0</v>
      </c>
      <c r="E88" s="2">
        <v>0</v>
      </c>
      <c r="F88" s="2">
        <f>VLOOKUP(Reach14[[#This Row],[Station]],'[7]Reach and Share'!$A$2:$B$563,2,0)</f>
        <v>0</v>
      </c>
      <c r="G88" s="2">
        <f>Reach14[[#This Row],[Q1''2025]]-Reach14[[#This Row],[Q4''2024]]</f>
        <v>0</v>
      </c>
    </row>
    <row r="89" spans="1:7" x14ac:dyDescent="0.45">
      <c r="A89" s="3" t="s">
        <v>506</v>
      </c>
      <c r="E89" s="2">
        <v>0</v>
      </c>
      <c r="F89" s="2">
        <f>VLOOKUP(Reach14[[#This Row],[Station]],'[7]Reach and Share'!$A$2:$B$563,2,0)</f>
        <v>0</v>
      </c>
      <c r="G89" s="2">
        <f>Reach14[[#This Row],[Q1''2025]]-Reach14[[#This Row],[Q4''2024]]</f>
        <v>0</v>
      </c>
    </row>
    <row r="90" spans="1:7" x14ac:dyDescent="0.45">
      <c r="A90" s="3" t="s">
        <v>32</v>
      </c>
      <c r="B90" s="2">
        <v>0</v>
      </c>
      <c r="C90" s="2">
        <v>0</v>
      </c>
      <c r="D90" s="2">
        <v>0</v>
      </c>
      <c r="E90" s="2">
        <v>0</v>
      </c>
      <c r="F90" s="2">
        <f>VLOOKUP(Reach14[[#This Row],[Station]],'[7]Reach and Share'!$A$2:$B$563,2,0)</f>
        <v>0</v>
      </c>
      <c r="G90" s="2">
        <f>Reach14[[#This Row],[Q1''2025]]-Reach14[[#This Row],[Q4''2024]]</f>
        <v>0</v>
      </c>
    </row>
    <row r="91" spans="1:7" x14ac:dyDescent="0.45">
      <c r="A91" s="3" t="s">
        <v>417</v>
      </c>
      <c r="B91" s="2">
        <v>0</v>
      </c>
      <c r="C91" s="2">
        <v>0</v>
      </c>
      <c r="D91" s="2">
        <v>0</v>
      </c>
      <c r="E91" s="2">
        <v>0</v>
      </c>
      <c r="F91" s="2">
        <f>VLOOKUP(Reach14[[#This Row],[Station]],'[7]Reach and Share'!$A$2:$B$563,2,0)</f>
        <v>0</v>
      </c>
      <c r="G91" s="2">
        <f>Reach14[[#This Row],[Q1''2025]]-Reach14[[#This Row],[Q4''2024]]</f>
        <v>0</v>
      </c>
    </row>
    <row r="92" spans="1:7" x14ac:dyDescent="0.45">
      <c r="A92" s="3" t="s">
        <v>207</v>
      </c>
      <c r="B92" s="2">
        <v>0</v>
      </c>
      <c r="C92" s="2">
        <v>0</v>
      </c>
      <c r="D92" s="2">
        <v>0</v>
      </c>
      <c r="E92" s="2">
        <v>0</v>
      </c>
      <c r="F92" s="2">
        <f>VLOOKUP(Reach14[[#This Row],[Station]],'[7]Reach and Share'!$A$2:$B$563,2,0)</f>
        <v>0</v>
      </c>
      <c r="G92" s="2">
        <f>Reach14[[#This Row],[Q1''2025]]-Reach14[[#This Row],[Q4''2024]]</f>
        <v>0</v>
      </c>
    </row>
    <row r="93" spans="1:7" x14ac:dyDescent="0.45">
      <c r="A93" s="3" t="s">
        <v>173</v>
      </c>
      <c r="B93" s="2">
        <v>0</v>
      </c>
      <c r="C93" s="2">
        <v>0</v>
      </c>
      <c r="D93" s="2">
        <v>0</v>
      </c>
      <c r="E93" s="2">
        <v>0</v>
      </c>
      <c r="F93" s="2">
        <f>VLOOKUP(Reach14[[#This Row],[Station]],'[7]Reach and Share'!$A$2:$B$563,2,0)</f>
        <v>0</v>
      </c>
      <c r="G93" s="2">
        <f>Reach14[[#This Row],[Q1''2025]]-Reach14[[#This Row],[Q4''2024]]</f>
        <v>0</v>
      </c>
    </row>
    <row r="94" spans="1:7" x14ac:dyDescent="0.45">
      <c r="A94" s="3" t="s">
        <v>163</v>
      </c>
      <c r="B94" s="2">
        <v>0</v>
      </c>
      <c r="C94" s="2">
        <v>0</v>
      </c>
      <c r="D94" s="2">
        <v>0</v>
      </c>
      <c r="E94" s="2">
        <v>0</v>
      </c>
      <c r="F94" s="2">
        <f>VLOOKUP(Reach14[[#This Row],[Station]],'[7]Reach and Share'!$A$2:$B$563,2,0)</f>
        <v>0</v>
      </c>
      <c r="G94" s="2">
        <f>Reach14[[#This Row],[Q1''2025]]-Reach14[[#This Row],[Q4''2024]]</f>
        <v>0</v>
      </c>
    </row>
    <row r="95" spans="1:7" x14ac:dyDescent="0.45">
      <c r="A95" s="3" t="s">
        <v>518</v>
      </c>
      <c r="E95" s="2">
        <v>0</v>
      </c>
      <c r="F95" s="2">
        <f>VLOOKUP(Reach14[[#This Row],[Station]],'[7]Reach and Share'!$A$2:$B$563,2,0)</f>
        <v>0</v>
      </c>
      <c r="G95" s="2">
        <f>Reach14[[#This Row],[Q1''2025]]-Reach14[[#This Row],[Q4''2024]]</f>
        <v>0</v>
      </c>
    </row>
    <row r="96" spans="1:7" x14ac:dyDescent="0.45">
      <c r="A96" s="3" t="s">
        <v>190</v>
      </c>
      <c r="B96" s="2">
        <v>0</v>
      </c>
      <c r="C96" s="2">
        <v>0</v>
      </c>
      <c r="D96" s="2">
        <v>0</v>
      </c>
      <c r="E96" s="2">
        <v>0</v>
      </c>
      <c r="F96" s="2">
        <f>VLOOKUP(Reach14[[#This Row],[Station]],'[7]Reach and Share'!$A$2:$B$563,2,0)</f>
        <v>0</v>
      </c>
      <c r="G96" s="2">
        <f>Reach14[[#This Row],[Q1''2025]]-Reach14[[#This Row],[Q4''2024]]</f>
        <v>0</v>
      </c>
    </row>
    <row r="97" spans="1:7" x14ac:dyDescent="0.45">
      <c r="A97" s="3" t="s">
        <v>471</v>
      </c>
      <c r="D97" s="2">
        <v>0</v>
      </c>
      <c r="E97" s="2">
        <v>0</v>
      </c>
      <c r="F97" s="2">
        <f>VLOOKUP(Reach14[[#This Row],[Station]],'[7]Reach and Share'!$A$2:$B$563,2,0)</f>
        <v>0</v>
      </c>
      <c r="G97" s="2">
        <f>Reach14[[#This Row],[Q1''2025]]-Reach14[[#This Row],[Q4''2024]]</f>
        <v>0</v>
      </c>
    </row>
    <row r="98" spans="1:7" x14ac:dyDescent="0.45">
      <c r="A98" s="3" t="s">
        <v>147</v>
      </c>
      <c r="B98" s="2">
        <v>0</v>
      </c>
      <c r="C98" s="2">
        <v>0</v>
      </c>
      <c r="D98" s="2">
        <v>0</v>
      </c>
      <c r="E98" s="2">
        <v>0</v>
      </c>
      <c r="F98" s="2">
        <f>VLOOKUP(Reach14[[#This Row],[Station]],'[7]Reach and Share'!$A$2:$B$563,2,0)</f>
        <v>0</v>
      </c>
      <c r="G98" s="2">
        <f>Reach14[[#This Row],[Q1''2025]]-Reach14[[#This Row],[Q4''2024]]</f>
        <v>0</v>
      </c>
    </row>
    <row r="99" spans="1:7" x14ac:dyDescent="0.45">
      <c r="A99" s="3" t="s">
        <v>491</v>
      </c>
      <c r="D99" s="2">
        <v>0</v>
      </c>
      <c r="E99" s="2">
        <v>0</v>
      </c>
      <c r="F99" s="2">
        <f>VLOOKUP(Reach14[[#This Row],[Station]],'[7]Reach and Share'!$A$2:$B$563,2,0)</f>
        <v>0</v>
      </c>
      <c r="G99" s="2">
        <f>Reach14[[#This Row],[Q1''2025]]-Reach14[[#This Row],[Q4''2024]]</f>
        <v>0</v>
      </c>
    </row>
    <row r="100" spans="1:7" x14ac:dyDescent="0.45">
      <c r="A100" s="3" t="s">
        <v>414</v>
      </c>
      <c r="B100" s="2">
        <v>0</v>
      </c>
      <c r="C100" s="2">
        <v>0</v>
      </c>
      <c r="D100" s="2">
        <v>0</v>
      </c>
      <c r="E100" s="2">
        <v>0</v>
      </c>
      <c r="F100" s="2">
        <f>VLOOKUP(Reach14[[#This Row],[Station]],'[7]Reach and Share'!$A$2:$B$563,2,0)</f>
        <v>0</v>
      </c>
      <c r="G100" s="2">
        <f>Reach14[[#This Row],[Q1''2025]]-Reach14[[#This Row],[Q4''2024]]</f>
        <v>0</v>
      </c>
    </row>
    <row r="101" spans="1:7" x14ac:dyDescent="0.45">
      <c r="A101" s="3" t="s">
        <v>416</v>
      </c>
      <c r="B101" s="2">
        <v>0</v>
      </c>
      <c r="C101" s="2">
        <v>0</v>
      </c>
      <c r="D101" s="2">
        <v>0</v>
      </c>
      <c r="E101" s="2">
        <v>0</v>
      </c>
      <c r="F101" s="2">
        <f>VLOOKUP(Reach14[[#This Row],[Station]],'[7]Reach and Share'!$A$2:$B$563,2,0)</f>
        <v>0</v>
      </c>
      <c r="G101" s="2">
        <f>Reach14[[#This Row],[Q1''2025]]-Reach14[[#This Row],[Q4''2024]]</f>
        <v>0</v>
      </c>
    </row>
    <row r="102" spans="1:7" x14ac:dyDescent="0.45">
      <c r="A102" s="3" t="s">
        <v>415</v>
      </c>
      <c r="B102" s="2">
        <v>0</v>
      </c>
      <c r="C102" s="2">
        <v>0</v>
      </c>
      <c r="D102" s="2">
        <v>0</v>
      </c>
      <c r="E102" s="2">
        <v>0</v>
      </c>
      <c r="F102" s="2">
        <f>VLOOKUP(Reach14[[#This Row],[Station]],'[7]Reach and Share'!$A$2:$B$563,2,0)</f>
        <v>0</v>
      </c>
      <c r="G102" s="2">
        <f>Reach14[[#This Row],[Q1''2025]]-Reach14[[#This Row],[Q4''2024]]</f>
        <v>0</v>
      </c>
    </row>
    <row r="103" spans="1:7" x14ac:dyDescent="0.45">
      <c r="A103" s="3" t="s">
        <v>469</v>
      </c>
      <c r="D103" s="2">
        <v>0</v>
      </c>
      <c r="E103" s="2">
        <v>0</v>
      </c>
      <c r="F103" s="2">
        <f>VLOOKUP(Reach14[[#This Row],[Station]],'[7]Reach and Share'!$A$2:$B$563,2,0)</f>
        <v>0</v>
      </c>
      <c r="G103" s="2">
        <f>Reach14[[#This Row],[Q1''2025]]-Reach14[[#This Row],[Q4''2024]]</f>
        <v>0</v>
      </c>
    </row>
    <row r="104" spans="1:7" x14ac:dyDescent="0.45">
      <c r="A104" s="3" t="s">
        <v>238</v>
      </c>
      <c r="B104" s="2">
        <v>0</v>
      </c>
      <c r="C104" s="2">
        <v>0</v>
      </c>
      <c r="D104" s="2">
        <v>0</v>
      </c>
      <c r="E104" s="2">
        <v>0</v>
      </c>
      <c r="F104" s="2">
        <f>VLOOKUP(Reach14[[#This Row],[Station]],'[7]Reach and Share'!$A$2:$B$563,2,0)</f>
        <v>0</v>
      </c>
      <c r="G104" s="2">
        <f>Reach14[[#This Row],[Q1''2025]]-Reach14[[#This Row],[Q4''2024]]</f>
        <v>0</v>
      </c>
    </row>
    <row r="105" spans="1:7" x14ac:dyDescent="0.45">
      <c r="A105" s="3" t="s">
        <v>226</v>
      </c>
      <c r="B105" s="2">
        <v>0</v>
      </c>
      <c r="C105" s="2">
        <v>0</v>
      </c>
      <c r="D105" s="2">
        <v>0</v>
      </c>
      <c r="E105" s="2">
        <v>0</v>
      </c>
      <c r="F105" s="2">
        <f>VLOOKUP(Reach14[[#This Row],[Station]],'[7]Reach and Share'!$A$2:$B$563,2,0)</f>
        <v>0</v>
      </c>
      <c r="G105" s="2">
        <f>Reach14[[#This Row],[Q1''2025]]-Reach14[[#This Row],[Q4''2024]]</f>
        <v>0</v>
      </c>
    </row>
    <row r="106" spans="1:7" x14ac:dyDescent="0.45">
      <c r="A106" s="3" t="s">
        <v>195</v>
      </c>
      <c r="B106" s="2">
        <v>0</v>
      </c>
      <c r="C106" s="2">
        <v>0</v>
      </c>
      <c r="D106" s="2">
        <v>0</v>
      </c>
      <c r="E106" s="2">
        <v>0</v>
      </c>
      <c r="F106" s="2">
        <f>VLOOKUP(Reach14[[#This Row],[Station]],'[7]Reach and Share'!$A$2:$B$563,2,0)</f>
        <v>0</v>
      </c>
      <c r="G106" s="2">
        <f>Reach14[[#This Row],[Q1''2025]]-Reach14[[#This Row],[Q4''2024]]</f>
        <v>0</v>
      </c>
    </row>
    <row r="107" spans="1:7" x14ac:dyDescent="0.45">
      <c r="A107" s="3" t="s">
        <v>182</v>
      </c>
      <c r="B107" s="2">
        <v>0</v>
      </c>
      <c r="C107" s="2">
        <v>0</v>
      </c>
      <c r="D107" s="2">
        <v>0</v>
      </c>
      <c r="E107" s="2">
        <v>0</v>
      </c>
      <c r="F107" s="2">
        <f>VLOOKUP(Reach14[[#This Row],[Station]],'[7]Reach and Share'!$A$2:$B$563,2,0)</f>
        <v>0</v>
      </c>
      <c r="G107" s="2">
        <f>Reach14[[#This Row],[Q1''2025]]-Reach14[[#This Row],[Q4''2024]]</f>
        <v>0</v>
      </c>
    </row>
    <row r="108" spans="1:7" x14ac:dyDescent="0.45">
      <c r="A108" s="3" t="s">
        <v>168</v>
      </c>
      <c r="B108" s="2">
        <v>0</v>
      </c>
      <c r="C108" s="2">
        <v>0</v>
      </c>
      <c r="D108" s="2">
        <v>8.0000000000000004E-4</v>
      </c>
      <c r="E108" s="2">
        <v>0</v>
      </c>
      <c r="F108" s="2">
        <f>VLOOKUP(Reach14[[#This Row],[Station]],'[7]Reach and Share'!$A$2:$B$563,2,0)</f>
        <v>0</v>
      </c>
      <c r="G108" s="2">
        <f>Reach14[[#This Row],[Q1''2025]]-Reach14[[#This Row],[Q4''2024]]</f>
        <v>0</v>
      </c>
    </row>
    <row r="109" spans="1:7" x14ac:dyDescent="0.45">
      <c r="A109" s="3" t="s">
        <v>423</v>
      </c>
      <c r="B109" s="2">
        <v>0</v>
      </c>
      <c r="C109" s="2">
        <v>0</v>
      </c>
      <c r="D109" s="2">
        <v>0</v>
      </c>
      <c r="E109" s="2">
        <v>0</v>
      </c>
      <c r="F109" s="2">
        <f>VLOOKUP(Reach14[[#This Row],[Station]],'[7]Reach and Share'!$A$2:$B$563,2,0)</f>
        <v>0</v>
      </c>
      <c r="G109" s="2">
        <f>Reach14[[#This Row],[Q1''2025]]-Reach14[[#This Row],[Q4''2024]]</f>
        <v>0</v>
      </c>
    </row>
    <row r="110" spans="1:7" x14ac:dyDescent="0.45">
      <c r="A110" s="3" t="s">
        <v>419</v>
      </c>
      <c r="B110" s="2">
        <v>0</v>
      </c>
      <c r="C110" s="2">
        <v>0</v>
      </c>
      <c r="D110" s="2">
        <v>0</v>
      </c>
      <c r="E110" s="2">
        <v>0</v>
      </c>
      <c r="F110" s="2">
        <f>VLOOKUP(Reach14[[#This Row],[Station]],'[7]Reach and Share'!$A$2:$B$563,2,0)</f>
        <v>0</v>
      </c>
      <c r="G110" s="2">
        <f>Reach14[[#This Row],[Q1''2025]]-Reach14[[#This Row],[Q4''2024]]</f>
        <v>0</v>
      </c>
    </row>
    <row r="111" spans="1:7" x14ac:dyDescent="0.45">
      <c r="A111" s="3" t="s">
        <v>186</v>
      </c>
      <c r="B111" s="2">
        <v>0</v>
      </c>
      <c r="C111" s="2">
        <v>0</v>
      </c>
      <c r="D111" s="2">
        <v>0</v>
      </c>
      <c r="E111" s="2">
        <v>0</v>
      </c>
      <c r="F111" s="2">
        <f>VLOOKUP(Reach14[[#This Row],[Station]],'[7]Reach and Share'!$A$2:$B$563,2,0)</f>
        <v>0</v>
      </c>
      <c r="G111" s="2">
        <f>Reach14[[#This Row],[Q1''2025]]-Reach14[[#This Row],[Q4''2024]]</f>
        <v>0</v>
      </c>
    </row>
    <row r="112" spans="1:7" x14ac:dyDescent="0.45">
      <c r="A112" s="3" t="s">
        <v>191</v>
      </c>
      <c r="B112" s="2">
        <v>0</v>
      </c>
      <c r="C112" s="2">
        <v>0</v>
      </c>
      <c r="D112" s="2">
        <v>0</v>
      </c>
      <c r="E112" s="2">
        <v>0</v>
      </c>
      <c r="F112" s="2">
        <f>VLOOKUP(Reach14[[#This Row],[Station]],'[7]Reach and Share'!$A$2:$B$563,2,0)</f>
        <v>0</v>
      </c>
      <c r="G112" s="2">
        <f>Reach14[[#This Row],[Q1''2025]]-Reach14[[#This Row],[Q4''2024]]</f>
        <v>0</v>
      </c>
    </row>
    <row r="113" spans="1:7" x14ac:dyDescent="0.45">
      <c r="A113" s="3" t="s">
        <v>457</v>
      </c>
      <c r="C113" s="2">
        <v>0</v>
      </c>
      <c r="D113" s="2">
        <v>0</v>
      </c>
      <c r="E113" s="2">
        <v>0</v>
      </c>
      <c r="F113" s="2">
        <f>VLOOKUP(Reach14[[#This Row],[Station]],'[7]Reach and Share'!$A$2:$B$563,2,0)</f>
        <v>0</v>
      </c>
      <c r="G113" s="2">
        <f>Reach14[[#This Row],[Q1''2025]]-Reach14[[#This Row],[Q4''2024]]</f>
        <v>0</v>
      </c>
    </row>
    <row r="114" spans="1:7" x14ac:dyDescent="0.45">
      <c r="A114" s="3" t="s">
        <v>421</v>
      </c>
      <c r="B114" s="2">
        <v>0</v>
      </c>
      <c r="C114" s="2">
        <v>0</v>
      </c>
      <c r="D114" s="2">
        <v>0</v>
      </c>
      <c r="E114" s="2">
        <v>0</v>
      </c>
      <c r="F114" s="2">
        <f>VLOOKUP(Reach14[[#This Row],[Station]],'[7]Reach and Share'!$A$2:$B$563,2,0)</f>
        <v>0</v>
      </c>
      <c r="G114" s="2">
        <f>Reach14[[#This Row],[Q1''2025]]-Reach14[[#This Row],[Q4''2024]]</f>
        <v>0</v>
      </c>
    </row>
    <row r="115" spans="1:7" x14ac:dyDescent="0.45">
      <c r="A115" s="3" t="s">
        <v>412</v>
      </c>
      <c r="B115" s="2">
        <v>0</v>
      </c>
      <c r="C115" s="2">
        <v>0</v>
      </c>
      <c r="D115" s="2">
        <v>6.9999999999999999E-4</v>
      </c>
      <c r="E115" s="2">
        <v>0</v>
      </c>
      <c r="F115" s="2">
        <f>VLOOKUP(Reach14[[#This Row],[Station]],'[7]Reach and Share'!$A$2:$B$563,2,0)</f>
        <v>0</v>
      </c>
      <c r="G115" s="2">
        <f>Reach14[[#This Row],[Q1''2025]]-Reach14[[#This Row],[Q4''2024]]</f>
        <v>0</v>
      </c>
    </row>
    <row r="116" spans="1:7" x14ac:dyDescent="0.45">
      <c r="A116" s="3" t="s">
        <v>420</v>
      </c>
      <c r="B116" s="2">
        <v>0</v>
      </c>
      <c r="C116" s="2">
        <v>0</v>
      </c>
      <c r="D116" s="2">
        <v>0</v>
      </c>
      <c r="E116" s="2">
        <v>0</v>
      </c>
      <c r="F116" s="2">
        <f>VLOOKUP(Reach14[[#This Row],[Station]],'[7]Reach and Share'!$A$2:$B$563,2,0)</f>
        <v>0</v>
      </c>
      <c r="G116" s="2">
        <f>Reach14[[#This Row],[Q1''2025]]-Reach14[[#This Row],[Q4''2024]]</f>
        <v>0</v>
      </c>
    </row>
    <row r="117" spans="1:7" x14ac:dyDescent="0.45">
      <c r="A117" s="3" t="s">
        <v>501</v>
      </c>
      <c r="E117" s="2">
        <v>0</v>
      </c>
      <c r="F117" s="2">
        <f>VLOOKUP(Reach14[[#This Row],[Station]],'[7]Reach and Share'!$A$2:$B$563,2,0)</f>
        <v>0</v>
      </c>
      <c r="G117" s="2">
        <f>Reach14[[#This Row],[Q1''2025]]-Reach14[[#This Row],[Q4''2024]]</f>
        <v>0</v>
      </c>
    </row>
    <row r="118" spans="1:7" x14ac:dyDescent="0.45">
      <c r="A118" s="3" t="s">
        <v>359</v>
      </c>
      <c r="B118" s="2">
        <v>0</v>
      </c>
      <c r="C118" s="2">
        <v>0</v>
      </c>
      <c r="D118" s="2">
        <v>0</v>
      </c>
      <c r="E118" s="2">
        <v>0</v>
      </c>
      <c r="F118" s="2">
        <f>VLOOKUP(Reach14[[#This Row],[Station]],'[7]Reach and Share'!$A$2:$B$563,2,0)</f>
        <v>0</v>
      </c>
      <c r="G118" s="2">
        <f>Reach14[[#This Row],[Q1''2025]]-Reach14[[#This Row],[Q4''2024]]</f>
        <v>0</v>
      </c>
    </row>
    <row r="119" spans="1:7" x14ac:dyDescent="0.45">
      <c r="A119" s="3" t="s">
        <v>158</v>
      </c>
      <c r="B119" s="2">
        <v>0</v>
      </c>
      <c r="C119" s="2">
        <v>0</v>
      </c>
      <c r="D119" s="2">
        <v>0</v>
      </c>
      <c r="E119" s="2">
        <v>0</v>
      </c>
      <c r="F119" s="2">
        <f>VLOOKUP(Reach14[[#This Row],[Station]],'[7]Reach and Share'!$A$2:$B$563,2,0)</f>
        <v>0</v>
      </c>
      <c r="G119" s="2">
        <f>Reach14[[#This Row],[Q1''2025]]-Reach14[[#This Row],[Q4''2024]]</f>
        <v>0</v>
      </c>
    </row>
    <row r="120" spans="1:7" x14ac:dyDescent="0.45">
      <c r="A120" s="3" t="s">
        <v>358</v>
      </c>
      <c r="B120" s="2">
        <v>0</v>
      </c>
      <c r="C120" s="2">
        <v>0</v>
      </c>
      <c r="D120" s="2">
        <v>0</v>
      </c>
      <c r="E120" s="2">
        <v>0</v>
      </c>
      <c r="F120" s="2">
        <f>VLOOKUP(Reach14[[#This Row],[Station]],'[7]Reach and Share'!$A$2:$B$563,2,0)</f>
        <v>0</v>
      </c>
      <c r="G120" s="2">
        <f>Reach14[[#This Row],[Q1''2025]]-Reach14[[#This Row],[Q4''2024]]</f>
        <v>0</v>
      </c>
    </row>
    <row r="121" spans="1:7" x14ac:dyDescent="0.45">
      <c r="A121" s="3" t="s">
        <v>217</v>
      </c>
      <c r="B121" s="2">
        <v>0</v>
      </c>
      <c r="C121" s="2">
        <v>0</v>
      </c>
      <c r="D121" s="2">
        <v>0</v>
      </c>
      <c r="E121" s="2">
        <v>0</v>
      </c>
      <c r="F121" s="2">
        <f>VLOOKUP(Reach14[[#This Row],[Station]],'[7]Reach and Share'!$A$2:$B$563,2,0)</f>
        <v>0</v>
      </c>
      <c r="G121" s="2">
        <f>Reach14[[#This Row],[Q1''2025]]-Reach14[[#This Row],[Q4''2024]]</f>
        <v>0</v>
      </c>
    </row>
    <row r="122" spans="1:7" x14ac:dyDescent="0.45">
      <c r="A122" s="3" t="s">
        <v>239</v>
      </c>
      <c r="B122" s="2">
        <v>0</v>
      </c>
      <c r="C122" s="2">
        <v>0</v>
      </c>
      <c r="D122" s="2">
        <v>0</v>
      </c>
      <c r="E122" s="2">
        <v>0</v>
      </c>
      <c r="F122" s="2">
        <f>VLOOKUP(Reach14[[#This Row],[Station]],'[7]Reach and Share'!$A$2:$B$563,2,0)</f>
        <v>0</v>
      </c>
      <c r="G122" s="2">
        <f>Reach14[[#This Row],[Q1''2025]]-Reach14[[#This Row],[Q4''2024]]</f>
        <v>0</v>
      </c>
    </row>
    <row r="123" spans="1:7" x14ac:dyDescent="0.45">
      <c r="A123" s="3" t="s">
        <v>472</v>
      </c>
      <c r="D123" s="2">
        <v>0</v>
      </c>
      <c r="E123" s="2">
        <v>0</v>
      </c>
      <c r="F123" s="2">
        <f>VLOOKUP(Reach14[[#This Row],[Station]],'[7]Reach and Share'!$A$2:$B$563,2,0)</f>
        <v>0</v>
      </c>
      <c r="G123" s="2">
        <f>Reach14[[#This Row],[Q1''2025]]-Reach14[[#This Row],[Q4''2024]]</f>
        <v>0</v>
      </c>
    </row>
    <row r="124" spans="1:7" x14ac:dyDescent="0.45">
      <c r="A124" s="3" t="s">
        <v>225</v>
      </c>
      <c r="B124" s="2">
        <v>0</v>
      </c>
      <c r="C124" s="2">
        <v>0</v>
      </c>
      <c r="D124" s="2">
        <v>0</v>
      </c>
      <c r="E124" s="2">
        <v>0</v>
      </c>
      <c r="F124" s="2">
        <f>VLOOKUP(Reach14[[#This Row],[Station]],'[7]Reach and Share'!$A$2:$B$563,2,0)</f>
        <v>0</v>
      </c>
      <c r="G124" s="2">
        <f>Reach14[[#This Row],[Q1''2025]]-Reach14[[#This Row],[Q4''2024]]</f>
        <v>0</v>
      </c>
    </row>
    <row r="125" spans="1:7" x14ac:dyDescent="0.45">
      <c r="A125" s="3" t="s">
        <v>357</v>
      </c>
      <c r="B125" s="2">
        <v>0</v>
      </c>
      <c r="C125" s="2">
        <v>0</v>
      </c>
      <c r="D125" s="2">
        <v>0</v>
      </c>
      <c r="E125" s="2">
        <v>0</v>
      </c>
      <c r="F125" s="2">
        <f>VLOOKUP(Reach14[[#This Row],[Station]],'[7]Reach and Share'!$A$2:$B$563,2,0)</f>
        <v>0</v>
      </c>
      <c r="G125" s="2">
        <f>Reach14[[#This Row],[Q1''2025]]-Reach14[[#This Row],[Q4''2024]]</f>
        <v>0</v>
      </c>
    </row>
    <row r="126" spans="1:7" x14ac:dyDescent="0.45">
      <c r="A126" s="3" t="s">
        <v>118</v>
      </c>
      <c r="B126" s="2">
        <v>0</v>
      </c>
      <c r="C126" s="2">
        <v>0</v>
      </c>
      <c r="D126" s="2">
        <v>0</v>
      </c>
      <c r="E126" s="2">
        <v>0</v>
      </c>
      <c r="F126" s="2">
        <f>VLOOKUP(Reach14[[#This Row],[Station]],'[7]Reach and Share'!$A$2:$B$563,2,0)</f>
        <v>0</v>
      </c>
      <c r="G126" s="2">
        <f>Reach14[[#This Row],[Q1''2025]]-Reach14[[#This Row],[Q4''2024]]</f>
        <v>0</v>
      </c>
    </row>
    <row r="127" spans="1:7" x14ac:dyDescent="0.45">
      <c r="A127" s="3" t="s">
        <v>117</v>
      </c>
      <c r="B127" s="2">
        <v>0</v>
      </c>
      <c r="C127" s="2">
        <v>0</v>
      </c>
      <c r="D127" s="2">
        <v>0</v>
      </c>
      <c r="E127" s="2">
        <v>0</v>
      </c>
      <c r="F127" s="2">
        <f>VLOOKUP(Reach14[[#This Row],[Station]],'[7]Reach and Share'!$A$2:$B$563,2,0)</f>
        <v>0</v>
      </c>
      <c r="G127" s="2">
        <f>Reach14[[#This Row],[Q1''2025]]-Reach14[[#This Row],[Q4''2024]]</f>
        <v>0</v>
      </c>
    </row>
    <row r="128" spans="1:7" x14ac:dyDescent="0.45">
      <c r="A128" s="3" t="s">
        <v>507</v>
      </c>
      <c r="E128" s="2">
        <v>0</v>
      </c>
      <c r="F128" s="2">
        <f>VLOOKUP(Reach14[[#This Row],[Station]],'[7]Reach and Share'!$A$2:$B$563,2,0)</f>
        <v>0</v>
      </c>
      <c r="G128" s="2">
        <f>Reach14[[#This Row],[Q1''2025]]-Reach14[[#This Row],[Q4''2024]]</f>
        <v>0</v>
      </c>
    </row>
    <row r="129" spans="1:7" x14ac:dyDescent="0.45">
      <c r="A129" s="3" t="s">
        <v>119</v>
      </c>
      <c r="B129" s="2">
        <v>0</v>
      </c>
      <c r="C129" s="2">
        <v>0</v>
      </c>
      <c r="D129" s="2">
        <v>0</v>
      </c>
      <c r="E129" s="2">
        <v>0</v>
      </c>
      <c r="F129" s="2">
        <f>VLOOKUP(Reach14[[#This Row],[Station]],'[7]Reach and Share'!$A$2:$B$563,2,0)</f>
        <v>0</v>
      </c>
      <c r="G129" s="2">
        <f>Reach14[[#This Row],[Q1''2025]]-Reach14[[#This Row],[Q4''2024]]</f>
        <v>0</v>
      </c>
    </row>
    <row r="130" spans="1:7" x14ac:dyDescent="0.45">
      <c r="A130" s="3" t="s">
        <v>356</v>
      </c>
      <c r="B130" s="2">
        <v>0</v>
      </c>
      <c r="C130" s="2">
        <v>0</v>
      </c>
      <c r="D130" s="2">
        <v>0</v>
      </c>
      <c r="E130" s="2">
        <v>0</v>
      </c>
      <c r="F130" s="2">
        <f>VLOOKUP(Reach14[[#This Row],[Station]],'[7]Reach and Share'!$A$2:$B$563,2,0)</f>
        <v>0</v>
      </c>
      <c r="G130" s="2">
        <f>Reach14[[#This Row],[Q1''2025]]-Reach14[[#This Row],[Q4''2024]]</f>
        <v>0</v>
      </c>
    </row>
    <row r="131" spans="1:7" x14ac:dyDescent="0.45">
      <c r="A131" s="3" t="s">
        <v>355</v>
      </c>
      <c r="B131" s="2">
        <v>0</v>
      </c>
      <c r="C131" s="2">
        <v>0</v>
      </c>
      <c r="D131" s="2">
        <v>0</v>
      </c>
      <c r="E131" s="2">
        <v>0</v>
      </c>
      <c r="F131" s="2">
        <f>VLOOKUP(Reach14[[#This Row],[Station]],'[7]Reach and Share'!$A$2:$B$563,2,0)</f>
        <v>0</v>
      </c>
      <c r="G131" s="2">
        <f>Reach14[[#This Row],[Q1''2025]]-Reach14[[#This Row],[Q4''2024]]</f>
        <v>0</v>
      </c>
    </row>
    <row r="132" spans="1:7" x14ac:dyDescent="0.45">
      <c r="A132" s="3" t="s">
        <v>242</v>
      </c>
      <c r="B132" s="2">
        <v>0</v>
      </c>
      <c r="C132" s="2">
        <v>0</v>
      </c>
      <c r="D132" s="2">
        <v>0</v>
      </c>
      <c r="E132" s="2">
        <v>0</v>
      </c>
      <c r="F132" s="2">
        <f>VLOOKUP(Reach14[[#This Row],[Station]],'[7]Reach and Share'!$A$2:$B$563,2,0)</f>
        <v>0</v>
      </c>
      <c r="G132" s="2">
        <f>Reach14[[#This Row],[Q1''2025]]-Reach14[[#This Row],[Q4''2024]]</f>
        <v>0</v>
      </c>
    </row>
    <row r="133" spans="1:7" x14ac:dyDescent="0.45">
      <c r="A133" s="3" t="s">
        <v>360</v>
      </c>
      <c r="B133" s="2">
        <v>0</v>
      </c>
      <c r="C133" s="2">
        <v>0</v>
      </c>
      <c r="D133" s="2">
        <v>0</v>
      </c>
      <c r="E133" s="2">
        <v>0</v>
      </c>
      <c r="F133" s="2">
        <f>VLOOKUP(Reach14[[#This Row],[Station]],'[7]Reach and Share'!$A$2:$B$563,2,0)</f>
        <v>0</v>
      </c>
      <c r="G133" s="2">
        <f>Reach14[[#This Row],[Q1''2025]]-Reach14[[#This Row],[Q4''2024]]</f>
        <v>0</v>
      </c>
    </row>
    <row r="134" spans="1:7" x14ac:dyDescent="0.45">
      <c r="A134" s="3" t="s">
        <v>463</v>
      </c>
      <c r="D134" s="2">
        <v>0</v>
      </c>
      <c r="E134" s="2">
        <v>0</v>
      </c>
      <c r="F134" s="2">
        <f>VLOOKUP(Reach14[[#This Row],[Station]],'[7]Reach and Share'!$A$2:$B$563,2,0)</f>
        <v>0</v>
      </c>
      <c r="G134" s="2">
        <f>Reach14[[#This Row],[Q1''2025]]-Reach14[[#This Row],[Q4''2024]]</f>
        <v>0</v>
      </c>
    </row>
    <row r="135" spans="1:7" x14ac:dyDescent="0.45">
      <c r="A135" s="3" t="s">
        <v>386</v>
      </c>
      <c r="B135" s="2">
        <v>0</v>
      </c>
      <c r="C135" s="2">
        <v>0</v>
      </c>
      <c r="D135" s="2">
        <v>0</v>
      </c>
      <c r="E135" s="2">
        <v>0</v>
      </c>
      <c r="F135" s="2">
        <f>VLOOKUP(Reach14[[#This Row],[Station]],'[7]Reach and Share'!$A$2:$B$563,2,0)</f>
        <v>0</v>
      </c>
      <c r="G135" s="2">
        <f>Reach14[[#This Row],[Q1''2025]]-Reach14[[#This Row],[Q4''2024]]</f>
        <v>0</v>
      </c>
    </row>
    <row r="136" spans="1:7" x14ac:dyDescent="0.45">
      <c r="A136" s="3" t="s">
        <v>443</v>
      </c>
      <c r="C136" s="2">
        <v>0</v>
      </c>
      <c r="D136" s="2">
        <v>0</v>
      </c>
      <c r="E136" s="2">
        <v>0</v>
      </c>
      <c r="F136" s="2">
        <f>VLOOKUP(Reach14[[#This Row],[Station]],'[7]Reach and Share'!$A$2:$B$563,2,0)</f>
        <v>0</v>
      </c>
      <c r="G136" s="2">
        <f>Reach14[[#This Row],[Q1''2025]]-Reach14[[#This Row],[Q4''2024]]</f>
        <v>0</v>
      </c>
    </row>
    <row r="137" spans="1:7" x14ac:dyDescent="0.45">
      <c r="A137" s="3" t="s">
        <v>500</v>
      </c>
      <c r="E137" s="2">
        <v>0</v>
      </c>
      <c r="F137" s="2">
        <f>VLOOKUP(Reach14[[#This Row],[Station]],'[7]Reach and Share'!$A$2:$B$563,2,0)</f>
        <v>0</v>
      </c>
      <c r="G137" s="2">
        <f>Reach14[[#This Row],[Q1''2025]]-Reach14[[#This Row],[Q4''2024]]</f>
        <v>0</v>
      </c>
    </row>
    <row r="138" spans="1:7" x14ac:dyDescent="0.45">
      <c r="A138" s="3" t="s">
        <v>91</v>
      </c>
      <c r="B138" s="2">
        <v>0</v>
      </c>
      <c r="C138" s="2">
        <v>0</v>
      </c>
      <c r="D138" s="2">
        <v>0</v>
      </c>
      <c r="E138" s="2">
        <v>0</v>
      </c>
      <c r="F138" s="2">
        <f>VLOOKUP(Reach14[[#This Row],[Station]],'[7]Reach and Share'!$A$2:$B$563,2,0)</f>
        <v>0</v>
      </c>
      <c r="G138" s="2">
        <f>Reach14[[#This Row],[Q1''2025]]-Reach14[[#This Row],[Q4''2024]]</f>
        <v>0</v>
      </c>
    </row>
    <row r="139" spans="1:7" x14ac:dyDescent="0.45">
      <c r="A139" s="3" t="s">
        <v>411</v>
      </c>
      <c r="B139" s="2">
        <v>0</v>
      </c>
      <c r="C139" s="2">
        <v>0</v>
      </c>
      <c r="D139" s="2">
        <v>0</v>
      </c>
      <c r="E139" s="2">
        <v>0</v>
      </c>
      <c r="F139" s="2">
        <f>VLOOKUP(Reach14[[#This Row],[Station]],'[7]Reach and Share'!$A$2:$B$563,2,0)</f>
        <v>0</v>
      </c>
      <c r="G139" s="2">
        <f>Reach14[[#This Row],[Q1''2025]]-Reach14[[#This Row],[Q4''2024]]</f>
        <v>0</v>
      </c>
    </row>
    <row r="140" spans="1:7" x14ac:dyDescent="0.45">
      <c r="A140" s="3" t="s">
        <v>34</v>
      </c>
      <c r="B140" s="2">
        <v>0</v>
      </c>
      <c r="C140" s="2">
        <v>2.0000000000000001E-4</v>
      </c>
      <c r="D140" s="2">
        <v>0</v>
      </c>
      <c r="E140" s="2">
        <v>0</v>
      </c>
      <c r="F140" s="2">
        <f>VLOOKUP(Reach14[[#This Row],[Station]],'[7]Reach and Share'!$A$2:$B$563,2,0)</f>
        <v>0</v>
      </c>
      <c r="G140" s="2">
        <f>Reach14[[#This Row],[Q1''2025]]-Reach14[[#This Row],[Q4''2024]]</f>
        <v>0</v>
      </c>
    </row>
    <row r="141" spans="1:7" x14ac:dyDescent="0.45">
      <c r="A141" s="3" t="s">
        <v>442</v>
      </c>
      <c r="C141" s="2">
        <v>0</v>
      </c>
      <c r="D141" s="2">
        <v>0</v>
      </c>
      <c r="E141" s="2">
        <v>0</v>
      </c>
      <c r="F141" s="2">
        <f>VLOOKUP(Reach14[[#This Row],[Station]],'[7]Reach and Share'!$A$2:$B$563,2,0)</f>
        <v>0</v>
      </c>
      <c r="G141" s="2">
        <f>Reach14[[#This Row],[Q1''2025]]-Reach14[[#This Row],[Q4''2024]]</f>
        <v>0</v>
      </c>
    </row>
    <row r="142" spans="1:7" x14ac:dyDescent="0.45">
      <c r="A142" s="3" t="s">
        <v>23</v>
      </c>
      <c r="B142" s="2">
        <v>1.2999999999999999E-3</v>
      </c>
      <c r="C142" s="2">
        <v>0</v>
      </c>
      <c r="D142" s="2">
        <v>0</v>
      </c>
      <c r="E142" s="2">
        <v>0</v>
      </c>
      <c r="F142" s="2">
        <f>VLOOKUP(Reach14[[#This Row],[Station]],'[7]Reach and Share'!$A$2:$B$563,2,0)</f>
        <v>0</v>
      </c>
      <c r="G142" s="2">
        <f>Reach14[[#This Row],[Q1''2025]]-Reach14[[#This Row],[Q4''2024]]</f>
        <v>0</v>
      </c>
    </row>
    <row r="143" spans="1:7" x14ac:dyDescent="0.45">
      <c r="A143" s="3" t="s">
        <v>92</v>
      </c>
      <c r="B143" s="2">
        <v>0</v>
      </c>
      <c r="C143" s="2">
        <v>0</v>
      </c>
      <c r="D143" s="2">
        <v>0</v>
      </c>
      <c r="E143" s="2">
        <v>0</v>
      </c>
      <c r="F143" s="2">
        <f>VLOOKUP(Reach14[[#This Row],[Station]],'[7]Reach and Share'!$A$2:$B$563,2,0)</f>
        <v>0</v>
      </c>
      <c r="G143" s="2">
        <f>Reach14[[#This Row],[Q1''2025]]-Reach14[[#This Row],[Q4''2024]]</f>
        <v>0</v>
      </c>
    </row>
    <row r="144" spans="1:7" x14ac:dyDescent="0.45">
      <c r="A144" s="3" t="s">
        <v>385</v>
      </c>
      <c r="B144" s="2">
        <v>0</v>
      </c>
      <c r="C144" s="2">
        <v>0</v>
      </c>
      <c r="D144" s="2">
        <v>0</v>
      </c>
      <c r="E144" s="2">
        <v>0</v>
      </c>
      <c r="F144" s="2">
        <f>VLOOKUP(Reach14[[#This Row],[Station]],'[7]Reach and Share'!$A$2:$B$563,2,0)</f>
        <v>0</v>
      </c>
      <c r="G144" s="2">
        <f>Reach14[[#This Row],[Q1''2025]]-Reach14[[#This Row],[Q4''2024]]</f>
        <v>0</v>
      </c>
    </row>
    <row r="145" spans="1:7" x14ac:dyDescent="0.45">
      <c r="A145" s="3" t="s">
        <v>508</v>
      </c>
      <c r="E145" s="2">
        <v>0</v>
      </c>
      <c r="F145" s="2">
        <f>VLOOKUP(Reach14[[#This Row],[Station]],'[7]Reach and Share'!$A$2:$B$563,2,0)</f>
        <v>0</v>
      </c>
      <c r="G145" s="2">
        <f>Reach14[[#This Row],[Q1''2025]]-Reach14[[#This Row],[Q4''2024]]</f>
        <v>0</v>
      </c>
    </row>
    <row r="146" spans="1:7" x14ac:dyDescent="0.45">
      <c r="A146" s="3" t="s">
        <v>438</v>
      </c>
      <c r="C146" s="2">
        <v>0</v>
      </c>
      <c r="D146" s="2">
        <v>0</v>
      </c>
      <c r="E146" s="2">
        <v>0</v>
      </c>
      <c r="F146" s="2">
        <f>VLOOKUP(Reach14[[#This Row],[Station]],'[7]Reach and Share'!$A$2:$B$563,2,0)</f>
        <v>0</v>
      </c>
      <c r="G146" s="2">
        <f>Reach14[[#This Row],[Q1''2025]]-Reach14[[#This Row],[Q4''2024]]</f>
        <v>0</v>
      </c>
    </row>
    <row r="147" spans="1:7" x14ac:dyDescent="0.45">
      <c r="A147" s="3" t="s">
        <v>363</v>
      </c>
      <c r="B147" s="2">
        <v>0</v>
      </c>
      <c r="C147" s="2">
        <v>0</v>
      </c>
      <c r="D147" s="2">
        <v>0</v>
      </c>
      <c r="E147" s="2">
        <v>0</v>
      </c>
      <c r="F147" s="2">
        <f>VLOOKUP(Reach14[[#This Row],[Station]],'[7]Reach and Share'!$A$2:$B$563,2,0)</f>
        <v>0</v>
      </c>
      <c r="G147" s="2">
        <f>Reach14[[#This Row],[Q1''2025]]-Reach14[[#This Row],[Q4''2024]]</f>
        <v>0</v>
      </c>
    </row>
    <row r="148" spans="1:7" x14ac:dyDescent="0.45">
      <c r="A148" s="3" t="s">
        <v>70</v>
      </c>
      <c r="B148" s="2">
        <v>0</v>
      </c>
      <c r="C148" s="2">
        <v>0</v>
      </c>
      <c r="D148" s="2">
        <v>0</v>
      </c>
      <c r="E148" s="2">
        <v>0</v>
      </c>
      <c r="F148" s="2">
        <f>VLOOKUP(Reach14[[#This Row],[Station]],'[7]Reach and Share'!$A$2:$B$563,2,0)</f>
        <v>0</v>
      </c>
      <c r="G148" s="2">
        <f>Reach14[[#This Row],[Q1''2025]]-Reach14[[#This Row],[Q4''2024]]</f>
        <v>0</v>
      </c>
    </row>
    <row r="149" spans="1:7" x14ac:dyDescent="0.45">
      <c r="A149" s="3" t="s">
        <v>65</v>
      </c>
      <c r="B149" s="2">
        <v>0</v>
      </c>
      <c r="C149" s="2">
        <v>0</v>
      </c>
      <c r="D149" s="2">
        <v>0</v>
      </c>
      <c r="E149" s="2">
        <v>0</v>
      </c>
      <c r="F149" s="2">
        <f>VLOOKUP(Reach14[[#This Row],[Station]],'[7]Reach and Share'!$A$2:$B$563,2,0)</f>
        <v>0</v>
      </c>
      <c r="G149" s="2">
        <f>Reach14[[#This Row],[Q1''2025]]-Reach14[[#This Row],[Q4''2024]]</f>
        <v>0</v>
      </c>
    </row>
    <row r="150" spans="1:7" x14ac:dyDescent="0.45">
      <c r="A150" s="3" t="s">
        <v>69</v>
      </c>
      <c r="B150" s="2">
        <v>0</v>
      </c>
      <c r="C150" s="2">
        <v>0</v>
      </c>
      <c r="D150" s="2">
        <v>0</v>
      </c>
      <c r="E150" s="2">
        <v>0</v>
      </c>
      <c r="F150" s="2">
        <f>VLOOKUP(Reach14[[#This Row],[Station]],'[7]Reach and Share'!$A$2:$B$563,2,0)</f>
        <v>0</v>
      </c>
      <c r="G150" s="2">
        <f>Reach14[[#This Row],[Q1''2025]]-Reach14[[#This Row],[Q4''2024]]</f>
        <v>0</v>
      </c>
    </row>
    <row r="151" spans="1:7" x14ac:dyDescent="0.45">
      <c r="A151" s="3" t="s">
        <v>227</v>
      </c>
      <c r="B151" s="2">
        <v>0</v>
      </c>
      <c r="C151" s="2">
        <v>0</v>
      </c>
      <c r="D151" s="2">
        <v>0</v>
      </c>
      <c r="E151" s="2">
        <v>0</v>
      </c>
      <c r="F151" s="2">
        <f>VLOOKUP(Reach14[[#This Row],[Station]],'[7]Reach and Share'!$A$2:$B$563,2,0)</f>
        <v>0</v>
      </c>
      <c r="G151" s="2">
        <f>Reach14[[#This Row],[Q1''2025]]-Reach14[[#This Row],[Q4''2024]]</f>
        <v>0</v>
      </c>
    </row>
    <row r="152" spans="1:7" x14ac:dyDescent="0.45">
      <c r="A152" s="3" t="s">
        <v>98</v>
      </c>
      <c r="B152" s="2">
        <v>0</v>
      </c>
      <c r="C152" s="2">
        <v>0</v>
      </c>
      <c r="D152" s="2">
        <v>0</v>
      </c>
      <c r="E152" s="2">
        <v>0</v>
      </c>
      <c r="F152" s="2">
        <f>VLOOKUP(Reach14[[#This Row],[Station]],'[7]Reach and Share'!$A$2:$B$563,2,0)</f>
        <v>0</v>
      </c>
      <c r="G152" s="2">
        <f>Reach14[[#This Row],[Q1''2025]]-Reach14[[#This Row],[Q4''2024]]</f>
        <v>0</v>
      </c>
    </row>
    <row r="153" spans="1:7" x14ac:dyDescent="0.45">
      <c r="A153" s="3" t="s">
        <v>77</v>
      </c>
      <c r="B153" s="2">
        <v>0</v>
      </c>
      <c r="C153" s="2">
        <v>0</v>
      </c>
      <c r="D153" s="2">
        <v>0</v>
      </c>
      <c r="E153" s="2">
        <v>0</v>
      </c>
      <c r="F153" s="2">
        <f>VLOOKUP(Reach14[[#This Row],[Station]],'[7]Reach and Share'!$A$2:$B$563,2,0)</f>
        <v>0</v>
      </c>
      <c r="G153" s="2">
        <f>Reach14[[#This Row],[Q1''2025]]-Reach14[[#This Row],[Q4''2024]]</f>
        <v>0</v>
      </c>
    </row>
    <row r="154" spans="1:7" x14ac:dyDescent="0.45">
      <c r="A154" s="3" t="s">
        <v>96</v>
      </c>
      <c r="B154" s="2">
        <v>0</v>
      </c>
      <c r="C154" s="2">
        <v>0</v>
      </c>
      <c r="D154" s="2">
        <v>0</v>
      </c>
      <c r="E154" s="2">
        <v>0</v>
      </c>
      <c r="F154" s="2">
        <f>VLOOKUP(Reach14[[#This Row],[Station]],'[7]Reach and Share'!$A$2:$B$563,2,0)</f>
        <v>0</v>
      </c>
      <c r="G154" s="2">
        <f>Reach14[[#This Row],[Q1''2025]]-Reach14[[#This Row],[Q4''2024]]</f>
        <v>0</v>
      </c>
    </row>
    <row r="155" spans="1:7" x14ac:dyDescent="0.45">
      <c r="A155" s="3" t="s">
        <v>68</v>
      </c>
      <c r="B155" s="2">
        <v>0</v>
      </c>
      <c r="C155" s="2">
        <v>0</v>
      </c>
      <c r="D155" s="2">
        <v>0</v>
      </c>
      <c r="E155" s="2">
        <v>0</v>
      </c>
      <c r="F155" s="2">
        <f>VLOOKUP(Reach14[[#This Row],[Station]],'[7]Reach and Share'!$A$2:$B$563,2,0)</f>
        <v>0</v>
      </c>
      <c r="G155" s="2">
        <f>Reach14[[#This Row],[Q1''2025]]-Reach14[[#This Row],[Q4''2024]]</f>
        <v>0</v>
      </c>
    </row>
    <row r="156" spans="1:7" x14ac:dyDescent="0.45">
      <c r="A156" s="3" t="s">
        <v>64</v>
      </c>
      <c r="B156" s="2">
        <v>0</v>
      </c>
      <c r="C156" s="2">
        <v>0</v>
      </c>
      <c r="D156" s="2">
        <v>0</v>
      </c>
      <c r="E156" s="2">
        <v>0</v>
      </c>
      <c r="F156" s="2">
        <f>VLOOKUP(Reach14[[#This Row],[Station]],'[7]Reach and Share'!$A$2:$B$563,2,0)</f>
        <v>0</v>
      </c>
      <c r="G156" s="2">
        <f>Reach14[[#This Row],[Q1''2025]]-Reach14[[#This Row],[Q4''2024]]</f>
        <v>0</v>
      </c>
    </row>
    <row r="157" spans="1:7" x14ac:dyDescent="0.45">
      <c r="A157" s="3" t="s">
        <v>63</v>
      </c>
      <c r="B157" s="2">
        <v>0</v>
      </c>
      <c r="C157" s="2">
        <v>0</v>
      </c>
      <c r="D157" s="2">
        <v>0</v>
      </c>
      <c r="E157" s="2">
        <v>0</v>
      </c>
      <c r="F157" s="2">
        <f>VLOOKUP(Reach14[[#This Row],[Station]],'[7]Reach and Share'!$A$2:$B$563,2,0)</f>
        <v>0</v>
      </c>
      <c r="G157" s="2">
        <f>Reach14[[#This Row],[Q1''2025]]-Reach14[[#This Row],[Q4''2024]]</f>
        <v>0</v>
      </c>
    </row>
    <row r="158" spans="1:7" x14ac:dyDescent="0.45">
      <c r="A158" s="3" t="s">
        <v>200</v>
      </c>
      <c r="B158" s="2">
        <v>0</v>
      </c>
      <c r="C158" s="2">
        <v>0</v>
      </c>
      <c r="D158" s="2">
        <v>0</v>
      </c>
      <c r="E158" s="2">
        <v>0</v>
      </c>
      <c r="F158" s="2">
        <f>VLOOKUP(Reach14[[#This Row],[Station]],'[7]Reach and Share'!$A$2:$B$563,2,0)</f>
        <v>0</v>
      </c>
      <c r="G158" s="2">
        <f>Reach14[[#This Row],[Q1''2025]]-Reach14[[#This Row],[Q4''2024]]</f>
        <v>0</v>
      </c>
    </row>
    <row r="159" spans="1:7" x14ac:dyDescent="0.45">
      <c r="A159" s="3" t="s">
        <v>178</v>
      </c>
      <c r="B159" s="2">
        <v>0</v>
      </c>
      <c r="C159" s="2">
        <v>0</v>
      </c>
      <c r="D159" s="2">
        <v>0</v>
      </c>
      <c r="E159" s="2">
        <v>0</v>
      </c>
      <c r="F159" s="2">
        <f>VLOOKUP(Reach14[[#This Row],[Station]],'[7]Reach and Share'!$A$2:$B$563,2,0)</f>
        <v>0</v>
      </c>
      <c r="G159" s="2">
        <f>Reach14[[#This Row],[Q1''2025]]-Reach14[[#This Row],[Q4''2024]]</f>
        <v>0</v>
      </c>
    </row>
    <row r="160" spans="1:7" x14ac:dyDescent="0.45">
      <c r="A160" s="3" t="s">
        <v>198</v>
      </c>
      <c r="B160" s="2">
        <v>0</v>
      </c>
      <c r="C160" s="2">
        <v>0</v>
      </c>
      <c r="D160" s="2">
        <v>0</v>
      </c>
      <c r="E160" s="2">
        <v>0</v>
      </c>
      <c r="F160" s="2">
        <f>VLOOKUP(Reach14[[#This Row],[Station]],'[7]Reach and Share'!$A$2:$B$563,2,0)</f>
        <v>0</v>
      </c>
      <c r="G160" s="2">
        <f>Reach14[[#This Row],[Q1''2025]]-Reach14[[#This Row],[Q4''2024]]</f>
        <v>0</v>
      </c>
    </row>
    <row r="161" spans="1:7" x14ac:dyDescent="0.45">
      <c r="A161" s="3" t="s">
        <v>60</v>
      </c>
      <c r="B161" s="2">
        <v>0</v>
      </c>
      <c r="C161" s="2">
        <v>0</v>
      </c>
      <c r="D161" s="2">
        <v>0</v>
      </c>
      <c r="E161" s="2">
        <v>0</v>
      </c>
      <c r="F161" s="2">
        <f>VLOOKUP(Reach14[[#This Row],[Station]],'[7]Reach and Share'!$A$2:$B$563,2,0)</f>
        <v>0</v>
      </c>
      <c r="G161" s="2">
        <f>Reach14[[#This Row],[Q1''2025]]-Reach14[[#This Row],[Q4''2024]]</f>
        <v>0</v>
      </c>
    </row>
    <row r="162" spans="1:7" x14ac:dyDescent="0.45">
      <c r="A162" s="3" t="s">
        <v>66</v>
      </c>
      <c r="B162" s="2">
        <v>0</v>
      </c>
      <c r="C162" s="2">
        <v>0</v>
      </c>
      <c r="D162" s="2">
        <v>0</v>
      </c>
      <c r="E162" s="2">
        <v>0</v>
      </c>
      <c r="F162" s="2">
        <f>VLOOKUP(Reach14[[#This Row],[Station]],'[7]Reach and Share'!$A$2:$B$563,2,0)</f>
        <v>0</v>
      </c>
      <c r="G162" s="2">
        <f>Reach14[[#This Row],[Q1''2025]]-Reach14[[#This Row],[Q4''2024]]</f>
        <v>0</v>
      </c>
    </row>
    <row r="163" spans="1:7" x14ac:dyDescent="0.45">
      <c r="A163" s="3" t="s">
        <v>196</v>
      </c>
      <c r="B163" s="2">
        <v>0</v>
      </c>
      <c r="C163" s="2">
        <v>0</v>
      </c>
      <c r="D163" s="2">
        <v>0</v>
      </c>
      <c r="E163" s="2">
        <v>0</v>
      </c>
      <c r="F163" s="2">
        <f>VLOOKUP(Reach14[[#This Row],[Station]],'[7]Reach and Share'!$A$2:$B$563,2,0)</f>
        <v>0</v>
      </c>
      <c r="G163" s="2">
        <f>Reach14[[#This Row],[Q1''2025]]-Reach14[[#This Row],[Q4''2024]]</f>
        <v>0</v>
      </c>
    </row>
    <row r="164" spans="1:7" x14ac:dyDescent="0.45">
      <c r="A164" s="3" t="s">
        <v>216</v>
      </c>
      <c r="B164" s="2">
        <v>0</v>
      </c>
      <c r="C164" s="2">
        <v>0</v>
      </c>
      <c r="D164" s="2">
        <v>0</v>
      </c>
      <c r="E164" s="2">
        <v>0</v>
      </c>
      <c r="F164" s="2">
        <f>VLOOKUP(Reach14[[#This Row],[Station]],'[7]Reach and Share'!$A$2:$B$563,2,0)</f>
        <v>0</v>
      </c>
      <c r="G164" s="2">
        <f>Reach14[[#This Row],[Q1''2025]]-Reach14[[#This Row],[Q4''2024]]</f>
        <v>0</v>
      </c>
    </row>
    <row r="165" spans="1:7" x14ac:dyDescent="0.45">
      <c r="A165" s="3" t="s">
        <v>128</v>
      </c>
      <c r="B165" s="2">
        <v>0</v>
      </c>
      <c r="C165" s="2">
        <v>0</v>
      </c>
      <c r="D165" s="2">
        <v>0</v>
      </c>
      <c r="E165" s="2">
        <v>0</v>
      </c>
      <c r="F165" s="2">
        <f>VLOOKUP(Reach14[[#This Row],[Station]],'[7]Reach and Share'!$A$2:$B$563,2,0)</f>
        <v>0</v>
      </c>
      <c r="G165" s="2">
        <f>Reach14[[#This Row],[Q1''2025]]-Reach14[[#This Row],[Q4''2024]]</f>
        <v>0</v>
      </c>
    </row>
    <row r="166" spans="1:7" x14ac:dyDescent="0.45">
      <c r="A166" s="3" t="s">
        <v>490</v>
      </c>
      <c r="D166" s="2">
        <v>0</v>
      </c>
      <c r="E166" s="2">
        <v>0</v>
      </c>
      <c r="F166" s="2">
        <f>VLOOKUP(Reach14[[#This Row],[Station]],'[7]Reach and Share'!$A$2:$B$563,2,0)</f>
        <v>0</v>
      </c>
      <c r="G166" s="2">
        <f>Reach14[[#This Row],[Q1''2025]]-Reach14[[#This Row],[Q4''2024]]</f>
        <v>0</v>
      </c>
    </row>
    <row r="167" spans="1:7" x14ac:dyDescent="0.45">
      <c r="A167" s="3" t="s">
        <v>132</v>
      </c>
      <c r="B167" s="2">
        <v>0</v>
      </c>
      <c r="C167" s="2">
        <v>0</v>
      </c>
      <c r="D167" s="2">
        <v>0</v>
      </c>
      <c r="E167" s="2">
        <v>0</v>
      </c>
      <c r="F167" s="2">
        <f>VLOOKUP(Reach14[[#This Row],[Station]],'[7]Reach and Share'!$A$2:$B$563,2,0)</f>
        <v>0</v>
      </c>
      <c r="G167" s="2">
        <f>Reach14[[#This Row],[Q1''2025]]-Reach14[[#This Row],[Q4''2024]]</f>
        <v>0</v>
      </c>
    </row>
    <row r="168" spans="1:7" x14ac:dyDescent="0.45">
      <c r="A168" s="3" t="s">
        <v>129</v>
      </c>
      <c r="B168" s="2">
        <v>0</v>
      </c>
      <c r="C168" s="2">
        <v>0</v>
      </c>
      <c r="D168" s="2">
        <v>0</v>
      </c>
      <c r="E168" s="2">
        <v>0</v>
      </c>
      <c r="F168" s="2">
        <f>VLOOKUP(Reach14[[#This Row],[Station]],'[7]Reach and Share'!$A$2:$B$563,2,0)</f>
        <v>0</v>
      </c>
      <c r="G168" s="2">
        <f>Reach14[[#This Row],[Q1''2025]]-Reach14[[#This Row],[Q4''2024]]</f>
        <v>0</v>
      </c>
    </row>
    <row r="169" spans="1:7" x14ac:dyDescent="0.45">
      <c r="A169" s="3" t="s">
        <v>189</v>
      </c>
      <c r="B169" s="2">
        <v>0</v>
      </c>
      <c r="C169" s="2">
        <v>0</v>
      </c>
      <c r="D169" s="2">
        <v>0</v>
      </c>
      <c r="E169" s="2">
        <v>0</v>
      </c>
      <c r="F169" s="2">
        <f>VLOOKUP(Reach14[[#This Row],[Station]],'[7]Reach and Share'!$A$2:$B$563,2,0)</f>
        <v>0</v>
      </c>
      <c r="G169" s="2">
        <f>Reach14[[#This Row],[Q1''2025]]-Reach14[[#This Row],[Q4''2024]]</f>
        <v>0</v>
      </c>
    </row>
    <row r="170" spans="1:7" x14ac:dyDescent="0.45">
      <c r="A170" s="3" t="s">
        <v>514</v>
      </c>
      <c r="E170" s="2">
        <v>0</v>
      </c>
      <c r="F170" s="2">
        <f>VLOOKUP(Reach14[[#This Row],[Station]],'[7]Reach and Share'!$A$2:$B$563,2,0)</f>
        <v>0</v>
      </c>
      <c r="G170" s="2">
        <f>Reach14[[#This Row],[Q1''2025]]-Reach14[[#This Row],[Q4''2024]]</f>
        <v>0</v>
      </c>
    </row>
    <row r="171" spans="1:7" x14ac:dyDescent="0.45">
      <c r="A171" s="3" t="s">
        <v>179</v>
      </c>
      <c r="B171" s="2">
        <v>0</v>
      </c>
      <c r="C171" s="2">
        <v>0</v>
      </c>
      <c r="D171" s="2">
        <v>2.0000000000000001E-4</v>
      </c>
      <c r="E171" s="2">
        <v>0</v>
      </c>
      <c r="F171" s="2">
        <f>VLOOKUP(Reach14[[#This Row],[Station]],'[7]Reach and Share'!$A$2:$B$563,2,0)</f>
        <v>0</v>
      </c>
      <c r="G171" s="2">
        <f>Reach14[[#This Row],[Q1''2025]]-Reach14[[#This Row],[Q4''2024]]</f>
        <v>0</v>
      </c>
    </row>
    <row r="172" spans="1:7" x14ac:dyDescent="0.45">
      <c r="A172" s="3" t="s">
        <v>124</v>
      </c>
      <c r="B172" s="2">
        <v>0</v>
      </c>
      <c r="C172" s="2">
        <v>0</v>
      </c>
      <c r="D172" s="2">
        <v>0</v>
      </c>
      <c r="E172" s="2">
        <v>0</v>
      </c>
      <c r="F172" s="2">
        <f>VLOOKUP(Reach14[[#This Row],[Station]],'[7]Reach and Share'!$A$2:$B$563,2,0)</f>
        <v>0</v>
      </c>
      <c r="G172" s="2">
        <f>Reach14[[#This Row],[Q1''2025]]-Reach14[[#This Row],[Q4''2024]]</f>
        <v>0</v>
      </c>
    </row>
    <row r="173" spans="1:7" x14ac:dyDescent="0.45">
      <c r="A173" s="3" t="s">
        <v>122</v>
      </c>
      <c r="B173" s="2">
        <v>2.0000000000000001E-4</v>
      </c>
      <c r="C173" s="2">
        <v>8.9999999999999998E-4</v>
      </c>
      <c r="D173" s="2">
        <v>0</v>
      </c>
      <c r="E173" s="2">
        <v>0</v>
      </c>
      <c r="F173" s="2">
        <f>VLOOKUP(Reach14[[#This Row],[Station]],'[7]Reach and Share'!$A$2:$B$563,2,0)</f>
        <v>0</v>
      </c>
      <c r="G173" s="2">
        <f>Reach14[[#This Row],[Q1''2025]]-Reach14[[#This Row],[Q4''2024]]</f>
        <v>0</v>
      </c>
    </row>
    <row r="174" spans="1:7" x14ac:dyDescent="0.45">
      <c r="A174" s="3" t="s">
        <v>210</v>
      </c>
      <c r="B174" s="2">
        <v>0</v>
      </c>
      <c r="C174" s="2">
        <v>0</v>
      </c>
      <c r="D174" s="2">
        <v>0</v>
      </c>
      <c r="E174" s="2">
        <v>0</v>
      </c>
      <c r="F174" s="2">
        <f>VLOOKUP(Reach14[[#This Row],[Station]],'[7]Reach and Share'!$A$2:$B$563,2,0)</f>
        <v>0</v>
      </c>
      <c r="G174" s="2">
        <f>Reach14[[#This Row],[Q1''2025]]-Reach14[[#This Row],[Q4''2024]]</f>
        <v>0</v>
      </c>
    </row>
    <row r="175" spans="1:7" x14ac:dyDescent="0.45">
      <c r="A175" s="3" t="s">
        <v>460</v>
      </c>
      <c r="C175" s="2">
        <v>0</v>
      </c>
      <c r="D175" s="2">
        <v>0</v>
      </c>
      <c r="E175" s="2">
        <v>0</v>
      </c>
      <c r="F175" s="2">
        <f>VLOOKUP(Reach14[[#This Row],[Station]],'[7]Reach and Share'!$A$2:$B$563,2,0)</f>
        <v>0</v>
      </c>
      <c r="G175" s="2">
        <f>Reach14[[#This Row],[Q1''2025]]-Reach14[[#This Row],[Q4''2024]]</f>
        <v>0</v>
      </c>
    </row>
    <row r="176" spans="1:7" x14ac:dyDescent="0.45">
      <c r="A176" s="3" t="s">
        <v>126</v>
      </c>
      <c r="B176" s="2">
        <v>0</v>
      </c>
      <c r="C176" s="2">
        <v>0</v>
      </c>
      <c r="D176" s="2">
        <v>0</v>
      </c>
      <c r="E176" s="2">
        <v>0</v>
      </c>
      <c r="F176" s="2">
        <f>VLOOKUP(Reach14[[#This Row],[Station]],'[7]Reach and Share'!$A$2:$B$563,2,0)</f>
        <v>0</v>
      </c>
      <c r="G176" s="2">
        <f>Reach14[[#This Row],[Q1''2025]]-Reach14[[#This Row],[Q4''2024]]</f>
        <v>0</v>
      </c>
    </row>
    <row r="177" spans="1:7" x14ac:dyDescent="0.45">
      <c r="A177" s="3" t="s">
        <v>125</v>
      </c>
      <c r="B177" s="2">
        <v>0</v>
      </c>
      <c r="C177" s="2">
        <v>0</v>
      </c>
      <c r="D177" s="2">
        <v>0</v>
      </c>
      <c r="E177" s="2">
        <v>0</v>
      </c>
      <c r="F177" s="2">
        <f>VLOOKUP(Reach14[[#This Row],[Station]],'[7]Reach and Share'!$A$2:$B$563,2,0)</f>
        <v>0</v>
      </c>
      <c r="G177" s="2">
        <f>Reach14[[#This Row],[Q1''2025]]-Reach14[[#This Row],[Q4''2024]]</f>
        <v>0</v>
      </c>
    </row>
    <row r="178" spans="1:7" x14ac:dyDescent="0.45">
      <c r="A178" s="3" t="s">
        <v>62</v>
      </c>
      <c r="B178" s="2">
        <v>0</v>
      </c>
      <c r="C178" s="2">
        <v>0</v>
      </c>
      <c r="D178" s="2">
        <v>0</v>
      </c>
      <c r="E178" s="2">
        <v>0</v>
      </c>
      <c r="F178" s="2">
        <f>VLOOKUP(Reach14[[#This Row],[Station]],'[7]Reach and Share'!$A$2:$B$563,2,0)</f>
        <v>0</v>
      </c>
      <c r="G178" s="2">
        <f>Reach14[[#This Row],[Q1''2025]]-Reach14[[#This Row],[Q4''2024]]</f>
        <v>0</v>
      </c>
    </row>
    <row r="179" spans="1:7" x14ac:dyDescent="0.45">
      <c r="A179" s="3" t="s">
        <v>71</v>
      </c>
      <c r="B179" s="2">
        <v>0</v>
      </c>
      <c r="C179" s="2">
        <v>0</v>
      </c>
      <c r="D179" s="2">
        <v>0</v>
      </c>
      <c r="E179" s="2">
        <v>0</v>
      </c>
      <c r="F179" s="2">
        <f>VLOOKUP(Reach14[[#This Row],[Station]],'[7]Reach and Share'!$A$2:$B$563,2,0)</f>
        <v>0</v>
      </c>
      <c r="G179" s="2">
        <f>Reach14[[#This Row],[Q1''2025]]-Reach14[[#This Row],[Q4''2024]]</f>
        <v>0</v>
      </c>
    </row>
    <row r="180" spans="1:7" x14ac:dyDescent="0.45">
      <c r="A180" s="3" t="s">
        <v>74</v>
      </c>
      <c r="B180" s="2">
        <v>0</v>
      </c>
      <c r="C180" s="2">
        <v>0</v>
      </c>
      <c r="D180" s="2">
        <v>0</v>
      </c>
      <c r="E180" s="2">
        <v>0</v>
      </c>
      <c r="F180" s="2">
        <f>VLOOKUP(Reach14[[#This Row],[Station]],'[7]Reach and Share'!$A$2:$B$563,2,0)</f>
        <v>0</v>
      </c>
      <c r="G180" s="2">
        <f>Reach14[[#This Row],[Q1''2025]]-Reach14[[#This Row],[Q4''2024]]</f>
        <v>0</v>
      </c>
    </row>
    <row r="181" spans="1:7" x14ac:dyDescent="0.45">
      <c r="A181" s="3" t="s">
        <v>86</v>
      </c>
      <c r="B181" s="2">
        <v>1.1999999999999999E-3</v>
      </c>
      <c r="C181" s="2">
        <v>0</v>
      </c>
      <c r="D181" s="2">
        <v>0</v>
      </c>
      <c r="E181" s="2">
        <v>0</v>
      </c>
      <c r="F181" s="2">
        <f>VLOOKUP(Reach14[[#This Row],[Station]],'[7]Reach and Share'!$A$2:$B$563,2,0)</f>
        <v>0</v>
      </c>
      <c r="G181" s="2">
        <f>Reach14[[#This Row],[Q1''2025]]-Reach14[[#This Row],[Q4''2024]]</f>
        <v>0</v>
      </c>
    </row>
    <row r="182" spans="1:7" x14ac:dyDescent="0.45">
      <c r="A182" s="3" t="s">
        <v>72</v>
      </c>
      <c r="B182" s="2">
        <v>0</v>
      </c>
      <c r="C182" s="2">
        <v>0</v>
      </c>
      <c r="D182" s="2">
        <v>0</v>
      </c>
      <c r="E182" s="2">
        <v>0</v>
      </c>
      <c r="F182" s="2">
        <f>VLOOKUP(Reach14[[#This Row],[Station]],'[7]Reach and Share'!$A$2:$B$563,2,0)</f>
        <v>0</v>
      </c>
      <c r="G182" s="2">
        <f>Reach14[[#This Row],[Q1''2025]]-Reach14[[#This Row],[Q4''2024]]</f>
        <v>0</v>
      </c>
    </row>
    <row r="183" spans="1:7" x14ac:dyDescent="0.45">
      <c r="A183" s="3" t="s">
        <v>209</v>
      </c>
      <c r="B183" s="2">
        <v>0</v>
      </c>
      <c r="C183" s="2">
        <v>0</v>
      </c>
      <c r="D183" s="2">
        <v>0</v>
      </c>
      <c r="E183" s="2">
        <v>0</v>
      </c>
      <c r="F183" s="2">
        <f>VLOOKUP(Reach14[[#This Row],[Station]],'[7]Reach and Share'!$A$2:$B$563,2,0)</f>
        <v>0</v>
      </c>
      <c r="G183" s="2">
        <f>Reach14[[#This Row],[Q1''2025]]-Reach14[[#This Row],[Q4''2024]]</f>
        <v>0</v>
      </c>
    </row>
    <row r="184" spans="1:7" x14ac:dyDescent="0.45">
      <c r="A184" s="3" t="s">
        <v>52</v>
      </c>
      <c r="B184" s="2">
        <v>0</v>
      </c>
      <c r="C184" s="2">
        <v>0</v>
      </c>
      <c r="D184" s="2">
        <v>0</v>
      </c>
      <c r="E184" s="2">
        <v>0</v>
      </c>
      <c r="F184" s="2">
        <f>VLOOKUP(Reach14[[#This Row],[Station]],'[7]Reach and Share'!$A$2:$B$563,2,0)</f>
        <v>0</v>
      </c>
      <c r="G184" s="2">
        <f>Reach14[[#This Row],[Q1''2025]]-Reach14[[#This Row],[Q4''2024]]</f>
        <v>0</v>
      </c>
    </row>
    <row r="185" spans="1:7" x14ac:dyDescent="0.45">
      <c r="A185" s="3" t="s">
        <v>517</v>
      </c>
      <c r="E185" s="2">
        <v>0</v>
      </c>
      <c r="F185" s="2">
        <f>VLOOKUP(Reach14[[#This Row],[Station]],'[7]Reach and Share'!$A$2:$B$563,2,0)</f>
        <v>0</v>
      </c>
      <c r="G185" s="2">
        <f>Reach14[[#This Row],[Q1''2025]]-Reach14[[#This Row],[Q4''2024]]</f>
        <v>0</v>
      </c>
    </row>
    <row r="186" spans="1:7" x14ac:dyDescent="0.45">
      <c r="A186" s="3" t="s">
        <v>516</v>
      </c>
      <c r="E186" s="2">
        <v>0</v>
      </c>
      <c r="F186" s="2">
        <f>VLOOKUP(Reach14[[#This Row],[Station]],'[7]Reach and Share'!$A$2:$B$563,2,0)</f>
        <v>0</v>
      </c>
      <c r="G186" s="2">
        <f>Reach14[[#This Row],[Q1''2025]]-Reach14[[#This Row],[Q4''2024]]</f>
        <v>0</v>
      </c>
    </row>
    <row r="187" spans="1:7" x14ac:dyDescent="0.45">
      <c r="A187" s="3" t="s">
        <v>213</v>
      </c>
      <c r="B187" s="2">
        <v>0</v>
      </c>
      <c r="C187" s="2">
        <v>0</v>
      </c>
      <c r="D187" s="2">
        <v>0</v>
      </c>
      <c r="E187" s="2">
        <v>0</v>
      </c>
      <c r="F187" s="2">
        <f>VLOOKUP(Reach14[[#This Row],[Station]],'[7]Reach and Share'!$A$2:$B$563,2,0)</f>
        <v>0</v>
      </c>
      <c r="G187" s="2">
        <f>Reach14[[#This Row],[Q1''2025]]-Reach14[[#This Row],[Q4''2024]]</f>
        <v>0</v>
      </c>
    </row>
    <row r="188" spans="1:7" x14ac:dyDescent="0.45">
      <c r="A188" s="3" t="s">
        <v>470</v>
      </c>
      <c r="D188" s="2">
        <v>0</v>
      </c>
      <c r="E188" s="2">
        <v>0</v>
      </c>
      <c r="F188" s="2">
        <f>VLOOKUP(Reach14[[#This Row],[Station]],'[7]Reach and Share'!$A$2:$B$563,2,0)</f>
        <v>0</v>
      </c>
      <c r="G188" s="2">
        <f>Reach14[[#This Row],[Q1''2025]]-Reach14[[#This Row],[Q4''2024]]</f>
        <v>0</v>
      </c>
    </row>
    <row r="189" spans="1:7" x14ac:dyDescent="0.45">
      <c r="A189" s="3" t="s">
        <v>95</v>
      </c>
      <c r="B189" s="2">
        <v>0</v>
      </c>
      <c r="C189" s="2">
        <v>0</v>
      </c>
      <c r="D189" s="2">
        <v>0</v>
      </c>
      <c r="E189" s="2">
        <v>0</v>
      </c>
      <c r="F189" s="2">
        <f>VLOOKUP(Reach14[[#This Row],[Station]],'[7]Reach and Share'!$A$2:$B$563,2,0)</f>
        <v>0</v>
      </c>
      <c r="G189" s="2">
        <f>Reach14[[#This Row],[Q1''2025]]-Reach14[[#This Row],[Q4''2024]]</f>
        <v>0</v>
      </c>
    </row>
    <row r="190" spans="1:7" x14ac:dyDescent="0.45">
      <c r="A190" s="3" t="s">
        <v>94</v>
      </c>
      <c r="B190" s="2">
        <v>0</v>
      </c>
      <c r="C190" s="2">
        <v>0</v>
      </c>
      <c r="D190" s="2">
        <v>0</v>
      </c>
      <c r="E190" s="2">
        <v>0</v>
      </c>
      <c r="F190" s="2">
        <f>VLOOKUP(Reach14[[#This Row],[Station]],'[7]Reach and Share'!$A$2:$B$563,2,0)</f>
        <v>0</v>
      </c>
      <c r="G190" s="2">
        <f>Reach14[[#This Row],[Q1''2025]]-Reach14[[#This Row],[Q4''2024]]</f>
        <v>0</v>
      </c>
    </row>
    <row r="191" spans="1:7" x14ac:dyDescent="0.45">
      <c r="A191" s="3" t="s">
        <v>175</v>
      </c>
      <c r="B191" s="2">
        <v>0</v>
      </c>
      <c r="C191" s="2">
        <v>0</v>
      </c>
      <c r="D191" s="2">
        <v>0</v>
      </c>
      <c r="E191" s="2">
        <v>0</v>
      </c>
      <c r="F191" s="2">
        <f>VLOOKUP(Reach14[[#This Row],[Station]],'[7]Reach and Share'!$A$2:$B$563,2,0)</f>
        <v>0</v>
      </c>
      <c r="G191" s="2">
        <f>Reach14[[#This Row],[Q1''2025]]-Reach14[[#This Row],[Q4''2024]]</f>
        <v>0</v>
      </c>
    </row>
    <row r="192" spans="1:7" x14ac:dyDescent="0.45">
      <c r="A192" s="3" t="s">
        <v>441</v>
      </c>
      <c r="C192" s="2">
        <v>0</v>
      </c>
      <c r="D192" s="2">
        <v>0</v>
      </c>
      <c r="E192" s="2">
        <v>0</v>
      </c>
      <c r="F192" s="2">
        <f>VLOOKUP(Reach14[[#This Row],[Station]],'[7]Reach and Share'!$A$2:$B$563,2,0)</f>
        <v>0</v>
      </c>
      <c r="G192" s="2">
        <f>Reach14[[#This Row],[Q1''2025]]-Reach14[[#This Row],[Q4''2024]]</f>
        <v>0</v>
      </c>
    </row>
    <row r="193" spans="1:7" x14ac:dyDescent="0.45">
      <c r="A193" s="3" t="s">
        <v>58</v>
      </c>
      <c r="B193" s="2">
        <v>0</v>
      </c>
      <c r="C193" s="2">
        <v>0</v>
      </c>
      <c r="D193" s="2">
        <v>0</v>
      </c>
      <c r="E193" s="2">
        <v>0</v>
      </c>
      <c r="F193" s="2">
        <f>VLOOKUP(Reach14[[#This Row],[Station]],'[7]Reach and Share'!$A$2:$B$563,2,0)</f>
        <v>0</v>
      </c>
      <c r="G193" s="2">
        <f>Reach14[[#This Row],[Q1''2025]]-Reach14[[#This Row],[Q4''2024]]</f>
        <v>0</v>
      </c>
    </row>
    <row r="194" spans="1:7" x14ac:dyDescent="0.45">
      <c r="A194" s="3" t="s">
        <v>57</v>
      </c>
      <c r="B194" s="2">
        <v>0</v>
      </c>
      <c r="C194" s="2">
        <v>0</v>
      </c>
      <c r="D194" s="2">
        <v>0</v>
      </c>
      <c r="E194" s="2">
        <v>0</v>
      </c>
      <c r="F194" s="2">
        <f>VLOOKUP(Reach14[[#This Row],[Station]],'[7]Reach and Share'!$A$2:$B$563,2,0)</f>
        <v>0</v>
      </c>
      <c r="G194" s="2">
        <f>Reach14[[#This Row],[Q1''2025]]-Reach14[[#This Row],[Q4''2024]]</f>
        <v>0</v>
      </c>
    </row>
    <row r="195" spans="1:7" x14ac:dyDescent="0.45">
      <c r="A195" s="3" t="s">
        <v>489</v>
      </c>
      <c r="D195" s="2">
        <v>0</v>
      </c>
      <c r="E195" s="2">
        <v>0</v>
      </c>
      <c r="F195" s="2">
        <f>VLOOKUP(Reach14[[#This Row],[Station]],'[7]Reach and Share'!$A$2:$B$563,2,0)</f>
        <v>0</v>
      </c>
      <c r="G195" s="2">
        <f>Reach14[[#This Row],[Q1''2025]]-Reach14[[#This Row],[Q4''2024]]</f>
        <v>0</v>
      </c>
    </row>
    <row r="196" spans="1:7" x14ac:dyDescent="0.45">
      <c r="A196" s="3" t="s">
        <v>18</v>
      </c>
      <c r="B196" s="2">
        <v>0</v>
      </c>
      <c r="C196" s="2">
        <v>0</v>
      </c>
      <c r="D196" s="2">
        <v>0</v>
      </c>
      <c r="E196" s="2">
        <v>0</v>
      </c>
      <c r="F196" s="2">
        <f>VLOOKUP(Reach14[[#This Row],[Station]],'[7]Reach and Share'!$A$2:$B$563,2,0)</f>
        <v>0</v>
      </c>
      <c r="G196" s="2">
        <f>Reach14[[#This Row],[Q1''2025]]-Reach14[[#This Row],[Q4''2024]]</f>
        <v>0</v>
      </c>
    </row>
    <row r="197" spans="1:7" x14ac:dyDescent="0.45">
      <c r="A197" s="3" t="s">
        <v>61</v>
      </c>
      <c r="B197" s="2">
        <v>0</v>
      </c>
      <c r="C197" s="2">
        <v>0</v>
      </c>
      <c r="D197" s="2">
        <v>0</v>
      </c>
      <c r="E197" s="2">
        <v>0</v>
      </c>
      <c r="F197" s="2">
        <f>VLOOKUP(Reach14[[#This Row],[Station]],'[7]Reach and Share'!$A$2:$B$563,2,0)</f>
        <v>0</v>
      </c>
      <c r="G197" s="2">
        <f>Reach14[[#This Row],[Q1''2025]]-Reach14[[#This Row],[Q4''2024]]</f>
        <v>0</v>
      </c>
    </row>
    <row r="198" spans="1:7" x14ac:dyDescent="0.45">
      <c r="A198" s="3" t="s">
        <v>51</v>
      </c>
      <c r="B198" s="2">
        <v>0</v>
      </c>
      <c r="C198" s="2">
        <v>0</v>
      </c>
      <c r="D198" s="2">
        <v>0</v>
      </c>
      <c r="E198" s="2">
        <v>0</v>
      </c>
      <c r="F198" s="2">
        <f>VLOOKUP(Reach14[[#This Row],[Station]],'[7]Reach and Share'!$A$2:$B$563,2,0)</f>
        <v>0</v>
      </c>
      <c r="G198" s="2">
        <f>Reach14[[#This Row],[Q1''2025]]-Reach14[[#This Row],[Q4''2024]]</f>
        <v>0</v>
      </c>
    </row>
    <row r="199" spans="1:7" x14ac:dyDescent="0.45">
      <c r="A199" s="3" t="s">
        <v>162</v>
      </c>
      <c r="B199" s="2">
        <v>0</v>
      </c>
      <c r="C199" s="2">
        <v>0</v>
      </c>
      <c r="D199" s="2">
        <v>0</v>
      </c>
      <c r="E199" s="2">
        <v>0</v>
      </c>
      <c r="F199" s="2">
        <f>VLOOKUP(Reach14[[#This Row],[Station]],'[7]Reach and Share'!$A$2:$B$563,2,0)</f>
        <v>0</v>
      </c>
      <c r="G199" s="2">
        <f>Reach14[[#This Row],[Q1''2025]]-Reach14[[#This Row],[Q4''2024]]</f>
        <v>0</v>
      </c>
    </row>
    <row r="200" spans="1:7" x14ac:dyDescent="0.45">
      <c r="A200" s="3" t="s">
        <v>214</v>
      </c>
      <c r="B200" s="2">
        <v>0</v>
      </c>
      <c r="C200" s="2">
        <v>0</v>
      </c>
      <c r="D200" s="2">
        <v>0</v>
      </c>
      <c r="E200" s="2">
        <v>0</v>
      </c>
      <c r="F200" s="2">
        <f>VLOOKUP(Reach14[[#This Row],[Station]],'[7]Reach and Share'!$A$2:$B$563,2,0)</f>
        <v>0</v>
      </c>
      <c r="G200" s="2">
        <f>Reach14[[#This Row],[Q1''2025]]-Reach14[[#This Row],[Q4''2024]]</f>
        <v>0</v>
      </c>
    </row>
    <row r="201" spans="1:7" x14ac:dyDescent="0.45">
      <c r="A201" s="3" t="s">
        <v>54</v>
      </c>
      <c r="B201" s="2">
        <v>0</v>
      </c>
      <c r="C201" s="2">
        <v>0</v>
      </c>
      <c r="D201" s="2">
        <v>0</v>
      </c>
      <c r="E201" s="2">
        <v>0</v>
      </c>
      <c r="F201" s="2">
        <f>VLOOKUP(Reach14[[#This Row],[Station]],'[7]Reach and Share'!$A$2:$B$563,2,0)</f>
        <v>0</v>
      </c>
      <c r="G201" s="2">
        <f>Reach14[[#This Row],[Q1''2025]]-Reach14[[#This Row],[Q4''2024]]</f>
        <v>0</v>
      </c>
    </row>
    <row r="202" spans="1:7" x14ac:dyDescent="0.45">
      <c r="A202" s="3" t="s">
        <v>53</v>
      </c>
      <c r="B202" s="2">
        <v>0</v>
      </c>
      <c r="C202" s="2">
        <v>0</v>
      </c>
      <c r="D202" s="2">
        <v>0</v>
      </c>
      <c r="E202" s="2">
        <v>0</v>
      </c>
      <c r="F202" s="2">
        <f>VLOOKUP(Reach14[[#This Row],[Station]],'[7]Reach and Share'!$A$2:$B$563,2,0)</f>
        <v>0</v>
      </c>
      <c r="G202" s="2">
        <f>Reach14[[#This Row],[Q1''2025]]-Reach14[[#This Row],[Q4''2024]]</f>
        <v>0</v>
      </c>
    </row>
    <row r="203" spans="1:7" x14ac:dyDescent="0.45">
      <c r="A203" s="3" t="s">
        <v>55</v>
      </c>
      <c r="B203" s="2">
        <v>0</v>
      </c>
      <c r="C203" s="2">
        <v>0</v>
      </c>
      <c r="D203" s="2">
        <v>0</v>
      </c>
      <c r="E203" s="2">
        <v>0</v>
      </c>
      <c r="F203" s="2">
        <f>VLOOKUP(Reach14[[#This Row],[Station]],'[7]Reach and Share'!$A$2:$B$563,2,0)</f>
        <v>0</v>
      </c>
      <c r="G203" s="2">
        <f>Reach14[[#This Row],[Q1''2025]]-Reach14[[#This Row],[Q4''2024]]</f>
        <v>0</v>
      </c>
    </row>
    <row r="204" spans="1:7" x14ac:dyDescent="0.45">
      <c r="A204" s="3" t="s">
        <v>453</v>
      </c>
      <c r="C204" s="2">
        <v>0</v>
      </c>
      <c r="D204" s="2">
        <v>4.0000000000000002E-4</v>
      </c>
      <c r="E204" s="2">
        <v>0</v>
      </c>
      <c r="F204" s="2">
        <f>VLOOKUP(Reach14[[#This Row],[Station]],'[7]Reach and Share'!$A$2:$B$563,2,0)</f>
        <v>0</v>
      </c>
      <c r="G204" s="2">
        <f>Reach14[[#This Row],[Q1''2025]]-Reach14[[#This Row],[Q4''2024]]</f>
        <v>0</v>
      </c>
    </row>
    <row r="205" spans="1:7" x14ac:dyDescent="0.45">
      <c r="A205" s="3" t="s">
        <v>56</v>
      </c>
      <c r="B205" s="2">
        <v>0</v>
      </c>
      <c r="C205" s="2">
        <v>0</v>
      </c>
      <c r="D205" s="2">
        <v>0</v>
      </c>
      <c r="E205" s="2">
        <v>0</v>
      </c>
      <c r="F205" s="2">
        <f>VLOOKUP(Reach14[[#This Row],[Station]],'[7]Reach and Share'!$A$2:$B$563,2,0)</f>
        <v>0</v>
      </c>
      <c r="G205" s="2">
        <f>Reach14[[#This Row],[Q1''2025]]-Reach14[[#This Row],[Q4''2024]]</f>
        <v>0</v>
      </c>
    </row>
    <row r="206" spans="1:7" x14ac:dyDescent="0.45">
      <c r="A206" s="3" t="s">
        <v>199</v>
      </c>
      <c r="B206" s="2">
        <v>0</v>
      </c>
      <c r="C206" s="2">
        <v>0</v>
      </c>
      <c r="D206" s="2">
        <v>0</v>
      </c>
      <c r="E206" s="2">
        <v>0</v>
      </c>
      <c r="F206" s="2">
        <f>VLOOKUP(Reach14[[#This Row],[Station]],'[7]Reach and Share'!$A$2:$B$563,2,0)</f>
        <v>0</v>
      </c>
      <c r="G206" s="2">
        <f>Reach14[[#This Row],[Q1''2025]]-Reach14[[#This Row],[Q4''2024]]</f>
        <v>0</v>
      </c>
    </row>
    <row r="207" spans="1:7" x14ac:dyDescent="0.45">
      <c r="A207" s="3" t="s">
        <v>123</v>
      </c>
      <c r="B207" s="2">
        <v>0</v>
      </c>
      <c r="C207" s="2">
        <v>0</v>
      </c>
      <c r="D207" s="2">
        <v>0</v>
      </c>
      <c r="E207" s="2">
        <v>0</v>
      </c>
      <c r="F207" s="2">
        <f>VLOOKUP(Reach14[[#This Row],[Station]],'[7]Reach and Share'!$A$2:$B$563,2,0)</f>
        <v>0</v>
      </c>
      <c r="G207" s="2">
        <f>Reach14[[#This Row],[Q1''2025]]-Reach14[[#This Row],[Q4''2024]]</f>
        <v>0</v>
      </c>
    </row>
    <row r="208" spans="1:7" x14ac:dyDescent="0.45">
      <c r="A208" s="3" t="s">
        <v>156</v>
      </c>
      <c r="B208" s="2">
        <v>0</v>
      </c>
      <c r="C208" s="2">
        <v>0</v>
      </c>
      <c r="D208" s="2">
        <v>0</v>
      </c>
      <c r="E208" s="2">
        <v>0</v>
      </c>
      <c r="F208" s="2">
        <f>VLOOKUP(Reach14[[#This Row],[Station]],'[7]Reach and Share'!$A$2:$B$563,2,0)</f>
        <v>0</v>
      </c>
      <c r="G208" s="2">
        <f>Reach14[[#This Row],[Q1''2025]]-Reach14[[#This Row],[Q4''2024]]</f>
        <v>0</v>
      </c>
    </row>
    <row r="209" spans="1:7" x14ac:dyDescent="0.45">
      <c r="A209" s="3" t="s">
        <v>197</v>
      </c>
      <c r="B209" s="2">
        <v>0</v>
      </c>
      <c r="C209" s="2">
        <v>0</v>
      </c>
      <c r="D209" s="2">
        <v>0</v>
      </c>
      <c r="E209" s="2">
        <v>0</v>
      </c>
      <c r="F209" s="2">
        <f>VLOOKUP(Reach14[[#This Row],[Station]],'[7]Reach and Share'!$A$2:$B$563,2,0)</f>
        <v>0</v>
      </c>
      <c r="G209" s="2">
        <f>Reach14[[#This Row],[Q1''2025]]-Reach14[[#This Row],[Q4''2024]]</f>
        <v>0</v>
      </c>
    </row>
    <row r="210" spans="1:7" x14ac:dyDescent="0.45">
      <c r="A210" s="3" t="s">
        <v>166</v>
      </c>
      <c r="B210" s="2">
        <v>0</v>
      </c>
      <c r="C210" s="2">
        <v>0</v>
      </c>
      <c r="D210" s="2">
        <v>0</v>
      </c>
      <c r="E210" s="2">
        <v>0</v>
      </c>
      <c r="F210" s="2">
        <f>VLOOKUP(Reach14[[#This Row],[Station]],'[7]Reach and Share'!$A$2:$B$563,2,0)</f>
        <v>0</v>
      </c>
      <c r="G210" s="2">
        <f>Reach14[[#This Row],[Q1''2025]]-Reach14[[#This Row],[Q4''2024]]</f>
        <v>0</v>
      </c>
    </row>
    <row r="211" spans="1:7" x14ac:dyDescent="0.45">
      <c r="A211" s="3" t="s">
        <v>243</v>
      </c>
      <c r="B211" s="2">
        <v>0</v>
      </c>
      <c r="C211" s="2">
        <v>0</v>
      </c>
      <c r="D211" s="2">
        <v>0</v>
      </c>
      <c r="E211" s="2">
        <v>0</v>
      </c>
      <c r="F211" s="2">
        <f>VLOOKUP(Reach14[[#This Row],[Station]],'[7]Reach and Share'!$A$2:$B$563,2,0)</f>
        <v>0</v>
      </c>
      <c r="G211" s="2">
        <f>Reach14[[#This Row],[Q1''2025]]-Reach14[[#This Row],[Q4''2024]]</f>
        <v>0</v>
      </c>
    </row>
    <row r="212" spans="1:7" x14ac:dyDescent="0.45">
      <c r="A212" s="3" t="s">
        <v>366</v>
      </c>
      <c r="B212" s="2">
        <v>0</v>
      </c>
      <c r="C212" s="2">
        <v>0</v>
      </c>
      <c r="D212" s="2">
        <v>0</v>
      </c>
      <c r="E212" s="2">
        <v>0</v>
      </c>
      <c r="F212" s="2">
        <f>VLOOKUP(Reach14[[#This Row],[Station]],'[7]Reach and Share'!$A$2:$B$563,2,0)</f>
        <v>0</v>
      </c>
      <c r="G212" s="2">
        <f>Reach14[[#This Row],[Q1''2025]]-Reach14[[#This Row],[Q4''2024]]</f>
        <v>0</v>
      </c>
    </row>
    <row r="213" spans="1:7" x14ac:dyDescent="0.45">
      <c r="A213" s="3" t="s">
        <v>154</v>
      </c>
      <c r="B213" s="2">
        <v>0</v>
      </c>
      <c r="C213" s="2">
        <v>0</v>
      </c>
      <c r="D213" s="2">
        <v>0</v>
      </c>
      <c r="E213" s="2">
        <v>0</v>
      </c>
      <c r="F213" s="2">
        <f>VLOOKUP(Reach14[[#This Row],[Station]],'[7]Reach and Share'!$A$2:$B$563,2,0)</f>
        <v>0</v>
      </c>
      <c r="G213" s="2">
        <f>Reach14[[#This Row],[Q1''2025]]-Reach14[[#This Row],[Q4''2024]]</f>
        <v>0</v>
      </c>
    </row>
    <row r="214" spans="1:7" x14ac:dyDescent="0.45">
      <c r="A214" s="3" t="s">
        <v>365</v>
      </c>
      <c r="B214" s="2">
        <v>0</v>
      </c>
      <c r="C214" s="2">
        <v>0</v>
      </c>
      <c r="D214" s="2">
        <v>0</v>
      </c>
      <c r="E214" s="2">
        <v>0</v>
      </c>
      <c r="F214" s="2">
        <f>VLOOKUP(Reach14[[#This Row],[Station]],'[7]Reach and Share'!$A$2:$B$563,2,0)</f>
        <v>0</v>
      </c>
      <c r="G214" s="2">
        <f>Reach14[[#This Row],[Q1''2025]]-Reach14[[#This Row],[Q4''2024]]</f>
        <v>0</v>
      </c>
    </row>
    <row r="215" spans="1:7" x14ac:dyDescent="0.45">
      <c r="A215" s="3" t="s">
        <v>240</v>
      </c>
      <c r="B215" s="2">
        <v>0</v>
      </c>
      <c r="C215" s="2">
        <v>0</v>
      </c>
      <c r="D215" s="2">
        <v>0</v>
      </c>
      <c r="E215" s="2">
        <v>0</v>
      </c>
      <c r="F215" s="2">
        <f>VLOOKUP(Reach14[[#This Row],[Station]],'[7]Reach and Share'!$A$2:$B$563,2,0)</f>
        <v>0</v>
      </c>
      <c r="G215" s="2">
        <f>Reach14[[#This Row],[Q1''2025]]-Reach14[[#This Row],[Q4''2024]]</f>
        <v>0</v>
      </c>
    </row>
    <row r="216" spans="1:7" x14ac:dyDescent="0.45">
      <c r="A216" s="3" t="s">
        <v>113</v>
      </c>
      <c r="B216" s="2">
        <v>0</v>
      </c>
      <c r="C216" s="2">
        <v>0</v>
      </c>
      <c r="D216" s="2">
        <v>0</v>
      </c>
      <c r="E216" s="2">
        <v>0</v>
      </c>
      <c r="F216" s="2">
        <f>VLOOKUP(Reach14[[#This Row],[Station]],'[7]Reach and Share'!$A$2:$B$563,2,0)</f>
        <v>0</v>
      </c>
      <c r="G216" s="2">
        <f>Reach14[[#This Row],[Q1''2025]]-Reach14[[#This Row],[Q4''2024]]</f>
        <v>0</v>
      </c>
    </row>
    <row r="217" spans="1:7" x14ac:dyDescent="0.45">
      <c r="A217" s="3" t="s">
        <v>112</v>
      </c>
      <c r="B217" s="2">
        <v>0</v>
      </c>
      <c r="C217" s="2">
        <v>0</v>
      </c>
      <c r="D217" s="2">
        <v>0</v>
      </c>
      <c r="E217" s="2">
        <v>0</v>
      </c>
      <c r="F217" s="2">
        <f>VLOOKUP(Reach14[[#This Row],[Station]],'[7]Reach and Share'!$A$2:$B$563,2,0)</f>
        <v>0</v>
      </c>
      <c r="G217" s="2">
        <f>Reach14[[#This Row],[Q1''2025]]-Reach14[[#This Row],[Q4''2024]]</f>
        <v>0</v>
      </c>
    </row>
    <row r="218" spans="1:7" x14ac:dyDescent="0.45">
      <c r="A218" s="3" t="s">
        <v>109</v>
      </c>
      <c r="B218" s="2">
        <v>0</v>
      </c>
      <c r="C218" s="2">
        <v>0</v>
      </c>
      <c r="D218" s="2">
        <v>0</v>
      </c>
      <c r="E218" s="2">
        <v>0</v>
      </c>
      <c r="F218" s="2">
        <f>VLOOKUP(Reach14[[#This Row],[Station]],'[7]Reach and Share'!$A$2:$B$563,2,0)</f>
        <v>0</v>
      </c>
      <c r="G218" s="2">
        <f>Reach14[[#This Row],[Q1''2025]]-Reach14[[#This Row],[Q4''2024]]</f>
        <v>0</v>
      </c>
    </row>
    <row r="219" spans="1:7" x14ac:dyDescent="0.45">
      <c r="A219" s="3" t="s">
        <v>114</v>
      </c>
      <c r="B219" s="2">
        <v>0</v>
      </c>
      <c r="C219" s="2">
        <v>0</v>
      </c>
      <c r="D219" s="2">
        <v>0</v>
      </c>
      <c r="E219" s="2">
        <v>0</v>
      </c>
      <c r="F219" s="2">
        <f>VLOOKUP(Reach14[[#This Row],[Station]],'[7]Reach and Share'!$A$2:$B$563,2,0)</f>
        <v>0</v>
      </c>
      <c r="G219" s="2">
        <f>Reach14[[#This Row],[Q1''2025]]-Reach14[[#This Row],[Q4''2024]]</f>
        <v>0</v>
      </c>
    </row>
    <row r="220" spans="1:7" x14ac:dyDescent="0.45">
      <c r="A220" s="3" t="s">
        <v>205</v>
      </c>
      <c r="B220" s="2">
        <v>0</v>
      </c>
      <c r="C220" s="2">
        <v>0</v>
      </c>
      <c r="D220" s="2">
        <v>0</v>
      </c>
      <c r="E220" s="2">
        <v>0</v>
      </c>
      <c r="F220" s="2">
        <f>VLOOKUP(Reach14[[#This Row],[Station]],'[7]Reach and Share'!$A$2:$B$563,2,0)</f>
        <v>0</v>
      </c>
      <c r="G220" s="2">
        <f>Reach14[[#This Row],[Q1''2025]]-Reach14[[#This Row],[Q4''2024]]</f>
        <v>0</v>
      </c>
    </row>
    <row r="221" spans="1:7" x14ac:dyDescent="0.45">
      <c r="A221" s="3" t="s">
        <v>116</v>
      </c>
      <c r="B221" s="2">
        <v>0</v>
      </c>
      <c r="C221" s="2">
        <v>0</v>
      </c>
      <c r="D221" s="2">
        <v>0</v>
      </c>
      <c r="E221" s="2">
        <v>0</v>
      </c>
      <c r="F221" s="2">
        <f>VLOOKUP(Reach14[[#This Row],[Station]],'[7]Reach and Share'!$A$2:$B$563,2,0)</f>
        <v>0</v>
      </c>
      <c r="G221" s="2">
        <f>Reach14[[#This Row],[Q1''2025]]-Reach14[[#This Row],[Q4''2024]]</f>
        <v>0</v>
      </c>
    </row>
    <row r="222" spans="1:7" x14ac:dyDescent="0.45">
      <c r="A222" s="3" t="s">
        <v>115</v>
      </c>
      <c r="B222" s="2">
        <v>0</v>
      </c>
      <c r="C222" s="2">
        <v>0</v>
      </c>
      <c r="D222" s="2">
        <v>0</v>
      </c>
      <c r="E222" s="2">
        <v>0</v>
      </c>
      <c r="F222" s="2">
        <f>VLOOKUP(Reach14[[#This Row],[Station]],'[7]Reach and Share'!$A$2:$B$563,2,0)</f>
        <v>0</v>
      </c>
      <c r="G222" s="2">
        <f>Reach14[[#This Row],[Q1''2025]]-Reach14[[#This Row],[Q4''2024]]</f>
        <v>0</v>
      </c>
    </row>
    <row r="223" spans="1:7" x14ac:dyDescent="0.45">
      <c r="A223" s="3" t="s">
        <v>50</v>
      </c>
      <c r="B223" s="2">
        <v>0</v>
      </c>
      <c r="C223" s="2">
        <v>0</v>
      </c>
      <c r="D223" s="2">
        <v>0</v>
      </c>
      <c r="E223" s="2">
        <v>0</v>
      </c>
      <c r="F223" s="2">
        <f>VLOOKUP(Reach14[[#This Row],[Station]],'[7]Reach and Share'!$A$2:$B$563,2,0)</f>
        <v>0</v>
      </c>
      <c r="G223" s="2">
        <f>Reach14[[#This Row],[Q1''2025]]-Reach14[[#This Row],[Q4''2024]]</f>
        <v>0</v>
      </c>
    </row>
    <row r="224" spans="1:7" x14ac:dyDescent="0.45">
      <c r="A224" s="3" t="s">
        <v>371</v>
      </c>
      <c r="B224" s="2">
        <v>0</v>
      </c>
      <c r="C224" s="2">
        <v>0</v>
      </c>
      <c r="D224" s="2">
        <v>0</v>
      </c>
      <c r="E224" s="2">
        <v>0</v>
      </c>
      <c r="F224" s="2">
        <f>VLOOKUP(Reach14[[#This Row],[Station]],'[7]Reach and Share'!$A$2:$B$563,2,0)</f>
        <v>0</v>
      </c>
      <c r="G224" s="2">
        <f>Reach14[[#This Row],[Q1''2025]]-Reach14[[#This Row],[Q4''2024]]</f>
        <v>0</v>
      </c>
    </row>
    <row r="225" spans="1:7" x14ac:dyDescent="0.45">
      <c r="A225" s="3" t="s">
        <v>370</v>
      </c>
      <c r="B225" s="2">
        <v>0</v>
      </c>
      <c r="C225" s="2">
        <v>0</v>
      </c>
      <c r="D225" s="2">
        <v>0</v>
      </c>
      <c r="E225" s="2">
        <v>0</v>
      </c>
      <c r="F225" s="2">
        <f>VLOOKUP(Reach14[[#This Row],[Station]],'[7]Reach and Share'!$A$2:$B$563,2,0)</f>
        <v>0</v>
      </c>
      <c r="G225" s="2">
        <f>Reach14[[#This Row],[Q1''2025]]-Reach14[[#This Row],[Q4''2024]]</f>
        <v>0</v>
      </c>
    </row>
    <row r="226" spans="1:7" x14ac:dyDescent="0.45">
      <c r="A226" s="3" t="s">
        <v>215</v>
      </c>
      <c r="B226" s="2">
        <v>0</v>
      </c>
      <c r="C226" s="2">
        <v>0</v>
      </c>
      <c r="D226" s="2">
        <v>0</v>
      </c>
      <c r="E226" s="2">
        <v>0</v>
      </c>
      <c r="F226" s="2">
        <f>VLOOKUP(Reach14[[#This Row],[Station]],'[7]Reach and Share'!$A$2:$B$563,2,0)</f>
        <v>0</v>
      </c>
      <c r="G226" s="2">
        <f>Reach14[[#This Row],[Q1''2025]]-Reach14[[#This Row],[Q4''2024]]</f>
        <v>0</v>
      </c>
    </row>
    <row r="227" spans="1:7" x14ac:dyDescent="0.45">
      <c r="A227" s="3" t="s">
        <v>364</v>
      </c>
      <c r="B227" s="2">
        <v>0</v>
      </c>
      <c r="C227" s="2">
        <v>0</v>
      </c>
      <c r="D227" s="2">
        <v>0</v>
      </c>
      <c r="E227" s="2">
        <v>0</v>
      </c>
      <c r="F227" s="2">
        <f>VLOOKUP(Reach14[[#This Row],[Station]],'[7]Reach and Share'!$A$2:$B$563,2,0)</f>
        <v>0</v>
      </c>
      <c r="G227" s="2">
        <f>Reach14[[#This Row],[Q1''2025]]-Reach14[[#This Row],[Q4''2024]]</f>
        <v>0</v>
      </c>
    </row>
    <row r="228" spans="1:7" x14ac:dyDescent="0.45">
      <c r="A228" s="3" t="s">
        <v>373</v>
      </c>
      <c r="B228" s="2">
        <v>0</v>
      </c>
      <c r="C228" s="2">
        <v>0</v>
      </c>
      <c r="D228" s="2">
        <v>0</v>
      </c>
      <c r="E228" s="2">
        <v>0</v>
      </c>
      <c r="F228" s="2">
        <f>VLOOKUP(Reach14[[#This Row],[Station]],'[7]Reach and Share'!$A$2:$B$563,2,0)</f>
        <v>0</v>
      </c>
      <c r="G228" s="2">
        <f>Reach14[[#This Row],[Q1''2025]]-Reach14[[#This Row],[Q4''2024]]</f>
        <v>0</v>
      </c>
    </row>
    <row r="229" spans="1:7" x14ac:dyDescent="0.45">
      <c r="A229" s="3" t="s">
        <v>372</v>
      </c>
      <c r="B229" s="2">
        <v>0</v>
      </c>
      <c r="C229" s="2">
        <v>2.9999999999999997E-4</v>
      </c>
      <c r="D229" s="2">
        <v>0</v>
      </c>
      <c r="E229" s="2">
        <v>0</v>
      </c>
      <c r="F229" s="2">
        <f>VLOOKUP(Reach14[[#This Row],[Station]],'[7]Reach and Share'!$A$2:$B$563,2,0)</f>
        <v>0</v>
      </c>
      <c r="G229" s="2">
        <f>Reach14[[#This Row],[Q1''2025]]-Reach14[[#This Row],[Q4''2024]]</f>
        <v>0</v>
      </c>
    </row>
    <row r="230" spans="1:7" x14ac:dyDescent="0.45">
      <c r="A230" s="3" t="s">
        <v>183</v>
      </c>
      <c r="B230" s="2">
        <v>0</v>
      </c>
      <c r="C230" s="2">
        <v>0</v>
      </c>
      <c r="D230" s="2">
        <v>0</v>
      </c>
      <c r="E230" s="2">
        <v>0</v>
      </c>
      <c r="F230" s="2">
        <f>VLOOKUP(Reach14[[#This Row],[Station]],'[7]Reach and Share'!$A$2:$B$563,2,0)</f>
        <v>0</v>
      </c>
      <c r="G230" s="2">
        <f>Reach14[[#This Row],[Q1''2025]]-Reach14[[#This Row],[Q4''2024]]</f>
        <v>0</v>
      </c>
    </row>
    <row r="231" spans="1:7" x14ac:dyDescent="0.45">
      <c r="A231" s="3" t="s">
        <v>150</v>
      </c>
      <c r="B231" s="2">
        <v>0</v>
      </c>
      <c r="C231" s="2">
        <v>0</v>
      </c>
      <c r="D231" s="2">
        <v>0</v>
      </c>
      <c r="E231" s="2">
        <v>0</v>
      </c>
      <c r="F231" s="2">
        <f>VLOOKUP(Reach14[[#This Row],[Station]],'[7]Reach and Share'!$A$2:$B$563,2,0)</f>
        <v>0</v>
      </c>
      <c r="G231" s="2">
        <f>Reach14[[#This Row],[Q1''2025]]-Reach14[[#This Row],[Q4''2024]]</f>
        <v>0</v>
      </c>
    </row>
    <row r="232" spans="1:7" x14ac:dyDescent="0.45">
      <c r="A232" s="3" t="s">
        <v>230</v>
      </c>
      <c r="B232" s="2">
        <v>0</v>
      </c>
      <c r="C232" s="2">
        <v>0</v>
      </c>
      <c r="D232" s="2">
        <v>0</v>
      </c>
      <c r="E232" s="2">
        <v>0</v>
      </c>
      <c r="F232" s="2">
        <f>VLOOKUP(Reach14[[#This Row],[Station]],'[7]Reach and Share'!$A$2:$B$563,2,0)</f>
        <v>0</v>
      </c>
      <c r="G232" s="2">
        <f>Reach14[[#This Row],[Q1''2025]]-Reach14[[#This Row],[Q4''2024]]</f>
        <v>0</v>
      </c>
    </row>
    <row r="233" spans="1:7" x14ac:dyDescent="0.45">
      <c r="A233" s="3" t="s">
        <v>206</v>
      </c>
      <c r="B233" s="2">
        <v>0</v>
      </c>
      <c r="C233" s="2">
        <v>0</v>
      </c>
      <c r="D233" s="2">
        <v>0</v>
      </c>
      <c r="E233" s="2">
        <v>0</v>
      </c>
      <c r="F233" s="2">
        <f>VLOOKUP(Reach14[[#This Row],[Station]],'[7]Reach and Share'!$A$2:$B$563,2,0)</f>
        <v>0</v>
      </c>
      <c r="G233" s="2">
        <f>Reach14[[#This Row],[Q1''2025]]-Reach14[[#This Row],[Q4''2024]]</f>
        <v>0</v>
      </c>
    </row>
    <row r="234" spans="1:7" x14ac:dyDescent="0.45">
      <c r="A234" s="3" t="s">
        <v>223</v>
      </c>
      <c r="B234" s="2">
        <v>0</v>
      </c>
      <c r="C234" s="2">
        <v>0</v>
      </c>
      <c r="D234" s="2">
        <v>0</v>
      </c>
      <c r="E234" s="2">
        <v>0</v>
      </c>
      <c r="F234" s="2">
        <f>VLOOKUP(Reach14[[#This Row],[Station]],'[7]Reach and Share'!$A$2:$B$563,2,0)</f>
        <v>0</v>
      </c>
      <c r="G234" s="2">
        <f>Reach14[[#This Row],[Q1''2025]]-Reach14[[#This Row],[Q4''2024]]</f>
        <v>0</v>
      </c>
    </row>
    <row r="235" spans="1:7" x14ac:dyDescent="0.45">
      <c r="A235" s="3" t="s">
        <v>369</v>
      </c>
      <c r="B235" s="2">
        <v>0</v>
      </c>
      <c r="C235" s="2">
        <v>0</v>
      </c>
      <c r="D235" s="2">
        <v>0</v>
      </c>
      <c r="E235" s="2">
        <v>0</v>
      </c>
      <c r="F235" s="2">
        <f>VLOOKUP(Reach14[[#This Row],[Station]],'[7]Reach and Share'!$A$2:$B$563,2,0)</f>
        <v>0</v>
      </c>
      <c r="G235" s="2">
        <f>Reach14[[#This Row],[Q1''2025]]-Reach14[[#This Row],[Q4''2024]]</f>
        <v>0</v>
      </c>
    </row>
    <row r="236" spans="1:7" x14ac:dyDescent="0.45">
      <c r="A236" s="3" t="s">
        <v>368</v>
      </c>
      <c r="B236" s="2">
        <v>0</v>
      </c>
      <c r="C236" s="2">
        <v>0</v>
      </c>
      <c r="D236" s="2">
        <v>0</v>
      </c>
      <c r="E236" s="2">
        <v>0</v>
      </c>
      <c r="F236" s="2">
        <f>VLOOKUP(Reach14[[#This Row],[Station]],'[7]Reach and Share'!$A$2:$B$563,2,0)</f>
        <v>0</v>
      </c>
      <c r="G236" s="2">
        <f>Reach14[[#This Row],[Q1''2025]]-Reach14[[#This Row],[Q4''2024]]</f>
        <v>0</v>
      </c>
    </row>
    <row r="237" spans="1:7" x14ac:dyDescent="0.45">
      <c r="A237" s="3" t="s">
        <v>367</v>
      </c>
      <c r="B237" s="2">
        <v>0</v>
      </c>
      <c r="C237" s="2">
        <v>0</v>
      </c>
      <c r="D237" s="2">
        <v>0</v>
      </c>
      <c r="E237" s="2">
        <v>0</v>
      </c>
      <c r="F237" s="2">
        <f>VLOOKUP(Reach14[[#This Row],[Station]],'[7]Reach and Share'!$A$2:$B$563,2,0)</f>
        <v>0</v>
      </c>
      <c r="G237" s="2">
        <f>Reach14[[#This Row],[Q1''2025]]-Reach14[[#This Row],[Q4''2024]]</f>
        <v>0</v>
      </c>
    </row>
    <row r="238" spans="1:7" x14ac:dyDescent="0.45">
      <c r="A238" s="3" t="s">
        <v>99</v>
      </c>
      <c r="B238" s="2">
        <v>0</v>
      </c>
      <c r="C238" s="2">
        <v>0</v>
      </c>
      <c r="D238" s="2">
        <v>0</v>
      </c>
      <c r="E238" s="2">
        <v>0</v>
      </c>
      <c r="F238" s="2">
        <f>VLOOKUP(Reach14[[#This Row],[Station]],'[7]Reach and Share'!$A$2:$B$563,2,0)</f>
        <v>0</v>
      </c>
      <c r="G238" s="2">
        <f>Reach14[[#This Row],[Q1''2025]]-Reach14[[#This Row],[Q4''2024]]</f>
        <v>0</v>
      </c>
    </row>
    <row r="239" spans="1:7" x14ac:dyDescent="0.45">
      <c r="A239" s="3" t="s">
        <v>455</v>
      </c>
      <c r="C239" s="2">
        <v>0</v>
      </c>
      <c r="D239" s="2">
        <v>0</v>
      </c>
      <c r="E239" s="2">
        <v>0</v>
      </c>
      <c r="F239" s="2">
        <f>VLOOKUP(Reach14[[#This Row],[Station]],'[7]Reach and Share'!$A$2:$B$563,2,0)</f>
        <v>0</v>
      </c>
      <c r="G239" s="2">
        <f>Reach14[[#This Row],[Q1''2025]]-Reach14[[#This Row],[Q4''2024]]</f>
        <v>0</v>
      </c>
    </row>
    <row r="240" spans="1:7" x14ac:dyDescent="0.45">
      <c r="A240" s="3" t="s">
        <v>139</v>
      </c>
      <c r="B240" s="2">
        <v>0</v>
      </c>
      <c r="C240" s="2">
        <v>0</v>
      </c>
      <c r="D240" s="2">
        <v>0</v>
      </c>
      <c r="E240" s="2">
        <v>0</v>
      </c>
      <c r="F240" s="2">
        <f>VLOOKUP(Reach14[[#This Row],[Station]],'[7]Reach and Share'!$A$2:$B$563,2,0)</f>
        <v>0</v>
      </c>
      <c r="G240" s="2">
        <f>Reach14[[#This Row],[Q1''2025]]-Reach14[[#This Row],[Q4''2024]]</f>
        <v>0</v>
      </c>
    </row>
    <row r="241" spans="1:7" x14ac:dyDescent="0.45">
      <c r="A241" s="3" t="s">
        <v>145</v>
      </c>
      <c r="B241" s="2">
        <v>0</v>
      </c>
      <c r="C241" s="2">
        <v>0</v>
      </c>
      <c r="D241" s="2">
        <v>0</v>
      </c>
      <c r="E241" s="2">
        <v>0</v>
      </c>
      <c r="F241" s="2">
        <f>VLOOKUP(Reach14[[#This Row],[Station]],'[7]Reach and Share'!$A$2:$B$563,2,0)</f>
        <v>0</v>
      </c>
      <c r="G241" s="2">
        <f>Reach14[[#This Row],[Q1''2025]]-Reach14[[#This Row],[Q4''2024]]</f>
        <v>0</v>
      </c>
    </row>
    <row r="242" spans="1:7" x14ac:dyDescent="0.45">
      <c r="A242" s="3" t="s">
        <v>140</v>
      </c>
      <c r="B242" s="2">
        <v>0</v>
      </c>
      <c r="C242" s="2">
        <v>0</v>
      </c>
      <c r="D242" s="2">
        <v>0</v>
      </c>
      <c r="E242" s="2">
        <v>0</v>
      </c>
      <c r="F242" s="2">
        <f>VLOOKUP(Reach14[[#This Row],[Station]],'[7]Reach and Share'!$A$2:$B$563,2,0)</f>
        <v>0</v>
      </c>
      <c r="G242" s="2">
        <f>Reach14[[#This Row],[Q1''2025]]-Reach14[[#This Row],[Q4''2024]]</f>
        <v>0</v>
      </c>
    </row>
    <row r="243" spans="1:7" x14ac:dyDescent="0.45">
      <c r="A243" s="3" t="s">
        <v>97</v>
      </c>
      <c r="B243" s="2">
        <v>2.9999999999999997E-4</v>
      </c>
      <c r="C243" s="2">
        <v>0</v>
      </c>
      <c r="D243" s="2">
        <v>0</v>
      </c>
      <c r="E243" s="2">
        <v>0</v>
      </c>
      <c r="F243" s="2">
        <f>VLOOKUP(Reach14[[#This Row],[Station]],'[7]Reach and Share'!$A$2:$B$563,2,0)</f>
        <v>0</v>
      </c>
      <c r="G243" s="2">
        <f>Reach14[[#This Row],[Q1''2025]]-Reach14[[#This Row],[Q4''2024]]</f>
        <v>0</v>
      </c>
    </row>
    <row r="244" spans="1:7" x14ac:dyDescent="0.45">
      <c r="A244" s="3" t="s">
        <v>143</v>
      </c>
      <c r="B244" s="2">
        <v>0</v>
      </c>
      <c r="C244" s="2">
        <v>0</v>
      </c>
      <c r="D244" s="2">
        <v>0</v>
      </c>
      <c r="E244" s="2">
        <v>0</v>
      </c>
      <c r="F244" s="2">
        <f>VLOOKUP(Reach14[[#This Row],[Station]],'[7]Reach and Share'!$A$2:$B$563,2,0)</f>
        <v>0</v>
      </c>
      <c r="G244" s="2">
        <f>Reach14[[#This Row],[Q1''2025]]-Reach14[[#This Row],[Q4''2024]]</f>
        <v>0</v>
      </c>
    </row>
    <row r="245" spans="1:7" x14ac:dyDescent="0.45">
      <c r="A245" s="3" t="s">
        <v>142</v>
      </c>
      <c r="B245" s="2">
        <v>0</v>
      </c>
      <c r="C245" s="2">
        <v>0</v>
      </c>
      <c r="D245" s="2">
        <v>0</v>
      </c>
      <c r="E245" s="2">
        <v>0</v>
      </c>
      <c r="F245" s="2">
        <f>VLOOKUP(Reach14[[#This Row],[Station]],'[7]Reach and Share'!$A$2:$B$563,2,0)</f>
        <v>0</v>
      </c>
      <c r="G245" s="2">
        <f>Reach14[[#This Row],[Q1''2025]]-Reach14[[#This Row],[Q4''2024]]</f>
        <v>0</v>
      </c>
    </row>
    <row r="246" spans="1:7" x14ac:dyDescent="0.45">
      <c r="A246" s="3" t="s">
        <v>138</v>
      </c>
      <c r="B246" s="2">
        <v>0</v>
      </c>
      <c r="C246" s="2">
        <v>0</v>
      </c>
      <c r="D246" s="2">
        <v>0</v>
      </c>
      <c r="E246" s="2">
        <v>0</v>
      </c>
      <c r="F246" s="2">
        <f>VLOOKUP(Reach14[[#This Row],[Station]],'[7]Reach and Share'!$A$2:$B$563,2,0)</f>
        <v>0</v>
      </c>
      <c r="G246" s="2">
        <f>Reach14[[#This Row],[Q1''2025]]-Reach14[[#This Row],[Q4''2024]]</f>
        <v>0</v>
      </c>
    </row>
    <row r="247" spans="1:7" x14ac:dyDescent="0.45">
      <c r="A247" s="3" t="s">
        <v>135</v>
      </c>
      <c r="B247" s="2">
        <v>0</v>
      </c>
      <c r="C247" s="2">
        <v>0</v>
      </c>
      <c r="D247" s="2">
        <v>0</v>
      </c>
      <c r="E247" s="2">
        <v>0</v>
      </c>
      <c r="F247" s="2">
        <f>VLOOKUP(Reach14[[#This Row],[Station]],'[7]Reach and Share'!$A$2:$B$563,2,0)</f>
        <v>0</v>
      </c>
      <c r="G247" s="2">
        <f>Reach14[[#This Row],[Q1''2025]]-Reach14[[#This Row],[Q4''2024]]</f>
        <v>0</v>
      </c>
    </row>
    <row r="248" spans="1:7" x14ac:dyDescent="0.45">
      <c r="A248" s="3" t="s">
        <v>155</v>
      </c>
      <c r="B248" s="2">
        <v>0</v>
      </c>
      <c r="C248" s="2">
        <v>0</v>
      </c>
      <c r="D248" s="2">
        <v>0</v>
      </c>
      <c r="E248" s="2">
        <v>0</v>
      </c>
      <c r="F248" s="2">
        <f>VLOOKUP(Reach14[[#This Row],[Station]],'[7]Reach and Share'!$A$2:$B$563,2,0)</f>
        <v>0</v>
      </c>
      <c r="G248" s="2">
        <f>Reach14[[#This Row],[Q1''2025]]-Reach14[[#This Row],[Q4''2024]]</f>
        <v>0</v>
      </c>
    </row>
    <row r="249" spans="1:7" x14ac:dyDescent="0.45">
      <c r="A249" s="3" t="s">
        <v>133</v>
      </c>
      <c r="B249" s="2">
        <v>0</v>
      </c>
      <c r="C249" s="2">
        <v>0</v>
      </c>
      <c r="D249" s="2">
        <v>0</v>
      </c>
      <c r="E249" s="2">
        <v>0</v>
      </c>
      <c r="F249" s="2">
        <f>VLOOKUP(Reach14[[#This Row],[Station]],'[7]Reach and Share'!$A$2:$B$563,2,0)</f>
        <v>0</v>
      </c>
      <c r="G249" s="2">
        <f>Reach14[[#This Row],[Q1''2025]]-Reach14[[#This Row],[Q4''2024]]</f>
        <v>0</v>
      </c>
    </row>
    <row r="250" spans="1:7" x14ac:dyDescent="0.45">
      <c r="A250" s="3" t="s">
        <v>136</v>
      </c>
      <c r="B250" s="2">
        <v>0</v>
      </c>
      <c r="C250" s="2">
        <v>0</v>
      </c>
      <c r="D250" s="2">
        <v>0</v>
      </c>
      <c r="E250" s="2">
        <v>0</v>
      </c>
      <c r="F250" s="2">
        <f>VLOOKUP(Reach14[[#This Row],[Station]],'[7]Reach and Share'!$A$2:$B$563,2,0)</f>
        <v>0</v>
      </c>
      <c r="G250" s="2">
        <f>Reach14[[#This Row],[Q1''2025]]-Reach14[[#This Row],[Q4''2024]]</f>
        <v>0</v>
      </c>
    </row>
    <row r="251" spans="1:7" x14ac:dyDescent="0.45">
      <c r="A251" s="3" t="s">
        <v>131</v>
      </c>
      <c r="B251" s="2">
        <v>0</v>
      </c>
      <c r="C251" s="2">
        <v>0</v>
      </c>
      <c r="D251" s="2">
        <v>0</v>
      </c>
      <c r="E251" s="2">
        <v>0</v>
      </c>
      <c r="F251" s="2">
        <f>VLOOKUP(Reach14[[#This Row],[Station]],'[7]Reach and Share'!$A$2:$B$563,2,0)</f>
        <v>0</v>
      </c>
      <c r="G251" s="2">
        <f>Reach14[[#This Row],[Q1''2025]]-Reach14[[#This Row],[Q4''2024]]</f>
        <v>0</v>
      </c>
    </row>
    <row r="252" spans="1:7" x14ac:dyDescent="0.45">
      <c r="A252" s="3" t="s">
        <v>130</v>
      </c>
      <c r="B252" s="2">
        <v>0</v>
      </c>
      <c r="C252" s="2">
        <v>0</v>
      </c>
      <c r="D252" s="2">
        <v>0</v>
      </c>
      <c r="E252" s="2">
        <v>0</v>
      </c>
      <c r="F252" s="2">
        <f>VLOOKUP(Reach14[[#This Row],[Station]],'[7]Reach and Share'!$A$2:$B$563,2,0)</f>
        <v>0</v>
      </c>
      <c r="G252" s="2">
        <f>Reach14[[#This Row],[Q1''2025]]-Reach14[[#This Row],[Q4''2024]]</f>
        <v>0</v>
      </c>
    </row>
    <row r="253" spans="1:7" x14ac:dyDescent="0.45">
      <c r="A253" s="3" t="s">
        <v>127</v>
      </c>
      <c r="B253" s="2">
        <v>0</v>
      </c>
      <c r="C253" s="2">
        <v>0</v>
      </c>
      <c r="D253" s="2">
        <v>0</v>
      </c>
      <c r="E253" s="2">
        <v>0</v>
      </c>
      <c r="F253" s="2">
        <f>VLOOKUP(Reach14[[#This Row],[Station]],'[7]Reach and Share'!$A$2:$B$563,2,0)</f>
        <v>0</v>
      </c>
      <c r="G253" s="2">
        <f>Reach14[[#This Row],[Q1''2025]]-Reach14[[#This Row],[Q4''2024]]</f>
        <v>0</v>
      </c>
    </row>
    <row r="254" spans="1:7" x14ac:dyDescent="0.45">
      <c r="A254" s="3" t="s">
        <v>106</v>
      </c>
      <c r="B254" s="2">
        <v>0</v>
      </c>
      <c r="C254" s="2">
        <v>0</v>
      </c>
      <c r="D254" s="2">
        <v>0</v>
      </c>
      <c r="E254" s="2">
        <v>0</v>
      </c>
      <c r="F254" s="2">
        <f>VLOOKUP(Reach14[[#This Row],[Station]],'[7]Reach and Share'!$A$2:$B$563,2,0)</f>
        <v>0</v>
      </c>
      <c r="G254" s="2">
        <f>Reach14[[#This Row],[Q1''2025]]-Reach14[[#This Row],[Q4''2024]]</f>
        <v>0</v>
      </c>
    </row>
    <row r="255" spans="1:7" x14ac:dyDescent="0.45">
      <c r="A255" s="3" t="s">
        <v>105</v>
      </c>
      <c r="B255" s="2">
        <v>0</v>
      </c>
      <c r="C255" s="2">
        <v>0</v>
      </c>
      <c r="D255" s="2">
        <v>0</v>
      </c>
      <c r="E255" s="2">
        <v>0</v>
      </c>
      <c r="F255" s="2">
        <f>VLOOKUP(Reach14[[#This Row],[Station]],'[7]Reach and Share'!$A$2:$B$563,2,0)</f>
        <v>0</v>
      </c>
      <c r="G255" s="2">
        <f>Reach14[[#This Row],[Q1''2025]]-Reach14[[#This Row],[Q4''2024]]</f>
        <v>0</v>
      </c>
    </row>
    <row r="256" spans="1:7" x14ac:dyDescent="0.45">
      <c r="A256" s="3" t="s">
        <v>104</v>
      </c>
      <c r="B256" s="2">
        <v>0</v>
      </c>
      <c r="C256" s="2">
        <v>0</v>
      </c>
      <c r="D256" s="2">
        <v>0</v>
      </c>
      <c r="E256" s="2">
        <v>0</v>
      </c>
      <c r="F256" s="2">
        <f>VLOOKUP(Reach14[[#This Row],[Station]],'[7]Reach and Share'!$A$2:$B$563,2,0)</f>
        <v>0</v>
      </c>
      <c r="G256" s="2">
        <f>Reach14[[#This Row],[Q1''2025]]-Reach14[[#This Row],[Q4''2024]]</f>
        <v>0</v>
      </c>
    </row>
    <row r="257" spans="1:7" x14ac:dyDescent="0.45">
      <c r="A257" s="3" t="s">
        <v>219</v>
      </c>
      <c r="B257" s="2">
        <v>0</v>
      </c>
      <c r="C257" s="2">
        <v>0</v>
      </c>
      <c r="D257" s="2">
        <v>0</v>
      </c>
      <c r="E257" s="2">
        <v>0</v>
      </c>
      <c r="F257" s="2">
        <f>VLOOKUP(Reach14[[#This Row],[Station]],'[7]Reach and Share'!$A$2:$B$563,2,0)</f>
        <v>0</v>
      </c>
      <c r="G257" s="2">
        <f>Reach14[[#This Row],[Q1''2025]]-Reach14[[#This Row],[Q4''2024]]</f>
        <v>0</v>
      </c>
    </row>
    <row r="258" spans="1:7" x14ac:dyDescent="0.45">
      <c r="A258" s="3" t="s">
        <v>204</v>
      </c>
      <c r="B258" s="2">
        <v>0</v>
      </c>
      <c r="C258" s="2">
        <v>0</v>
      </c>
      <c r="D258" s="2">
        <v>0</v>
      </c>
      <c r="E258" s="2">
        <v>0</v>
      </c>
      <c r="F258" s="2">
        <f>VLOOKUP(Reach14[[#This Row],[Station]],'[7]Reach and Share'!$A$2:$B$563,2,0)</f>
        <v>0</v>
      </c>
      <c r="G258" s="2">
        <f>Reach14[[#This Row],[Q1''2025]]-Reach14[[#This Row],[Q4''2024]]</f>
        <v>0</v>
      </c>
    </row>
    <row r="259" spans="1:7" x14ac:dyDescent="0.45">
      <c r="A259" s="3" t="s">
        <v>107</v>
      </c>
      <c r="B259" s="2">
        <v>0</v>
      </c>
      <c r="C259" s="2">
        <v>0</v>
      </c>
      <c r="D259" s="2">
        <v>0</v>
      </c>
      <c r="E259" s="2">
        <v>0</v>
      </c>
      <c r="F259" s="2">
        <f>VLOOKUP(Reach14[[#This Row],[Station]],'[7]Reach and Share'!$A$2:$B$563,2,0)</f>
        <v>0</v>
      </c>
      <c r="G259" s="2">
        <f>Reach14[[#This Row],[Q1''2025]]-Reach14[[#This Row],[Q4''2024]]</f>
        <v>0</v>
      </c>
    </row>
    <row r="260" spans="1:7" x14ac:dyDescent="0.45">
      <c r="A260" s="3" t="s">
        <v>450</v>
      </c>
      <c r="C260" s="2">
        <v>0</v>
      </c>
      <c r="D260" s="2">
        <v>0</v>
      </c>
      <c r="E260" s="2">
        <v>0</v>
      </c>
      <c r="F260" s="2">
        <f>VLOOKUP(Reach14[[#This Row],[Station]],'[7]Reach and Share'!$A$2:$B$563,2,0)</f>
        <v>0</v>
      </c>
      <c r="G260" s="2">
        <f>Reach14[[#This Row],[Q1''2025]]-Reach14[[#This Row],[Q4''2024]]</f>
        <v>0</v>
      </c>
    </row>
    <row r="261" spans="1:7" x14ac:dyDescent="0.45">
      <c r="A261" s="3" t="s">
        <v>102</v>
      </c>
      <c r="B261" s="2">
        <v>0</v>
      </c>
      <c r="C261" s="2">
        <v>0</v>
      </c>
      <c r="D261" s="2">
        <v>0</v>
      </c>
      <c r="E261" s="2">
        <v>0</v>
      </c>
      <c r="F261" s="2">
        <f>VLOOKUP(Reach14[[#This Row],[Station]],'[7]Reach and Share'!$A$2:$B$563,2,0)</f>
        <v>0</v>
      </c>
      <c r="G261" s="2">
        <f>Reach14[[#This Row],[Q1''2025]]-Reach14[[#This Row],[Q4''2024]]</f>
        <v>0</v>
      </c>
    </row>
    <row r="262" spans="1:7" x14ac:dyDescent="0.45">
      <c r="A262" s="3" t="s">
        <v>212</v>
      </c>
      <c r="B262" s="2">
        <v>0</v>
      </c>
      <c r="C262" s="2">
        <v>0</v>
      </c>
      <c r="D262" s="2">
        <v>0</v>
      </c>
      <c r="E262" s="2">
        <v>0</v>
      </c>
      <c r="F262" s="2">
        <f>VLOOKUP(Reach14[[#This Row],[Station]],'[7]Reach and Share'!$A$2:$B$563,2,0)</f>
        <v>0</v>
      </c>
      <c r="G262" s="2">
        <f>Reach14[[#This Row],[Q1''2025]]-Reach14[[#This Row],[Q4''2024]]</f>
        <v>0</v>
      </c>
    </row>
    <row r="263" spans="1:7" x14ac:dyDescent="0.45">
      <c r="A263" s="3" t="s">
        <v>121</v>
      </c>
      <c r="B263" s="2">
        <v>0</v>
      </c>
      <c r="C263" s="2">
        <v>0</v>
      </c>
      <c r="D263" s="2">
        <v>0</v>
      </c>
      <c r="E263" s="2">
        <v>0</v>
      </c>
      <c r="F263" s="2">
        <f>VLOOKUP(Reach14[[#This Row],[Station]],'[7]Reach and Share'!$A$2:$B$563,2,0)</f>
        <v>0</v>
      </c>
      <c r="G263" s="2">
        <f>Reach14[[#This Row],[Q1''2025]]-Reach14[[#This Row],[Q4''2024]]</f>
        <v>0</v>
      </c>
    </row>
    <row r="264" spans="1:7" x14ac:dyDescent="0.45">
      <c r="A264" s="3" t="s">
        <v>211</v>
      </c>
      <c r="B264" s="2">
        <v>0</v>
      </c>
      <c r="C264" s="2">
        <v>0</v>
      </c>
      <c r="D264" s="2">
        <v>0</v>
      </c>
      <c r="E264" s="2">
        <v>0</v>
      </c>
      <c r="F264" s="2">
        <f>VLOOKUP(Reach14[[#This Row],[Station]],'[7]Reach and Share'!$A$2:$B$563,2,0)</f>
        <v>0</v>
      </c>
      <c r="G264" s="2">
        <f>Reach14[[#This Row],[Q1''2025]]-Reach14[[#This Row],[Q4''2024]]</f>
        <v>0</v>
      </c>
    </row>
    <row r="265" spans="1:7" x14ac:dyDescent="0.45">
      <c r="A265" s="3" t="s">
        <v>110</v>
      </c>
      <c r="B265" s="2">
        <v>0</v>
      </c>
      <c r="C265" s="2">
        <v>0</v>
      </c>
      <c r="D265" s="2">
        <v>0</v>
      </c>
      <c r="E265" s="2">
        <v>0</v>
      </c>
      <c r="F265" s="2">
        <f>VLOOKUP(Reach14[[#This Row],[Station]],'[7]Reach and Share'!$A$2:$B$563,2,0)</f>
        <v>0</v>
      </c>
      <c r="G265" s="2">
        <f>Reach14[[#This Row],[Q1''2025]]-Reach14[[#This Row],[Q4''2024]]</f>
        <v>0</v>
      </c>
    </row>
    <row r="266" spans="1:7" x14ac:dyDescent="0.45">
      <c r="A266" s="3" t="s">
        <v>101</v>
      </c>
      <c r="B266" s="2">
        <v>0</v>
      </c>
      <c r="C266" s="2">
        <v>0</v>
      </c>
      <c r="D266" s="2">
        <v>0</v>
      </c>
      <c r="E266" s="2">
        <v>0</v>
      </c>
      <c r="F266" s="2">
        <f>VLOOKUP(Reach14[[#This Row],[Station]],'[7]Reach and Share'!$A$2:$B$563,2,0)</f>
        <v>0</v>
      </c>
      <c r="G266" s="2">
        <f>Reach14[[#This Row],[Q1''2025]]-Reach14[[#This Row],[Q4''2024]]</f>
        <v>0</v>
      </c>
    </row>
    <row r="267" spans="1:7" x14ac:dyDescent="0.45">
      <c r="A267" s="3" t="s">
        <v>100</v>
      </c>
      <c r="B267" s="2">
        <v>0</v>
      </c>
      <c r="C267" s="2">
        <v>2.9999999999999997E-4</v>
      </c>
      <c r="D267" s="2">
        <v>0</v>
      </c>
      <c r="E267" s="2">
        <v>0</v>
      </c>
      <c r="F267" s="2">
        <f>VLOOKUP(Reach14[[#This Row],[Station]],'[7]Reach and Share'!$A$2:$B$563,2,0)</f>
        <v>0</v>
      </c>
      <c r="G267" s="2">
        <f>Reach14[[#This Row],[Q1''2025]]-Reach14[[#This Row],[Q4''2024]]</f>
        <v>0</v>
      </c>
    </row>
    <row r="268" spans="1:7" x14ac:dyDescent="0.45">
      <c r="A268" s="3" t="s">
        <v>120</v>
      </c>
      <c r="B268" s="2">
        <v>0</v>
      </c>
      <c r="C268" s="2">
        <v>0</v>
      </c>
      <c r="D268" s="2">
        <v>0</v>
      </c>
      <c r="E268" s="2">
        <v>0</v>
      </c>
      <c r="F268" s="2">
        <f>VLOOKUP(Reach14[[#This Row],[Station]],'[7]Reach and Share'!$A$2:$B$563,2,0)</f>
        <v>0</v>
      </c>
      <c r="G268" s="2">
        <f>Reach14[[#This Row],[Q1''2025]]-Reach14[[#This Row],[Q4''2024]]</f>
        <v>0</v>
      </c>
    </row>
    <row r="269" spans="1:7" x14ac:dyDescent="0.45">
      <c r="A269" s="3" t="s">
        <v>321</v>
      </c>
      <c r="B269" s="2">
        <v>0</v>
      </c>
      <c r="C269" s="2">
        <v>0</v>
      </c>
      <c r="D269" s="2">
        <v>0</v>
      </c>
      <c r="E269" s="2">
        <v>0</v>
      </c>
      <c r="F269" s="2">
        <f>VLOOKUP(Reach14[[#This Row],[Station]],'[7]Reach and Share'!$A$2:$B$563,2,0)</f>
        <v>0</v>
      </c>
      <c r="G269" s="2">
        <f>Reach14[[#This Row],[Q1''2025]]-Reach14[[#This Row],[Q4''2024]]</f>
        <v>0</v>
      </c>
    </row>
    <row r="270" spans="1:7" x14ac:dyDescent="0.45">
      <c r="A270" s="3" t="s">
        <v>481</v>
      </c>
      <c r="D270" s="2">
        <v>0</v>
      </c>
      <c r="E270" s="2">
        <v>0</v>
      </c>
      <c r="F270" s="2">
        <f>VLOOKUP(Reach14[[#This Row],[Station]],'[7]Reach and Share'!$A$2:$B$563,2,0)</f>
        <v>0</v>
      </c>
      <c r="G270" s="2">
        <f>Reach14[[#This Row],[Q1''2025]]-Reach14[[#This Row],[Q4''2024]]</f>
        <v>0</v>
      </c>
    </row>
    <row r="271" spans="1:7" x14ac:dyDescent="0.45">
      <c r="A271" s="3" t="s">
        <v>320</v>
      </c>
      <c r="B271" s="2">
        <v>0</v>
      </c>
      <c r="C271" s="2">
        <v>0</v>
      </c>
      <c r="D271" s="2">
        <v>4.4000000000000003E-3</v>
      </c>
      <c r="E271" s="2">
        <v>0</v>
      </c>
      <c r="F271" s="2">
        <f>VLOOKUP(Reach14[[#This Row],[Station]],'[7]Reach and Share'!$A$2:$B$563,2,0)</f>
        <v>0</v>
      </c>
      <c r="G271" s="2">
        <f>Reach14[[#This Row],[Q1''2025]]-Reach14[[#This Row],[Q4''2024]]</f>
        <v>0</v>
      </c>
    </row>
    <row r="272" spans="1:7" x14ac:dyDescent="0.45">
      <c r="A272" s="3" t="s">
        <v>322</v>
      </c>
      <c r="B272" s="2">
        <v>0</v>
      </c>
      <c r="C272" s="2">
        <v>0</v>
      </c>
      <c r="D272" s="2">
        <v>0</v>
      </c>
      <c r="E272" s="2">
        <v>0</v>
      </c>
      <c r="F272" s="2">
        <f>VLOOKUP(Reach14[[#This Row],[Station]],'[7]Reach and Share'!$A$2:$B$563,2,0)</f>
        <v>0</v>
      </c>
      <c r="G272" s="2">
        <f>Reach14[[#This Row],[Q1''2025]]-Reach14[[#This Row],[Q4''2024]]</f>
        <v>0</v>
      </c>
    </row>
    <row r="273" spans="1:7" x14ac:dyDescent="0.45">
      <c r="A273" s="3" t="s">
        <v>323</v>
      </c>
      <c r="B273" s="2">
        <v>0</v>
      </c>
      <c r="C273" s="2">
        <v>0</v>
      </c>
      <c r="D273" s="2">
        <v>0</v>
      </c>
      <c r="E273" s="2">
        <v>0</v>
      </c>
      <c r="F273" s="2">
        <f>VLOOKUP(Reach14[[#This Row],[Station]],'[7]Reach and Share'!$A$2:$B$563,2,0)</f>
        <v>0</v>
      </c>
      <c r="G273" s="2">
        <f>Reach14[[#This Row],[Q1''2025]]-Reach14[[#This Row],[Q4''2024]]</f>
        <v>0</v>
      </c>
    </row>
    <row r="274" spans="1:7" x14ac:dyDescent="0.45">
      <c r="A274" s="3" t="s">
        <v>482</v>
      </c>
      <c r="D274" s="2">
        <v>0</v>
      </c>
      <c r="E274" s="2">
        <v>0</v>
      </c>
      <c r="F274" s="2">
        <f>VLOOKUP(Reach14[[#This Row],[Station]],'[7]Reach and Share'!$A$2:$B$563,2,0)</f>
        <v>0</v>
      </c>
      <c r="G274" s="2">
        <f>Reach14[[#This Row],[Q1''2025]]-Reach14[[#This Row],[Q4''2024]]</f>
        <v>0</v>
      </c>
    </row>
    <row r="275" spans="1:7" x14ac:dyDescent="0.45">
      <c r="A275" s="3" t="s">
        <v>37</v>
      </c>
      <c r="B275" s="2">
        <v>0</v>
      </c>
      <c r="C275" s="2">
        <v>0</v>
      </c>
      <c r="D275" s="2">
        <v>0</v>
      </c>
      <c r="E275" s="2">
        <v>0</v>
      </c>
      <c r="F275" s="2">
        <f>VLOOKUP(Reach14[[#This Row],[Station]],'[7]Reach and Share'!$A$2:$B$563,2,0)</f>
        <v>0</v>
      </c>
      <c r="G275" s="2">
        <f>Reach14[[#This Row],[Q1''2025]]-Reach14[[#This Row],[Q4''2024]]</f>
        <v>0</v>
      </c>
    </row>
    <row r="276" spans="1:7" x14ac:dyDescent="0.45">
      <c r="A276" s="3" t="s">
        <v>435</v>
      </c>
      <c r="C276" s="2">
        <v>0</v>
      </c>
      <c r="D276" s="2">
        <v>0</v>
      </c>
      <c r="E276" s="2">
        <v>0</v>
      </c>
      <c r="F276" s="2">
        <f>VLOOKUP(Reach14[[#This Row],[Station]],'[7]Reach and Share'!$A$2:$B$563,2,0)</f>
        <v>0</v>
      </c>
      <c r="G276" s="2">
        <f>Reach14[[#This Row],[Q1''2025]]-Reach14[[#This Row],[Q4''2024]]</f>
        <v>0</v>
      </c>
    </row>
    <row r="277" spans="1:7" x14ac:dyDescent="0.45">
      <c r="A277" s="3" t="s">
        <v>82</v>
      </c>
      <c r="B277" s="2">
        <v>0</v>
      </c>
      <c r="C277" s="2">
        <v>0</v>
      </c>
      <c r="D277" s="2">
        <v>0</v>
      </c>
      <c r="E277" s="2">
        <v>0</v>
      </c>
      <c r="F277" s="2">
        <f>VLOOKUP(Reach14[[#This Row],[Station]],'[7]Reach and Share'!$A$2:$B$563,2,0)</f>
        <v>0</v>
      </c>
      <c r="G277" s="2">
        <f>Reach14[[#This Row],[Q1''2025]]-Reach14[[#This Row],[Q4''2024]]</f>
        <v>0</v>
      </c>
    </row>
    <row r="278" spans="1:7" x14ac:dyDescent="0.45">
      <c r="A278" s="3" t="s">
        <v>291</v>
      </c>
      <c r="B278" s="2">
        <v>0</v>
      </c>
      <c r="C278" s="2">
        <v>0</v>
      </c>
      <c r="D278" s="2">
        <v>0</v>
      </c>
      <c r="E278" s="2">
        <v>0</v>
      </c>
      <c r="F278" s="2">
        <f>VLOOKUP(Reach14[[#This Row],[Station]],'[7]Reach and Share'!$A$2:$B$563,2,0)</f>
        <v>0</v>
      </c>
      <c r="G278" s="2">
        <f>Reach14[[#This Row],[Q1''2025]]-Reach14[[#This Row],[Q4''2024]]</f>
        <v>0</v>
      </c>
    </row>
    <row r="279" spans="1:7" x14ac:dyDescent="0.45">
      <c r="A279" s="3" t="s">
        <v>290</v>
      </c>
      <c r="B279" s="2">
        <v>0</v>
      </c>
      <c r="C279" s="2">
        <v>0</v>
      </c>
      <c r="D279" s="2">
        <v>0</v>
      </c>
      <c r="E279" s="2">
        <v>0</v>
      </c>
      <c r="F279" s="2">
        <f>VLOOKUP(Reach14[[#This Row],[Station]],'[7]Reach and Share'!$A$2:$B$563,2,0)</f>
        <v>0</v>
      </c>
      <c r="G279" s="2">
        <f>Reach14[[#This Row],[Q1''2025]]-Reach14[[#This Row],[Q4''2024]]</f>
        <v>0</v>
      </c>
    </row>
    <row r="280" spans="1:7" x14ac:dyDescent="0.45">
      <c r="A280" s="3" t="s">
        <v>315</v>
      </c>
      <c r="B280" s="2">
        <v>0</v>
      </c>
      <c r="C280" s="2">
        <v>0</v>
      </c>
      <c r="D280" s="2">
        <v>0</v>
      </c>
      <c r="E280" s="2">
        <v>0</v>
      </c>
      <c r="F280" s="2">
        <f>VLOOKUP(Reach14[[#This Row],[Station]],'[7]Reach and Share'!$A$2:$B$563,2,0)</f>
        <v>0</v>
      </c>
      <c r="G280" s="2">
        <f>Reach14[[#This Row],[Q1''2025]]-Reach14[[#This Row],[Q4''2024]]</f>
        <v>0</v>
      </c>
    </row>
    <row r="281" spans="1:7" x14ac:dyDescent="0.45">
      <c r="A281" s="3" t="s">
        <v>167</v>
      </c>
      <c r="B281" s="2">
        <v>0</v>
      </c>
      <c r="C281" s="2">
        <v>0</v>
      </c>
      <c r="D281" s="2">
        <v>0</v>
      </c>
      <c r="E281" s="2">
        <v>0</v>
      </c>
      <c r="F281" s="2">
        <f>VLOOKUP(Reach14[[#This Row],[Station]],'[7]Reach and Share'!$A$2:$B$563,2,0)</f>
        <v>0</v>
      </c>
      <c r="G281" s="2">
        <f>Reach14[[#This Row],[Q1''2025]]-Reach14[[#This Row],[Q4''2024]]</f>
        <v>0</v>
      </c>
    </row>
    <row r="282" spans="1:7" x14ac:dyDescent="0.45">
      <c r="A282" s="3" t="s">
        <v>318</v>
      </c>
      <c r="B282" s="2">
        <v>0</v>
      </c>
      <c r="C282" s="2">
        <v>0</v>
      </c>
      <c r="D282" s="2">
        <v>0</v>
      </c>
      <c r="E282" s="2">
        <v>0</v>
      </c>
      <c r="F282" s="2">
        <f>VLOOKUP(Reach14[[#This Row],[Station]],'[7]Reach and Share'!$A$2:$B$563,2,0)</f>
        <v>0</v>
      </c>
      <c r="G282" s="2">
        <f>Reach14[[#This Row],[Q1''2025]]-Reach14[[#This Row],[Q4''2024]]</f>
        <v>0</v>
      </c>
    </row>
    <row r="283" spans="1:7" x14ac:dyDescent="0.45">
      <c r="A283" s="3" t="s">
        <v>317</v>
      </c>
      <c r="B283" s="2">
        <v>0</v>
      </c>
      <c r="C283" s="2">
        <v>0</v>
      </c>
      <c r="D283" s="2">
        <v>0</v>
      </c>
      <c r="E283" s="2">
        <v>0</v>
      </c>
      <c r="F283" s="2">
        <f>VLOOKUP(Reach14[[#This Row],[Station]],'[7]Reach and Share'!$A$2:$B$563,2,0)</f>
        <v>0</v>
      </c>
      <c r="G283" s="2">
        <f>Reach14[[#This Row],[Q1''2025]]-Reach14[[#This Row],[Q4''2024]]</f>
        <v>0</v>
      </c>
    </row>
    <row r="284" spans="1:7" x14ac:dyDescent="0.45">
      <c r="A284" s="3" t="s">
        <v>330</v>
      </c>
      <c r="B284" s="2">
        <v>0</v>
      </c>
      <c r="C284" s="2">
        <v>0</v>
      </c>
      <c r="D284" s="2">
        <v>0</v>
      </c>
      <c r="E284" s="2">
        <v>0</v>
      </c>
      <c r="F284" s="2">
        <f>VLOOKUP(Reach14[[#This Row],[Station]],'[7]Reach and Share'!$A$2:$B$563,2,0)</f>
        <v>0</v>
      </c>
      <c r="G284" s="2">
        <f>Reach14[[#This Row],[Q1''2025]]-Reach14[[#This Row],[Q4''2024]]</f>
        <v>0</v>
      </c>
    </row>
    <row r="285" spans="1:7" x14ac:dyDescent="0.45">
      <c r="A285" s="3" t="s">
        <v>329</v>
      </c>
      <c r="B285" s="2">
        <v>0</v>
      </c>
      <c r="C285" s="2">
        <v>0</v>
      </c>
      <c r="D285" s="2">
        <v>0</v>
      </c>
      <c r="E285" s="2">
        <v>0</v>
      </c>
      <c r="F285" s="2">
        <f>VLOOKUP(Reach14[[#This Row],[Station]],'[7]Reach and Share'!$A$2:$B$563,2,0)</f>
        <v>0</v>
      </c>
      <c r="G285" s="2">
        <f>Reach14[[#This Row],[Q1''2025]]-Reach14[[#This Row],[Q4''2024]]</f>
        <v>0</v>
      </c>
    </row>
    <row r="286" spans="1:7" x14ac:dyDescent="0.45">
      <c r="A286" s="3" t="s">
        <v>326</v>
      </c>
      <c r="B286" s="2">
        <v>0</v>
      </c>
      <c r="C286" s="2">
        <v>0</v>
      </c>
      <c r="D286" s="2">
        <v>0</v>
      </c>
      <c r="E286" s="2">
        <v>0</v>
      </c>
      <c r="F286" s="2">
        <f>VLOOKUP(Reach14[[#This Row],[Station]],'[7]Reach and Share'!$A$2:$B$563,2,0)</f>
        <v>0</v>
      </c>
      <c r="G286" s="2">
        <f>Reach14[[#This Row],[Q1''2025]]-Reach14[[#This Row],[Q4''2024]]</f>
        <v>0</v>
      </c>
    </row>
    <row r="287" spans="1:7" x14ac:dyDescent="0.45">
      <c r="A287" s="3" t="s">
        <v>87</v>
      </c>
      <c r="B287" s="2">
        <v>0</v>
      </c>
      <c r="C287" s="2">
        <v>0</v>
      </c>
      <c r="D287" s="2">
        <v>0</v>
      </c>
      <c r="E287" s="2">
        <v>0</v>
      </c>
      <c r="F287" s="2">
        <f>VLOOKUP(Reach14[[#This Row],[Station]],'[7]Reach and Share'!$A$2:$B$563,2,0)</f>
        <v>0</v>
      </c>
      <c r="G287" s="2">
        <f>Reach14[[#This Row],[Q1''2025]]-Reach14[[#This Row],[Q4''2024]]</f>
        <v>0</v>
      </c>
    </row>
    <row r="288" spans="1:7" x14ac:dyDescent="0.45">
      <c r="A288" s="3" t="s">
        <v>328</v>
      </c>
      <c r="B288" s="2">
        <v>0</v>
      </c>
      <c r="C288" s="2">
        <v>0</v>
      </c>
      <c r="D288" s="2">
        <v>0</v>
      </c>
      <c r="E288" s="2">
        <v>0</v>
      </c>
      <c r="F288" s="2">
        <f>VLOOKUP(Reach14[[#This Row],[Station]],'[7]Reach and Share'!$A$2:$B$563,2,0)</f>
        <v>0</v>
      </c>
      <c r="G288" s="2">
        <f>Reach14[[#This Row],[Q1''2025]]-Reach14[[#This Row],[Q4''2024]]</f>
        <v>0</v>
      </c>
    </row>
    <row r="289" spans="1:7" x14ac:dyDescent="0.45">
      <c r="A289" s="3" t="s">
        <v>332</v>
      </c>
      <c r="B289" s="2">
        <v>0</v>
      </c>
      <c r="C289" s="2">
        <v>0</v>
      </c>
      <c r="D289" s="2">
        <v>0</v>
      </c>
      <c r="E289" s="2">
        <v>0</v>
      </c>
      <c r="F289" s="2">
        <f>VLOOKUP(Reach14[[#This Row],[Station]],'[7]Reach and Share'!$A$2:$B$563,2,0)</f>
        <v>0</v>
      </c>
      <c r="G289" s="2">
        <f>Reach14[[#This Row],[Q1''2025]]-Reach14[[#This Row],[Q4''2024]]</f>
        <v>0</v>
      </c>
    </row>
    <row r="290" spans="1:7" x14ac:dyDescent="0.45">
      <c r="A290" s="3" t="s">
        <v>331</v>
      </c>
      <c r="B290" s="2">
        <v>0</v>
      </c>
      <c r="C290" s="2">
        <v>0</v>
      </c>
      <c r="D290" s="2">
        <v>0</v>
      </c>
      <c r="E290" s="2">
        <v>0</v>
      </c>
      <c r="F290" s="2">
        <f>VLOOKUP(Reach14[[#This Row],[Station]],'[7]Reach and Share'!$A$2:$B$563,2,0)</f>
        <v>0</v>
      </c>
      <c r="G290" s="2">
        <f>Reach14[[#This Row],[Q1''2025]]-Reach14[[#This Row],[Q4''2024]]</f>
        <v>0</v>
      </c>
    </row>
    <row r="291" spans="1:7" x14ac:dyDescent="0.45">
      <c r="A291" s="3" t="s">
        <v>492</v>
      </c>
      <c r="E291" s="2">
        <v>0</v>
      </c>
      <c r="F291" s="2">
        <f>VLOOKUP(Reach14[[#This Row],[Station]],'[7]Reach and Share'!$A$2:$B$563,2,0)</f>
        <v>0</v>
      </c>
      <c r="G291" s="2">
        <f>Reach14[[#This Row],[Q1''2025]]-Reach14[[#This Row],[Q4''2024]]</f>
        <v>0</v>
      </c>
    </row>
    <row r="292" spans="1:7" x14ac:dyDescent="0.45">
      <c r="A292" s="3" t="s">
        <v>233</v>
      </c>
      <c r="B292" s="2">
        <v>0</v>
      </c>
      <c r="C292" s="2">
        <v>0</v>
      </c>
      <c r="D292" s="2">
        <v>0</v>
      </c>
      <c r="E292" s="2">
        <v>0</v>
      </c>
      <c r="F292" s="2">
        <f>VLOOKUP(Reach14[[#This Row],[Station]],'[7]Reach and Share'!$A$2:$B$563,2,0)</f>
        <v>0</v>
      </c>
      <c r="G292" s="2">
        <f>Reach14[[#This Row],[Q1''2025]]-Reach14[[#This Row],[Q4''2024]]</f>
        <v>0</v>
      </c>
    </row>
    <row r="293" spans="1:7" x14ac:dyDescent="0.45">
      <c r="A293" s="3" t="s">
        <v>483</v>
      </c>
      <c r="D293" s="2">
        <v>0</v>
      </c>
      <c r="E293" s="2">
        <v>0</v>
      </c>
      <c r="F293" s="2">
        <f>VLOOKUP(Reach14[[#This Row],[Station]],'[7]Reach and Share'!$A$2:$B$563,2,0)</f>
        <v>0</v>
      </c>
      <c r="G293" s="2">
        <f>Reach14[[#This Row],[Q1''2025]]-Reach14[[#This Row],[Q4''2024]]</f>
        <v>0</v>
      </c>
    </row>
    <row r="294" spans="1:7" x14ac:dyDescent="0.45">
      <c r="A294" s="3" t="s">
        <v>193</v>
      </c>
      <c r="B294" s="2">
        <v>0</v>
      </c>
      <c r="C294" s="2">
        <v>0</v>
      </c>
      <c r="D294" s="2">
        <v>0</v>
      </c>
      <c r="E294" s="2">
        <v>0</v>
      </c>
      <c r="F294" s="2">
        <f>VLOOKUP(Reach14[[#This Row],[Station]],'[7]Reach and Share'!$A$2:$B$563,2,0)</f>
        <v>0</v>
      </c>
      <c r="G294" s="2">
        <f>Reach14[[#This Row],[Q1''2025]]-Reach14[[#This Row],[Q4''2024]]</f>
        <v>0</v>
      </c>
    </row>
    <row r="295" spans="1:7" x14ac:dyDescent="0.45">
      <c r="A295" s="3" t="s">
        <v>325</v>
      </c>
      <c r="B295" s="2">
        <v>0</v>
      </c>
      <c r="C295" s="2">
        <v>0</v>
      </c>
      <c r="D295" s="2">
        <v>0</v>
      </c>
      <c r="E295" s="2">
        <v>0</v>
      </c>
      <c r="F295" s="2">
        <f>VLOOKUP(Reach14[[#This Row],[Station]],'[7]Reach and Share'!$A$2:$B$563,2,0)</f>
        <v>0</v>
      </c>
      <c r="G295" s="2">
        <f>Reach14[[#This Row],[Q1''2025]]-Reach14[[#This Row],[Q4''2024]]</f>
        <v>0</v>
      </c>
    </row>
    <row r="296" spans="1:7" x14ac:dyDescent="0.45">
      <c r="A296" s="3" t="s">
        <v>484</v>
      </c>
      <c r="D296" s="2">
        <v>0</v>
      </c>
      <c r="E296" s="2">
        <v>0</v>
      </c>
      <c r="F296" s="2">
        <f>VLOOKUP(Reach14[[#This Row],[Station]],'[7]Reach and Share'!$A$2:$B$563,2,0)</f>
        <v>0</v>
      </c>
      <c r="G296" s="2">
        <f>Reach14[[#This Row],[Q1''2025]]-Reach14[[#This Row],[Q4''2024]]</f>
        <v>0</v>
      </c>
    </row>
    <row r="297" spans="1:7" x14ac:dyDescent="0.45">
      <c r="A297" s="3" t="s">
        <v>316</v>
      </c>
      <c r="B297" s="2">
        <v>0</v>
      </c>
      <c r="C297" s="2">
        <v>0</v>
      </c>
      <c r="D297" s="2">
        <v>0</v>
      </c>
      <c r="E297" s="2">
        <v>0</v>
      </c>
      <c r="F297" s="2">
        <f>VLOOKUP(Reach14[[#This Row],[Station]],'[7]Reach and Share'!$A$2:$B$563,2,0)</f>
        <v>0</v>
      </c>
      <c r="G297" s="2">
        <f>Reach14[[#This Row],[Q1''2025]]-Reach14[[#This Row],[Q4''2024]]</f>
        <v>0</v>
      </c>
    </row>
    <row r="298" spans="1:7" x14ac:dyDescent="0.45">
      <c r="A298" s="3" t="s">
        <v>448</v>
      </c>
      <c r="C298" s="2">
        <v>0</v>
      </c>
      <c r="D298" s="2">
        <v>0</v>
      </c>
      <c r="E298" s="2">
        <v>0</v>
      </c>
      <c r="F298" s="2">
        <f>VLOOKUP(Reach14[[#This Row],[Station]],'[7]Reach and Share'!$A$2:$B$563,2,0)</f>
        <v>0</v>
      </c>
      <c r="G298" s="2">
        <f>Reach14[[#This Row],[Q1''2025]]-Reach14[[#This Row],[Q4''2024]]</f>
        <v>0</v>
      </c>
    </row>
    <row r="299" spans="1:7" x14ac:dyDescent="0.45">
      <c r="A299" s="3" t="s">
        <v>259</v>
      </c>
      <c r="B299" s="2">
        <v>0</v>
      </c>
      <c r="C299" s="2">
        <v>0</v>
      </c>
      <c r="D299" s="2">
        <v>0</v>
      </c>
      <c r="E299" s="2">
        <v>0</v>
      </c>
      <c r="F299" s="2">
        <f>VLOOKUP(Reach14[[#This Row],[Station]],'[7]Reach and Share'!$A$2:$B$563,2,0)</f>
        <v>0</v>
      </c>
      <c r="G299" s="2">
        <f>Reach14[[#This Row],[Q1''2025]]-Reach14[[#This Row],[Q4''2024]]</f>
        <v>0</v>
      </c>
    </row>
    <row r="300" spans="1:7" x14ac:dyDescent="0.45">
      <c r="A300" s="3" t="s">
        <v>258</v>
      </c>
      <c r="B300" s="2">
        <v>0</v>
      </c>
      <c r="C300" s="2">
        <v>0</v>
      </c>
      <c r="D300" s="2">
        <v>0</v>
      </c>
      <c r="E300" s="2">
        <v>0</v>
      </c>
      <c r="F300" s="2">
        <f>VLOOKUP(Reach14[[#This Row],[Station]],'[7]Reach and Share'!$A$2:$B$563,2,0)</f>
        <v>0</v>
      </c>
      <c r="G300" s="2">
        <f>Reach14[[#This Row],[Q1''2025]]-Reach14[[#This Row],[Q4''2024]]</f>
        <v>0</v>
      </c>
    </row>
    <row r="301" spans="1:7" x14ac:dyDescent="0.45">
      <c r="A301" s="3" t="s">
        <v>260</v>
      </c>
      <c r="B301" s="2">
        <v>0</v>
      </c>
      <c r="C301" s="2">
        <v>0</v>
      </c>
      <c r="D301" s="2">
        <v>0</v>
      </c>
      <c r="E301" s="2">
        <v>0</v>
      </c>
      <c r="F301" s="2">
        <f>VLOOKUP(Reach14[[#This Row],[Station]],'[7]Reach and Share'!$A$2:$B$563,2,0)</f>
        <v>0</v>
      </c>
      <c r="G301" s="2">
        <f>Reach14[[#This Row],[Q1''2025]]-Reach14[[#This Row],[Q4''2024]]</f>
        <v>0</v>
      </c>
    </row>
    <row r="302" spans="1:7" x14ac:dyDescent="0.45">
      <c r="A302" s="3" t="s">
        <v>262</v>
      </c>
      <c r="B302" s="2">
        <v>0</v>
      </c>
      <c r="C302" s="2">
        <v>0</v>
      </c>
      <c r="D302" s="2">
        <v>0</v>
      </c>
      <c r="E302" s="2">
        <v>0</v>
      </c>
      <c r="F302" s="2">
        <f>VLOOKUP(Reach14[[#This Row],[Station]],'[7]Reach and Share'!$A$2:$B$563,2,0)</f>
        <v>0</v>
      </c>
      <c r="G302" s="2">
        <f>Reach14[[#This Row],[Q1''2025]]-Reach14[[#This Row],[Q4''2024]]</f>
        <v>0</v>
      </c>
    </row>
    <row r="303" spans="1:7" x14ac:dyDescent="0.45">
      <c r="A303" s="3" t="s">
        <v>202</v>
      </c>
      <c r="B303" s="2">
        <v>0</v>
      </c>
      <c r="C303" s="2">
        <v>0</v>
      </c>
      <c r="D303" s="2">
        <v>0</v>
      </c>
      <c r="E303" s="2">
        <v>0</v>
      </c>
      <c r="F303" s="2">
        <f>VLOOKUP(Reach14[[#This Row],[Station]],'[7]Reach and Share'!$A$2:$B$563,2,0)</f>
        <v>0</v>
      </c>
      <c r="G303" s="2">
        <f>Reach14[[#This Row],[Q1''2025]]-Reach14[[#This Row],[Q4''2024]]</f>
        <v>0</v>
      </c>
    </row>
    <row r="304" spans="1:7" x14ac:dyDescent="0.45">
      <c r="A304" s="3" t="s">
        <v>261</v>
      </c>
      <c r="B304" s="2">
        <v>0</v>
      </c>
      <c r="C304" s="2">
        <v>0</v>
      </c>
      <c r="D304" s="2">
        <v>0</v>
      </c>
      <c r="E304" s="2">
        <v>0</v>
      </c>
      <c r="F304" s="2">
        <f>VLOOKUP(Reach14[[#This Row],[Station]],'[7]Reach and Share'!$A$2:$B$563,2,0)</f>
        <v>0</v>
      </c>
      <c r="G304" s="2">
        <f>Reach14[[#This Row],[Q1''2025]]-Reach14[[#This Row],[Q4''2024]]</f>
        <v>0</v>
      </c>
    </row>
    <row r="305" spans="1:7" x14ac:dyDescent="0.45">
      <c r="A305" s="3" t="s">
        <v>257</v>
      </c>
      <c r="B305" s="2">
        <v>0</v>
      </c>
      <c r="C305" s="2">
        <v>0</v>
      </c>
      <c r="D305" s="2">
        <v>0</v>
      </c>
      <c r="E305" s="2">
        <v>0</v>
      </c>
      <c r="F305" s="2">
        <f>VLOOKUP(Reach14[[#This Row],[Station]],'[7]Reach and Share'!$A$2:$B$563,2,0)</f>
        <v>0</v>
      </c>
      <c r="G305" s="2">
        <f>Reach14[[#This Row],[Q1''2025]]-Reach14[[#This Row],[Q4''2024]]</f>
        <v>0</v>
      </c>
    </row>
    <row r="306" spans="1:7" x14ac:dyDescent="0.45">
      <c r="A306" s="3" t="s">
        <v>246</v>
      </c>
      <c r="B306" s="2">
        <v>0</v>
      </c>
      <c r="C306" s="2">
        <v>0</v>
      </c>
      <c r="D306" s="2">
        <v>0</v>
      </c>
      <c r="E306" s="2">
        <v>0</v>
      </c>
      <c r="F306" s="2">
        <f>VLOOKUP(Reach14[[#This Row],[Station]],'[7]Reach and Share'!$A$2:$B$563,2,0)</f>
        <v>0</v>
      </c>
      <c r="G306" s="2">
        <f>Reach14[[#This Row],[Q1''2025]]-Reach14[[#This Row],[Q4''2024]]</f>
        <v>0</v>
      </c>
    </row>
    <row r="307" spans="1:7" x14ac:dyDescent="0.45">
      <c r="A307" s="3" t="s">
        <v>447</v>
      </c>
      <c r="C307" s="2">
        <v>0</v>
      </c>
      <c r="D307" s="2">
        <v>0</v>
      </c>
      <c r="E307" s="2">
        <v>0</v>
      </c>
      <c r="F307" s="2">
        <f>VLOOKUP(Reach14[[#This Row],[Station]],'[7]Reach and Share'!$A$2:$B$563,2,0)</f>
        <v>0</v>
      </c>
      <c r="G307" s="2">
        <f>Reach14[[#This Row],[Q1''2025]]-Reach14[[#This Row],[Q4''2024]]</f>
        <v>0</v>
      </c>
    </row>
    <row r="308" spans="1:7" x14ac:dyDescent="0.45">
      <c r="A308" s="3" t="s">
        <v>253</v>
      </c>
      <c r="B308" s="2">
        <v>0</v>
      </c>
      <c r="C308" s="2">
        <v>0</v>
      </c>
      <c r="D308" s="2">
        <v>0</v>
      </c>
      <c r="E308" s="2">
        <v>0</v>
      </c>
      <c r="F308" s="2">
        <f>VLOOKUP(Reach14[[#This Row],[Station]],'[7]Reach and Share'!$A$2:$B$563,2,0)</f>
        <v>0</v>
      </c>
      <c r="G308" s="2">
        <f>Reach14[[#This Row],[Q1''2025]]-Reach14[[#This Row],[Q4''2024]]</f>
        <v>0</v>
      </c>
    </row>
    <row r="309" spans="1:7" x14ac:dyDescent="0.45">
      <c r="A309" s="3" t="s">
        <v>464</v>
      </c>
      <c r="D309" s="2">
        <v>0</v>
      </c>
      <c r="E309" s="2">
        <v>0</v>
      </c>
      <c r="F309" s="2">
        <f>VLOOKUP(Reach14[[#This Row],[Station]],'[7]Reach and Share'!$A$2:$B$563,2,0)</f>
        <v>0</v>
      </c>
      <c r="G309" s="2">
        <f>Reach14[[#This Row],[Q1''2025]]-Reach14[[#This Row],[Q4''2024]]</f>
        <v>0</v>
      </c>
    </row>
    <row r="310" spans="1:7" x14ac:dyDescent="0.45">
      <c r="A310" s="3" t="s">
        <v>255</v>
      </c>
      <c r="B310" s="2">
        <v>0</v>
      </c>
      <c r="C310" s="2">
        <v>0</v>
      </c>
      <c r="D310" s="2">
        <v>0</v>
      </c>
      <c r="E310" s="2">
        <v>0</v>
      </c>
      <c r="F310" s="2">
        <f>VLOOKUP(Reach14[[#This Row],[Station]],'[7]Reach and Share'!$A$2:$B$563,2,0)</f>
        <v>0</v>
      </c>
      <c r="G310" s="2">
        <f>Reach14[[#This Row],[Q1''2025]]-Reach14[[#This Row],[Q4''2024]]</f>
        <v>0</v>
      </c>
    </row>
    <row r="311" spans="1:7" x14ac:dyDescent="0.45">
      <c r="A311" s="3" t="s">
        <v>26</v>
      </c>
      <c r="B311" s="2">
        <v>0</v>
      </c>
      <c r="C311" s="2">
        <v>0</v>
      </c>
      <c r="D311" s="2">
        <v>0</v>
      </c>
      <c r="E311" s="2">
        <v>0</v>
      </c>
      <c r="F311" s="2">
        <f>VLOOKUP(Reach14[[#This Row],[Station]],'[7]Reach and Share'!$A$2:$B$563,2,0)</f>
        <v>0</v>
      </c>
      <c r="G311" s="2">
        <f>Reach14[[#This Row],[Q1''2025]]-Reach14[[#This Row],[Q4''2024]]</f>
        <v>0</v>
      </c>
    </row>
    <row r="312" spans="1:7" x14ac:dyDescent="0.45">
      <c r="A312" s="3" t="s">
        <v>434</v>
      </c>
      <c r="C312" s="2">
        <v>0</v>
      </c>
      <c r="D312" s="2">
        <v>0</v>
      </c>
      <c r="E312" s="2">
        <v>0</v>
      </c>
      <c r="F312" s="2">
        <f>VLOOKUP(Reach14[[#This Row],[Station]],'[7]Reach and Share'!$A$2:$B$563,2,0)</f>
        <v>0</v>
      </c>
      <c r="G312" s="2">
        <f>Reach14[[#This Row],[Q1''2025]]-Reach14[[#This Row],[Q4''2024]]</f>
        <v>0</v>
      </c>
    </row>
    <row r="313" spans="1:7" x14ac:dyDescent="0.45">
      <c r="A313" s="3" t="s">
        <v>228</v>
      </c>
      <c r="B313" s="2">
        <v>0</v>
      </c>
      <c r="C313" s="2">
        <v>0</v>
      </c>
      <c r="D313" s="2">
        <v>0</v>
      </c>
      <c r="E313" s="2">
        <v>0</v>
      </c>
      <c r="F313" s="2">
        <f>VLOOKUP(Reach14[[#This Row],[Station]],'[7]Reach and Share'!$A$2:$B$563,2,0)</f>
        <v>0</v>
      </c>
      <c r="G313" s="2">
        <f>Reach14[[#This Row],[Q1''2025]]-Reach14[[#This Row],[Q4''2024]]</f>
        <v>0</v>
      </c>
    </row>
    <row r="314" spans="1:7" x14ac:dyDescent="0.45">
      <c r="A314" s="3" t="s">
        <v>164</v>
      </c>
      <c r="B314" s="2">
        <v>0</v>
      </c>
      <c r="C314" s="2">
        <v>0</v>
      </c>
      <c r="D314" s="2">
        <v>0</v>
      </c>
      <c r="E314" s="2">
        <v>0</v>
      </c>
      <c r="F314" s="2">
        <f>VLOOKUP(Reach14[[#This Row],[Station]],'[7]Reach and Share'!$A$2:$B$563,2,0)</f>
        <v>0</v>
      </c>
      <c r="G314" s="2">
        <f>Reach14[[#This Row],[Q1''2025]]-Reach14[[#This Row],[Q4''2024]]</f>
        <v>0</v>
      </c>
    </row>
    <row r="315" spans="1:7" x14ac:dyDescent="0.45">
      <c r="A315" s="3" t="s">
        <v>170</v>
      </c>
      <c r="B315" s="2">
        <v>0</v>
      </c>
      <c r="C315" s="2">
        <v>0</v>
      </c>
      <c r="D315" s="2">
        <v>0</v>
      </c>
      <c r="E315" s="2">
        <v>0</v>
      </c>
      <c r="F315" s="2">
        <f>VLOOKUP(Reach14[[#This Row],[Station]],'[7]Reach and Share'!$A$2:$B$563,2,0)</f>
        <v>0</v>
      </c>
      <c r="G315" s="2">
        <f>Reach14[[#This Row],[Q1''2025]]-Reach14[[#This Row],[Q4''2024]]</f>
        <v>0</v>
      </c>
    </row>
    <row r="316" spans="1:7" x14ac:dyDescent="0.45">
      <c r="A316" s="3" t="s">
        <v>81</v>
      </c>
      <c r="B316" s="2">
        <v>0</v>
      </c>
      <c r="C316" s="2">
        <v>0</v>
      </c>
      <c r="D316" s="2">
        <v>0</v>
      </c>
      <c r="E316" s="2">
        <v>0</v>
      </c>
      <c r="F316" s="2">
        <f>VLOOKUP(Reach14[[#This Row],[Station]],'[7]Reach and Share'!$A$2:$B$563,2,0)</f>
        <v>0</v>
      </c>
      <c r="G316" s="2">
        <f>Reach14[[#This Row],[Q1''2025]]-Reach14[[#This Row],[Q4''2024]]</f>
        <v>0</v>
      </c>
    </row>
    <row r="317" spans="1:7" x14ac:dyDescent="0.45">
      <c r="A317" s="3" t="s">
        <v>289</v>
      </c>
      <c r="B317" s="2">
        <v>0</v>
      </c>
      <c r="C317" s="2">
        <v>0</v>
      </c>
      <c r="D317" s="2">
        <v>0</v>
      </c>
      <c r="E317" s="2">
        <v>0</v>
      </c>
      <c r="F317" s="2">
        <f>VLOOKUP(Reach14[[#This Row],[Station]],'[7]Reach and Share'!$A$2:$B$563,2,0)</f>
        <v>0</v>
      </c>
      <c r="G317" s="2">
        <f>Reach14[[#This Row],[Q1''2025]]-Reach14[[#This Row],[Q4''2024]]</f>
        <v>0</v>
      </c>
    </row>
    <row r="318" spans="1:7" x14ac:dyDescent="0.45">
      <c r="A318" s="3" t="s">
        <v>220</v>
      </c>
      <c r="B318" s="2">
        <v>0</v>
      </c>
      <c r="C318" s="2">
        <v>0</v>
      </c>
      <c r="D318" s="2">
        <v>0</v>
      </c>
      <c r="E318" s="2">
        <v>0</v>
      </c>
      <c r="F318" s="2">
        <f>VLOOKUP(Reach14[[#This Row],[Station]],'[7]Reach and Share'!$A$2:$B$563,2,0)</f>
        <v>0</v>
      </c>
      <c r="G318" s="2">
        <f>Reach14[[#This Row],[Q1''2025]]-Reach14[[#This Row],[Q4''2024]]</f>
        <v>0</v>
      </c>
    </row>
    <row r="319" spans="1:7" x14ac:dyDescent="0.45">
      <c r="A319" s="3" t="s">
        <v>439</v>
      </c>
      <c r="C319" s="2">
        <v>0</v>
      </c>
      <c r="D319" s="2">
        <v>0</v>
      </c>
      <c r="E319" s="2">
        <v>0</v>
      </c>
      <c r="F319" s="2">
        <f>VLOOKUP(Reach14[[#This Row],[Station]],'[7]Reach and Share'!$A$2:$B$563,2,0)</f>
        <v>0</v>
      </c>
      <c r="G319" s="2">
        <f>Reach14[[#This Row],[Q1''2025]]-Reach14[[#This Row],[Q4''2024]]</f>
        <v>0</v>
      </c>
    </row>
    <row r="320" spans="1:7" x14ac:dyDescent="0.45">
      <c r="A320" s="3" t="s">
        <v>264</v>
      </c>
      <c r="B320" s="2">
        <v>0</v>
      </c>
      <c r="C320" s="2">
        <v>0</v>
      </c>
      <c r="D320" s="2">
        <v>4.0000000000000002E-4</v>
      </c>
      <c r="E320" s="2">
        <v>0</v>
      </c>
      <c r="F320" s="2">
        <f>VLOOKUP(Reach14[[#This Row],[Station]],'[7]Reach and Share'!$A$2:$B$563,2,0)</f>
        <v>0</v>
      </c>
      <c r="G320" s="2">
        <f>Reach14[[#This Row],[Q1''2025]]-Reach14[[#This Row],[Q4''2024]]</f>
        <v>0</v>
      </c>
    </row>
    <row r="321" spans="1:7" x14ac:dyDescent="0.45">
      <c r="A321" s="3" t="s">
        <v>185</v>
      </c>
      <c r="B321" s="2">
        <v>0</v>
      </c>
      <c r="C321" s="2">
        <v>0</v>
      </c>
      <c r="D321" s="2">
        <v>0</v>
      </c>
      <c r="E321" s="2">
        <v>0</v>
      </c>
      <c r="F321" s="2">
        <f>VLOOKUP(Reach14[[#This Row],[Station]],'[7]Reach and Share'!$A$2:$B$563,2,0)</f>
        <v>0</v>
      </c>
      <c r="G321" s="2">
        <f>Reach14[[#This Row],[Q1''2025]]-Reach14[[#This Row],[Q4''2024]]</f>
        <v>0</v>
      </c>
    </row>
    <row r="322" spans="1:7" x14ac:dyDescent="0.45">
      <c r="A322" s="3" t="s">
        <v>174</v>
      </c>
      <c r="B322" s="2">
        <v>0</v>
      </c>
      <c r="C322" s="2">
        <v>0</v>
      </c>
      <c r="D322" s="2">
        <v>0</v>
      </c>
      <c r="E322" s="2">
        <v>0</v>
      </c>
      <c r="F322" s="2">
        <f>VLOOKUP(Reach14[[#This Row],[Station]],'[7]Reach and Share'!$A$2:$B$563,2,0)</f>
        <v>0</v>
      </c>
      <c r="G322" s="2">
        <f>Reach14[[#This Row],[Q1''2025]]-Reach14[[#This Row],[Q4''2024]]</f>
        <v>0</v>
      </c>
    </row>
    <row r="323" spans="1:7" x14ac:dyDescent="0.45">
      <c r="A323" s="3" t="s">
        <v>480</v>
      </c>
      <c r="D323" s="2">
        <v>0</v>
      </c>
      <c r="E323" s="2">
        <v>0</v>
      </c>
      <c r="F323" s="2">
        <f>VLOOKUP(Reach14[[#This Row],[Station]],'[7]Reach and Share'!$A$2:$B$563,2,0)</f>
        <v>0</v>
      </c>
      <c r="G323" s="2">
        <f>Reach14[[#This Row],[Q1''2025]]-Reach14[[#This Row],[Q4''2024]]</f>
        <v>0</v>
      </c>
    </row>
    <row r="324" spans="1:7" x14ac:dyDescent="0.45">
      <c r="A324" s="3" t="s">
        <v>263</v>
      </c>
      <c r="B324" s="2">
        <v>0</v>
      </c>
      <c r="C324" s="2">
        <v>0</v>
      </c>
      <c r="D324" s="2">
        <v>0</v>
      </c>
      <c r="E324" s="2">
        <v>0</v>
      </c>
      <c r="F324" s="2">
        <f>VLOOKUP(Reach14[[#This Row],[Station]],'[7]Reach and Share'!$A$2:$B$563,2,0)</f>
        <v>0</v>
      </c>
      <c r="G324" s="2">
        <f>Reach14[[#This Row],[Q1''2025]]-Reach14[[#This Row],[Q4''2024]]</f>
        <v>0</v>
      </c>
    </row>
    <row r="325" spans="1:7" x14ac:dyDescent="0.45">
      <c r="A325" s="3" t="s">
        <v>49</v>
      </c>
      <c r="B325" s="2">
        <v>0</v>
      </c>
      <c r="C325" s="2">
        <v>5.0000000000000001E-4</v>
      </c>
      <c r="D325" s="2">
        <v>5.9999999999999995E-4</v>
      </c>
      <c r="E325" s="2">
        <v>0</v>
      </c>
      <c r="F325" s="2">
        <f>VLOOKUP(Reach14[[#This Row],[Station]],'[7]Reach and Share'!$A$2:$B$563,2,0)</f>
        <v>0</v>
      </c>
      <c r="G325" s="2">
        <f>Reach14[[#This Row],[Q1''2025]]-Reach14[[#This Row],[Q4''2024]]</f>
        <v>0</v>
      </c>
    </row>
    <row r="326" spans="1:7" x14ac:dyDescent="0.45">
      <c r="A326" s="3" t="s">
        <v>231</v>
      </c>
      <c r="B326" s="2">
        <v>0</v>
      </c>
      <c r="C326" s="2">
        <v>0</v>
      </c>
      <c r="D326" s="2">
        <v>0</v>
      </c>
      <c r="E326" s="2">
        <v>0</v>
      </c>
      <c r="F326" s="2">
        <f>VLOOKUP(Reach14[[#This Row],[Station]],'[7]Reach and Share'!$A$2:$B$563,2,0)</f>
        <v>0</v>
      </c>
      <c r="G326" s="2">
        <f>Reach14[[#This Row],[Q1''2025]]-Reach14[[#This Row],[Q4''2024]]</f>
        <v>0</v>
      </c>
    </row>
    <row r="327" spans="1:7" x14ac:dyDescent="0.45">
      <c r="A327" s="3" t="s">
        <v>498</v>
      </c>
      <c r="E327" s="2">
        <v>0</v>
      </c>
      <c r="F327" s="2">
        <f>VLOOKUP(Reach14[[#This Row],[Station]],'[7]Reach and Share'!$A$2:$B$563,2,0)</f>
        <v>0</v>
      </c>
      <c r="G327" s="2">
        <f>Reach14[[#This Row],[Q1''2025]]-Reach14[[#This Row],[Q4''2024]]</f>
        <v>0</v>
      </c>
    </row>
    <row r="328" spans="1:7" x14ac:dyDescent="0.45">
      <c r="A328" s="3" t="s">
        <v>334</v>
      </c>
      <c r="B328" s="2">
        <v>0</v>
      </c>
      <c r="C328" s="2">
        <v>0</v>
      </c>
      <c r="D328" s="2">
        <v>0</v>
      </c>
      <c r="E328" s="2">
        <v>0</v>
      </c>
      <c r="F328" s="2">
        <f>VLOOKUP(Reach14[[#This Row],[Station]],'[7]Reach and Share'!$A$2:$B$563,2,0)</f>
        <v>0</v>
      </c>
      <c r="G328" s="2">
        <f>Reach14[[#This Row],[Q1''2025]]-Reach14[[#This Row],[Q4''2024]]</f>
        <v>0</v>
      </c>
    </row>
    <row r="329" spans="1:7" x14ac:dyDescent="0.45">
      <c r="A329" s="3" t="s">
        <v>305</v>
      </c>
      <c r="B329" s="2">
        <v>0</v>
      </c>
      <c r="C329" s="2">
        <v>0</v>
      </c>
      <c r="D329" s="2">
        <v>0</v>
      </c>
      <c r="E329" s="2">
        <v>0</v>
      </c>
      <c r="F329" s="2">
        <f>VLOOKUP(Reach14[[#This Row],[Station]],'[7]Reach and Share'!$A$2:$B$563,2,0)</f>
        <v>0</v>
      </c>
      <c r="G329" s="2">
        <f>Reach14[[#This Row],[Q1''2025]]-Reach14[[#This Row],[Q4''2024]]</f>
        <v>0</v>
      </c>
    </row>
    <row r="330" spans="1:7" x14ac:dyDescent="0.45">
      <c r="A330" s="3" t="s">
        <v>488</v>
      </c>
      <c r="D330" s="2">
        <v>0</v>
      </c>
      <c r="E330" s="2">
        <v>0</v>
      </c>
      <c r="F330" s="2">
        <f>VLOOKUP(Reach14[[#This Row],[Station]],'[7]Reach and Share'!$A$2:$B$563,2,0)</f>
        <v>0</v>
      </c>
      <c r="G330" s="2">
        <f>Reach14[[#This Row],[Q1''2025]]-Reach14[[#This Row],[Q4''2024]]</f>
        <v>0</v>
      </c>
    </row>
    <row r="331" spans="1:7" x14ac:dyDescent="0.45">
      <c r="A331" s="3" t="s">
        <v>152</v>
      </c>
      <c r="B331" s="2">
        <v>0</v>
      </c>
      <c r="C331" s="2">
        <v>0</v>
      </c>
      <c r="D331" s="2">
        <v>0</v>
      </c>
      <c r="E331" s="2">
        <v>0</v>
      </c>
      <c r="F331" s="2">
        <f>VLOOKUP(Reach14[[#This Row],[Station]],'[7]Reach and Share'!$A$2:$B$563,2,0)</f>
        <v>0</v>
      </c>
      <c r="G331" s="2">
        <f>Reach14[[#This Row],[Q1''2025]]-Reach14[[#This Row],[Q4''2024]]</f>
        <v>0</v>
      </c>
    </row>
    <row r="332" spans="1:7" x14ac:dyDescent="0.45">
      <c r="A332" s="3" t="s">
        <v>310</v>
      </c>
      <c r="B332" s="2">
        <v>0</v>
      </c>
      <c r="C332" s="2">
        <v>5.9999999999999995E-4</v>
      </c>
      <c r="D332" s="2">
        <v>0</v>
      </c>
      <c r="E332" s="2">
        <v>0</v>
      </c>
      <c r="F332" s="2">
        <f>VLOOKUP(Reach14[[#This Row],[Station]],'[7]Reach and Share'!$A$2:$B$563,2,0)</f>
        <v>0</v>
      </c>
      <c r="G332" s="2">
        <f>Reach14[[#This Row],[Q1''2025]]-Reach14[[#This Row],[Q4''2024]]</f>
        <v>0</v>
      </c>
    </row>
    <row r="333" spans="1:7" x14ac:dyDescent="0.45">
      <c r="A333" s="3" t="s">
        <v>309</v>
      </c>
      <c r="B333" s="2">
        <v>0</v>
      </c>
      <c r="C333" s="2">
        <v>0</v>
      </c>
      <c r="D333" s="2">
        <v>0</v>
      </c>
      <c r="E333" s="2">
        <v>0</v>
      </c>
      <c r="F333" s="2">
        <f>VLOOKUP(Reach14[[#This Row],[Station]],'[7]Reach and Share'!$A$2:$B$563,2,0)</f>
        <v>0</v>
      </c>
      <c r="G333" s="2">
        <f>Reach14[[#This Row],[Q1''2025]]-Reach14[[#This Row],[Q4''2024]]</f>
        <v>0</v>
      </c>
    </row>
    <row r="334" spans="1:7" x14ac:dyDescent="0.45">
      <c r="A334" s="3" t="s">
        <v>308</v>
      </c>
      <c r="B334" s="2">
        <v>0</v>
      </c>
      <c r="C334" s="2">
        <v>0</v>
      </c>
      <c r="D334" s="2">
        <v>0</v>
      </c>
      <c r="E334" s="2">
        <v>0</v>
      </c>
      <c r="F334" s="2">
        <f>VLOOKUP(Reach14[[#This Row],[Station]],'[7]Reach and Share'!$A$2:$B$563,2,0)</f>
        <v>0</v>
      </c>
      <c r="G334" s="2">
        <f>Reach14[[#This Row],[Q1''2025]]-Reach14[[#This Row],[Q4''2024]]</f>
        <v>0</v>
      </c>
    </row>
    <row r="335" spans="1:7" x14ac:dyDescent="0.45">
      <c r="A335" s="3" t="s">
        <v>304</v>
      </c>
      <c r="B335" s="2">
        <v>0</v>
      </c>
      <c r="C335" s="2">
        <v>0</v>
      </c>
      <c r="D335" s="2">
        <v>0</v>
      </c>
      <c r="E335" s="2">
        <v>0</v>
      </c>
      <c r="F335" s="2">
        <f>VLOOKUP(Reach14[[#This Row],[Station]],'[7]Reach and Share'!$A$2:$B$563,2,0)</f>
        <v>0</v>
      </c>
      <c r="G335" s="2">
        <f>Reach14[[#This Row],[Q1''2025]]-Reach14[[#This Row],[Q4''2024]]</f>
        <v>0</v>
      </c>
    </row>
    <row r="336" spans="1:7" x14ac:dyDescent="0.45">
      <c r="A336" s="3" t="s">
        <v>235</v>
      </c>
      <c r="B336" s="2">
        <v>0</v>
      </c>
      <c r="C336" s="2">
        <v>0</v>
      </c>
      <c r="D336" s="2">
        <v>0</v>
      </c>
      <c r="E336" s="2">
        <v>0</v>
      </c>
      <c r="F336" s="2">
        <f>VLOOKUP(Reach14[[#This Row],[Station]],'[7]Reach and Share'!$A$2:$B$563,2,0)</f>
        <v>0</v>
      </c>
      <c r="G336" s="2">
        <f>Reach14[[#This Row],[Q1''2025]]-Reach14[[#This Row],[Q4''2024]]</f>
        <v>0</v>
      </c>
    </row>
    <row r="337" spans="1:7" x14ac:dyDescent="0.45">
      <c r="A337" s="3" t="s">
        <v>301</v>
      </c>
      <c r="B337" s="2">
        <v>0</v>
      </c>
      <c r="C337" s="2">
        <v>0</v>
      </c>
      <c r="D337" s="2">
        <v>0</v>
      </c>
      <c r="E337" s="2">
        <v>0</v>
      </c>
      <c r="F337" s="2">
        <f>VLOOKUP(Reach14[[#This Row],[Station]],'[7]Reach and Share'!$A$2:$B$563,2,0)</f>
        <v>0</v>
      </c>
      <c r="G337" s="2">
        <f>Reach14[[#This Row],[Q1''2025]]-Reach14[[#This Row],[Q4''2024]]</f>
        <v>0</v>
      </c>
    </row>
    <row r="338" spans="1:7" x14ac:dyDescent="0.45">
      <c r="A338" s="3" t="s">
        <v>300</v>
      </c>
      <c r="B338" s="2">
        <v>0</v>
      </c>
      <c r="C338" s="2">
        <v>0</v>
      </c>
      <c r="D338" s="2">
        <v>0</v>
      </c>
      <c r="E338" s="2">
        <v>0</v>
      </c>
      <c r="F338" s="2">
        <f>VLOOKUP(Reach14[[#This Row],[Station]],'[7]Reach and Share'!$A$2:$B$563,2,0)</f>
        <v>0</v>
      </c>
      <c r="G338" s="2">
        <f>Reach14[[#This Row],[Q1''2025]]-Reach14[[#This Row],[Q4''2024]]</f>
        <v>0</v>
      </c>
    </row>
    <row r="339" spans="1:7" x14ac:dyDescent="0.45">
      <c r="A339" s="3" t="s">
        <v>16</v>
      </c>
      <c r="B339" s="2">
        <v>0</v>
      </c>
      <c r="C339" s="2">
        <v>0</v>
      </c>
      <c r="D339" s="2">
        <v>0</v>
      </c>
      <c r="E339" s="2">
        <v>0</v>
      </c>
      <c r="F339" s="2">
        <f>VLOOKUP(Reach14[[#This Row],[Station]],'[7]Reach and Share'!$A$2:$B$563,2,0)</f>
        <v>0</v>
      </c>
      <c r="G339" s="2">
        <f>Reach14[[#This Row],[Q1''2025]]-Reach14[[#This Row],[Q4''2024]]</f>
        <v>0</v>
      </c>
    </row>
    <row r="340" spans="1:7" x14ac:dyDescent="0.45">
      <c r="A340" s="3" t="s">
        <v>302</v>
      </c>
      <c r="B340" s="2">
        <v>0</v>
      </c>
      <c r="C340" s="2">
        <v>0</v>
      </c>
      <c r="D340" s="2">
        <v>0</v>
      </c>
      <c r="E340" s="2">
        <v>0</v>
      </c>
      <c r="F340" s="2">
        <f>VLOOKUP(Reach14[[#This Row],[Station]],'[7]Reach and Share'!$A$2:$B$563,2,0)</f>
        <v>0</v>
      </c>
      <c r="G340" s="2">
        <f>Reach14[[#This Row],[Q1''2025]]-Reach14[[#This Row],[Q4''2024]]</f>
        <v>0</v>
      </c>
    </row>
    <row r="341" spans="1:7" x14ac:dyDescent="0.45">
      <c r="A341" s="3" t="s">
        <v>80</v>
      </c>
      <c r="B341" s="2">
        <v>0</v>
      </c>
      <c r="C341" s="2">
        <v>0</v>
      </c>
      <c r="D341" s="2">
        <v>0</v>
      </c>
      <c r="E341" s="2">
        <v>0</v>
      </c>
      <c r="F341" s="2">
        <f>VLOOKUP(Reach14[[#This Row],[Station]],'[7]Reach and Share'!$A$2:$B$563,2,0)</f>
        <v>0</v>
      </c>
      <c r="G341" s="2">
        <f>Reach14[[#This Row],[Q1''2025]]-Reach14[[#This Row],[Q4''2024]]</f>
        <v>0</v>
      </c>
    </row>
    <row r="342" spans="1:7" x14ac:dyDescent="0.45">
      <c r="A342" s="3" t="s">
        <v>292</v>
      </c>
      <c r="B342" s="2">
        <v>0</v>
      </c>
      <c r="C342" s="2">
        <v>0</v>
      </c>
      <c r="D342" s="2">
        <v>0</v>
      </c>
      <c r="E342" s="2">
        <v>0</v>
      </c>
      <c r="F342" s="2">
        <f>VLOOKUP(Reach14[[#This Row],[Station]],'[7]Reach and Share'!$A$2:$B$563,2,0)</f>
        <v>0</v>
      </c>
      <c r="G342" s="2">
        <f>Reach14[[#This Row],[Q1''2025]]-Reach14[[#This Row],[Q4''2024]]</f>
        <v>0</v>
      </c>
    </row>
    <row r="343" spans="1:7" x14ac:dyDescent="0.45">
      <c r="A343" s="3" t="s">
        <v>499</v>
      </c>
      <c r="E343" s="2">
        <v>0</v>
      </c>
      <c r="F343" s="2">
        <f>VLOOKUP(Reach14[[#This Row],[Station]],'[7]Reach and Share'!$A$2:$B$563,2,0)</f>
        <v>0</v>
      </c>
      <c r="G343" s="2">
        <f>Reach14[[#This Row],[Q1''2025]]-Reach14[[#This Row],[Q4''2024]]</f>
        <v>0</v>
      </c>
    </row>
    <row r="344" spans="1:7" x14ac:dyDescent="0.45">
      <c r="A344" s="3" t="s">
        <v>505</v>
      </c>
      <c r="E344" s="2">
        <v>0</v>
      </c>
      <c r="F344" s="2">
        <f>VLOOKUP(Reach14[[#This Row],[Station]],'[7]Reach and Share'!$A$2:$B$563,2,0)</f>
        <v>0</v>
      </c>
      <c r="G344" s="2">
        <f>Reach14[[#This Row],[Q1''2025]]-Reach14[[#This Row],[Q4''2024]]</f>
        <v>0</v>
      </c>
    </row>
    <row r="345" spans="1:7" x14ac:dyDescent="0.45">
      <c r="A345" s="3" t="s">
        <v>513</v>
      </c>
      <c r="E345" s="2">
        <v>0</v>
      </c>
      <c r="F345" s="2">
        <f>VLOOKUP(Reach14[[#This Row],[Station]],'[7]Reach and Share'!$A$2:$B$563,2,0)</f>
        <v>0</v>
      </c>
      <c r="G345" s="2">
        <f>Reach14[[#This Row],[Q1''2025]]-Reach14[[#This Row],[Q4''2024]]</f>
        <v>0</v>
      </c>
    </row>
    <row r="346" spans="1:7" x14ac:dyDescent="0.45">
      <c r="A346" s="3" t="s">
        <v>512</v>
      </c>
      <c r="E346" s="2">
        <v>0</v>
      </c>
      <c r="F346" s="2">
        <f>VLOOKUP(Reach14[[#This Row],[Station]],'[7]Reach and Share'!$A$2:$B$563,2,0)</f>
        <v>0</v>
      </c>
      <c r="G346" s="2">
        <f>Reach14[[#This Row],[Q1''2025]]-Reach14[[#This Row],[Q4''2024]]</f>
        <v>0</v>
      </c>
    </row>
    <row r="347" spans="1:7" x14ac:dyDescent="0.45">
      <c r="A347" s="3" t="s">
        <v>306</v>
      </c>
      <c r="B347" s="2">
        <v>0</v>
      </c>
      <c r="C347" s="2">
        <v>0</v>
      </c>
      <c r="D347" s="2">
        <v>0</v>
      </c>
      <c r="E347" s="2">
        <v>0</v>
      </c>
      <c r="F347" s="2">
        <f>VLOOKUP(Reach14[[#This Row],[Station]],'[7]Reach and Share'!$A$2:$B$563,2,0)</f>
        <v>0</v>
      </c>
      <c r="G347" s="2">
        <f>Reach14[[#This Row],[Q1''2025]]-Reach14[[#This Row],[Q4''2024]]</f>
        <v>0</v>
      </c>
    </row>
    <row r="348" spans="1:7" x14ac:dyDescent="0.45">
      <c r="A348" s="3" t="s">
        <v>84</v>
      </c>
      <c r="B348" s="2">
        <v>0</v>
      </c>
      <c r="C348" s="2">
        <v>0</v>
      </c>
      <c r="D348" s="2">
        <v>0</v>
      </c>
      <c r="E348" s="2">
        <v>0</v>
      </c>
      <c r="F348" s="2">
        <f>VLOOKUP(Reach14[[#This Row],[Station]],'[7]Reach and Share'!$A$2:$B$563,2,0)</f>
        <v>0</v>
      </c>
      <c r="G348" s="2">
        <f>Reach14[[#This Row],[Q1''2025]]-Reach14[[#This Row],[Q4''2024]]</f>
        <v>0</v>
      </c>
    </row>
    <row r="349" spans="1:7" x14ac:dyDescent="0.45">
      <c r="A349" s="3" t="s">
        <v>487</v>
      </c>
      <c r="D349" s="2">
        <v>0</v>
      </c>
      <c r="E349" s="2">
        <v>0</v>
      </c>
      <c r="F349" s="2">
        <f>VLOOKUP(Reach14[[#This Row],[Station]],'[7]Reach and Share'!$A$2:$B$563,2,0)</f>
        <v>0</v>
      </c>
      <c r="G349" s="2">
        <f>Reach14[[#This Row],[Q1''2025]]-Reach14[[#This Row],[Q4''2024]]</f>
        <v>0</v>
      </c>
    </row>
    <row r="350" spans="1:7" x14ac:dyDescent="0.45">
      <c r="A350" s="3" t="s">
        <v>149</v>
      </c>
      <c r="B350" s="2">
        <v>0</v>
      </c>
      <c r="C350" s="2">
        <v>0</v>
      </c>
      <c r="D350" s="2">
        <v>0</v>
      </c>
      <c r="E350" s="2">
        <v>0</v>
      </c>
      <c r="F350" s="2">
        <f>VLOOKUP(Reach14[[#This Row],[Station]],'[7]Reach and Share'!$A$2:$B$563,2,0)</f>
        <v>0</v>
      </c>
      <c r="G350" s="2">
        <f>Reach14[[#This Row],[Q1''2025]]-Reach14[[#This Row],[Q4''2024]]</f>
        <v>0</v>
      </c>
    </row>
    <row r="351" spans="1:7" x14ac:dyDescent="0.45">
      <c r="A351" s="3" t="s">
        <v>89</v>
      </c>
      <c r="B351" s="2">
        <v>0</v>
      </c>
      <c r="C351" s="2">
        <v>0</v>
      </c>
      <c r="D351" s="2">
        <v>0</v>
      </c>
      <c r="E351" s="2">
        <v>0</v>
      </c>
      <c r="F351" s="2">
        <f>VLOOKUP(Reach14[[#This Row],[Station]],'[7]Reach and Share'!$A$2:$B$563,2,0)</f>
        <v>0</v>
      </c>
      <c r="G351" s="2">
        <f>Reach14[[#This Row],[Q1''2025]]-Reach14[[#This Row],[Q4''2024]]</f>
        <v>0</v>
      </c>
    </row>
    <row r="352" spans="1:7" x14ac:dyDescent="0.45">
      <c r="A352" s="3" t="s">
        <v>486</v>
      </c>
      <c r="D352" s="2">
        <v>0</v>
      </c>
      <c r="E352" s="2">
        <v>0</v>
      </c>
      <c r="F352" s="2">
        <f>VLOOKUP(Reach14[[#This Row],[Station]],'[7]Reach and Share'!$A$2:$B$563,2,0)</f>
        <v>0</v>
      </c>
      <c r="G352" s="2">
        <f>Reach14[[#This Row],[Q1''2025]]-Reach14[[#This Row],[Q4''2024]]</f>
        <v>0</v>
      </c>
    </row>
    <row r="353" spans="1:7" x14ac:dyDescent="0.45">
      <c r="A353" s="3" t="s">
        <v>85</v>
      </c>
      <c r="B353" s="2">
        <v>0</v>
      </c>
      <c r="C353" s="2">
        <v>0</v>
      </c>
      <c r="D353" s="2">
        <v>0</v>
      </c>
      <c r="E353" s="2">
        <v>0</v>
      </c>
      <c r="F353" s="2">
        <f>VLOOKUP(Reach14[[#This Row],[Station]],'[7]Reach and Share'!$A$2:$B$563,2,0)</f>
        <v>0</v>
      </c>
      <c r="G353" s="2">
        <f>Reach14[[#This Row],[Q1''2025]]-Reach14[[#This Row],[Q4''2024]]</f>
        <v>0</v>
      </c>
    </row>
    <row r="354" spans="1:7" x14ac:dyDescent="0.45">
      <c r="A354" s="3" t="s">
        <v>75</v>
      </c>
      <c r="B354" s="2">
        <v>0</v>
      </c>
      <c r="C354" s="2">
        <v>0</v>
      </c>
      <c r="D354" s="2">
        <v>0</v>
      </c>
      <c r="E354" s="2">
        <v>0</v>
      </c>
      <c r="F354" s="2">
        <f>VLOOKUP(Reach14[[#This Row],[Station]],'[7]Reach and Share'!$A$2:$B$563,2,0)</f>
        <v>0</v>
      </c>
      <c r="G354" s="2">
        <f>Reach14[[#This Row],[Q1''2025]]-Reach14[[#This Row],[Q4''2024]]</f>
        <v>0</v>
      </c>
    </row>
    <row r="355" spans="1:7" x14ac:dyDescent="0.45">
      <c r="A355" s="3" t="s">
        <v>333</v>
      </c>
      <c r="B355" s="2">
        <v>0</v>
      </c>
      <c r="C355" s="2">
        <v>0</v>
      </c>
      <c r="D355" s="2">
        <v>0</v>
      </c>
      <c r="E355" s="2">
        <v>0</v>
      </c>
      <c r="F355" s="2">
        <f>VLOOKUP(Reach14[[#This Row],[Station]],'[7]Reach and Share'!$A$2:$B$563,2,0)</f>
        <v>0</v>
      </c>
      <c r="G355" s="2">
        <f>Reach14[[#This Row],[Q1''2025]]-Reach14[[#This Row],[Q4''2024]]</f>
        <v>0</v>
      </c>
    </row>
    <row r="356" spans="1:7" x14ac:dyDescent="0.45">
      <c r="A356" s="3" t="s">
        <v>194</v>
      </c>
      <c r="B356" s="2">
        <v>0</v>
      </c>
      <c r="C356" s="2">
        <v>0</v>
      </c>
      <c r="D356" s="2">
        <v>0</v>
      </c>
      <c r="E356" s="2">
        <v>0</v>
      </c>
      <c r="F356" s="2">
        <f>VLOOKUP(Reach14[[#This Row],[Station]],'[7]Reach and Share'!$A$2:$B$563,2,0)</f>
        <v>0</v>
      </c>
      <c r="G356" s="2">
        <f>Reach14[[#This Row],[Q1''2025]]-Reach14[[#This Row],[Q4''2024]]</f>
        <v>0</v>
      </c>
    </row>
    <row r="357" spans="1:7" x14ac:dyDescent="0.45">
      <c r="A357" s="3" t="s">
        <v>176</v>
      </c>
      <c r="B357" s="2">
        <v>0</v>
      </c>
      <c r="C357" s="2">
        <v>0</v>
      </c>
      <c r="D357" s="2">
        <v>0</v>
      </c>
      <c r="E357" s="2">
        <v>0</v>
      </c>
      <c r="F357" s="2">
        <f>VLOOKUP(Reach14[[#This Row],[Station]],'[7]Reach and Share'!$A$2:$B$563,2,0)</f>
        <v>0</v>
      </c>
      <c r="G357" s="2">
        <f>Reach14[[#This Row],[Q1''2025]]-Reach14[[#This Row],[Q4''2024]]</f>
        <v>0</v>
      </c>
    </row>
    <row r="358" spans="1:7" x14ac:dyDescent="0.45">
      <c r="A358" s="3" t="s">
        <v>151</v>
      </c>
      <c r="B358" s="2">
        <v>0</v>
      </c>
      <c r="C358" s="2">
        <v>0</v>
      </c>
      <c r="D358" s="2">
        <v>0</v>
      </c>
      <c r="E358" s="2">
        <v>0</v>
      </c>
      <c r="F358" s="2">
        <f>VLOOKUP(Reach14[[#This Row],[Station]],'[7]Reach and Share'!$A$2:$B$563,2,0)</f>
        <v>0</v>
      </c>
      <c r="G358" s="2">
        <f>Reach14[[#This Row],[Q1''2025]]-Reach14[[#This Row],[Q4''2024]]</f>
        <v>0</v>
      </c>
    </row>
    <row r="359" spans="1:7" x14ac:dyDescent="0.45">
      <c r="A359" s="3" t="s">
        <v>449</v>
      </c>
      <c r="C359" s="2">
        <v>0</v>
      </c>
      <c r="D359" s="2">
        <v>0</v>
      </c>
      <c r="E359" s="2">
        <v>0</v>
      </c>
      <c r="F359" s="2">
        <f>VLOOKUP(Reach14[[#This Row],[Station]],'[7]Reach and Share'!$A$2:$B$563,2,0)</f>
        <v>0</v>
      </c>
      <c r="G359" s="2">
        <f>Reach14[[#This Row],[Q1''2025]]-Reach14[[#This Row],[Q4''2024]]</f>
        <v>0</v>
      </c>
    </row>
    <row r="360" spans="1:7" x14ac:dyDescent="0.45">
      <c r="A360" s="3" t="s">
        <v>88</v>
      </c>
      <c r="B360" s="2">
        <v>0</v>
      </c>
      <c r="C360" s="2">
        <v>0</v>
      </c>
      <c r="D360" s="2">
        <v>0</v>
      </c>
      <c r="E360" s="2">
        <v>0</v>
      </c>
      <c r="F360" s="2">
        <f>VLOOKUP(Reach14[[#This Row],[Station]],'[7]Reach and Share'!$A$2:$B$563,2,0)</f>
        <v>0</v>
      </c>
      <c r="G360" s="2">
        <f>Reach14[[#This Row],[Q1''2025]]-Reach14[[#This Row],[Q4''2024]]</f>
        <v>0</v>
      </c>
    </row>
    <row r="361" spans="1:7" x14ac:dyDescent="0.45">
      <c r="A361" s="3" t="s">
        <v>327</v>
      </c>
      <c r="B361" s="2">
        <v>0</v>
      </c>
      <c r="C361" s="2">
        <v>0</v>
      </c>
      <c r="D361" s="2">
        <v>0</v>
      </c>
      <c r="E361" s="2">
        <v>0</v>
      </c>
      <c r="F361" s="2">
        <f>VLOOKUP(Reach14[[#This Row],[Station]],'[7]Reach and Share'!$A$2:$B$563,2,0)</f>
        <v>0</v>
      </c>
      <c r="G361" s="2">
        <f>Reach14[[#This Row],[Q1''2025]]-Reach14[[#This Row],[Q4''2024]]</f>
        <v>0</v>
      </c>
    </row>
    <row r="362" spans="1:7" x14ac:dyDescent="0.45">
      <c r="A362" s="3" t="s">
        <v>336</v>
      </c>
      <c r="B362" s="2">
        <v>0</v>
      </c>
      <c r="C362" s="2">
        <v>1.1999999999999999E-3</v>
      </c>
      <c r="D362" s="2">
        <v>2.0000000000000001E-4</v>
      </c>
      <c r="E362" s="2">
        <v>0</v>
      </c>
      <c r="F362" s="2">
        <f>VLOOKUP(Reach14[[#This Row],[Station]],'[7]Reach and Share'!$A$2:$B$563,2,0)</f>
        <v>0</v>
      </c>
      <c r="G362" s="2">
        <f>Reach14[[#This Row],[Q1''2025]]-Reach14[[#This Row],[Q4''2024]]</f>
        <v>0</v>
      </c>
    </row>
    <row r="363" spans="1:7" x14ac:dyDescent="0.45">
      <c r="A363" s="3" t="s">
        <v>335</v>
      </c>
      <c r="B363" s="2">
        <v>0</v>
      </c>
      <c r="C363" s="2">
        <v>2E-3</v>
      </c>
      <c r="D363" s="2">
        <v>1E-3</v>
      </c>
      <c r="E363" s="2">
        <v>0</v>
      </c>
      <c r="F363" s="2">
        <f>VLOOKUP(Reach14[[#This Row],[Station]],'[7]Reach and Share'!$A$2:$B$563,2,0)</f>
        <v>0</v>
      </c>
      <c r="G363" s="2">
        <f>Reach14[[#This Row],[Q1''2025]]-Reach14[[#This Row],[Q4''2024]]</f>
        <v>0</v>
      </c>
    </row>
    <row r="364" spans="1:7" x14ac:dyDescent="0.45">
      <c r="A364" s="3" t="s">
        <v>232</v>
      </c>
      <c r="B364" s="2">
        <v>0</v>
      </c>
      <c r="C364" s="2">
        <v>0</v>
      </c>
      <c r="D364" s="2">
        <v>0</v>
      </c>
      <c r="E364" s="2">
        <v>0</v>
      </c>
      <c r="F364" s="2">
        <f>VLOOKUP(Reach14[[#This Row],[Station]],'[7]Reach and Share'!$A$2:$B$563,2,0)</f>
        <v>0</v>
      </c>
      <c r="G364" s="2">
        <f>Reach14[[#This Row],[Q1''2025]]-Reach14[[#This Row],[Q4''2024]]</f>
        <v>0</v>
      </c>
    </row>
    <row r="365" spans="1:7" x14ac:dyDescent="0.45">
      <c r="A365" s="3" t="s">
        <v>165</v>
      </c>
      <c r="B365" s="2">
        <v>0</v>
      </c>
      <c r="C365" s="2">
        <v>0</v>
      </c>
      <c r="D365" s="2">
        <v>0</v>
      </c>
      <c r="E365" s="2">
        <v>0</v>
      </c>
      <c r="F365" s="2">
        <f>VLOOKUP(Reach14[[#This Row],[Station]],'[7]Reach and Share'!$A$2:$B$563,2,0)</f>
        <v>0</v>
      </c>
      <c r="G365" s="2">
        <f>Reach14[[#This Row],[Q1''2025]]-Reach14[[#This Row],[Q4''2024]]</f>
        <v>0</v>
      </c>
    </row>
    <row r="366" spans="1:7" x14ac:dyDescent="0.45">
      <c r="A366" s="3" t="s">
        <v>83</v>
      </c>
      <c r="B366" s="2">
        <v>0</v>
      </c>
      <c r="C366" s="2">
        <v>0</v>
      </c>
      <c r="D366" s="2">
        <v>0</v>
      </c>
      <c r="E366" s="2">
        <v>0</v>
      </c>
      <c r="F366" s="2">
        <f>VLOOKUP(Reach14[[#This Row],[Station]],'[7]Reach and Share'!$A$2:$B$563,2,0)</f>
        <v>0</v>
      </c>
      <c r="G366" s="2">
        <f>Reach14[[#This Row],[Q1''2025]]-Reach14[[#This Row],[Q4''2024]]</f>
        <v>0</v>
      </c>
    </row>
    <row r="367" spans="1:7" x14ac:dyDescent="0.45">
      <c r="A367" s="3" t="s">
        <v>314</v>
      </c>
      <c r="B367" s="2">
        <v>0</v>
      </c>
      <c r="C367" s="2">
        <v>0</v>
      </c>
      <c r="D367" s="2">
        <v>0</v>
      </c>
      <c r="E367" s="2">
        <v>0</v>
      </c>
      <c r="F367" s="2">
        <f>VLOOKUP(Reach14[[#This Row],[Station]],'[7]Reach and Share'!$A$2:$B$563,2,0)</f>
        <v>0</v>
      </c>
      <c r="G367" s="2">
        <f>Reach14[[#This Row],[Q1''2025]]-Reach14[[#This Row],[Q4''2024]]</f>
        <v>0</v>
      </c>
    </row>
    <row r="368" spans="1:7" x14ac:dyDescent="0.45">
      <c r="A368" s="3" t="s">
        <v>297</v>
      </c>
      <c r="B368" s="2">
        <v>0</v>
      </c>
      <c r="C368" s="2">
        <v>0</v>
      </c>
      <c r="D368" s="2">
        <v>0</v>
      </c>
      <c r="E368" s="2">
        <v>0</v>
      </c>
      <c r="F368" s="2">
        <f>VLOOKUP(Reach14[[#This Row],[Station]],'[7]Reach and Share'!$A$2:$B$563,2,0)</f>
        <v>0</v>
      </c>
      <c r="G368" s="2">
        <f>Reach14[[#This Row],[Q1''2025]]-Reach14[[#This Row],[Q4''2024]]</f>
        <v>0</v>
      </c>
    </row>
    <row r="369" spans="1:7" x14ac:dyDescent="0.45">
      <c r="A369" s="3" t="s">
        <v>440</v>
      </c>
      <c r="C369" s="2">
        <v>0</v>
      </c>
      <c r="D369" s="2">
        <v>0</v>
      </c>
      <c r="E369" s="2">
        <v>0</v>
      </c>
      <c r="F369" s="2">
        <f>VLOOKUP(Reach14[[#This Row],[Station]],'[7]Reach and Share'!$A$2:$B$563,2,0)</f>
        <v>0</v>
      </c>
      <c r="G369" s="2">
        <f>Reach14[[#This Row],[Q1''2025]]-Reach14[[#This Row],[Q4''2024]]</f>
        <v>0</v>
      </c>
    </row>
    <row r="370" spans="1:7" x14ac:dyDescent="0.45">
      <c r="A370" s="3" t="s">
        <v>294</v>
      </c>
      <c r="B370" s="2">
        <v>0</v>
      </c>
      <c r="C370" s="2">
        <v>0</v>
      </c>
      <c r="D370" s="2">
        <v>0</v>
      </c>
      <c r="E370" s="2">
        <v>0</v>
      </c>
      <c r="F370" s="2">
        <f>VLOOKUP(Reach14[[#This Row],[Station]],'[7]Reach and Share'!$A$2:$B$563,2,0)</f>
        <v>0</v>
      </c>
      <c r="G370" s="2">
        <f>Reach14[[#This Row],[Q1''2025]]-Reach14[[#This Row],[Q4''2024]]</f>
        <v>0</v>
      </c>
    </row>
    <row r="371" spans="1:7" x14ac:dyDescent="0.45">
      <c r="A371" s="3" t="s">
        <v>157</v>
      </c>
      <c r="B371" s="2">
        <v>0</v>
      </c>
      <c r="C371" s="2">
        <v>0</v>
      </c>
      <c r="D371" s="2">
        <v>0</v>
      </c>
      <c r="E371" s="2">
        <v>0</v>
      </c>
      <c r="F371" s="2">
        <f>VLOOKUP(Reach14[[#This Row],[Station]],'[7]Reach and Share'!$A$2:$B$563,2,0)</f>
        <v>0</v>
      </c>
      <c r="G371" s="2">
        <f>Reach14[[#This Row],[Q1''2025]]-Reach14[[#This Row],[Q4''2024]]</f>
        <v>0</v>
      </c>
    </row>
    <row r="372" spans="1:7" x14ac:dyDescent="0.45">
      <c r="A372" s="3" t="s">
        <v>218</v>
      </c>
      <c r="B372" s="2">
        <v>0</v>
      </c>
      <c r="C372" s="2">
        <v>0</v>
      </c>
      <c r="D372" s="2">
        <v>0</v>
      </c>
      <c r="E372" s="2">
        <v>0</v>
      </c>
      <c r="F372" s="2">
        <f>VLOOKUP(Reach14[[#This Row],[Station]],'[7]Reach and Share'!$A$2:$B$563,2,0)</f>
        <v>0</v>
      </c>
      <c r="G372" s="2">
        <f>Reach14[[#This Row],[Q1''2025]]-Reach14[[#This Row],[Q4''2024]]</f>
        <v>0</v>
      </c>
    </row>
    <row r="373" spans="1:7" x14ac:dyDescent="0.45">
      <c r="A373" s="3" t="s">
        <v>299</v>
      </c>
      <c r="B373" s="2">
        <v>0</v>
      </c>
      <c r="C373" s="2">
        <v>0</v>
      </c>
      <c r="D373" s="2">
        <v>0</v>
      </c>
      <c r="E373" s="2">
        <v>0</v>
      </c>
      <c r="F373" s="2">
        <f>VLOOKUP(Reach14[[#This Row],[Station]],'[7]Reach and Share'!$A$2:$B$563,2,0)</f>
        <v>0</v>
      </c>
      <c r="G373" s="2">
        <f>Reach14[[#This Row],[Q1''2025]]-Reach14[[#This Row],[Q4''2024]]</f>
        <v>0</v>
      </c>
    </row>
    <row r="374" spans="1:7" x14ac:dyDescent="0.45">
      <c r="A374" s="3" t="s">
        <v>298</v>
      </c>
      <c r="B374" s="2">
        <v>0</v>
      </c>
      <c r="C374" s="2">
        <v>0</v>
      </c>
      <c r="D374" s="2">
        <v>0</v>
      </c>
      <c r="E374" s="2">
        <v>0</v>
      </c>
      <c r="F374" s="2">
        <f>VLOOKUP(Reach14[[#This Row],[Station]],'[7]Reach and Share'!$A$2:$B$563,2,0)</f>
        <v>0</v>
      </c>
      <c r="G374" s="2">
        <f>Reach14[[#This Row],[Q1''2025]]-Reach14[[#This Row],[Q4''2024]]</f>
        <v>0</v>
      </c>
    </row>
    <row r="375" spans="1:7" x14ac:dyDescent="0.45">
      <c r="A375" s="3" t="s">
        <v>293</v>
      </c>
      <c r="B375" s="2">
        <v>0</v>
      </c>
      <c r="C375" s="2">
        <v>0</v>
      </c>
      <c r="D375" s="2">
        <v>0</v>
      </c>
      <c r="E375" s="2">
        <v>0</v>
      </c>
      <c r="F375" s="2">
        <f>VLOOKUP(Reach14[[#This Row],[Station]],'[7]Reach and Share'!$A$2:$B$563,2,0)</f>
        <v>0</v>
      </c>
      <c r="G375" s="2">
        <f>Reach14[[#This Row],[Q1''2025]]-Reach14[[#This Row],[Q4''2024]]</f>
        <v>0</v>
      </c>
    </row>
    <row r="376" spans="1:7" x14ac:dyDescent="0.45">
      <c r="A376" s="3" t="s">
        <v>303</v>
      </c>
      <c r="B376" s="2">
        <v>0</v>
      </c>
      <c r="C376" s="2">
        <v>0</v>
      </c>
      <c r="D376" s="2">
        <v>6.9999999999999999E-4</v>
      </c>
      <c r="E376" s="2">
        <v>0</v>
      </c>
      <c r="F376" s="2">
        <f>VLOOKUP(Reach14[[#This Row],[Station]],'[7]Reach and Share'!$A$2:$B$563,2,0)</f>
        <v>0</v>
      </c>
      <c r="G376" s="2">
        <f>Reach14[[#This Row],[Q1''2025]]-Reach14[[#This Row],[Q4''2024]]</f>
        <v>0</v>
      </c>
    </row>
    <row r="377" spans="1:7" x14ac:dyDescent="0.45">
      <c r="A377" s="3" t="s">
        <v>467</v>
      </c>
      <c r="D377" s="2">
        <v>0</v>
      </c>
      <c r="E377" s="2">
        <v>0</v>
      </c>
      <c r="F377" s="2">
        <f>VLOOKUP(Reach14[[#This Row],[Station]],'[7]Reach and Share'!$A$2:$B$563,2,0)</f>
        <v>0</v>
      </c>
      <c r="G377" s="2">
        <f>Reach14[[#This Row],[Q1''2025]]-Reach14[[#This Row],[Q4''2024]]</f>
        <v>0</v>
      </c>
    </row>
    <row r="378" spans="1:7" x14ac:dyDescent="0.45">
      <c r="A378" s="3" t="s">
        <v>38</v>
      </c>
      <c r="B378" s="2">
        <v>0</v>
      </c>
      <c r="C378" s="2">
        <v>0</v>
      </c>
      <c r="D378" s="2">
        <v>0</v>
      </c>
      <c r="E378" s="2">
        <v>0</v>
      </c>
      <c r="F378" s="2">
        <f>VLOOKUP(Reach14[[#This Row],[Station]],'[7]Reach and Share'!$A$2:$B$563,2,0)</f>
        <v>0</v>
      </c>
      <c r="G378" s="2">
        <f>Reach14[[#This Row],[Q1''2025]]-Reach14[[#This Row],[Q4''2024]]</f>
        <v>0</v>
      </c>
    </row>
    <row r="379" spans="1:7" x14ac:dyDescent="0.45">
      <c r="A379" s="3" t="s">
        <v>171</v>
      </c>
      <c r="B379" s="2">
        <v>0</v>
      </c>
      <c r="C379" s="2">
        <v>0</v>
      </c>
      <c r="D379" s="2">
        <v>0</v>
      </c>
      <c r="E379" s="2">
        <v>0</v>
      </c>
      <c r="F379" s="2">
        <f>VLOOKUP(Reach14[[#This Row],[Station]],'[7]Reach and Share'!$A$2:$B$563,2,0)</f>
        <v>0</v>
      </c>
      <c r="G379" s="2">
        <f>Reach14[[#This Row],[Q1''2025]]-Reach14[[#This Row],[Q4''2024]]</f>
        <v>0</v>
      </c>
    </row>
    <row r="380" spans="1:7" x14ac:dyDescent="0.45">
      <c r="A380" s="3" t="s">
        <v>313</v>
      </c>
      <c r="B380" s="2">
        <v>0</v>
      </c>
      <c r="C380" s="2">
        <v>0</v>
      </c>
      <c r="D380" s="2">
        <v>0</v>
      </c>
      <c r="E380" s="2">
        <v>0</v>
      </c>
      <c r="F380" s="2">
        <f>VLOOKUP(Reach14[[#This Row],[Station]],'[7]Reach and Share'!$A$2:$B$563,2,0)</f>
        <v>0</v>
      </c>
      <c r="G380" s="2">
        <f>Reach14[[#This Row],[Q1''2025]]-Reach14[[#This Row],[Q4''2024]]</f>
        <v>0</v>
      </c>
    </row>
    <row r="381" spans="1:7" x14ac:dyDescent="0.45">
      <c r="A381" s="3" t="s">
        <v>459</v>
      </c>
      <c r="C381" s="2">
        <v>0</v>
      </c>
      <c r="D381" s="2">
        <v>0</v>
      </c>
      <c r="E381" s="2">
        <v>0</v>
      </c>
      <c r="F381" s="2">
        <f>VLOOKUP(Reach14[[#This Row],[Station]],'[7]Reach and Share'!$A$2:$B$563,2,0)</f>
        <v>0</v>
      </c>
      <c r="G381" s="2">
        <f>Reach14[[#This Row],[Q1''2025]]-Reach14[[#This Row],[Q4''2024]]</f>
        <v>0</v>
      </c>
    </row>
    <row r="382" spans="1:7" x14ac:dyDescent="0.45">
      <c r="A382" s="3" t="s">
        <v>177</v>
      </c>
      <c r="B382" s="2">
        <v>0</v>
      </c>
      <c r="C382" s="2">
        <v>0</v>
      </c>
      <c r="D382" s="2">
        <v>0</v>
      </c>
      <c r="E382" s="2">
        <v>0</v>
      </c>
      <c r="F382" s="2">
        <f>VLOOKUP(Reach14[[#This Row],[Station]],'[7]Reach and Share'!$A$2:$B$563,2,0)</f>
        <v>0</v>
      </c>
      <c r="G382" s="2">
        <f>Reach14[[#This Row],[Q1''2025]]-Reach14[[#This Row],[Q4''2024]]</f>
        <v>0</v>
      </c>
    </row>
    <row r="383" spans="1:7" x14ac:dyDescent="0.45">
      <c r="A383" s="3" t="s">
        <v>252</v>
      </c>
      <c r="B383" s="2">
        <v>0</v>
      </c>
      <c r="C383" s="2">
        <v>0</v>
      </c>
      <c r="D383" s="2">
        <v>0</v>
      </c>
      <c r="E383" s="2">
        <v>0</v>
      </c>
      <c r="F383" s="2">
        <f>VLOOKUP(Reach14[[#This Row],[Station]],'[7]Reach and Share'!$A$2:$B$563,2,0)</f>
        <v>0</v>
      </c>
      <c r="G383" s="2">
        <f>Reach14[[#This Row],[Q1''2025]]-Reach14[[#This Row],[Q4''2024]]</f>
        <v>0</v>
      </c>
    </row>
    <row r="384" spans="1:7" x14ac:dyDescent="0.45">
      <c r="A384" s="3" t="s">
        <v>403</v>
      </c>
      <c r="B384" s="2">
        <v>0</v>
      </c>
      <c r="C384" s="2">
        <v>0</v>
      </c>
      <c r="D384" s="2">
        <v>0</v>
      </c>
      <c r="E384" s="2">
        <v>0</v>
      </c>
      <c r="F384" s="2">
        <f>VLOOKUP(Reach14[[#This Row],[Station]],'[7]Reach and Share'!$A$2:$B$563,2,0)</f>
        <v>0</v>
      </c>
      <c r="G384" s="2">
        <f>Reach14[[#This Row],[Q1''2025]]-Reach14[[#This Row],[Q4''2024]]</f>
        <v>0</v>
      </c>
    </row>
    <row r="385" spans="1:7" x14ac:dyDescent="0.45">
      <c r="A385" s="3" t="s">
        <v>468</v>
      </c>
      <c r="D385" s="2">
        <v>1E-3</v>
      </c>
      <c r="E385" s="2">
        <v>0</v>
      </c>
      <c r="F385" s="2">
        <f>VLOOKUP(Reach14[[#This Row],[Station]],'[7]Reach and Share'!$A$2:$B$563,2,0)</f>
        <v>0</v>
      </c>
      <c r="G385" s="2">
        <f>Reach14[[#This Row],[Q1''2025]]-Reach14[[#This Row],[Q4''2024]]</f>
        <v>0</v>
      </c>
    </row>
    <row r="386" spans="1:7" x14ac:dyDescent="0.45">
      <c r="A386" s="3" t="s">
        <v>402</v>
      </c>
      <c r="B386" s="2">
        <v>0</v>
      </c>
      <c r="C386" s="2">
        <v>0</v>
      </c>
      <c r="D386" s="2">
        <v>0</v>
      </c>
      <c r="E386" s="2">
        <v>0</v>
      </c>
      <c r="F386" s="2">
        <f>VLOOKUP(Reach14[[#This Row],[Station]],'[7]Reach and Share'!$A$2:$B$563,2,0)</f>
        <v>0</v>
      </c>
      <c r="G386" s="2">
        <f>Reach14[[#This Row],[Q1''2025]]-Reach14[[#This Row],[Q4''2024]]</f>
        <v>0</v>
      </c>
    </row>
    <row r="387" spans="1:7" x14ac:dyDescent="0.45">
      <c r="A387" s="3" t="s">
        <v>404</v>
      </c>
      <c r="B387" s="2">
        <v>0</v>
      </c>
      <c r="C387" s="2">
        <v>0</v>
      </c>
      <c r="D387" s="2">
        <v>0</v>
      </c>
      <c r="E387" s="2">
        <v>0</v>
      </c>
      <c r="F387" s="2">
        <f>VLOOKUP(Reach14[[#This Row],[Station]],'[7]Reach and Share'!$A$2:$B$563,2,0)</f>
        <v>0</v>
      </c>
      <c r="G387" s="2">
        <f>Reach14[[#This Row],[Q1''2025]]-Reach14[[#This Row],[Q4''2024]]</f>
        <v>0</v>
      </c>
    </row>
    <row r="388" spans="1:7" x14ac:dyDescent="0.45">
      <c r="A388" s="3" t="s">
        <v>465</v>
      </c>
      <c r="D388" s="2">
        <v>0</v>
      </c>
      <c r="E388" s="2">
        <v>0</v>
      </c>
      <c r="F388" s="2">
        <f>VLOOKUP(Reach14[[#This Row],[Station]],'[7]Reach and Share'!$A$2:$B$563,2,0)</f>
        <v>0</v>
      </c>
      <c r="G388" s="2">
        <f>Reach14[[#This Row],[Q1''2025]]-Reach14[[#This Row],[Q4''2024]]</f>
        <v>0</v>
      </c>
    </row>
    <row r="389" spans="1:7" x14ac:dyDescent="0.45">
      <c r="A389" s="3" t="s">
        <v>394</v>
      </c>
      <c r="B389" s="2">
        <v>0</v>
      </c>
      <c r="C389" s="2">
        <v>0</v>
      </c>
      <c r="D389" s="2">
        <v>0</v>
      </c>
      <c r="E389" s="2">
        <v>0</v>
      </c>
      <c r="F389" s="2">
        <f>VLOOKUP(Reach14[[#This Row],[Station]],'[7]Reach and Share'!$A$2:$B$563,2,0)</f>
        <v>0</v>
      </c>
      <c r="G389" s="2">
        <f>Reach14[[#This Row],[Q1''2025]]-Reach14[[#This Row],[Q4''2024]]</f>
        <v>0</v>
      </c>
    </row>
    <row r="390" spans="1:7" x14ac:dyDescent="0.45">
      <c r="A390" s="3" t="s">
        <v>405</v>
      </c>
      <c r="B390" s="2">
        <v>0</v>
      </c>
      <c r="C390" s="2">
        <v>0</v>
      </c>
      <c r="D390" s="2">
        <v>2.3999999999999998E-3</v>
      </c>
      <c r="E390" s="2">
        <v>0</v>
      </c>
      <c r="F390" s="2">
        <f>VLOOKUP(Reach14[[#This Row],[Station]],'[7]Reach and Share'!$A$2:$B$563,2,0)</f>
        <v>0</v>
      </c>
      <c r="G390" s="2">
        <f>Reach14[[#This Row],[Q1''2025]]-Reach14[[#This Row],[Q4''2024]]</f>
        <v>0</v>
      </c>
    </row>
    <row r="391" spans="1:7" x14ac:dyDescent="0.45">
      <c r="A391" s="3" t="s">
        <v>401</v>
      </c>
      <c r="B391" s="2">
        <v>0</v>
      </c>
      <c r="C391" s="2">
        <v>0</v>
      </c>
      <c r="D391" s="2">
        <v>0</v>
      </c>
      <c r="E391" s="2">
        <v>0</v>
      </c>
      <c r="F391" s="2">
        <f>VLOOKUP(Reach14[[#This Row],[Station]],'[7]Reach and Share'!$A$2:$B$563,2,0)</f>
        <v>0</v>
      </c>
      <c r="G391" s="2">
        <f>Reach14[[#This Row],[Q1''2025]]-Reach14[[#This Row],[Q4''2024]]</f>
        <v>0</v>
      </c>
    </row>
    <row r="392" spans="1:7" x14ac:dyDescent="0.45">
      <c r="A392" s="3" t="s">
        <v>475</v>
      </c>
      <c r="D392" s="2">
        <v>0</v>
      </c>
      <c r="E392" s="2">
        <v>0</v>
      </c>
      <c r="F392" s="2">
        <f>VLOOKUP(Reach14[[#This Row],[Station]],'[7]Reach and Share'!$A$2:$B$563,2,0)</f>
        <v>0</v>
      </c>
      <c r="G392" s="2">
        <f>Reach14[[#This Row],[Q1''2025]]-Reach14[[#This Row],[Q4''2024]]</f>
        <v>0</v>
      </c>
    </row>
    <row r="393" spans="1:7" x14ac:dyDescent="0.45">
      <c r="A393" s="3" t="s">
        <v>395</v>
      </c>
      <c r="B393" s="2">
        <v>0</v>
      </c>
      <c r="C393" s="2">
        <v>0</v>
      </c>
      <c r="D393" s="2">
        <v>0</v>
      </c>
      <c r="E393" s="2">
        <v>0</v>
      </c>
      <c r="F393" s="2">
        <f>VLOOKUP(Reach14[[#This Row],[Station]],'[7]Reach and Share'!$A$2:$B$563,2,0)</f>
        <v>0</v>
      </c>
      <c r="G393" s="2">
        <f>Reach14[[#This Row],[Q1''2025]]-Reach14[[#This Row],[Q4''2024]]</f>
        <v>0</v>
      </c>
    </row>
    <row r="394" spans="1:7" x14ac:dyDescent="0.45">
      <c r="A394" s="3" t="s">
        <v>502</v>
      </c>
      <c r="E394" s="2">
        <v>0</v>
      </c>
      <c r="F394" s="2">
        <f>VLOOKUP(Reach14[[#This Row],[Station]],'[7]Reach and Share'!$A$2:$B$563,2,0)</f>
        <v>0</v>
      </c>
      <c r="G394" s="2">
        <f>Reach14[[#This Row],[Q1''2025]]-Reach14[[#This Row],[Q4''2024]]</f>
        <v>0</v>
      </c>
    </row>
    <row r="395" spans="1:7" x14ac:dyDescent="0.45">
      <c r="A395" s="3" t="s">
        <v>400</v>
      </c>
      <c r="B395" s="2">
        <v>0</v>
      </c>
      <c r="C395" s="2">
        <v>0</v>
      </c>
      <c r="D395" s="2">
        <v>0</v>
      </c>
      <c r="E395" s="2">
        <v>0</v>
      </c>
      <c r="F395" s="2">
        <f>VLOOKUP(Reach14[[#This Row],[Station]],'[7]Reach and Share'!$A$2:$B$563,2,0)</f>
        <v>0</v>
      </c>
      <c r="G395" s="2">
        <f>Reach14[[#This Row],[Q1''2025]]-Reach14[[#This Row],[Q4''2024]]</f>
        <v>0</v>
      </c>
    </row>
    <row r="396" spans="1:7" x14ac:dyDescent="0.45">
      <c r="A396" s="3" t="s">
        <v>398</v>
      </c>
      <c r="B396" s="2">
        <v>0</v>
      </c>
      <c r="C396" s="2">
        <v>0</v>
      </c>
      <c r="D396" s="2">
        <v>0</v>
      </c>
      <c r="E396" s="2">
        <v>0</v>
      </c>
      <c r="F396" s="2">
        <f>VLOOKUP(Reach14[[#This Row],[Station]],'[7]Reach and Share'!$A$2:$B$563,2,0)</f>
        <v>0</v>
      </c>
      <c r="G396" s="2">
        <f>Reach14[[#This Row],[Q1''2025]]-Reach14[[#This Row],[Q4''2024]]</f>
        <v>0</v>
      </c>
    </row>
    <row r="397" spans="1:7" x14ac:dyDescent="0.45">
      <c r="A397" s="3" t="s">
        <v>521</v>
      </c>
      <c r="E397" s="2">
        <v>0</v>
      </c>
      <c r="F397" s="2">
        <f>VLOOKUP(Reach14[[#This Row],[Station]],'[7]Reach and Share'!$A$2:$B$563,2,0)</f>
        <v>0</v>
      </c>
      <c r="G397" s="2">
        <f>Reach14[[#This Row],[Q1''2025]]-Reach14[[#This Row],[Q4''2024]]</f>
        <v>0</v>
      </c>
    </row>
    <row r="398" spans="1:7" x14ac:dyDescent="0.45">
      <c r="A398" s="3" t="s">
        <v>172</v>
      </c>
      <c r="B398" s="2">
        <v>0</v>
      </c>
      <c r="C398" s="2">
        <v>0</v>
      </c>
      <c r="D398" s="2">
        <v>0</v>
      </c>
      <c r="E398" s="2">
        <v>0</v>
      </c>
      <c r="F398" s="2">
        <f>VLOOKUP(Reach14[[#This Row],[Station]],'[7]Reach and Share'!$A$2:$B$563,2,0)</f>
        <v>0</v>
      </c>
      <c r="G398" s="2">
        <f>Reach14[[#This Row],[Q1''2025]]-Reach14[[#This Row],[Q4''2024]]</f>
        <v>0</v>
      </c>
    </row>
    <row r="399" spans="1:7" x14ac:dyDescent="0.45">
      <c r="A399" s="3" t="s">
        <v>35</v>
      </c>
      <c r="B399" s="2">
        <v>0</v>
      </c>
      <c r="C399" s="2">
        <v>0</v>
      </c>
      <c r="D399" s="2">
        <v>0</v>
      </c>
      <c r="E399" s="2">
        <v>0</v>
      </c>
      <c r="F399" s="2">
        <f>VLOOKUP(Reach14[[#This Row],[Station]],'[7]Reach and Share'!$A$2:$B$563,2,0)</f>
        <v>0</v>
      </c>
      <c r="G399" s="2">
        <f>Reach14[[#This Row],[Q1''2025]]-Reach14[[#This Row],[Q4''2024]]</f>
        <v>0</v>
      </c>
    </row>
    <row r="400" spans="1:7" x14ac:dyDescent="0.45">
      <c r="A400" s="3" t="s">
        <v>339</v>
      </c>
      <c r="B400" s="2">
        <v>0</v>
      </c>
      <c r="C400" s="2">
        <v>0</v>
      </c>
      <c r="D400" s="2">
        <v>0</v>
      </c>
      <c r="E400" s="2">
        <v>0</v>
      </c>
      <c r="F400" s="2">
        <f>VLOOKUP(Reach14[[#This Row],[Station]],'[7]Reach and Share'!$A$2:$B$563,2,0)</f>
        <v>0</v>
      </c>
      <c r="G400" s="2">
        <f>Reach14[[#This Row],[Q1''2025]]-Reach14[[#This Row],[Q4''2024]]</f>
        <v>0</v>
      </c>
    </row>
    <row r="401" spans="1:7" x14ac:dyDescent="0.45">
      <c r="A401" s="3" t="s">
        <v>433</v>
      </c>
      <c r="C401" s="2">
        <v>0</v>
      </c>
      <c r="D401" s="2">
        <v>0</v>
      </c>
      <c r="E401" s="2">
        <v>0</v>
      </c>
      <c r="F401" s="2">
        <f>VLOOKUP(Reach14[[#This Row],[Station]],'[7]Reach and Share'!$A$2:$B$563,2,0)</f>
        <v>0</v>
      </c>
      <c r="G401" s="2">
        <f>Reach14[[#This Row],[Q1''2025]]-Reach14[[#This Row],[Q4''2024]]</f>
        <v>0</v>
      </c>
    </row>
    <row r="402" spans="1:7" x14ac:dyDescent="0.45">
      <c r="A402" s="3" t="s">
        <v>236</v>
      </c>
      <c r="B402" s="2">
        <v>0</v>
      </c>
      <c r="C402" s="2">
        <v>0</v>
      </c>
      <c r="D402" s="2">
        <v>0</v>
      </c>
      <c r="E402" s="2">
        <v>0</v>
      </c>
      <c r="F402" s="2">
        <f>VLOOKUP(Reach14[[#This Row],[Station]],'[7]Reach and Share'!$A$2:$B$563,2,0)</f>
        <v>0</v>
      </c>
      <c r="G402" s="2">
        <f>Reach14[[#This Row],[Q1''2025]]-Reach14[[#This Row],[Q4''2024]]</f>
        <v>0</v>
      </c>
    </row>
    <row r="403" spans="1:7" x14ac:dyDescent="0.45">
      <c r="A403" s="3" t="s">
        <v>161</v>
      </c>
      <c r="B403" s="2">
        <v>0</v>
      </c>
      <c r="C403" s="2">
        <v>0</v>
      </c>
      <c r="D403" s="2">
        <v>0</v>
      </c>
      <c r="E403" s="2">
        <v>0</v>
      </c>
      <c r="F403" s="2">
        <f>VLOOKUP(Reach14[[#This Row],[Station]],'[7]Reach and Share'!$A$2:$B$563,2,0)</f>
        <v>0</v>
      </c>
      <c r="G403" s="2">
        <f>Reach14[[#This Row],[Q1''2025]]-Reach14[[#This Row],[Q4''2024]]</f>
        <v>0</v>
      </c>
    </row>
    <row r="404" spans="1:7" x14ac:dyDescent="0.45">
      <c r="A404" s="3" t="s">
        <v>458</v>
      </c>
      <c r="C404" s="2">
        <v>0</v>
      </c>
      <c r="D404" s="2">
        <v>0</v>
      </c>
      <c r="E404" s="2">
        <v>0</v>
      </c>
      <c r="F404" s="2">
        <f>VLOOKUP(Reach14[[#This Row],[Station]],'[7]Reach and Share'!$A$2:$B$563,2,0)</f>
        <v>0</v>
      </c>
      <c r="G404" s="2">
        <f>Reach14[[#This Row],[Q1''2025]]-Reach14[[#This Row],[Q4''2024]]</f>
        <v>0</v>
      </c>
    </row>
    <row r="405" spans="1:7" x14ac:dyDescent="0.45">
      <c r="A405" s="3" t="s">
        <v>134</v>
      </c>
      <c r="B405" s="2">
        <v>0</v>
      </c>
      <c r="C405" s="2">
        <v>0</v>
      </c>
      <c r="D405" s="2">
        <v>0</v>
      </c>
      <c r="E405" s="2">
        <v>0</v>
      </c>
      <c r="F405" s="2">
        <f>VLOOKUP(Reach14[[#This Row],[Station]],'[7]Reach and Share'!$A$2:$B$563,2,0)</f>
        <v>0</v>
      </c>
      <c r="G405" s="2">
        <f>Reach14[[#This Row],[Q1''2025]]-Reach14[[#This Row],[Q4''2024]]</f>
        <v>0</v>
      </c>
    </row>
    <row r="406" spans="1:7" x14ac:dyDescent="0.45">
      <c r="A406" s="3" t="s">
        <v>476</v>
      </c>
      <c r="D406" s="2">
        <v>0</v>
      </c>
      <c r="E406" s="2">
        <v>0</v>
      </c>
      <c r="F406" s="2">
        <f>VLOOKUP(Reach14[[#This Row],[Station]],'[7]Reach and Share'!$A$2:$B$563,2,0)</f>
        <v>0</v>
      </c>
      <c r="G406" s="2">
        <f>Reach14[[#This Row],[Q1''2025]]-Reach14[[#This Row],[Q4''2024]]</f>
        <v>0</v>
      </c>
    </row>
    <row r="407" spans="1:7" x14ac:dyDescent="0.45">
      <c r="A407" s="3" t="s">
        <v>21</v>
      </c>
      <c r="B407" s="2">
        <v>0</v>
      </c>
      <c r="C407" s="2">
        <v>0</v>
      </c>
      <c r="D407" s="2">
        <v>0</v>
      </c>
      <c r="E407" s="2">
        <v>0</v>
      </c>
      <c r="F407" s="2">
        <f>VLOOKUP(Reach14[[#This Row],[Station]],'[7]Reach and Share'!$A$2:$B$563,2,0)</f>
        <v>0</v>
      </c>
      <c r="G407" s="2">
        <f>Reach14[[#This Row],[Q1''2025]]-Reach14[[#This Row],[Q4''2024]]</f>
        <v>0</v>
      </c>
    </row>
    <row r="408" spans="1:7" x14ac:dyDescent="0.45">
      <c r="A408" s="3" t="s">
        <v>406</v>
      </c>
      <c r="B408" s="2">
        <v>0</v>
      </c>
      <c r="C408" s="2">
        <v>0</v>
      </c>
      <c r="D408" s="2">
        <v>0</v>
      </c>
      <c r="E408" s="2">
        <v>0</v>
      </c>
      <c r="F408" s="2">
        <f>VLOOKUP(Reach14[[#This Row],[Station]],'[7]Reach and Share'!$A$2:$B$563,2,0)</f>
        <v>0</v>
      </c>
      <c r="G408" s="2">
        <f>Reach14[[#This Row],[Q1''2025]]-Reach14[[#This Row],[Q4''2024]]</f>
        <v>0</v>
      </c>
    </row>
    <row r="409" spans="1:7" x14ac:dyDescent="0.45">
      <c r="A409" s="3" t="s">
        <v>407</v>
      </c>
      <c r="B409" s="2">
        <v>4.0000000000000002E-4</v>
      </c>
      <c r="C409" s="2">
        <v>0</v>
      </c>
      <c r="D409" s="2">
        <v>0</v>
      </c>
      <c r="E409" s="2">
        <v>0</v>
      </c>
      <c r="F409" s="2">
        <f>VLOOKUP(Reach14[[#This Row],[Station]],'[7]Reach and Share'!$A$2:$B$563,2,0)</f>
        <v>0</v>
      </c>
      <c r="G409" s="2">
        <f>Reach14[[#This Row],[Q1''2025]]-Reach14[[#This Row],[Q4''2024]]</f>
        <v>0</v>
      </c>
    </row>
    <row r="410" spans="1:7" x14ac:dyDescent="0.45">
      <c r="A410" s="3" t="s">
        <v>387</v>
      </c>
      <c r="B410" s="2">
        <v>0</v>
      </c>
      <c r="C410" s="2">
        <v>0</v>
      </c>
      <c r="D410" s="2">
        <v>0</v>
      </c>
      <c r="E410" s="2">
        <v>0</v>
      </c>
      <c r="F410" s="2">
        <f>VLOOKUP(Reach14[[#This Row],[Station]],'[7]Reach and Share'!$A$2:$B$563,2,0)</f>
        <v>0</v>
      </c>
      <c r="G410" s="2">
        <f>Reach14[[#This Row],[Q1''2025]]-Reach14[[#This Row],[Q4''2024]]</f>
        <v>0</v>
      </c>
    </row>
    <row r="411" spans="1:7" x14ac:dyDescent="0.45">
      <c r="A411" s="3" t="s">
        <v>408</v>
      </c>
      <c r="B411" s="2">
        <v>2.0000000000000001E-4</v>
      </c>
      <c r="C411" s="2">
        <v>0</v>
      </c>
      <c r="D411" s="2">
        <v>0</v>
      </c>
      <c r="E411" s="2">
        <v>0</v>
      </c>
      <c r="F411" s="2">
        <f>VLOOKUP(Reach14[[#This Row],[Station]],'[7]Reach and Share'!$A$2:$B$563,2,0)</f>
        <v>0</v>
      </c>
      <c r="G411" s="2">
        <f>Reach14[[#This Row],[Q1''2025]]-Reach14[[#This Row],[Q4''2024]]</f>
        <v>0</v>
      </c>
    </row>
    <row r="412" spans="1:7" x14ac:dyDescent="0.45">
      <c r="A412" s="3" t="s">
        <v>160</v>
      </c>
      <c r="B412" s="2">
        <v>2.0000000000000001E-4</v>
      </c>
      <c r="C412" s="2">
        <v>0</v>
      </c>
      <c r="D412" s="2">
        <v>1E-3</v>
      </c>
      <c r="E412" s="2">
        <v>0</v>
      </c>
      <c r="F412" s="2">
        <f>VLOOKUP(Reach14[[#This Row],[Station]],'[7]Reach and Share'!$A$2:$B$563,2,0)</f>
        <v>0</v>
      </c>
      <c r="G412" s="2">
        <f>Reach14[[#This Row],[Q1''2025]]-Reach14[[#This Row],[Q4''2024]]</f>
        <v>0</v>
      </c>
    </row>
    <row r="413" spans="1:7" x14ac:dyDescent="0.45">
      <c r="A413" s="3" t="s">
        <v>445</v>
      </c>
      <c r="C413" s="2">
        <v>0</v>
      </c>
      <c r="D413" s="2">
        <v>0</v>
      </c>
      <c r="E413" s="2">
        <v>0</v>
      </c>
      <c r="F413" s="2">
        <f>VLOOKUP(Reach14[[#This Row],[Station]],'[7]Reach and Share'!$A$2:$B$563,2,0)</f>
        <v>0</v>
      </c>
      <c r="G413" s="2">
        <f>Reach14[[#This Row],[Q1''2025]]-Reach14[[#This Row],[Q4''2024]]</f>
        <v>0</v>
      </c>
    </row>
    <row r="414" spans="1:7" x14ac:dyDescent="0.45">
      <c r="A414" s="3" t="s">
        <v>430</v>
      </c>
      <c r="B414" s="2">
        <v>0</v>
      </c>
      <c r="C414" s="2">
        <v>0</v>
      </c>
      <c r="D414" s="2">
        <v>0</v>
      </c>
      <c r="E414" s="2">
        <v>0</v>
      </c>
      <c r="F414" s="2">
        <f>VLOOKUP(Reach14[[#This Row],[Station]],'[7]Reach and Share'!$A$2:$B$563,2,0)</f>
        <v>0</v>
      </c>
      <c r="G414" s="2">
        <f>Reach14[[#This Row],[Q1''2025]]-Reach14[[#This Row],[Q4''2024]]</f>
        <v>0</v>
      </c>
    </row>
    <row r="415" spans="1:7" x14ac:dyDescent="0.45">
      <c r="A415" s="3" t="s">
        <v>422</v>
      </c>
      <c r="B415" s="2">
        <v>0</v>
      </c>
      <c r="C415" s="2">
        <v>0</v>
      </c>
      <c r="D415" s="2">
        <v>0</v>
      </c>
      <c r="E415" s="2">
        <v>0</v>
      </c>
      <c r="F415" s="2">
        <f>VLOOKUP(Reach14[[#This Row],[Station]],'[7]Reach and Share'!$A$2:$B$563,2,0)</f>
        <v>0</v>
      </c>
      <c r="G415" s="2">
        <f>Reach14[[#This Row],[Q1''2025]]-Reach14[[#This Row],[Q4''2024]]</f>
        <v>0</v>
      </c>
    </row>
    <row r="416" spans="1:7" x14ac:dyDescent="0.45">
      <c r="A416" s="3" t="s">
        <v>203</v>
      </c>
      <c r="B416" s="2">
        <v>0</v>
      </c>
      <c r="C416" s="2">
        <v>0</v>
      </c>
      <c r="D416" s="2">
        <v>6.9999999999999999E-4</v>
      </c>
      <c r="E416" s="2">
        <v>0</v>
      </c>
      <c r="F416" s="2">
        <f>VLOOKUP(Reach14[[#This Row],[Station]],'[7]Reach and Share'!$A$2:$B$563,2,0)</f>
        <v>0</v>
      </c>
      <c r="G416" s="2">
        <f>Reach14[[#This Row],[Q1''2025]]-Reach14[[#This Row],[Q4''2024]]</f>
        <v>0</v>
      </c>
    </row>
    <row r="417" spans="1:7" x14ac:dyDescent="0.45">
      <c r="A417" s="3" t="s">
        <v>399</v>
      </c>
      <c r="B417" s="2">
        <v>0</v>
      </c>
      <c r="C417" s="2">
        <v>0</v>
      </c>
      <c r="D417" s="2">
        <v>0</v>
      </c>
      <c r="E417" s="2">
        <v>0</v>
      </c>
      <c r="F417" s="2">
        <f>VLOOKUP(Reach14[[#This Row],[Station]],'[7]Reach and Share'!$A$2:$B$563,2,0)</f>
        <v>0</v>
      </c>
      <c r="G417" s="2">
        <f>Reach14[[#This Row],[Q1''2025]]-Reach14[[#This Row],[Q4''2024]]</f>
        <v>0</v>
      </c>
    </row>
    <row r="418" spans="1:7" x14ac:dyDescent="0.45">
      <c r="A418" s="3" t="s">
        <v>410</v>
      </c>
      <c r="B418" s="2">
        <v>0</v>
      </c>
      <c r="C418" s="2">
        <v>0</v>
      </c>
      <c r="D418" s="2">
        <v>0</v>
      </c>
      <c r="E418" s="2">
        <v>0</v>
      </c>
      <c r="F418" s="2">
        <f>VLOOKUP(Reach14[[#This Row],[Station]],'[7]Reach and Share'!$A$2:$B$563,2,0)</f>
        <v>0</v>
      </c>
      <c r="G418" s="2">
        <f>Reach14[[#This Row],[Q1''2025]]-Reach14[[#This Row],[Q4''2024]]</f>
        <v>0</v>
      </c>
    </row>
    <row r="419" spans="1:7" x14ac:dyDescent="0.45">
      <c r="A419" s="3" t="s">
        <v>509</v>
      </c>
      <c r="E419" s="2">
        <v>0</v>
      </c>
      <c r="F419" s="2">
        <f>VLOOKUP(Reach14[[#This Row],[Station]],'[7]Reach and Share'!$A$2:$B$563,2,0)</f>
        <v>0</v>
      </c>
      <c r="G419" s="2">
        <f>Reach14[[#This Row],[Q1''2025]]-Reach14[[#This Row],[Q4''2024]]</f>
        <v>0</v>
      </c>
    </row>
    <row r="420" spans="1:7" x14ac:dyDescent="0.45">
      <c r="A420" s="3" t="s">
        <v>426</v>
      </c>
      <c r="B420" s="2">
        <v>0</v>
      </c>
      <c r="C420" s="2">
        <v>0</v>
      </c>
      <c r="D420" s="2">
        <v>0</v>
      </c>
      <c r="E420" s="2">
        <v>0</v>
      </c>
      <c r="F420" s="2">
        <f>VLOOKUP(Reach14[[#This Row],[Station]],'[7]Reach and Share'!$A$2:$B$563,2,0)</f>
        <v>0</v>
      </c>
      <c r="G420" s="2">
        <f>Reach14[[#This Row],[Q1''2025]]-Reach14[[#This Row],[Q4''2024]]</f>
        <v>0</v>
      </c>
    </row>
    <row r="421" spans="1:7" x14ac:dyDescent="0.45">
      <c r="A421" s="3" t="s">
        <v>444</v>
      </c>
      <c r="C421" s="2">
        <v>0</v>
      </c>
      <c r="D421" s="2">
        <v>0</v>
      </c>
      <c r="E421" s="2">
        <v>0</v>
      </c>
      <c r="F421" s="2">
        <f>VLOOKUP(Reach14[[#This Row],[Station]],'[7]Reach and Share'!$A$2:$B$563,2,0)</f>
        <v>0</v>
      </c>
      <c r="G421" s="2">
        <f>Reach14[[#This Row],[Q1''2025]]-Reach14[[#This Row],[Q4''2024]]</f>
        <v>0</v>
      </c>
    </row>
    <row r="422" spans="1:7" x14ac:dyDescent="0.45">
      <c r="A422" s="3" t="s">
        <v>180</v>
      </c>
      <c r="B422" s="2">
        <v>0</v>
      </c>
      <c r="C422" s="2">
        <v>0</v>
      </c>
      <c r="D422" s="2">
        <v>0</v>
      </c>
      <c r="E422" s="2">
        <v>0</v>
      </c>
      <c r="F422" s="2">
        <f>VLOOKUP(Reach14[[#This Row],[Station]],'[7]Reach and Share'!$A$2:$B$563,2,0)</f>
        <v>0</v>
      </c>
      <c r="G422" s="2">
        <f>Reach14[[#This Row],[Q1''2025]]-Reach14[[#This Row],[Q4''2024]]</f>
        <v>0</v>
      </c>
    </row>
    <row r="423" spans="1:7" x14ac:dyDescent="0.45">
      <c r="A423" s="3" t="s">
        <v>519</v>
      </c>
      <c r="E423" s="2">
        <v>0</v>
      </c>
      <c r="F423" s="2">
        <f>VLOOKUP(Reach14[[#This Row],[Station]],'[7]Reach and Share'!$A$2:$B$563,2,0)</f>
        <v>0</v>
      </c>
      <c r="G423" s="2">
        <f>Reach14[[#This Row],[Q1''2025]]-Reach14[[#This Row],[Q4''2024]]</f>
        <v>0</v>
      </c>
    </row>
    <row r="424" spans="1:7" x14ac:dyDescent="0.45">
      <c r="A424" s="3" t="s">
        <v>429</v>
      </c>
      <c r="B424" s="2">
        <v>0</v>
      </c>
      <c r="C424" s="2">
        <v>0</v>
      </c>
      <c r="D424" s="2">
        <v>0</v>
      </c>
      <c r="E424" s="2">
        <v>0</v>
      </c>
      <c r="F424" s="2">
        <f>VLOOKUP(Reach14[[#This Row],[Station]],'[7]Reach and Share'!$A$2:$B$563,2,0)</f>
        <v>0</v>
      </c>
      <c r="G424" s="2">
        <f>Reach14[[#This Row],[Q1''2025]]-Reach14[[#This Row],[Q4''2024]]</f>
        <v>0</v>
      </c>
    </row>
    <row r="425" spans="1:7" x14ac:dyDescent="0.45">
      <c r="A425" s="3" t="s">
        <v>428</v>
      </c>
      <c r="B425" s="2">
        <v>0</v>
      </c>
      <c r="C425" s="2">
        <v>2.0000000000000001E-4</v>
      </c>
      <c r="D425" s="2">
        <v>0</v>
      </c>
      <c r="E425" s="2">
        <v>0</v>
      </c>
      <c r="F425" s="2">
        <f>VLOOKUP(Reach14[[#This Row],[Station]],'[7]Reach and Share'!$A$2:$B$563,2,0)</f>
        <v>0</v>
      </c>
      <c r="G425" s="2">
        <f>Reach14[[#This Row],[Q1''2025]]-Reach14[[#This Row],[Q4''2024]]</f>
        <v>0</v>
      </c>
    </row>
    <row r="426" spans="1:7" x14ac:dyDescent="0.45">
      <c r="A426" s="3" t="s">
        <v>427</v>
      </c>
      <c r="B426" s="2">
        <v>2.0000000000000001E-4</v>
      </c>
      <c r="C426" s="2">
        <v>0</v>
      </c>
      <c r="D426" s="2">
        <v>0</v>
      </c>
      <c r="E426" s="2">
        <v>0</v>
      </c>
      <c r="F426" s="2">
        <f>VLOOKUP(Reach14[[#This Row],[Station]],'[7]Reach and Share'!$A$2:$B$563,2,0)</f>
        <v>0</v>
      </c>
      <c r="G426" s="2">
        <f>Reach14[[#This Row],[Q1''2025]]-Reach14[[#This Row],[Q4''2024]]</f>
        <v>0</v>
      </c>
    </row>
    <row r="427" spans="1:7" x14ac:dyDescent="0.45">
      <c r="A427" s="3" t="s">
        <v>389</v>
      </c>
      <c r="B427" s="2">
        <v>0</v>
      </c>
      <c r="C427" s="2">
        <v>0</v>
      </c>
      <c r="D427" s="2">
        <v>0</v>
      </c>
      <c r="E427" s="2">
        <v>0</v>
      </c>
      <c r="F427" s="2">
        <f>VLOOKUP(Reach14[[#This Row],[Station]],'[7]Reach and Share'!$A$2:$B$563,2,0)</f>
        <v>0</v>
      </c>
      <c r="G427" s="2">
        <f>Reach14[[#This Row],[Q1''2025]]-Reach14[[#This Row],[Q4''2024]]</f>
        <v>0</v>
      </c>
    </row>
    <row r="428" spans="1:7" x14ac:dyDescent="0.45">
      <c r="A428" s="3" t="s">
        <v>45</v>
      </c>
      <c r="B428" s="2">
        <v>2.0000000000000001E-4</v>
      </c>
      <c r="C428" s="2">
        <v>0</v>
      </c>
      <c r="D428" s="2">
        <v>0</v>
      </c>
      <c r="E428" s="2">
        <v>0</v>
      </c>
      <c r="F428" s="2">
        <f>VLOOKUP(Reach14[[#This Row],[Station]],'[7]Reach and Share'!$A$2:$B$563,2,0)</f>
        <v>0</v>
      </c>
      <c r="G428" s="2">
        <f>Reach14[[#This Row],[Q1''2025]]-Reach14[[#This Row],[Q4''2024]]</f>
        <v>0</v>
      </c>
    </row>
    <row r="429" spans="1:7" x14ac:dyDescent="0.45">
      <c r="A429" s="3" t="s">
        <v>474</v>
      </c>
      <c r="D429" s="2">
        <v>0</v>
      </c>
      <c r="E429" s="2">
        <v>0</v>
      </c>
      <c r="F429" s="2">
        <f>VLOOKUP(Reach14[[#This Row],[Station]],'[7]Reach and Share'!$A$2:$B$563,2,0)</f>
        <v>0</v>
      </c>
      <c r="G429" s="2">
        <f>Reach14[[#This Row],[Q1''2025]]-Reach14[[#This Row],[Q4''2024]]</f>
        <v>0</v>
      </c>
    </row>
    <row r="430" spans="1:7" x14ac:dyDescent="0.45">
      <c r="A430" s="3" t="s">
        <v>390</v>
      </c>
      <c r="B430" s="2">
        <v>0</v>
      </c>
      <c r="C430" s="2">
        <v>0</v>
      </c>
      <c r="D430" s="2">
        <v>0</v>
      </c>
      <c r="E430" s="2">
        <v>0</v>
      </c>
      <c r="F430" s="2">
        <f>VLOOKUP(Reach14[[#This Row],[Station]],'[7]Reach and Share'!$A$2:$B$563,2,0)</f>
        <v>0</v>
      </c>
      <c r="G430" s="2">
        <f>Reach14[[#This Row],[Q1''2025]]-Reach14[[#This Row],[Q4''2024]]</f>
        <v>0</v>
      </c>
    </row>
    <row r="431" spans="1:7" x14ac:dyDescent="0.45">
      <c r="A431" s="3" t="s">
        <v>393</v>
      </c>
      <c r="B431" s="2">
        <v>0</v>
      </c>
      <c r="C431" s="2">
        <v>0</v>
      </c>
      <c r="D431" s="2">
        <v>0</v>
      </c>
      <c r="E431" s="2">
        <v>0</v>
      </c>
      <c r="F431" s="2">
        <f>VLOOKUP(Reach14[[#This Row],[Station]],'[7]Reach and Share'!$A$2:$B$563,2,0)</f>
        <v>0</v>
      </c>
      <c r="G431" s="2">
        <f>Reach14[[#This Row],[Q1''2025]]-Reach14[[#This Row],[Q4''2024]]</f>
        <v>0</v>
      </c>
    </row>
    <row r="432" spans="1:7" x14ac:dyDescent="0.45">
      <c r="A432" s="3" t="s">
        <v>392</v>
      </c>
      <c r="B432" s="2">
        <v>0</v>
      </c>
      <c r="C432" s="2">
        <v>0</v>
      </c>
      <c r="D432" s="2">
        <v>0</v>
      </c>
      <c r="E432" s="2">
        <v>0</v>
      </c>
      <c r="F432" s="2">
        <f>VLOOKUP(Reach14[[#This Row],[Station]],'[7]Reach and Share'!$A$2:$B$563,2,0)</f>
        <v>0</v>
      </c>
      <c r="G432" s="2">
        <f>Reach14[[#This Row],[Q1''2025]]-Reach14[[#This Row],[Q4''2024]]</f>
        <v>0</v>
      </c>
    </row>
    <row r="433" spans="1:7" x14ac:dyDescent="0.45">
      <c r="A433" s="3" t="s">
        <v>391</v>
      </c>
      <c r="B433" s="2">
        <v>0</v>
      </c>
      <c r="C433" s="2">
        <v>0</v>
      </c>
      <c r="D433" s="2">
        <v>0</v>
      </c>
      <c r="E433" s="2">
        <v>0</v>
      </c>
      <c r="F433" s="2">
        <f>VLOOKUP(Reach14[[#This Row],[Station]],'[7]Reach and Share'!$A$2:$B$563,2,0)</f>
        <v>0</v>
      </c>
      <c r="G433" s="2">
        <f>Reach14[[#This Row],[Q1''2025]]-Reach14[[#This Row],[Q4''2024]]</f>
        <v>0</v>
      </c>
    </row>
    <row r="434" spans="1:7" x14ac:dyDescent="0.45">
      <c r="A434" s="3" t="s">
        <v>187</v>
      </c>
      <c r="B434" s="2">
        <v>0</v>
      </c>
      <c r="C434" s="2">
        <v>0</v>
      </c>
      <c r="D434" s="2">
        <v>0</v>
      </c>
      <c r="E434" s="2">
        <v>0</v>
      </c>
      <c r="F434" s="2">
        <f>VLOOKUP(Reach14[[#This Row],[Station]],'[7]Reach and Share'!$A$2:$B$563,2,0)</f>
        <v>0</v>
      </c>
      <c r="G434" s="2">
        <f>Reach14[[#This Row],[Q1''2025]]-Reach14[[#This Row],[Q4''2024]]</f>
        <v>0</v>
      </c>
    </row>
    <row r="435" spans="1:7" x14ac:dyDescent="0.45">
      <c r="A435" s="3" t="s">
        <v>436</v>
      </c>
      <c r="C435" s="2">
        <v>1.8E-3</v>
      </c>
      <c r="D435" s="2">
        <v>0</v>
      </c>
      <c r="E435" s="2">
        <v>0</v>
      </c>
      <c r="F435" s="2">
        <f>VLOOKUP(Reach14[[#This Row],[Station]],'[7]Reach and Share'!$A$2:$B$563,2,0)</f>
        <v>0</v>
      </c>
      <c r="G435" s="2">
        <f>Reach14[[#This Row],[Q1''2025]]-Reach14[[#This Row],[Q4''2024]]</f>
        <v>0</v>
      </c>
    </row>
    <row r="436" spans="1:7" x14ac:dyDescent="0.45">
      <c r="A436" s="3" t="s">
        <v>409</v>
      </c>
      <c r="B436" s="2">
        <v>0</v>
      </c>
      <c r="C436" s="2">
        <v>0</v>
      </c>
      <c r="D436" s="2">
        <v>0</v>
      </c>
      <c r="E436" s="2">
        <v>0</v>
      </c>
      <c r="F436" s="2">
        <f>VLOOKUP(Reach14[[#This Row],[Station]],'[7]Reach and Share'!$A$2:$B$563,2,0)</f>
        <v>0</v>
      </c>
      <c r="G436" s="2">
        <f>Reach14[[#This Row],[Q1''2025]]-Reach14[[#This Row],[Q4''2024]]</f>
        <v>0</v>
      </c>
    </row>
    <row r="437" spans="1:7" x14ac:dyDescent="0.45">
      <c r="A437" s="3" t="s">
        <v>208</v>
      </c>
      <c r="B437" s="2">
        <v>0</v>
      </c>
      <c r="C437" s="2">
        <v>0</v>
      </c>
      <c r="D437" s="2">
        <v>0</v>
      </c>
      <c r="E437" s="2">
        <v>0</v>
      </c>
      <c r="F437" s="2">
        <f>VLOOKUP(Reach14[[#This Row],[Station]],'[7]Reach and Share'!$A$2:$B$563,2,0)</f>
        <v>0</v>
      </c>
      <c r="G437" s="2">
        <f>Reach14[[#This Row],[Q1''2025]]-Reach14[[#This Row],[Q4''2024]]</f>
        <v>0</v>
      </c>
    </row>
    <row r="438" spans="1:7" x14ac:dyDescent="0.45">
      <c r="A438" s="3" t="s">
        <v>437</v>
      </c>
      <c r="C438" s="2">
        <v>0</v>
      </c>
      <c r="D438" s="2">
        <v>0</v>
      </c>
      <c r="E438" s="2">
        <v>0</v>
      </c>
      <c r="F438" s="2">
        <f>VLOOKUP(Reach14[[#This Row],[Station]],'[7]Reach and Share'!$A$2:$B$563,2,0)</f>
        <v>0</v>
      </c>
      <c r="G438" s="2">
        <f>Reach14[[#This Row],[Q1''2025]]-Reach14[[#This Row],[Q4''2024]]</f>
        <v>0</v>
      </c>
    </row>
    <row r="439" spans="1:7" x14ac:dyDescent="0.45">
      <c r="A439" s="3" t="s">
        <v>146</v>
      </c>
      <c r="B439" s="2">
        <v>0</v>
      </c>
      <c r="C439" s="2">
        <v>0</v>
      </c>
      <c r="D439" s="2">
        <v>0</v>
      </c>
      <c r="E439" s="2">
        <v>0</v>
      </c>
      <c r="F439" s="2">
        <f>VLOOKUP(Reach14[[#This Row],[Station]],'[7]Reach and Share'!$A$2:$B$563,2,0)</f>
        <v>0</v>
      </c>
      <c r="G439" s="2">
        <f>Reach14[[#This Row],[Q1''2025]]-Reach14[[#This Row],[Q4''2024]]</f>
        <v>0</v>
      </c>
    </row>
    <row r="440" spans="1:7" x14ac:dyDescent="0.45">
      <c r="A440" s="3" t="s">
        <v>237</v>
      </c>
      <c r="B440" s="2">
        <v>0</v>
      </c>
      <c r="C440" s="2">
        <v>0</v>
      </c>
      <c r="D440" s="2">
        <v>0</v>
      </c>
      <c r="E440" s="2">
        <v>0</v>
      </c>
      <c r="F440" s="2">
        <f>VLOOKUP(Reach14[[#This Row],[Station]],'[7]Reach and Share'!$A$2:$B$563,2,0)</f>
        <v>0</v>
      </c>
      <c r="G440" s="2">
        <f>Reach14[[#This Row],[Q1''2025]]-Reach14[[#This Row],[Q4''2024]]</f>
        <v>0</v>
      </c>
    </row>
    <row r="441" spans="1:7" x14ac:dyDescent="0.45">
      <c r="A441" s="3" t="s">
        <v>201</v>
      </c>
      <c r="B441" s="2">
        <v>0</v>
      </c>
      <c r="C441" s="2">
        <v>0</v>
      </c>
      <c r="D441" s="2">
        <v>0</v>
      </c>
      <c r="E441" s="2">
        <v>0</v>
      </c>
      <c r="F441" s="2">
        <f>VLOOKUP(Reach14[[#This Row],[Station]],'[7]Reach and Share'!$A$2:$B$563,2,0)</f>
        <v>0</v>
      </c>
      <c r="G441" s="2">
        <f>Reach14[[#This Row],[Q1''2025]]-Reach14[[#This Row],[Q4''2024]]</f>
        <v>0</v>
      </c>
    </row>
    <row r="442" spans="1:7" x14ac:dyDescent="0.45">
      <c r="A442" s="3" t="s">
        <v>144</v>
      </c>
      <c r="B442" s="2">
        <v>0</v>
      </c>
      <c r="C442" s="2">
        <v>0</v>
      </c>
      <c r="D442" s="2">
        <v>0</v>
      </c>
      <c r="E442" s="2">
        <v>0</v>
      </c>
      <c r="F442" s="2">
        <f>VLOOKUP(Reach14[[#This Row],[Station]],'[7]Reach and Share'!$A$2:$B$563,2,0)</f>
        <v>0</v>
      </c>
      <c r="G442" s="2">
        <f>Reach14[[#This Row],[Q1''2025]]-Reach14[[#This Row],[Q4''2024]]</f>
        <v>0</v>
      </c>
    </row>
    <row r="443" spans="1:7" x14ac:dyDescent="0.45">
      <c r="A443" s="3" t="s">
        <v>266</v>
      </c>
      <c r="B443" s="2">
        <v>0</v>
      </c>
      <c r="C443" s="2">
        <v>0</v>
      </c>
      <c r="D443" s="2">
        <v>0</v>
      </c>
      <c r="E443" s="2">
        <v>0</v>
      </c>
      <c r="F443" s="2">
        <f>VLOOKUP(Reach14[[#This Row],[Station]],'[7]Reach and Share'!$A$2:$B$563,2,0)</f>
        <v>0</v>
      </c>
      <c r="G443" s="2">
        <f>Reach14[[#This Row],[Q1''2025]]-Reach14[[#This Row],[Q4''2024]]</f>
        <v>0</v>
      </c>
    </row>
    <row r="444" spans="1:7" x14ac:dyDescent="0.45">
      <c r="A444" s="3" t="s">
        <v>479</v>
      </c>
      <c r="D444" s="2">
        <v>8.0000000000000004E-4</v>
      </c>
      <c r="E444" s="2">
        <v>0</v>
      </c>
      <c r="F444" s="2">
        <f>VLOOKUP(Reach14[[#This Row],[Station]],'[7]Reach and Share'!$A$2:$B$563,2,0)</f>
        <v>0</v>
      </c>
      <c r="G444" s="2">
        <f>Reach14[[#This Row],[Q1''2025]]-Reach14[[#This Row],[Q4''2024]]</f>
        <v>0</v>
      </c>
    </row>
    <row r="445" spans="1:7" x14ac:dyDescent="0.45">
      <c r="A445" s="3" t="s">
        <v>478</v>
      </c>
      <c r="D445" s="2">
        <v>2.0000000000000001E-4</v>
      </c>
      <c r="E445" s="2">
        <v>0</v>
      </c>
      <c r="F445" s="2">
        <f>VLOOKUP(Reach14[[#This Row],[Station]],'[7]Reach and Share'!$A$2:$B$563,2,0)</f>
        <v>0</v>
      </c>
      <c r="G445" s="2">
        <f>Reach14[[#This Row],[Q1''2025]]-Reach14[[#This Row],[Q4''2024]]</f>
        <v>0</v>
      </c>
    </row>
    <row r="446" spans="1:7" x14ac:dyDescent="0.45">
      <c r="A446" s="3" t="s">
        <v>159</v>
      </c>
      <c r="B446" s="2">
        <v>0</v>
      </c>
      <c r="C446" s="2">
        <v>0</v>
      </c>
      <c r="D446" s="2">
        <v>0</v>
      </c>
      <c r="E446" s="2">
        <v>0</v>
      </c>
      <c r="F446" s="2">
        <f>VLOOKUP(Reach14[[#This Row],[Station]],'[7]Reach and Share'!$A$2:$B$563,2,0)</f>
        <v>0</v>
      </c>
      <c r="G446" s="2">
        <f>Reach14[[#This Row],[Q1''2025]]-Reach14[[#This Row],[Q4''2024]]</f>
        <v>0</v>
      </c>
    </row>
    <row r="447" spans="1:7" x14ac:dyDescent="0.45">
      <c r="A447" s="3" t="s">
        <v>265</v>
      </c>
      <c r="B447" s="2">
        <v>0</v>
      </c>
      <c r="C447" s="2">
        <v>0</v>
      </c>
      <c r="D447" s="2">
        <v>0</v>
      </c>
      <c r="E447" s="2">
        <v>0</v>
      </c>
      <c r="F447" s="2">
        <f>VLOOKUP(Reach14[[#This Row],[Station]],'[7]Reach and Share'!$A$2:$B$563,2,0)</f>
        <v>0</v>
      </c>
      <c r="G447" s="2">
        <f>Reach14[[#This Row],[Q1''2025]]-Reach14[[#This Row],[Q4''2024]]</f>
        <v>0</v>
      </c>
    </row>
    <row r="448" spans="1:7" x14ac:dyDescent="0.45">
      <c r="A448" s="3" t="s">
        <v>504</v>
      </c>
      <c r="E448" s="2">
        <v>0</v>
      </c>
      <c r="F448" s="2">
        <f>VLOOKUP(Reach14[[#This Row],[Station]],'[7]Reach and Share'!$A$2:$B$563,2,0)</f>
        <v>0</v>
      </c>
      <c r="G448" s="2">
        <f>Reach14[[#This Row],[Q1''2025]]-Reach14[[#This Row],[Q4''2024]]</f>
        <v>0</v>
      </c>
    </row>
    <row r="449" spans="1:7" x14ac:dyDescent="0.45">
      <c r="A449" s="3" t="s">
        <v>287</v>
      </c>
      <c r="B449" s="2">
        <v>0</v>
      </c>
      <c r="C449" s="2">
        <v>0</v>
      </c>
      <c r="D449" s="2">
        <v>2.0000000000000001E-4</v>
      </c>
      <c r="E449" s="2">
        <v>0</v>
      </c>
      <c r="F449" s="2">
        <f>VLOOKUP(Reach14[[#This Row],[Station]],'[7]Reach and Share'!$A$2:$B$563,2,0)</f>
        <v>0</v>
      </c>
      <c r="G449" s="2">
        <f>Reach14[[#This Row],[Q1''2025]]-Reach14[[#This Row],[Q4''2024]]</f>
        <v>0</v>
      </c>
    </row>
    <row r="450" spans="1:7" x14ac:dyDescent="0.45">
      <c r="A450" s="3" t="s">
        <v>284</v>
      </c>
      <c r="B450" s="2">
        <v>0</v>
      </c>
      <c r="C450" s="2">
        <v>0</v>
      </c>
      <c r="D450" s="2">
        <v>0</v>
      </c>
      <c r="E450" s="2">
        <v>0</v>
      </c>
      <c r="F450" s="2">
        <f>VLOOKUP(Reach14[[#This Row],[Station]],'[7]Reach and Share'!$A$2:$B$563,2,0)</f>
        <v>0</v>
      </c>
      <c r="G450" s="2">
        <f>Reach14[[#This Row],[Q1''2025]]-Reach14[[#This Row],[Q4''2024]]</f>
        <v>0</v>
      </c>
    </row>
    <row r="451" spans="1:7" x14ac:dyDescent="0.45">
      <c r="A451" s="3" t="s">
        <v>495</v>
      </c>
      <c r="E451" s="2">
        <v>0</v>
      </c>
      <c r="F451" s="2">
        <f>VLOOKUP(Reach14[[#This Row],[Station]],'[7]Reach and Share'!$A$2:$B$563,2,0)</f>
        <v>0</v>
      </c>
      <c r="G451" s="2">
        <f>Reach14[[#This Row],[Q1''2025]]-Reach14[[#This Row],[Q4''2024]]</f>
        <v>0</v>
      </c>
    </row>
    <row r="452" spans="1:7" x14ac:dyDescent="0.45">
      <c r="A452" s="3" t="s">
        <v>93</v>
      </c>
      <c r="B452" s="2">
        <v>0</v>
      </c>
      <c r="C452" s="2">
        <v>0</v>
      </c>
      <c r="D452" s="2">
        <v>0</v>
      </c>
      <c r="E452" s="2">
        <v>0</v>
      </c>
      <c r="F452" s="2">
        <f>VLOOKUP(Reach14[[#This Row],[Station]],'[7]Reach and Share'!$A$2:$B$563,2,0)</f>
        <v>0</v>
      </c>
      <c r="G452" s="2">
        <f>Reach14[[#This Row],[Q1''2025]]-Reach14[[#This Row],[Q4''2024]]</f>
        <v>0</v>
      </c>
    </row>
    <row r="453" spans="1:7" x14ac:dyDescent="0.45">
      <c r="A453" s="3" t="s">
        <v>39</v>
      </c>
      <c r="B453" s="2">
        <v>0</v>
      </c>
      <c r="C453" s="2">
        <v>0</v>
      </c>
      <c r="D453" s="2">
        <v>0</v>
      </c>
      <c r="E453" s="2">
        <v>0</v>
      </c>
      <c r="F453" s="2">
        <f>VLOOKUP(Reach14[[#This Row],[Station]],'[7]Reach and Share'!$A$2:$B$563,2,0)</f>
        <v>0</v>
      </c>
      <c r="G453" s="2">
        <f>Reach14[[#This Row],[Q1''2025]]-Reach14[[#This Row],[Q4''2024]]</f>
        <v>0</v>
      </c>
    </row>
    <row r="454" spans="1:7" x14ac:dyDescent="0.45">
      <c r="A454" s="3" t="s">
        <v>286</v>
      </c>
      <c r="B454" s="2">
        <v>0</v>
      </c>
      <c r="C454" s="2">
        <v>0</v>
      </c>
      <c r="D454" s="2">
        <v>0</v>
      </c>
      <c r="E454" s="2">
        <v>0</v>
      </c>
      <c r="F454" s="2">
        <f>VLOOKUP(Reach14[[#This Row],[Station]],'[7]Reach and Share'!$A$2:$B$563,2,0)</f>
        <v>0</v>
      </c>
      <c r="G454" s="2">
        <f>Reach14[[#This Row],[Q1''2025]]-Reach14[[#This Row],[Q4''2024]]</f>
        <v>0</v>
      </c>
    </row>
    <row r="455" spans="1:7" x14ac:dyDescent="0.45">
      <c r="A455" s="3" t="s">
        <v>452</v>
      </c>
      <c r="C455" s="2">
        <v>0</v>
      </c>
      <c r="D455" s="2">
        <v>0</v>
      </c>
      <c r="E455" s="2">
        <v>0</v>
      </c>
      <c r="F455" s="2">
        <f>VLOOKUP(Reach14[[#This Row],[Station]],'[7]Reach and Share'!$A$2:$B$563,2,0)</f>
        <v>0</v>
      </c>
      <c r="G455" s="2">
        <f>Reach14[[#This Row],[Q1''2025]]-Reach14[[#This Row],[Q4''2024]]</f>
        <v>0</v>
      </c>
    </row>
    <row r="456" spans="1:7" x14ac:dyDescent="0.45">
      <c r="A456" s="3" t="s">
        <v>251</v>
      </c>
      <c r="B456" s="2">
        <v>0</v>
      </c>
      <c r="C456" s="2">
        <v>0</v>
      </c>
      <c r="D456" s="2">
        <v>0</v>
      </c>
      <c r="E456" s="2">
        <v>0</v>
      </c>
      <c r="F456" s="2">
        <f>VLOOKUP(Reach14[[#This Row],[Station]],'[7]Reach and Share'!$A$2:$B$563,2,0)</f>
        <v>0</v>
      </c>
      <c r="G456" s="2">
        <f>Reach14[[#This Row],[Q1''2025]]-Reach14[[#This Row],[Q4''2024]]</f>
        <v>0</v>
      </c>
    </row>
    <row r="457" spans="1:7" x14ac:dyDescent="0.45">
      <c r="A457" s="3" t="s">
        <v>229</v>
      </c>
      <c r="B457" s="2">
        <v>0</v>
      </c>
      <c r="C457" s="2">
        <v>0</v>
      </c>
      <c r="D457" s="2">
        <v>0</v>
      </c>
      <c r="E457" s="2">
        <v>0</v>
      </c>
      <c r="F457" s="2">
        <f>VLOOKUP(Reach14[[#This Row],[Station]],'[7]Reach and Share'!$A$2:$B$563,2,0)</f>
        <v>0</v>
      </c>
      <c r="G457" s="2">
        <f>Reach14[[#This Row],[Q1''2025]]-Reach14[[#This Row],[Q4''2024]]</f>
        <v>0</v>
      </c>
    </row>
    <row r="458" spans="1:7" x14ac:dyDescent="0.45">
      <c r="A458" s="3" t="s">
        <v>20</v>
      </c>
      <c r="B458" s="2">
        <v>2.0000000000000001E-4</v>
      </c>
      <c r="C458" s="2">
        <v>0</v>
      </c>
      <c r="D458" s="2">
        <v>0</v>
      </c>
      <c r="E458" s="2">
        <v>0</v>
      </c>
      <c r="F458" s="2">
        <f>VLOOKUP(Reach14[[#This Row],[Station]],'[7]Reach and Share'!$A$2:$B$563,2,0)</f>
        <v>0</v>
      </c>
      <c r="G458" s="2">
        <f>Reach14[[#This Row],[Q1''2025]]-Reach14[[#This Row],[Q4''2024]]</f>
        <v>0</v>
      </c>
    </row>
    <row r="459" spans="1:7" x14ac:dyDescent="0.45">
      <c r="A459" s="3" t="s">
        <v>153</v>
      </c>
      <c r="B459" s="2">
        <v>0</v>
      </c>
      <c r="C459" s="2">
        <v>0</v>
      </c>
      <c r="D459" s="2">
        <v>0</v>
      </c>
      <c r="E459" s="2">
        <v>0</v>
      </c>
      <c r="F459" s="2">
        <f>VLOOKUP(Reach14[[#This Row],[Station]],'[7]Reach and Share'!$A$2:$B$563,2,0)</f>
        <v>0</v>
      </c>
      <c r="G459" s="2">
        <f>Reach14[[#This Row],[Q1''2025]]-Reach14[[#This Row],[Q4''2024]]</f>
        <v>0</v>
      </c>
    </row>
    <row r="460" spans="1:7" x14ac:dyDescent="0.45">
      <c r="A460" s="3" t="s">
        <v>79</v>
      </c>
      <c r="B460" s="2">
        <v>0</v>
      </c>
      <c r="C460" s="2">
        <v>0</v>
      </c>
      <c r="D460" s="2">
        <v>0</v>
      </c>
      <c r="E460" s="2">
        <v>0</v>
      </c>
      <c r="F460" s="2">
        <f>VLOOKUP(Reach14[[#This Row],[Station]],'[7]Reach and Share'!$A$2:$B$563,2,0)</f>
        <v>0</v>
      </c>
      <c r="G460" s="2">
        <f>Reach14[[#This Row],[Q1''2025]]-Reach14[[#This Row],[Q4''2024]]</f>
        <v>0</v>
      </c>
    </row>
    <row r="461" spans="1:7" x14ac:dyDescent="0.45">
      <c r="A461" s="3" t="s">
        <v>451</v>
      </c>
      <c r="C461" s="2">
        <v>0</v>
      </c>
      <c r="D461" s="2">
        <v>0</v>
      </c>
      <c r="E461" s="2">
        <v>0</v>
      </c>
      <c r="F461" s="2">
        <f>VLOOKUP(Reach14[[#This Row],[Station]],'[7]Reach and Share'!$A$2:$B$563,2,0)</f>
        <v>0</v>
      </c>
      <c r="G461" s="2">
        <f>Reach14[[#This Row],[Q1''2025]]-Reach14[[#This Row],[Q4''2024]]</f>
        <v>0</v>
      </c>
    </row>
    <row r="462" spans="1:7" x14ac:dyDescent="0.45">
      <c r="A462" s="3" t="s">
        <v>250</v>
      </c>
      <c r="B462" s="2">
        <v>0</v>
      </c>
      <c r="C462" s="2">
        <v>0</v>
      </c>
      <c r="D462" s="2">
        <v>0</v>
      </c>
      <c r="E462" s="2">
        <v>0</v>
      </c>
      <c r="F462" s="2">
        <f>VLOOKUP(Reach14[[#This Row],[Station]],'[7]Reach and Share'!$A$2:$B$563,2,0)</f>
        <v>0</v>
      </c>
      <c r="G462" s="2">
        <f>Reach14[[#This Row],[Q1''2025]]-Reach14[[#This Row],[Q4''2024]]</f>
        <v>0</v>
      </c>
    </row>
    <row r="463" spans="1:7" x14ac:dyDescent="0.45">
      <c r="A463" s="3" t="s">
        <v>244</v>
      </c>
      <c r="B463" s="2">
        <v>0</v>
      </c>
      <c r="C463" s="2">
        <v>0</v>
      </c>
      <c r="D463" s="2">
        <v>0</v>
      </c>
      <c r="E463" s="2">
        <v>0</v>
      </c>
      <c r="F463" s="2">
        <f>VLOOKUP(Reach14[[#This Row],[Station]],'[7]Reach and Share'!$A$2:$B$563,2,0)</f>
        <v>0</v>
      </c>
      <c r="G463" s="2">
        <f>Reach14[[#This Row],[Q1''2025]]-Reach14[[#This Row],[Q4''2024]]</f>
        <v>0</v>
      </c>
    </row>
    <row r="464" spans="1:7" x14ac:dyDescent="0.45">
      <c r="A464" s="3" t="s">
        <v>25</v>
      </c>
      <c r="B464" s="2">
        <v>0</v>
      </c>
      <c r="C464" s="2">
        <v>0</v>
      </c>
      <c r="D464" s="2">
        <v>0</v>
      </c>
      <c r="E464" s="2">
        <v>0</v>
      </c>
      <c r="F464" s="2">
        <f>VLOOKUP(Reach14[[#This Row],[Station]],'[7]Reach and Share'!$A$2:$B$563,2,0)</f>
        <v>0</v>
      </c>
      <c r="G464" s="2">
        <f>Reach14[[#This Row],[Q1''2025]]-Reach14[[#This Row],[Q4''2024]]</f>
        <v>0</v>
      </c>
    </row>
    <row r="465" spans="1:7" x14ac:dyDescent="0.45">
      <c r="A465" s="3" t="s">
        <v>221</v>
      </c>
      <c r="B465" s="2">
        <v>0</v>
      </c>
      <c r="C465" s="2">
        <v>0</v>
      </c>
      <c r="D465" s="2">
        <v>0</v>
      </c>
      <c r="E465" s="2">
        <v>0</v>
      </c>
      <c r="F465" s="2">
        <f>VLOOKUP(Reach14[[#This Row],[Station]],'[7]Reach and Share'!$A$2:$B$563,2,0)</f>
        <v>0</v>
      </c>
      <c r="G465" s="2">
        <f>Reach14[[#This Row],[Q1''2025]]-Reach14[[#This Row],[Q4''2024]]</f>
        <v>0</v>
      </c>
    </row>
    <row r="466" spans="1:7" x14ac:dyDescent="0.45">
      <c r="A466" s="3" t="s">
        <v>485</v>
      </c>
      <c r="D466" s="2">
        <v>0</v>
      </c>
      <c r="E466" s="2">
        <v>0</v>
      </c>
      <c r="F466" s="2">
        <f>VLOOKUP(Reach14[[#This Row],[Station]],'[7]Reach and Share'!$A$2:$B$563,2,0)</f>
        <v>0</v>
      </c>
      <c r="G466" s="2">
        <f>Reach14[[#This Row],[Q1''2025]]-Reach14[[#This Row],[Q4''2024]]</f>
        <v>0</v>
      </c>
    </row>
    <row r="467" spans="1:7" x14ac:dyDescent="0.45">
      <c r="A467" s="3" t="s">
        <v>248</v>
      </c>
      <c r="B467" s="2">
        <v>0</v>
      </c>
      <c r="C467" s="2">
        <v>0</v>
      </c>
      <c r="D467" s="2">
        <v>0</v>
      </c>
      <c r="E467" s="2">
        <v>0</v>
      </c>
      <c r="F467" s="2">
        <f>VLOOKUP(Reach14[[#This Row],[Station]],'[7]Reach and Share'!$A$2:$B$563,2,0)</f>
        <v>0</v>
      </c>
      <c r="G467" s="2">
        <f>Reach14[[#This Row],[Q1''2025]]-Reach14[[#This Row],[Q4''2024]]</f>
        <v>0</v>
      </c>
    </row>
    <row r="468" spans="1:7" x14ac:dyDescent="0.45">
      <c r="A468" s="3" t="s">
        <v>247</v>
      </c>
      <c r="B468" s="2">
        <v>0</v>
      </c>
      <c r="C468" s="2">
        <v>0</v>
      </c>
      <c r="D468" s="2">
        <v>0</v>
      </c>
      <c r="E468" s="2">
        <v>0</v>
      </c>
      <c r="F468" s="2">
        <f>VLOOKUP(Reach14[[#This Row],[Station]],'[7]Reach and Share'!$A$2:$B$563,2,0)</f>
        <v>0</v>
      </c>
      <c r="G468" s="2">
        <f>Reach14[[#This Row],[Q1''2025]]-Reach14[[#This Row],[Q4''2024]]</f>
        <v>0</v>
      </c>
    </row>
    <row r="469" spans="1:7" x14ac:dyDescent="0.45">
      <c r="A469" s="3" t="s">
        <v>245</v>
      </c>
      <c r="B469" s="2">
        <v>0</v>
      </c>
      <c r="C469" s="2">
        <v>0</v>
      </c>
      <c r="D469" s="2">
        <v>0</v>
      </c>
      <c r="E469" s="2">
        <v>0</v>
      </c>
      <c r="F469" s="2">
        <f>VLOOKUP(Reach14[[#This Row],[Station]],'[7]Reach and Share'!$A$2:$B$563,2,0)</f>
        <v>0</v>
      </c>
      <c r="G469" s="2">
        <f>Reach14[[#This Row],[Q1''2025]]-Reach14[[#This Row],[Q4''2024]]</f>
        <v>0</v>
      </c>
    </row>
    <row r="470" spans="1:7" x14ac:dyDescent="0.45">
      <c r="A470" s="3" t="s">
        <v>277</v>
      </c>
      <c r="B470" s="2">
        <v>0</v>
      </c>
      <c r="C470" s="2">
        <v>0</v>
      </c>
      <c r="D470" s="2">
        <v>0</v>
      </c>
      <c r="E470" s="2">
        <v>0</v>
      </c>
      <c r="F470" s="2">
        <f>VLOOKUP(Reach14[[#This Row],[Station]],'[7]Reach and Share'!$A$2:$B$563,2,0)</f>
        <v>0</v>
      </c>
      <c r="G470" s="2">
        <f>Reach14[[#This Row],[Q1''2025]]-Reach14[[#This Row],[Q4''2024]]</f>
        <v>0</v>
      </c>
    </row>
    <row r="471" spans="1:7" x14ac:dyDescent="0.45">
      <c r="A471" s="3" t="s">
        <v>276</v>
      </c>
      <c r="B471" s="2">
        <v>0</v>
      </c>
      <c r="C471" s="2">
        <v>0</v>
      </c>
      <c r="D471" s="2">
        <v>0</v>
      </c>
      <c r="E471" s="2">
        <v>0</v>
      </c>
      <c r="F471" s="2">
        <f>VLOOKUP(Reach14[[#This Row],[Station]],'[7]Reach and Share'!$A$2:$B$563,2,0)</f>
        <v>0</v>
      </c>
      <c r="G471" s="2">
        <f>Reach14[[#This Row],[Q1''2025]]-Reach14[[#This Row],[Q4''2024]]</f>
        <v>0</v>
      </c>
    </row>
    <row r="472" spans="1:7" x14ac:dyDescent="0.45">
      <c r="A472" s="3" t="s">
        <v>275</v>
      </c>
      <c r="B472" s="2">
        <v>0</v>
      </c>
      <c r="C472" s="2">
        <v>0</v>
      </c>
      <c r="D472" s="2">
        <v>0</v>
      </c>
      <c r="E472" s="2">
        <v>0</v>
      </c>
      <c r="F472" s="2">
        <f>VLOOKUP(Reach14[[#This Row],[Station]],'[7]Reach and Share'!$A$2:$B$563,2,0)</f>
        <v>0</v>
      </c>
      <c r="G472" s="2">
        <f>Reach14[[#This Row],[Q1''2025]]-Reach14[[#This Row],[Q4''2024]]</f>
        <v>0</v>
      </c>
    </row>
    <row r="473" spans="1:7" x14ac:dyDescent="0.45">
      <c r="A473" s="3" t="s">
        <v>446</v>
      </c>
      <c r="C473" s="2">
        <v>2.9999999999999997E-4</v>
      </c>
      <c r="D473" s="2">
        <v>0</v>
      </c>
      <c r="E473" s="2">
        <v>0</v>
      </c>
      <c r="F473" s="2">
        <f>VLOOKUP(Reach14[[#This Row],[Station]],'[7]Reach and Share'!$A$2:$B$563,2,0)</f>
        <v>0</v>
      </c>
      <c r="G473" s="2">
        <f>Reach14[[#This Row],[Q1''2025]]-Reach14[[#This Row],[Q4''2024]]</f>
        <v>0</v>
      </c>
    </row>
    <row r="474" spans="1:7" x14ac:dyDescent="0.45">
      <c r="A474" s="3" t="s">
        <v>181</v>
      </c>
      <c r="B474" s="2">
        <v>0</v>
      </c>
      <c r="C474" s="2">
        <v>0</v>
      </c>
      <c r="D474" s="2">
        <v>0</v>
      </c>
      <c r="E474" s="2">
        <v>0</v>
      </c>
      <c r="F474" s="2">
        <f>VLOOKUP(Reach14[[#This Row],[Station]],'[7]Reach and Share'!$A$2:$B$563,2,0)</f>
        <v>0</v>
      </c>
      <c r="G474" s="2">
        <f>Reach14[[#This Row],[Q1''2025]]-Reach14[[#This Row],[Q4''2024]]</f>
        <v>0</v>
      </c>
    </row>
    <row r="475" spans="1:7" x14ac:dyDescent="0.45">
      <c r="A475" s="3" t="s">
        <v>510</v>
      </c>
      <c r="E475" s="2">
        <v>0</v>
      </c>
      <c r="F475" s="2">
        <f>VLOOKUP(Reach14[[#This Row],[Station]],'[7]Reach and Share'!$A$2:$B$563,2,0)</f>
        <v>0</v>
      </c>
      <c r="G475" s="2">
        <f>Reach14[[#This Row],[Q1''2025]]-Reach14[[#This Row],[Q4''2024]]</f>
        <v>0</v>
      </c>
    </row>
    <row r="476" spans="1:7" x14ac:dyDescent="0.45">
      <c r="A476" s="3" t="s">
        <v>73</v>
      </c>
      <c r="B476" s="2">
        <v>0</v>
      </c>
      <c r="C476" s="2">
        <v>0</v>
      </c>
      <c r="D476" s="2">
        <v>0</v>
      </c>
      <c r="E476" s="2">
        <v>0</v>
      </c>
      <c r="F476" s="2">
        <f>VLOOKUP(Reach14[[#This Row],[Station]],'[7]Reach and Share'!$A$2:$B$563,2,0)</f>
        <v>0</v>
      </c>
      <c r="G476" s="2">
        <f>Reach14[[#This Row],[Q1''2025]]-Reach14[[#This Row],[Q4''2024]]</f>
        <v>0</v>
      </c>
    </row>
    <row r="477" spans="1:7" x14ac:dyDescent="0.45">
      <c r="A477" s="3" t="s">
        <v>274</v>
      </c>
      <c r="B477" s="2">
        <v>0</v>
      </c>
      <c r="C477" s="2">
        <v>0</v>
      </c>
      <c r="D477" s="2">
        <v>0</v>
      </c>
      <c r="E477" s="2">
        <v>0</v>
      </c>
      <c r="F477" s="2">
        <f>VLOOKUP(Reach14[[#This Row],[Station]],'[7]Reach and Share'!$A$2:$B$563,2,0)</f>
        <v>0</v>
      </c>
      <c r="G477" s="2">
        <f>Reach14[[#This Row],[Q1''2025]]-Reach14[[#This Row],[Q4''2024]]</f>
        <v>0</v>
      </c>
    </row>
    <row r="478" spans="1:7" x14ac:dyDescent="0.45">
      <c r="A478" s="3" t="s">
        <v>270</v>
      </c>
      <c r="B478" s="2">
        <v>2.0000000000000001E-4</v>
      </c>
      <c r="C478" s="2">
        <v>0</v>
      </c>
      <c r="D478" s="2">
        <v>0</v>
      </c>
      <c r="E478" s="2">
        <v>0</v>
      </c>
      <c r="F478" s="2">
        <f>VLOOKUP(Reach14[[#This Row],[Station]],'[7]Reach and Share'!$A$2:$B$563,2,0)</f>
        <v>0</v>
      </c>
      <c r="G478" s="2">
        <f>Reach14[[#This Row],[Q1''2025]]-Reach14[[#This Row],[Q4''2024]]</f>
        <v>0</v>
      </c>
    </row>
    <row r="479" spans="1:7" x14ac:dyDescent="0.45">
      <c r="A479" s="3" t="s">
        <v>337</v>
      </c>
      <c r="B479" s="2">
        <v>0</v>
      </c>
      <c r="C479" s="2">
        <v>0</v>
      </c>
      <c r="D479" s="2">
        <v>0</v>
      </c>
      <c r="E479" s="2">
        <v>0</v>
      </c>
      <c r="F479" s="2">
        <f>VLOOKUP(Reach14[[#This Row],[Station]],'[7]Reach and Share'!$A$2:$B$563,2,0)</f>
        <v>0</v>
      </c>
      <c r="G479" s="2">
        <f>Reach14[[#This Row],[Q1''2025]]-Reach14[[#This Row],[Q4''2024]]</f>
        <v>0</v>
      </c>
    </row>
    <row r="480" spans="1:7" x14ac:dyDescent="0.45">
      <c r="A480" s="3" t="s">
        <v>338</v>
      </c>
      <c r="B480" s="2">
        <v>0</v>
      </c>
      <c r="C480" s="2">
        <v>0</v>
      </c>
      <c r="D480" s="2">
        <v>0</v>
      </c>
      <c r="E480" s="2">
        <v>0</v>
      </c>
      <c r="F480" s="2">
        <f>VLOOKUP(Reach14[[#This Row],[Station]],'[7]Reach and Share'!$A$2:$B$563,2,0)</f>
        <v>0</v>
      </c>
      <c r="G480" s="2">
        <f>Reach14[[#This Row],[Q1''2025]]-Reach14[[#This Row],[Q4''2024]]</f>
        <v>0</v>
      </c>
    </row>
    <row r="481" spans="1:7" x14ac:dyDescent="0.45">
      <c r="A481" s="3" t="s">
        <v>496</v>
      </c>
      <c r="E481" s="2">
        <v>0</v>
      </c>
      <c r="F481" s="2">
        <f>VLOOKUP(Reach14[[#This Row],[Station]],'[7]Reach and Share'!$A$2:$B$563,2,0)</f>
        <v>0</v>
      </c>
      <c r="G481" s="2">
        <f>Reach14[[#This Row],[Q1''2025]]-Reach14[[#This Row],[Q4''2024]]</f>
        <v>0</v>
      </c>
    </row>
    <row r="482" spans="1:7" x14ac:dyDescent="0.45">
      <c r="A482" s="3" t="s">
        <v>273</v>
      </c>
      <c r="B482" s="2">
        <v>0</v>
      </c>
      <c r="C482" s="2">
        <v>0</v>
      </c>
      <c r="D482" s="2">
        <v>0</v>
      </c>
      <c r="E482" s="2">
        <v>0</v>
      </c>
      <c r="F482" s="2">
        <f>VLOOKUP(Reach14[[#This Row],[Station]],'[7]Reach and Share'!$A$2:$B$563,2,0)</f>
        <v>0</v>
      </c>
      <c r="G482" s="2">
        <f>Reach14[[#This Row],[Q1''2025]]-Reach14[[#This Row],[Q4''2024]]</f>
        <v>0</v>
      </c>
    </row>
    <row r="483" spans="1:7" x14ac:dyDescent="0.45">
      <c r="A483" s="3" t="s">
        <v>271</v>
      </c>
      <c r="B483" s="2">
        <v>0</v>
      </c>
      <c r="C483" s="2">
        <v>0</v>
      </c>
      <c r="D483" s="2">
        <v>6.9999999999999999E-4</v>
      </c>
      <c r="E483" s="2">
        <v>0</v>
      </c>
      <c r="F483" s="2">
        <f>VLOOKUP(Reach14[[#This Row],[Station]],'[7]Reach and Share'!$A$2:$B$563,2,0)</f>
        <v>0</v>
      </c>
      <c r="G483" s="2">
        <f>Reach14[[#This Row],[Q1''2025]]-Reach14[[#This Row],[Q4''2024]]</f>
        <v>0</v>
      </c>
    </row>
    <row r="484" spans="1:7" x14ac:dyDescent="0.45">
      <c r="A484" s="3" t="s">
        <v>76</v>
      </c>
      <c r="B484" s="2">
        <v>0</v>
      </c>
      <c r="C484" s="2">
        <v>0</v>
      </c>
      <c r="D484" s="2">
        <v>0</v>
      </c>
      <c r="E484" s="2">
        <v>0</v>
      </c>
      <c r="F484" s="2">
        <f>VLOOKUP(Reach14[[#This Row],[Station]],'[7]Reach and Share'!$A$2:$B$563,2,0)</f>
        <v>0</v>
      </c>
      <c r="G484" s="2">
        <f>Reach14[[#This Row],[Q1''2025]]-Reach14[[#This Row],[Q4''2024]]</f>
        <v>0</v>
      </c>
    </row>
    <row r="485" spans="1:7" x14ac:dyDescent="0.45">
      <c r="A485" s="3" t="s">
        <v>288</v>
      </c>
      <c r="B485" s="2">
        <v>0</v>
      </c>
      <c r="C485" s="2">
        <v>0</v>
      </c>
      <c r="D485" s="2">
        <v>0</v>
      </c>
      <c r="E485" s="2">
        <v>0</v>
      </c>
      <c r="F485" s="2">
        <f>VLOOKUP(Reach14[[#This Row],[Station]],'[7]Reach and Share'!$A$2:$B$563,2,0)</f>
        <v>0</v>
      </c>
      <c r="G485" s="2">
        <f>Reach14[[#This Row],[Q1''2025]]-Reach14[[#This Row],[Q4''2024]]</f>
        <v>0</v>
      </c>
    </row>
    <row r="486" spans="1:7" x14ac:dyDescent="0.45">
      <c r="A486" s="3" t="s">
        <v>188</v>
      </c>
      <c r="B486" s="2">
        <v>0</v>
      </c>
      <c r="C486" s="2">
        <v>0</v>
      </c>
      <c r="D486" s="2">
        <v>0</v>
      </c>
      <c r="E486" s="2">
        <v>0</v>
      </c>
      <c r="F486" s="2">
        <f>VLOOKUP(Reach14[[#This Row],[Station]],'[7]Reach and Share'!$A$2:$B$563,2,0)</f>
        <v>0</v>
      </c>
      <c r="G486" s="2">
        <f>Reach14[[#This Row],[Q1''2025]]-Reach14[[#This Row],[Q4''2024]]</f>
        <v>0</v>
      </c>
    </row>
    <row r="487" spans="1:7" x14ac:dyDescent="0.45">
      <c r="A487" s="3" t="s">
        <v>44</v>
      </c>
      <c r="B487" s="2">
        <v>0</v>
      </c>
      <c r="C487" s="2">
        <v>0</v>
      </c>
      <c r="D487" s="2">
        <v>1.4E-3</v>
      </c>
      <c r="E487" s="2">
        <v>0</v>
      </c>
      <c r="F487" s="2">
        <f>VLOOKUP(Reach14[[#This Row],[Station]],'[7]Reach and Share'!$A$2:$B$563,2,0)</f>
        <v>0</v>
      </c>
      <c r="G487" s="2">
        <f>Reach14[[#This Row],[Q1''2025]]-Reach14[[#This Row],[Q4''2024]]</f>
        <v>0</v>
      </c>
    </row>
    <row r="488" spans="1:7" x14ac:dyDescent="0.45">
      <c r="A488" s="3" t="s">
        <v>269</v>
      </c>
      <c r="B488" s="2">
        <v>0</v>
      </c>
      <c r="C488" s="2">
        <v>0</v>
      </c>
      <c r="D488" s="2">
        <v>0</v>
      </c>
      <c r="E488" s="2">
        <v>0</v>
      </c>
      <c r="F488" s="2">
        <f>VLOOKUP(Reach14[[#This Row],[Station]],'[7]Reach and Share'!$A$2:$B$563,2,0)</f>
        <v>0</v>
      </c>
      <c r="G488" s="2">
        <f>Reach14[[#This Row],[Q1''2025]]-Reach14[[#This Row],[Q4''2024]]</f>
        <v>0</v>
      </c>
    </row>
    <row r="489" spans="1:7" x14ac:dyDescent="0.45">
      <c r="A489" s="3" t="s">
        <v>503</v>
      </c>
      <c r="E489" s="2">
        <v>0</v>
      </c>
      <c r="F489" s="2">
        <f>VLOOKUP(Reach14[[#This Row],[Station]],'[7]Reach and Share'!$A$2:$B$563,2,0)</f>
        <v>0</v>
      </c>
      <c r="G489" s="2">
        <f>Reach14[[#This Row],[Q1''2025]]-Reach14[[#This Row],[Q4''2024]]</f>
        <v>0</v>
      </c>
    </row>
    <row r="490" spans="1:7" x14ac:dyDescent="0.45">
      <c r="A490" s="3" t="s">
        <v>466</v>
      </c>
      <c r="D490" s="2">
        <v>0</v>
      </c>
      <c r="E490" s="2">
        <v>0</v>
      </c>
      <c r="F490" s="2">
        <f>VLOOKUP(Reach14[[#This Row],[Station]],'[7]Reach and Share'!$A$2:$B$563,2,0)</f>
        <v>0</v>
      </c>
      <c r="G490" s="2">
        <f>Reach14[[#This Row],[Q1''2025]]-Reach14[[#This Row],[Q4''2024]]</f>
        <v>0</v>
      </c>
    </row>
    <row r="491" spans="1:7" x14ac:dyDescent="0.45">
      <c r="A491" s="3" t="s">
        <v>222</v>
      </c>
      <c r="B491" s="2">
        <v>0</v>
      </c>
      <c r="C491" s="2">
        <v>0</v>
      </c>
      <c r="D491" s="2">
        <v>0</v>
      </c>
      <c r="E491" s="2">
        <v>0</v>
      </c>
      <c r="F491" s="2">
        <f>VLOOKUP(Reach14[[#This Row],[Station]],'[7]Reach and Share'!$A$2:$B$563,2,0)</f>
        <v>0</v>
      </c>
      <c r="G491" s="2">
        <f>Reach14[[#This Row],[Q1''2025]]-Reach14[[#This Row],[Q4''2024]]</f>
        <v>0</v>
      </c>
    </row>
    <row r="492" spans="1:7" x14ac:dyDescent="0.45">
      <c r="A492" s="3" t="s">
        <v>280</v>
      </c>
      <c r="B492" s="2">
        <v>0</v>
      </c>
      <c r="C492" s="2">
        <v>0</v>
      </c>
      <c r="D492" s="2">
        <v>2.9999999999999997E-4</v>
      </c>
      <c r="E492" s="2">
        <v>0</v>
      </c>
      <c r="F492" s="2">
        <f>VLOOKUP(Reach14[[#This Row],[Station]],'[7]Reach and Share'!$A$2:$B$563,2,0)</f>
        <v>0</v>
      </c>
      <c r="G492" s="2">
        <f>Reach14[[#This Row],[Q1''2025]]-Reach14[[#This Row],[Q4''2024]]</f>
        <v>0</v>
      </c>
    </row>
    <row r="493" spans="1:7" x14ac:dyDescent="0.45">
      <c r="A493" s="3" t="s">
        <v>278</v>
      </c>
      <c r="B493" s="2">
        <v>0</v>
      </c>
      <c r="C493" s="2">
        <v>0</v>
      </c>
      <c r="D493" s="2">
        <v>0</v>
      </c>
      <c r="E493" s="2">
        <v>0</v>
      </c>
      <c r="F493" s="2">
        <f>VLOOKUP(Reach14[[#This Row],[Station]],'[7]Reach and Share'!$A$2:$B$563,2,0)</f>
        <v>0</v>
      </c>
      <c r="G493" s="2">
        <f>Reach14[[#This Row],[Q1''2025]]-Reach14[[#This Row],[Q4''2024]]</f>
        <v>0</v>
      </c>
    </row>
    <row r="494" spans="1:7" x14ac:dyDescent="0.45">
      <c r="A494" s="3" t="s">
        <v>40</v>
      </c>
      <c r="B494" s="2">
        <v>0</v>
      </c>
      <c r="C494" s="2">
        <v>0</v>
      </c>
      <c r="D494" s="2">
        <v>0</v>
      </c>
      <c r="E494" s="2">
        <v>0</v>
      </c>
      <c r="F494" s="2">
        <f>VLOOKUP(Reach14[[#This Row],[Station]],'[7]Reach and Share'!$A$2:$B$563,2,0)</f>
        <v>0</v>
      </c>
      <c r="G494" s="2">
        <f>Reach14[[#This Row],[Q1''2025]]-Reach14[[#This Row],[Q4''2024]]</f>
        <v>0</v>
      </c>
    </row>
    <row r="495" spans="1:7" x14ac:dyDescent="0.45">
      <c r="A495" s="3" t="s">
        <v>281</v>
      </c>
      <c r="B495" s="2">
        <v>4.0000000000000002E-4</v>
      </c>
      <c r="C495" s="2">
        <v>2.9999999999999997E-4</v>
      </c>
      <c r="D495" s="2">
        <v>0</v>
      </c>
      <c r="E495" s="2">
        <v>0</v>
      </c>
      <c r="F495" s="2">
        <f>VLOOKUP(Reach14[[#This Row],[Station]],'[7]Reach and Share'!$A$2:$B$563,2,0)</f>
        <v>0</v>
      </c>
      <c r="G495" s="2">
        <f>Reach14[[#This Row],[Q1''2025]]-Reach14[[#This Row],[Q4''2024]]</f>
        <v>0</v>
      </c>
    </row>
    <row r="496" spans="1:7" x14ac:dyDescent="0.45">
      <c r="A496" s="3" t="s">
        <v>78</v>
      </c>
      <c r="B496" s="2">
        <v>0</v>
      </c>
      <c r="C496" s="2">
        <v>0</v>
      </c>
      <c r="D496" s="2">
        <v>0</v>
      </c>
      <c r="E496" s="2">
        <v>0</v>
      </c>
      <c r="F496" s="2">
        <f>VLOOKUP(Reach14[[#This Row],[Station]],'[7]Reach and Share'!$A$2:$B$563,2,0)</f>
        <v>0</v>
      </c>
      <c r="G496" s="2">
        <f>Reach14[[#This Row],[Q1''2025]]-Reach14[[#This Row],[Q4''2024]]</f>
        <v>0</v>
      </c>
    </row>
    <row r="497" spans="1:7" x14ac:dyDescent="0.45">
      <c r="A497" s="3" t="s">
        <v>477</v>
      </c>
      <c r="D497" s="2">
        <v>0</v>
      </c>
      <c r="E497" s="2">
        <v>0</v>
      </c>
      <c r="F497" s="2">
        <f>VLOOKUP(Reach14[[#This Row],[Station]],'[7]Reach and Share'!$A$2:$B$563,2,0)</f>
        <v>0</v>
      </c>
      <c r="G497" s="2">
        <f>Reach14[[#This Row],[Q1''2025]]-Reach14[[#This Row],[Q4''2024]]</f>
        <v>0</v>
      </c>
    </row>
    <row r="498" spans="1:7" x14ac:dyDescent="0.45">
      <c r="A498" s="3" t="s">
        <v>283</v>
      </c>
      <c r="B498" s="2">
        <v>0</v>
      </c>
      <c r="C498" s="2">
        <v>0</v>
      </c>
      <c r="D498" s="2">
        <v>0</v>
      </c>
      <c r="E498" s="2">
        <v>0</v>
      </c>
      <c r="F498" s="2">
        <f>VLOOKUP(Reach14[[#This Row],[Station]],'[7]Reach and Share'!$A$2:$B$563,2,0)</f>
        <v>0</v>
      </c>
      <c r="G498" s="2">
        <f>Reach14[[#This Row],[Q1''2025]]-Reach14[[#This Row],[Q4''2024]]</f>
        <v>0</v>
      </c>
    </row>
    <row r="499" spans="1:7" x14ac:dyDescent="0.45">
      <c r="A499" s="3" t="s">
        <v>29</v>
      </c>
      <c r="B499" s="2">
        <v>0</v>
      </c>
      <c r="C499" s="2">
        <v>5.0000000000000001E-4</v>
      </c>
      <c r="D499" s="2">
        <v>0</v>
      </c>
      <c r="E499" s="2">
        <v>2.0000000000000001E-4</v>
      </c>
      <c r="F499" s="2">
        <f>VLOOKUP(Reach14[[#This Row],[Station]],'[7]Reach and Share'!$A$2:$B$563,2,0)</f>
        <v>0</v>
      </c>
      <c r="G499" s="2">
        <f>Reach14[[#This Row],[Q1''2025]]-Reach14[[#This Row],[Q4''2024]]</f>
        <v>-2.0000000000000001E-4</v>
      </c>
    </row>
    <row r="500" spans="1:7" x14ac:dyDescent="0.45">
      <c r="A500" s="3" t="s">
        <v>522</v>
      </c>
      <c r="E500" s="2">
        <v>2.0000000000000001E-4</v>
      </c>
      <c r="F500" s="2">
        <f>VLOOKUP(Reach14[[#This Row],[Station]],'[7]Reach and Share'!$A$2:$B$563,2,0)</f>
        <v>0</v>
      </c>
      <c r="G500" s="2">
        <f>Reach14[[#This Row],[Q1''2025]]-Reach14[[#This Row],[Q4''2024]]</f>
        <v>-2.0000000000000001E-4</v>
      </c>
    </row>
    <row r="501" spans="1:7" x14ac:dyDescent="0.45">
      <c r="A501" s="3" t="s">
        <v>59</v>
      </c>
      <c r="B501" s="2">
        <v>0</v>
      </c>
      <c r="C501" s="2">
        <v>0</v>
      </c>
      <c r="D501" s="2">
        <v>0</v>
      </c>
      <c r="E501" s="2">
        <v>2.0000000000000001E-4</v>
      </c>
      <c r="F501" s="2">
        <f>VLOOKUP(Reach14[[#This Row],[Station]],'[7]Reach and Share'!$A$2:$B$563,2,0)</f>
        <v>0</v>
      </c>
      <c r="G501" s="2">
        <f>Reach14[[#This Row],[Q1''2025]]-Reach14[[#This Row],[Q4''2024]]</f>
        <v>-2.0000000000000001E-4</v>
      </c>
    </row>
    <row r="502" spans="1:7" x14ac:dyDescent="0.45">
      <c r="A502" s="3" t="s">
        <v>311</v>
      </c>
      <c r="B502" s="2">
        <v>2.0000000000000001E-4</v>
      </c>
      <c r="C502" s="2">
        <v>0</v>
      </c>
      <c r="D502" s="2">
        <v>0</v>
      </c>
      <c r="E502" s="2">
        <v>2.9999999999999997E-4</v>
      </c>
      <c r="F502" s="2">
        <f>VLOOKUP(Reach14[[#This Row],[Station]],'[7]Reach and Share'!$A$2:$B$563,2,0)</f>
        <v>0</v>
      </c>
      <c r="G502" s="2">
        <f>Reach14[[#This Row],[Q1''2025]]-Reach14[[#This Row],[Q4''2024]]</f>
        <v>-2.9999999999999997E-4</v>
      </c>
    </row>
    <row r="503" spans="1:7" x14ac:dyDescent="0.45">
      <c r="A503" s="3" t="s">
        <v>234</v>
      </c>
      <c r="B503" s="2">
        <v>5.0000000000000001E-4</v>
      </c>
      <c r="C503" s="2">
        <v>0</v>
      </c>
      <c r="D503" s="2">
        <v>0</v>
      </c>
      <c r="E503" s="2">
        <v>4.0000000000000002E-4</v>
      </c>
      <c r="F503" s="2">
        <f>VLOOKUP(Reach14[[#This Row],[Station]],'[7]Reach and Share'!$A$2:$B$563,2,0)</f>
        <v>0</v>
      </c>
      <c r="G503" s="2">
        <f>Reach14[[#This Row],[Q1''2025]]-Reach14[[#This Row],[Q4''2024]]</f>
        <v>-4.0000000000000002E-4</v>
      </c>
    </row>
    <row r="504" spans="1:7" x14ac:dyDescent="0.45">
      <c r="A504" s="3" t="s">
        <v>379</v>
      </c>
      <c r="B504" s="2">
        <v>0</v>
      </c>
      <c r="C504" s="2">
        <v>0</v>
      </c>
      <c r="D504" s="2">
        <v>0</v>
      </c>
      <c r="E504" s="2">
        <v>4.0000000000000002E-4</v>
      </c>
      <c r="F504" s="2">
        <f>VLOOKUP(Reach14[[#This Row],[Station]],'[7]Reach and Share'!$A$2:$B$563,2,0)</f>
        <v>0</v>
      </c>
      <c r="G504" s="2">
        <f>Reach14[[#This Row],[Q1''2025]]-Reach14[[#This Row],[Q4''2024]]</f>
        <v>-4.0000000000000002E-4</v>
      </c>
    </row>
    <row r="505" spans="1:7" x14ac:dyDescent="0.45">
      <c r="A505" s="3" t="s">
        <v>268</v>
      </c>
      <c r="B505" s="2">
        <v>0</v>
      </c>
      <c r="C505" s="2">
        <v>0</v>
      </c>
      <c r="D505" s="2">
        <v>5.0000000000000001E-4</v>
      </c>
      <c r="E505" s="2">
        <v>4.0000000000000002E-4</v>
      </c>
      <c r="F505" s="2">
        <f>VLOOKUP(Reach14[[#This Row],[Station]],'[7]Reach and Share'!$A$2:$B$563,2,0)</f>
        <v>0</v>
      </c>
      <c r="G505" s="2">
        <f>Reach14[[#This Row],[Q1''2025]]-Reach14[[#This Row],[Q4''2024]]</f>
        <v>-4.0000000000000002E-4</v>
      </c>
    </row>
    <row r="506" spans="1:7" x14ac:dyDescent="0.45">
      <c r="A506" s="3" t="s">
        <v>454</v>
      </c>
      <c r="C506" s="2">
        <v>5.0000000000000001E-4</v>
      </c>
      <c r="D506" s="2">
        <v>0</v>
      </c>
      <c r="E506" s="2">
        <v>5.0000000000000001E-4</v>
      </c>
      <c r="F506" s="2">
        <f>VLOOKUP(Reach14[[#This Row],[Station]],'[7]Reach and Share'!$A$2:$B$563,2,0)</f>
        <v>0</v>
      </c>
      <c r="G506" s="2">
        <f>Reach14[[#This Row],[Q1''2025]]-Reach14[[#This Row],[Q4''2024]]</f>
        <v>-5.0000000000000001E-4</v>
      </c>
    </row>
    <row r="507" spans="1:7" x14ac:dyDescent="0.45">
      <c r="A507" s="3" t="s">
        <v>295</v>
      </c>
      <c r="B507" s="2">
        <v>2.0000000000000001E-4</v>
      </c>
      <c r="C507" s="2">
        <v>4.0000000000000002E-4</v>
      </c>
      <c r="D507" s="2">
        <v>1.6999999999999999E-3</v>
      </c>
      <c r="E507" s="2">
        <v>5.9999999999999995E-4</v>
      </c>
      <c r="F507" s="2">
        <f>VLOOKUP(Reach14[[#This Row],[Station]],'[7]Reach and Share'!$A$2:$B$563,2,0)</f>
        <v>0</v>
      </c>
      <c r="G507" s="2">
        <f>Reach14[[#This Row],[Q1''2025]]-Reach14[[#This Row],[Q4''2024]]</f>
        <v>-5.9999999999999995E-4</v>
      </c>
    </row>
    <row r="508" spans="1:7" x14ac:dyDescent="0.45">
      <c r="A508" s="3" t="s">
        <v>148</v>
      </c>
      <c r="B508" s="2">
        <v>0</v>
      </c>
      <c r="C508" s="2">
        <v>0</v>
      </c>
      <c r="D508" s="2">
        <v>0</v>
      </c>
      <c r="E508" s="2">
        <v>5.9999999999999995E-4</v>
      </c>
      <c r="F508" s="2">
        <f>VLOOKUP(Reach14[[#This Row],[Station]],'[7]Reach and Share'!$A$2:$B$563,2,0)</f>
        <v>0</v>
      </c>
      <c r="G508" s="2">
        <f>Reach14[[#This Row],[Q1''2025]]-Reach14[[#This Row],[Q4''2024]]</f>
        <v>-5.9999999999999995E-4</v>
      </c>
    </row>
    <row r="509" spans="1:7" x14ac:dyDescent="0.45">
      <c r="A509" s="3" t="s">
        <v>432</v>
      </c>
      <c r="B509" s="2">
        <v>5.9999999999999995E-4</v>
      </c>
      <c r="C509" s="2">
        <v>0</v>
      </c>
      <c r="D509" s="2">
        <v>4.0000000000000002E-4</v>
      </c>
      <c r="E509" s="2">
        <v>6.9999999999999999E-4</v>
      </c>
      <c r="F509" s="2">
        <f>VLOOKUP(Reach14[[#This Row],[Station]],'[7]Reach and Share'!$A$2:$B$563,2,0)</f>
        <v>0</v>
      </c>
      <c r="G509" s="2">
        <f>Reach14[[#This Row],[Q1''2025]]-Reach14[[#This Row],[Q4''2024]]</f>
        <v>-6.9999999999999999E-4</v>
      </c>
    </row>
    <row r="510" spans="1:7" x14ac:dyDescent="0.45">
      <c r="A510" s="3" t="s">
        <v>384</v>
      </c>
      <c r="B510" s="2">
        <v>0</v>
      </c>
      <c r="C510" s="2">
        <v>0</v>
      </c>
      <c r="D510" s="2">
        <v>0</v>
      </c>
      <c r="E510" s="2">
        <v>6.9999999999999999E-4</v>
      </c>
      <c r="F510" s="2">
        <f>VLOOKUP(Reach14[[#This Row],[Station]],'[7]Reach and Share'!$A$2:$B$563,2,0)</f>
        <v>0</v>
      </c>
      <c r="G510" s="2">
        <f>Reach14[[#This Row],[Q1''2025]]-Reach14[[#This Row],[Q4''2024]]</f>
        <v>-6.9999999999999999E-4</v>
      </c>
    </row>
    <row r="511" spans="1:7" x14ac:dyDescent="0.45">
      <c r="A511" s="3" t="s">
        <v>111</v>
      </c>
      <c r="B511" s="2">
        <v>0</v>
      </c>
      <c r="C511" s="2">
        <v>0</v>
      </c>
      <c r="D511" s="2">
        <v>0</v>
      </c>
      <c r="E511" s="2">
        <v>6.9999999999999999E-4</v>
      </c>
      <c r="F511" s="2">
        <f>VLOOKUP(Reach14[[#This Row],[Station]],'[7]Reach and Share'!$A$2:$B$563,2,0)</f>
        <v>0</v>
      </c>
      <c r="G511" s="2">
        <f>Reach14[[#This Row],[Q1''2025]]-Reach14[[#This Row],[Q4''2024]]</f>
        <v>-6.9999999999999999E-4</v>
      </c>
    </row>
    <row r="512" spans="1:7" x14ac:dyDescent="0.45">
      <c r="A512" s="3" t="s">
        <v>494</v>
      </c>
      <c r="E512" s="2">
        <v>1E-3</v>
      </c>
      <c r="F512" s="2">
        <f>VLOOKUP(Reach14[[#This Row],[Station]],'[7]Reach and Share'!$A$2:$B$563,2,0)</f>
        <v>0</v>
      </c>
      <c r="G512" s="2">
        <f>Reach14[[#This Row],[Q1''2025]]-Reach14[[#This Row],[Q4''2024]]</f>
        <v>-1E-3</v>
      </c>
    </row>
    <row r="513" spans="1:7" x14ac:dyDescent="0.45">
      <c r="A513" s="3" t="s">
        <v>511</v>
      </c>
      <c r="E513" s="2">
        <v>1E-3</v>
      </c>
      <c r="F513" s="2">
        <f>VLOOKUP(Reach14[[#This Row],[Station]],'[7]Reach and Share'!$A$2:$B$563,2,0)</f>
        <v>0</v>
      </c>
      <c r="G513" s="2">
        <f>Reach14[[#This Row],[Q1''2025]]-Reach14[[#This Row],[Q4''2024]]</f>
        <v>-1E-3</v>
      </c>
    </row>
    <row r="514" spans="1:7" x14ac:dyDescent="0.45">
      <c r="A514" s="3" t="s">
        <v>497</v>
      </c>
      <c r="E514" s="2">
        <v>1E-3</v>
      </c>
      <c r="F514" s="2">
        <f>VLOOKUP(Reach14[[#This Row],[Station]],'[7]Reach and Share'!$A$2:$B$563,2,0)</f>
        <v>0</v>
      </c>
      <c r="G514" s="2">
        <f>Reach14[[#This Row],[Q1''2025]]-Reach14[[#This Row],[Q4''2024]]</f>
        <v>-1E-3</v>
      </c>
    </row>
    <row r="515" spans="1:7" x14ac:dyDescent="0.45">
      <c r="A515" s="3" t="s">
        <v>515</v>
      </c>
      <c r="E515" s="2">
        <v>1.2999999999999999E-3</v>
      </c>
      <c r="F515" s="2">
        <f>VLOOKUP(Reach14[[#This Row],[Station]],'[7]Reach and Share'!$A$2:$B$563,2,0)</f>
        <v>0</v>
      </c>
      <c r="G515" s="2">
        <f>Reach14[[#This Row],[Q1''2025]]-Reach14[[#This Row],[Q4''2024]]</f>
        <v>-1.2999999999999999E-3</v>
      </c>
    </row>
    <row r="516" spans="1:7" x14ac:dyDescent="0.45">
      <c r="A516" s="3" t="s">
        <v>141</v>
      </c>
      <c r="B516" s="2">
        <v>0</v>
      </c>
      <c r="C516" s="2">
        <v>0</v>
      </c>
      <c r="D516" s="2">
        <v>0</v>
      </c>
      <c r="E516" s="2">
        <v>1.6000000000000001E-3</v>
      </c>
      <c r="F516" s="2">
        <f>VLOOKUP(Reach14[[#This Row],[Station]],'[7]Reach and Share'!$A$2:$B$563,2,0)</f>
        <v>0</v>
      </c>
      <c r="G516" s="2">
        <f>Reach14[[#This Row],[Q1''2025]]-Reach14[[#This Row],[Q4''2024]]</f>
        <v>-1.6000000000000001E-3</v>
      </c>
    </row>
    <row r="517" spans="1:7" x14ac:dyDescent="0.45">
      <c r="A517" s="3" t="s">
        <v>24</v>
      </c>
      <c r="B517" s="2">
        <v>0</v>
      </c>
      <c r="C517" s="2">
        <v>0</v>
      </c>
      <c r="D517" s="2">
        <v>0</v>
      </c>
      <c r="E517" s="2">
        <v>2E-3</v>
      </c>
      <c r="F517" s="2">
        <f>VLOOKUP(Reach14[[#This Row],[Station]],'[7]Reach and Share'!$A$2:$B$563,2,0)</f>
        <v>0</v>
      </c>
      <c r="G517" s="2">
        <f>Reach14[[#This Row],[Q1''2025]]-Reach14[[#This Row],[Q4''2024]]</f>
        <v>-2E-3</v>
      </c>
    </row>
    <row r="518" spans="1:7" x14ac:dyDescent="0.45">
      <c r="A518" s="3" t="s">
        <v>296</v>
      </c>
      <c r="B518" s="2">
        <v>8.9999999999999998E-4</v>
      </c>
      <c r="C518" s="2">
        <v>0</v>
      </c>
      <c r="D518" s="2">
        <v>1.4E-3</v>
      </c>
      <c r="E518" s="2">
        <v>2.2000000000000001E-3</v>
      </c>
      <c r="F518" s="2">
        <f>VLOOKUP(Reach14[[#This Row],[Station]],'[7]Reach and Share'!$A$2:$B$563,2,0)</f>
        <v>0</v>
      </c>
      <c r="G518" s="2">
        <f>Reach14[[#This Row],[Q1''2025]]-Reach14[[#This Row],[Q4''2024]]</f>
        <v>-2.2000000000000001E-3</v>
      </c>
    </row>
    <row r="519" spans="1:7" x14ac:dyDescent="0.45">
      <c r="A519" s="3" t="s">
        <v>362</v>
      </c>
      <c r="B519" s="2">
        <v>0</v>
      </c>
      <c r="C519" s="2">
        <v>0</v>
      </c>
      <c r="D519" s="2">
        <v>0</v>
      </c>
      <c r="E519" s="2">
        <v>2.3999999999999998E-3</v>
      </c>
      <c r="F519" s="2">
        <f>VLOOKUP(Reach14[[#This Row],[Station]],'[7]Reach and Share'!$A$2:$B$563,2,0)</f>
        <v>0</v>
      </c>
      <c r="G519" s="2">
        <f>Reach14[[#This Row],[Q1''2025]]-Reach14[[#This Row],[Q4''2024]]</f>
        <v>-2.3999999999999998E-3</v>
      </c>
    </row>
    <row r="520" spans="1:7" x14ac:dyDescent="0.45">
      <c r="A520" s="3" t="s">
        <v>67</v>
      </c>
      <c r="B520" s="2">
        <v>4.0000000000000002E-4</v>
      </c>
      <c r="C520" s="2">
        <v>2.0000000000000001E-4</v>
      </c>
      <c r="D520" s="2">
        <v>2.8E-3</v>
      </c>
      <c r="E520" s="2">
        <v>2.7000000000000001E-3</v>
      </c>
      <c r="F520" s="2">
        <f>VLOOKUP(Reach14[[#This Row],[Station]],'[7]Reach and Share'!$A$2:$B$563,2,0)</f>
        <v>0</v>
      </c>
      <c r="G520" s="2">
        <f>Reach14[[#This Row],[Q1''2025]]-Reach14[[#This Row],[Q4''2024]]</f>
        <v>-2.7000000000000001E-3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0"/>
  <sheetViews>
    <sheetView workbookViewId="0">
      <selection activeCell="J8" sqref="J8"/>
    </sheetView>
  </sheetViews>
  <sheetFormatPr defaultRowHeight="14.25" x14ac:dyDescent="0.45"/>
  <cols>
    <col min="1" max="1" width="31.796875" bestFit="1" customWidth="1"/>
    <col min="2" max="5" width="11.73046875" bestFit="1" customWidth="1"/>
    <col min="6" max="6" width="9.59765625" style="2" bestFit="1" customWidth="1"/>
  </cols>
  <sheetData>
    <row r="1" spans="1:8" x14ac:dyDescent="0.45">
      <c r="A1" s="3" t="s">
        <v>0</v>
      </c>
      <c r="B1" s="2" t="s">
        <v>527</v>
      </c>
      <c r="C1" s="2" t="s">
        <v>528</v>
      </c>
      <c r="D1" s="2" t="s">
        <v>529</v>
      </c>
      <c r="E1" s="2" t="s">
        <v>530</v>
      </c>
      <c r="F1" s="2" t="s">
        <v>531</v>
      </c>
      <c r="G1" t="s">
        <v>532</v>
      </c>
    </row>
    <row r="2" spans="1:8" x14ac:dyDescent="0.45">
      <c r="A2" s="3" t="s">
        <v>4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f>Share15[[#This Row],[Q1''2025]]-Share15[[#This Row],[Q4''2024]]</f>
        <v>0</v>
      </c>
      <c r="H2">
        <v>100</v>
      </c>
    </row>
    <row r="3" spans="1:8" x14ac:dyDescent="0.45">
      <c r="A3" s="3" t="s">
        <v>22</v>
      </c>
      <c r="B3" s="2">
        <v>0.19702602230483268</v>
      </c>
      <c r="C3" s="2">
        <v>0.18829262564584312</v>
      </c>
      <c r="D3" s="2">
        <v>0.14735808639771508</v>
      </c>
      <c r="E3" s="2">
        <v>0.13112307446298169</v>
      </c>
      <c r="F3" s="2">
        <f>VLOOKUP(Share15[[#This Row],[Station]],'[7]Reach and Share'!$A$2:$C$563,3,0)</f>
        <v>0.22409316232591081</v>
      </c>
      <c r="G3" s="2">
        <f>Share15[[#This Row],[Q1''2025]]-Share15[[#This Row],[Q4''2024]]</f>
        <v>9.2970087862929124E-2</v>
      </c>
    </row>
    <row r="4" spans="1:8" x14ac:dyDescent="0.45">
      <c r="A4" s="3" t="s">
        <v>5</v>
      </c>
      <c r="B4" s="2">
        <v>0.2809971572272032</v>
      </c>
      <c r="C4" s="2">
        <v>0.23479333020197279</v>
      </c>
      <c r="D4" s="2">
        <v>0.26271867190289178</v>
      </c>
      <c r="E4" s="2">
        <v>0.19897660039443518</v>
      </c>
      <c r="F4" s="2">
        <f>VLOOKUP(Share15[[#This Row],[Station]],'[7]Reach and Share'!$A$2:$C$563,3,0)</f>
        <v>0.17212211818396411</v>
      </c>
      <c r="G4" s="2">
        <f>Share15[[#This Row],[Q1''2025]]-Share15[[#This Row],[Q4''2024]]</f>
        <v>-2.685448221047107E-2</v>
      </c>
    </row>
    <row r="5" spans="1:8" x14ac:dyDescent="0.45">
      <c r="A5" s="3" t="s">
        <v>28</v>
      </c>
      <c r="B5" s="2">
        <v>0.1594686201618194</v>
      </c>
      <c r="C5" s="2">
        <v>8.7952090183184589E-2</v>
      </c>
      <c r="D5" s="2">
        <v>0.14227061763655829</v>
      </c>
      <c r="E5" s="2">
        <v>0.17653643195991681</v>
      </c>
      <c r="F5" s="2">
        <f>VLOOKUP(Share15[[#This Row],[Station]],'[7]Reach and Share'!$A$2:$C$563,3,0)</f>
        <v>0.11507593044299309</v>
      </c>
      <c r="G5" s="2">
        <f>Share15[[#This Row],[Q1''2025]]-Share15[[#This Row],[Q4''2024]]</f>
        <v>-6.1460501516923713E-2</v>
      </c>
    </row>
    <row r="6" spans="1:8" x14ac:dyDescent="0.45">
      <c r="A6" s="3" t="s">
        <v>6</v>
      </c>
      <c r="B6" s="2">
        <v>8.0308331511043066E-2</v>
      </c>
      <c r="C6" s="2">
        <v>7.7501174260216063E-2</v>
      </c>
      <c r="D6" s="2">
        <v>5.2079614423420212E-2</v>
      </c>
      <c r="E6" s="2">
        <v>9.1626245935717707E-2</v>
      </c>
      <c r="F6" s="2">
        <f>VLOOKUP(Share15[[#This Row],[Station]],'[7]Reach and Share'!$A$2:$C$563,3,0)</f>
        <v>6.5662129199779692E-2</v>
      </c>
      <c r="G6" s="2">
        <f>Share15[[#This Row],[Q1''2025]]-Share15[[#This Row],[Q4''2024]]</f>
        <v>-2.5964116735938014E-2</v>
      </c>
    </row>
    <row r="7" spans="1:8" x14ac:dyDescent="0.45">
      <c r="A7" s="3" t="s">
        <v>14</v>
      </c>
      <c r="B7" s="2">
        <v>1.148042860266784E-2</v>
      </c>
      <c r="C7" s="2">
        <v>4.0277125410991078E-2</v>
      </c>
      <c r="D7" s="2">
        <v>1.686897536594073E-2</v>
      </c>
      <c r="E7" s="2">
        <v>5.5274239113053666E-2</v>
      </c>
      <c r="F7" s="2">
        <f>VLOOKUP(Share15[[#This Row],[Station]],'[7]Reach and Share'!$A$2:$C$563,3,0)</f>
        <v>5.4016838460933199E-2</v>
      </c>
      <c r="G7" s="2">
        <f>Share15[[#This Row],[Q1''2025]]-Share15[[#This Row],[Q4''2024]]</f>
        <v>-1.2574006521204675E-3</v>
      </c>
    </row>
    <row r="8" spans="1:8" x14ac:dyDescent="0.45">
      <c r="A8" s="3" t="s">
        <v>8</v>
      </c>
      <c r="B8" s="2">
        <v>6.9593264815219769E-2</v>
      </c>
      <c r="C8" s="2">
        <v>9.3294974166275246E-2</v>
      </c>
      <c r="D8" s="2">
        <v>8.131024634059264E-2</v>
      </c>
      <c r="E8" s="2">
        <v>6.7427109429134907E-2</v>
      </c>
      <c r="F8" s="2">
        <f>VLOOKUP(Share15[[#This Row],[Station]],'[7]Reach and Share'!$A$2:$C$563,3,0)</f>
        <v>4.8902352663466833E-2</v>
      </c>
      <c r="G8" s="2">
        <f>Share15[[#This Row],[Q1''2025]]-Share15[[#This Row],[Q4''2024]]</f>
        <v>-1.8524756765668074E-2</v>
      </c>
    </row>
    <row r="9" spans="1:8" x14ac:dyDescent="0.45">
      <c r="A9" s="3" t="s">
        <v>46</v>
      </c>
      <c r="B9" s="2">
        <v>2.3562212989284941E-2</v>
      </c>
      <c r="C9" s="2">
        <v>1.7848755284170969E-2</v>
      </c>
      <c r="D9" s="2">
        <v>6.9617993573723672E-3</v>
      </c>
      <c r="E9" s="2">
        <v>1.886893022759981E-2</v>
      </c>
      <c r="F9" s="2">
        <f>VLOOKUP(Share15[[#This Row],[Station]],'[7]Reach and Share'!$A$2:$C$563,3,0)</f>
        <v>4.5164843811472177E-2</v>
      </c>
      <c r="G9" s="2">
        <f>Share15[[#This Row],[Q1''2025]]-Share15[[#This Row],[Q4''2024]]</f>
        <v>2.6295913583872368E-2</v>
      </c>
    </row>
    <row r="10" spans="1:8" x14ac:dyDescent="0.45">
      <c r="A10" s="3" t="s">
        <v>33</v>
      </c>
      <c r="B10" s="2">
        <v>2.3507544281653179E-3</v>
      </c>
      <c r="C10" s="2">
        <v>0</v>
      </c>
      <c r="D10" s="2">
        <v>1.4280614066404852E-3</v>
      </c>
      <c r="E10" s="2">
        <v>4.104258834816907E-3</v>
      </c>
      <c r="F10" s="2">
        <f>VLOOKUP(Share15[[#This Row],[Station]],'[7]Reach and Share'!$A$2:$C$563,3,0)</f>
        <v>3.092296797545047E-2</v>
      </c>
      <c r="G10" s="2">
        <f>Share15[[#This Row],[Q1''2025]]-Share15[[#This Row],[Q4''2024]]</f>
        <v>2.6818709140633563E-2</v>
      </c>
    </row>
    <row r="11" spans="1:8" x14ac:dyDescent="0.45">
      <c r="A11" s="3" t="s">
        <v>137</v>
      </c>
      <c r="B11" s="2">
        <v>4.1165536846708949E-2</v>
      </c>
      <c r="C11" s="2">
        <v>4.4621888210427431E-2</v>
      </c>
      <c r="D11" s="2">
        <v>3.5166012138521961E-2</v>
      </c>
      <c r="E11" s="2">
        <v>7.1264857950002661E-2</v>
      </c>
      <c r="F11" s="2">
        <f>VLOOKUP(Share15[[#This Row],[Station]],'[7]Reach and Share'!$A$2:$C$563,3,0)</f>
        <v>2.612321976552049E-2</v>
      </c>
      <c r="G11" s="2">
        <f>Share15[[#This Row],[Q1''2025]]-Share15[[#This Row],[Q4''2024]]</f>
        <v>-4.514163818448217E-2</v>
      </c>
    </row>
    <row r="12" spans="1:8" x14ac:dyDescent="0.45">
      <c r="A12" s="3" t="s">
        <v>103</v>
      </c>
      <c r="B12" s="2">
        <v>2.514760551060573E-3</v>
      </c>
      <c r="C12" s="2">
        <v>1.0803193987787689E-2</v>
      </c>
      <c r="D12" s="2">
        <v>4.4180649767940026E-3</v>
      </c>
      <c r="E12" s="2">
        <v>5.9165289696711263E-3</v>
      </c>
      <c r="F12" s="2">
        <f>VLOOKUP(Share15[[#This Row],[Station]],'[7]Reach and Share'!$A$2:$C$563,3,0)</f>
        <v>2.1716893540011009E-2</v>
      </c>
      <c r="G12" s="2">
        <f>Share15[[#This Row],[Q1''2025]]-Share15[[#This Row],[Q4''2024]]</f>
        <v>1.5800364570339884E-2</v>
      </c>
    </row>
    <row r="13" spans="1:8" x14ac:dyDescent="0.45">
      <c r="A13" s="3" t="s">
        <v>7</v>
      </c>
      <c r="B13" s="2">
        <v>6.5219768204679646E-2</v>
      </c>
      <c r="C13" s="2">
        <v>3.2409581963363084E-2</v>
      </c>
      <c r="D13" s="2">
        <v>3.9271688682613347E-2</v>
      </c>
      <c r="E13" s="2">
        <v>2.2280262246148919E-2</v>
      </c>
      <c r="F13" s="2">
        <f>VLOOKUP(Share15[[#This Row],[Station]],'[7]Reach and Share'!$A$2:$C$563,3,0)</f>
        <v>1.8608859863089151E-2</v>
      </c>
      <c r="G13" s="2">
        <f>Share15[[#This Row],[Q1''2025]]-Share15[[#This Row],[Q4''2024]]</f>
        <v>-3.6714023830597686E-3</v>
      </c>
    </row>
    <row r="14" spans="1:8" x14ac:dyDescent="0.45">
      <c r="A14" s="3" t="s">
        <v>11</v>
      </c>
      <c r="B14" s="2">
        <v>3.0395801443253882E-2</v>
      </c>
      <c r="C14" s="2">
        <v>4.1803663691874118E-2</v>
      </c>
      <c r="D14" s="2">
        <v>2.7713316672616922E-2</v>
      </c>
      <c r="E14" s="2">
        <v>7.462288790576194E-3</v>
      </c>
      <c r="F14" s="2">
        <f>VLOOKUP(Share15[[#This Row],[Station]],'[7]Reach and Share'!$A$2:$C$563,3,0)</f>
        <v>1.6956487528523089E-2</v>
      </c>
      <c r="G14" s="2">
        <f>Share15[[#This Row],[Q1''2025]]-Share15[[#This Row],[Q4''2024]]</f>
        <v>9.4941987379468951E-3</v>
      </c>
    </row>
    <row r="15" spans="1:8" x14ac:dyDescent="0.45">
      <c r="A15" s="3" t="s">
        <v>19</v>
      </c>
      <c r="B15" s="2">
        <v>1.202711567898535E-3</v>
      </c>
      <c r="C15" s="2">
        <v>9.9812118365429797E-4</v>
      </c>
      <c r="D15" s="2">
        <v>1.093359514459122E-2</v>
      </c>
      <c r="E15" s="2">
        <v>2.3985928255423482E-3</v>
      </c>
      <c r="F15" s="2">
        <f>VLOOKUP(Share15[[#This Row],[Station]],'[7]Reach and Share'!$A$2:$C$563,3,0)</f>
        <v>1.561885278149343E-2</v>
      </c>
      <c r="G15" s="2">
        <f>Share15[[#This Row],[Q1''2025]]-Share15[[#This Row],[Q4''2024]]</f>
        <v>1.3220259955951082E-2</v>
      </c>
    </row>
    <row r="16" spans="1:8" x14ac:dyDescent="0.45">
      <c r="A16" s="3" t="s">
        <v>27</v>
      </c>
      <c r="B16" s="2">
        <v>0</v>
      </c>
      <c r="C16" s="2">
        <v>2.524659464537342E-3</v>
      </c>
      <c r="D16" s="2">
        <v>1.472688325598001E-3</v>
      </c>
      <c r="E16" s="2">
        <v>5.703320718511806E-3</v>
      </c>
      <c r="F16" s="2">
        <f>VLOOKUP(Share15[[#This Row],[Station]],'[7]Reach and Share'!$A$2:$C$563,3,0)</f>
        <v>1.4517271225116059E-2</v>
      </c>
      <c r="G16" s="2">
        <f>Share15[[#This Row],[Q1''2025]]-Share15[[#This Row],[Q4''2024]]</f>
        <v>8.8139505066042526E-3</v>
      </c>
    </row>
    <row r="17" spans="1:7" x14ac:dyDescent="0.45">
      <c r="A17" s="3" t="s">
        <v>108</v>
      </c>
      <c r="B17" s="2">
        <v>1.421386398425541E-3</v>
      </c>
      <c r="C17" s="2">
        <v>4.8144668858619072E-3</v>
      </c>
      <c r="D17" s="2">
        <v>2.3205997857907888E-3</v>
      </c>
      <c r="E17" s="2">
        <v>1.588401471136933E-2</v>
      </c>
      <c r="F17" s="2">
        <f>VLOOKUP(Share15[[#This Row],[Station]],'[7]Reach and Share'!$A$2:$C$563,3,0)</f>
        <v>1.274687229522386E-2</v>
      </c>
      <c r="G17" s="2">
        <f>Share15[[#This Row],[Q1''2025]]-Share15[[#This Row],[Q4''2024]]</f>
        <v>-3.1371424161454695E-3</v>
      </c>
    </row>
    <row r="18" spans="1:7" x14ac:dyDescent="0.45">
      <c r="A18" s="3" t="s">
        <v>279</v>
      </c>
      <c r="B18" s="2">
        <v>1.284714629346162E-2</v>
      </c>
      <c r="C18" s="2">
        <v>1.6968060122123069E-2</v>
      </c>
      <c r="D18" s="2">
        <v>1.843091752945376E-2</v>
      </c>
      <c r="E18" s="2">
        <v>1.289909919513885E-2</v>
      </c>
      <c r="F18" s="2">
        <f>VLOOKUP(Share15[[#This Row],[Station]],'[7]Reach and Share'!$A$2:$C$563,3,0)</f>
        <v>1.0504366984027069E-2</v>
      </c>
      <c r="G18" s="2">
        <f>Share15[[#This Row],[Q1''2025]]-Share15[[#This Row],[Q4''2024]]</f>
        <v>-2.3947322111117809E-3</v>
      </c>
    </row>
    <row r="19" spans="1:7" x14ac:dyDescent="0.45">
      <c r="A19" s="3" t="s">
        <v>388</v>
      </c>
      <c r="B19" s="2">
        <v>2.2414170129018149E-3</v>
      </c>
      <c r="C19" s="2">
        <v>3.3525129168623768E-2</v>
      </c>
      <c r="D19" s="2">
        <v>2.249196715458765E-2</v>
      </c>
      <c r="E19" s="2">
        <v>5.8632269068812966E-3</v>
      </c>
      <c r="F19" s="2">
        <f>VLOOKUP(Share15[[#This Row],[Station]],'[7]Reach and Share'!$A$2:$C$563,3,0)</f>
        <v>1.0189629396490679E-2</v>
      </c>
      <c r="G19" s="2">
        <f>Share15[[#This Row],[Q1''2025]]-Share15[[#This Row],[Q4''2024]]</f>
        <v>4.3264024896093826E-3</v>
      </c>
    </row>
    <row r="20" spans="1:7" x14ac:dyDescent="0.45">
      <c r="A20" s="3" t="s">
        <v>17</v>
      </c>
      <c r="B20" s="2">
        <v>1.0605729280559811E-2</v>
      </c>
      <c r="C20" s="2">
        <v>9.8637858149365903E-3</v>
      </c>
      <c r="D20" s="2">
        <v>1.669046769011067E-2</v>
      </c>
      <c r="E20" s="2">
        <v>9.7009754277490538E-3</v>
      </c>
      <c r="F20" s="2">
        <f>VLOOKUP(Share15[[#This Row],[Station]],'[7]Reach and Share'!$A$2:$C$563,3,0)</f>
        <v>9.048705641671255E-3</v>
      </c>
      <c r="G20" s="2">
        <f>Share15[[#This Row],[Q1''2025]]-Share15[[#This Row],[Q4''2024]]</f>
        <v>-6.522697860777988E-4</v>
      </c>
    </row>
    <row r="21" spans="1:7" x14ac:dyDescent="0.45">
      <c r="A21" s="3" t="s">
        <v>13</v>
      </c>
      <c r="B21" s="2">
        <v>3.0067789197463367E-3</v>
      </c>
      <c r="C21" s="2">
        <v>2.6420854861437301E-3</v>
      </c>
      <c r="D21" s="2">
        <v>6.2477686540521223E-3</v>
      </c>
      <c r="E21" s="2">
        <v>1.066041255796599E-3</v>
      </c>
      <c r="F21" s="2">
        <f>VLOOKUP(Share15[[#This Row],[Station]],'[7]Reach and Share'!$A$2:$C$563,3,0)</f>
        <v>6.6488315367062706E-3</v>
      </c>
      <c r="G21" s="2">
        <f>Share15[[#This Row],[Q1''2025]]-Share15[[#This Row],[Q4''2024]]</f>
        <v>5.5827902809096712E-3</v>
      </c>
    </row>
    <row r="22" spans="1:7" x14ac:dyDescent="0.45">
      <c r="A22" s="3" t="s">
        <v>396</v>
      </c>
      <c r="B22" s="2">
        <v>0</v>
      </c>
      <c r="C22" s="2">
        <v>0</v>
      </c>
      <c r="D22" s="2">
        <v>3.3023920028561232E-3</v>
      </c>
      <c r="E22" s="2">
        <v>1.9401950855498108E-2</v>
      </c>
      <c r="F22" s="2">
        <f>VLOOKUP(Share15[[#This Row],[Station]],'[7]Reach and Share'!$A$2:$C$563,3,0)</f>
        <v>6.4127783460539772E-3</v>
      </c>
      <c r="G22" s="2">
        <f>Share15[[#This Row],[Q1''2025]]-Share15[[#This Row],[Q4''2024]]</f>
        <v>-1.2989172509444129E-2</v>
      </c>
    </row>
    <row r="23" spans="1:7" x14ac:dyDescent="0.45">
      <c r="A23" s="3" t="s">
        <v>456</v>
      </c>
      <c r="B23" s="2">
        <v>0</v>
      </c>
      <c r="C23" s="2">
        <v>0</v>
      </c>
      <c r="D23" s="2">
        <v>0</v>
      </c>
      <c r="E23" s="2">
        <v>0</v>
      </c>
      <c r="F23" s="2">
        <f>VLOOKUP(Share15[[#This Row],[Station]],'[7]Reach and Share'!$A$2:$C$563,3,0)</f>
        <v>5.861987567865292E-3</v>
      </c>
      <c r="G23" s="2">
        <f>Share15[[#This Row],[Q1''2025]]-Share15[[#This Row],[Q4''2024]]</f>
        <v>5.861987567865292E-3</v>
      </c>
    </row>
    <row r="24" spans="1:7" x14ac:dyDescent="0.45">
      <c r="A24" s="3" t="s">
        <v>30</v>
      </c>
      <c r="B24" s="2">
        <v>5.7402143013339183E-3</v>
      </c>
      <c r="C24" s="2">
        <v>3.4758102395490841E-2</v>
      </c>
      <c r="D24" s="2">
        <v>1.021956444127097E-2</v>
      </c>
      <c r="E24" s="2">
        <v>2.1374127178721822E-2</v>
      </c>
      <c r="F24" s="2">
        <f>VLOOKUP(Share15[[#This Row],[Station]],'[7]Reach and Share'!$A$2:$C$563,3,0)</f>
        <v>4.7997482099299696E-3</v>
      </c>
      <c r="G24" s="2">
        <f>Share15[[#This Row],[Q1''2025]]-Share15[[#This Row],[Q4''2024]]</f>
        <v>-1.6574378968791853E-2</v>
      </c>
    </row>
    <row r="25" spans="1:7" x14ac:dyDescent="0.45">
      <c r="A25" s="3" t="s">
        <v>324</v>
      </c>
      <c r="B25" s="2">
        <v>1.804067351847803E-3</v>
      </c>
      <c r="C25" s="2">
        <v>5.3428839830906537E-3</v>
      </c>
      <c r="D25" s="2">
        <v>0</v>
      </c>
      <c r="E25" s="2">
        <v>3.1981237673897969E-4</v>
      </c>
      <c r="F25" s="2">
        <f>VLOOKUP(Share15[[#This Row],[Station]],'[7]Reach and Share'!$A$2:$C$563,3,0)</f>
        <v>4.2096152332992366E-3</v>
      </c>
      <c r="G25" s="2">
        <f>Share15[[#This Row],[Q1''2025]]-Share15[[#This Row],[Q4''2024]]</f>
        <v>3.8898028565602571E-3</v>
      </c>
    </row>
    <row r="26" spans="1:7" x14ac:dyDescent="0.45">
      <c r="A26" s="3" t="s">
        <v>424</v>
      </c>
      <c r="B26" s="2">
        <v>0</v>
      </c>
      <c r="C26" s="2">
        <v>2.8769375293565057E-3</v>
      </c>
      <c r="D26" s="2">
        <v>3.8825419493038198E-3</v>
      </c>
      <c r="E26" s="2">
        <v>0</v>
      </c>
      <c r="F26" s="2">
        <f>VLOOKUP(Share15[[#This Row],[Station]],'[7]Reach and Share'!$A$2:$C$563,3,0)</f>
        <v>4.1309308364151391E-3</v>
      </c>
      <c r="G26" s="2">
        <f>Share15[[#This Row],[Q1''2025]]-Share15[[#This Row],[Q4''2024]]</f>
        <v>4.1309308364151391E-3</v>
      </c>
    </row>
    <row r="27" spans="1:7" x14ac:dyDescent="0.45">
      <c r="A27" s="3" t="s">
        <v>249</v>
      </c>
      <c r="B27" s="2">
        <v>0</v>
      </c>
      <c r="C27" s="2">
        <v>6.458431188351339E-4</v>
      </c>
      <c r="D27" s="2">
        <v>7.9882184933952154E-3</v>
      </c>
      <c r="E27" s="2">
        <v>2.7717072650711582E-3</v>
      </c>
      <c r="F27" s="2">
        <f>VLOOKUP(Share15[[#This Row],[Station]],'[7]Reach and Share'!$A$2:$C$563,3,0)</f>
        <v>3.9735620426469432E-3</v>
      </c>
      <c r="G27" s="2">
        <f>Share15[[#This Row],[Q1''2025]]-Share15[[#This Row],[Q4''2024]]</f>
        <v>1.201854777575785E-3</v>
      </c>
    </row>
    <row r="28" spans="1:7" x14ac:dyDescent="0.45">
      <c r="A28" s="3" t="s">
        <v>9</v>
      </c>
      <c r="B28" s="2">
        <v>9.2936802973977712E-4</v>
      </c>
      <c r="C28" s="2">
        <v>0</v>
      </c>
      <c r="D28" s="2">
        <v>1.517315244555516E-3</v>
      </c>
      <c r="E28" s="2">
        <v>0</v>
      </c>
      <c r="F28" s="2">
        <f>VLOOKUP(Share15[[#This Row],[Station]],'[7]Reach and Share'!$A$2:$C$563,3,0)</f>
        <v>3.422771264458258E-3</v>
      </c>
      <c r="G28" s="2">
        <f>Share15[[#This Row],[Q1''2025]]-Share15[[#This Row],[Q4''2024]]</f>
        <v>3.422771264458258E-3</v>
      </c>
    </row>
    <row r="29" spans="1:7" x14ac:dyDescent="0.45">
      <c r="A29" s="3" t="s">
        <v>90</v>
      </c>
      <c r="B29" s="2">
        <v>0</v>
      </c>
      <c r="C29" s="2">
        <v>5.695162047909816E-3</v>
      </c>
      <c r="D29" s="2">
        <v>0</v>
      </c>
      <c r="E29" s="2">
        <v>0</v>
      </c>
      <c r="F29" s="2">
        <f>VLOOKUP(Share15[[#This Row],[Station]],'[7]Reach and Share'!$A$2:$C$563,3,0)</f>
        <v>3.226060272248013E-3</v>
      </c>
      <c r="G29" s="2">
        <f>Share15[[#This Row],[Q1''2025]]-Share15[[#This Row],[Q4''2024]]</f>
        <v>3.226060272248013E-3</v>
      </c>
    </row>
    <row r="30" spans="1:7" x14ac:dyDescent="0.45">
      <c r="A30" s="3" t="s">
        <v>254</v>
      </c>
      <c r="B30" s="2">
        <v>0</v>
      </c>
      <c r="C30" s="2">
        <v>2.407233442930954E-3</v>
      </c>
      <c r="D30" s="2">
        <v>7.363441627990003E-3</v>
      </c>
      <c r="E30" s="2">
        <v>6.3962475347795948E-4</v>
      </c>
      <c r="F30" s="2">
        <f>VLOOKUP(Share15[[#This Row],[Station]],'[7]Reach and Share'!$A$2:$C$563,3,0)</f>
        <v>3.068691478479818E-3</v>
      </c>
      <c r="G30" s="2">
        <f>Share15[[#This Row],[Q1''2025]]-Share15[[#This Row],[Q4''2024]]</f>
        <v>2.4290667250018586E-3</v>
      </c>
    </row>
    <row r="31" spans="1:7" x14ac:dyDescent="0.45">
      <c r="A31" s="3" t="s">
        <v>41</v>
      </c>
      <c r="B31" s="2">
        <v>1.093374152635032E-3</v>
      </c>
      <c r="C31" s="2">
        <v>6.2235791451385634E-3</v>
      </c>
      <c r="D31" s="2">
        <v>1.115672973937879E-3</v>
      </c>
      <c r="E31" s="2">
        <v>4.9037897766643565E-3</v>
      </c>
      <c r="F31" s="2">
        <f>VLOOKUP(Share15[[#This Row],[Station]],'[7]Reach and Share'!$A$2:$C$563,3,0)</f>
        <v>2.7932960893854749E-3</v>
      </c>
      <c r="G31" s="2">
        <f>Share15[[#This Row],[Q1''2025]]-Share15[[#This Row],[Q4''2024]]</f>
        <v>-2.1104936872788816E-3</v>
      </c>
    </row>
    <row r="32" spans="1:7" x14ac:dyDescent="0.45">
      <c r="A32" s="3" t="s">
        <v>10</v>
      </c>
      <c r="B32" s="2">
        <v>8.2003061447627381E-4</v>
      </c>
      <c r="C32" s="2">
        <v>1.9962423673085959E-3</v>
      </c>
      <c r="D32" s="2">
        <v>3.6594073545162444E-3</v>
      </c>
      <c r="E32" s="2">
        <v>0</v>
      </c>
      <c r="F32" s="2">
        <f>VLOOKUP(Share15[[#This Row],[Station]],'[7]Reach and Share'!$A$2:$C$563,3,0)</f>
        <v>2.5965850971752299E-3</v>
      </c>
      <c r="G32" s="2">
        <f>Share15[[#This Row],[Q1''2025]]-Share15[[#This Row],[Q4''2024]]</f>
        <v>2.5965850971752299E-3</v>
      </c>
    </row>
    <row r="33" spans="1:7" x14ac:dyDescent="0.45">
      <c r="A33" s="3" t="s">
        <v>307</v>
      </c>
      <c r="B33" s="2">
        <v>1.9680734747430568E-3</v>
      </c>
      <c r="C33" s="2">
        <v>0</v>
      </c>
      <c r="D33" s="2">
        <v>0</v>
      </c>
      <c r="E33" s="2">
        <v>0</v>
      </c>
      <c r="F33" s="2">
        <f>VLOOKUP(Share15[[#This Row],[Station]],'[7]Reach and Share'!$A$2:$C$563,3,0)</f>
        <v>2.5572428987331811E-3</v>
      </c>
      <c r="G33" s="2">
        <f>Share15[[#This Row],[Q1''2025]]-Share15[[#This Row],[Q4''2024]]</f>
        <v>2.5572428987331811E-3</v>
      </c>
    </row>
    <row r="34" spans="1:7" x14ac:dyDescent="0.45">
      <c r="A34" s="3" t="s">
        <v>184</v>
      </c>
      <c r="B34" s="2">
        <v>0</v>
      </c>
      <c r="C34" s="2">
        <v>0</v>
      </c>
      <c r="D34" s="2">
        <v>6.6940378436272749E-4</v>
      </c>
      <c r="E34" s="2">
        <v>0</v>
      </c>
      <c r="F34" s="2">
        <f>VLOOKUP(Share15[[#This Row],[Station]],'[7]Reach and Share'!$A$2:$C$563,3,0)</f>
        <v>2.5572428987331811E-3</v>
      </c>
      <c r="G34" s="2">
        <f>Share15[[#This Row],[Q1''2025]]-Share15[[#This Row],[Q4''2024]]</f>
        <v>2.5572428987331811E-3</v>
      </c>
    </row>
    <row r="35" spans="1:7" x14ac:dyDescent="0.45">
      <c r="A35" s="3" t="s">
        <v>48</v>
      </c>
      <c r="B35" s="2">
        <v>9.5123551279247768E-3</v>
      </c>
      <c r="C35" s="2">
        <v>0</v>
      </c>
      <c r="D35" s="2">
        <v>0</v>
      </c>
      <c r="E35" s="2">
        <v>2.6651031394914979E-4</v>
      </c>
      <c r="F35" s="2">
        <f>VLOOKUP(Share15[[#This Row],[Station]],'[7]Reach and Share'!$A$2:$C$563,3,0)</f>
        <v>2.3605319065229361E-3</v>
      </c>
      <c r="G35" s="2">
        <f>Share15[[#This Row],[Q1''2025]]-Share15[[#This Row],[Q4''2024]]</f>
        <v>2.0940215925737862E-3</v>
      </c>
    </row>
    <row r="36" spans="1:7" x14ac:dyDescent="0.45">
      <c r="A36" s="3" t="s">
        <v>42</v>
      </c>
      <c r="B36" s="2">
        <v>2.6787666739558282E-3</v>
      </c>
      <c r="C36" s="2">
        <v>1.5265382808830441E-3</v>
      </c>
      <c r="D36" s="2">
        <v>0</v>
      </c>
      <c r="E36" s="2">
        <v>9.0613506742710944E-4</v>
      </c>
      <c r="F36" s="2">
        <f>VLOOKUP(Share15[[#This Row],[Station]],'[7]Reach and Share'!$A$2:$C$563,3,0)</f>
        <v>2.203163112754741E-3</v>
      </c>
      <c r="G36" s="2">
        <f>Share15[[#This Row],[Q1''2025]]-Share15[[#This Row],[Q4''2024]]</f>
        <v>1.2970280453276316E-3</v>
      </c>
    </row>
    <row r="37" spans="1:7" x14ac:dyDescent="0.45">
      <c r="A37" s="3" t="s">
        <v>461</v>
      </c>
      <c r="B37" s="2">
        <v>0</v>
      </c>
      <c r="C37" s="2">
        <v>0</v>
      </c>
      <c r="D37" s="2">
        <v>2.231345947875759E-4</v>
      </c>
      <c r="E37" s="2">
        <v>0</v>
      </c>
      <c r="F37" s="2">
        <f>VLOOKUP(Share15[[#This Row],[Station]],'[7]Reach and Share'!$A$2:$C$563,3,0)</f>
        <v>2.1638209143126919E-3</v>
      </c>
      <c r="G37" s="2">
        <f>Share15[[#This Row],[Q1''2025]]-Share15[[#This Row],[Q4''2024]]</f>
        <v>2.1638209143126919E-3</v>
      </c>
    </row>
    <row r="38" spans="1:7" x14ac:dyDescent="0.45">
      <c r="A38" s="3" t="s">
        <v>312</v>
      </c>
      <c r="B38" s="2">
        <v>0</v>
      </c>
      <c r="C38" s="2">
        <v>0</v>
      </c>
      <c r="D38" s="2">
        <v>0</v>
      </c>
      <c r="E38" s="2">
        <v>0</v>
      </c>
      <c r="F38" s="2">
        <f>VLOOKUP(Share15[[#This Row],[Station]],'[7]Reach and Share'!$A$2:$C$563,3,0)</f>
        <v>2.0457943189865452E-3</v>
      </c>
      <c r="G38" s="2">
        <f>Share15[[#This Row],[Q1''2025]]-Share15[[#This Row],[Q4''2024]]</f>
        <v>2.0457943189865452E-3</v>
      </c>
    </row>
    <row r="39" spans="1:7" x14ac:dyDescent="0.45">
      <c r="A39" s="3" t="s">
        <v>431</v>
      </c>
      <c r="B39" s="2">
        <v>0</v>
      </c>
      <c r="C39" s="2">
        <v>0</v>
      </c>
      <c r="D39" s="2">
        <v>0</v>
      </c>
      <c r="E39" s="2">
        <v>0</v>
      </c>
      <c r="F39" s="2">
        <f>VLOOKUP(Share15[[#This Row],[Station]],'[7]Reach and Share'!$A$2:$C$563,3,0)</f>
        <v>2.006452120544496E-3</v>
      </c>
      <c r="G39" s="2">
        <f>Share15[[#This Row],[Q1''2025]]-Share15[[#This Row],[Q4''2024]]</f>
        <v>2.006452120544496E-3</v>
      </c>
    </row>
    <row r="40" spans="1:7" x14ac:dyDescent="0.45">
      <c r="A40" s="3" t="s">
        <v>425</v>
      </c>
      <c r="B40" s="2">
        <v>0</v>
      </c>
      <c r="C40" s="2">
        <v>1.9962423673085959E-3</v>
      </c>
      <c r="D40" s="2">
        <v>1.5708675473045341E-2</v>
      </c>
      <c r="E40" s="2">
        <v>0</v>
      </c>
      <c r="F40" s="2">
        <f>VLOOKUP(Share15[[#This Row],[Station]],'[7]Reach and Share'!$A$2:$C$563,3,0)</f>
        <v>2.006452120544496E-3</v>
      </c>
      <c r="G40" s="2">
        <f>Share15[[#This Row],[Q1''2025]]-Share15[[#This Row],[Q4''2024]]</f>
        <v>2.006452120544496E-3</v>
      </c>
    </row>
    <row r="41" spans="1:7" x14ac:dyDescent="0.45">
      <c r="A41" s="3" t="s">
        <v>43</v>
      </c>
      <c r="B41" s="2">
        <v>0</v>
      </c>
      <c r="C41" s="2">
        <v>9.3940817285110385E-4</v>
      </c>
      <c r="D41" s="2">
        <v>0</v>
      </c>
      <c r="E41" s="2">
        <v>6.8226640370982351E-3</v>
      </c>
      <c r="F41" s="2">
        <f>VLOOKUP(Share15[[#This Row],[Station]],'[7]Reach and Share'!$A$2:$C$563,3,0)</f>
        <v>1.927767723660398E-3</v>
      </c>
      <c r="G41" s="2">
        <f>Share15[[#This Row],[Q1''2025]]-Share15[[#This Row],[Q4''2024]]</f>
        <v>-4.8948963134378375E-3</v>
      </c>
    </row>
    <row r="42" spans="1:7" x14ac:dyDescent="0.45">
      <c r="A42" s="3" t="s">
        <v>12</v>
      </c>
      <c r="B42" s="2">
        <v>3.2801224579050953E-3</v>
      </c>
      <c r="C42" s="2">
        <v>3.9924847346171919E-3</v>
      </c>
      <c r="D42" s="2">
        <v>5.3552302749018199E-3</v>
      </c>
      <c r="E42" s="2">
        <v>4.5306753371355465E-3</v>
      </c>
      <c r="F42" s="2">
        <f>VLOOKUP(Share15[[#This Row],[Station]],'[7]Reach and Share'!$A$2:$C$563,3,0)</f>
        <v>1.8097411283342509E-3</v>
      </c>
      <c r="G42" s="2">
        <f>Share15[[#This Row],[Q1''2025]]-Share15[[#This Row],[Q4''2024]]</f>
        <v>-2.7209342088012956E-3</v>
      </c>
    </row>
    <row r="43" spans="1:7" x14ac:dyDescent="0.45">
      <c r="A43" s="3" t="s">
        <v>47</v>
      </c>
      <c r="B43" s="2">
        <v>0</v>
      </c>
      <c r="C43" s="2">
        <v>2.9356505401596989E-4</v>
      </c>
      <c r="D43" s="2">
        <v>0</v>
      </c>
      <c r="E43" s="2">
        <v>0</v>
      </c>
      <c r="F43" s="2">
        <f>VLOOKUP(Share15[[#This Row],[Station]],'[7]Reach and Share'!$A$2:$C$563,3,0)</f>
        <v>1.652372334566055E-3</v>
      </c>
      <c r="G43" s="2">
        <f>Share15[[#This Row],[Q1''2025]]-Share15[[#This Row],[Q4''2024]]</f>
        <v>1.652372334566055E-3</v>
      </c>
    </row>
    <row r="44" spans="1:7" x14ac:dyDescent="0.45">
      <c r="A44" s="3" t="s">
        <v>224</v>
      </c>
      <c r="B44" s="2">
        <v>0</v>
      </c>
      <c r="C44" s="2">
        <v>0</v>
      </c>
      <c r="D44" s="2">
        <v>0</v>
      </c>
      <c r="E44" s="2">
        <v>0</v>
      </c>
      <c r="F44" s="2">
        <f>VLOOKUP(Share15[[#This Row],[Station]],'[7]Reach and Share'!$A$2:$C$563,3,0)</f>
        <v>1.3376347470296639E-3</v>
      </c>
      <c r="G44" s="2">
        <f>Share15[[#This Row],[Q1''2025]]-Share15[[#This Row],[Q4''2024]]</f>
        <v>1.3376347470296639E-3</v>
      </c>
    </row>
    <row r="45" spans="1:7" x14ac:dyDescent="0.45">
      <c r="A45" s="3" t="s">
        <v>418</v>
      </c>
      <c r="B45" s="2">
        <v>0</v>
      </c>
      <c r="C45" s="2">
        <v>0</v>
      </c>
      <c r="D45" s="2">
        <v>0</v>
      </c>
      <c r="E45" s="2">
        <v>1.3858536325355791E-3</v>
      </c>
      <c r="F45" s="2">
        <f>VLOOKUP(Share15[[#This Row],[Station]],'[7]Reach and Share'!$A$2:$C$563,3,0)</f>
        <v>1.180265953261468E-3</v>
      </c>
      <c r="G45" s="2">
        <f>Share15[[#This Row],[Q1''2025]]-Share15[[#This Row],[Q4''2024]]</f>
        <v>-2.0558767927411105E-4</v>
      </c>
    </row>
    <row r="46" spans="1:7" x14ac:dyDescent="0.45">
      <c r="A46" s="3" t="s">
        <v>361</v>
      </c>
      <c r="B46" s="2">
        <v>1.4760551060572929E-3</v>
      </c>
      <c r="C46" s="2">
        <v>2.407233442930954E-3</v>
      </c>
      <c r="D46" s="2">
        <v>2.67761513745091E-4</v>
      </c>
      <c r="E46" s="2">
        <v>3.8377485208677571E-3</v>
      </c>
      <c r="F46" s="2">
        <f>VLOOKUP(Share15[[#This Row],[Station]],'[7]Reach and Share'!$A$2:$C$563,3,0)</f>
        <v>9.8355496105122361E-4</v>
      </c>
      <c r="G46" s="2">
        <f>Share15[[#This Row],[Q1''2025]]-Share15[[#This Row],[Q4''2024]]</f>
        <v>-2.8541935598165335E-3</v>
      </c>
    </row>
    <row r="47" spans="1:7" x14ac:dyDescent="0.45">
      <c r="A47" s="3" t="s">
        <v>520</v>
      </c>
      <c r="B47" s="2">
        <v>0</v>
      </c>
      <c r="C47" s="2">
        <v>0</v>
      </c>
      <c r="D47" s="2">
        <v>0</v>
      </c>
      <c r="E47" s="2">
        <v>9.0613506742710944E-4</v>
      </c>
      <c r="F47" s="2">
        <f>VLOOKUP(Share15[[#This Row],[Station]],'[7]Reach and Share'!$A$2:$C$563,3,0)</f>
        <v>8.2618616728302773E-4</v>
      </c>
      <c r="G47" s="2">
        <f>Share15[[#This Row],[Q1''2025]]-Share15[[#This Row],[Q4''2024]]</f>
        <v>-7.994890014408171E-5</v>
      </c>
    </row>
    <row r="48" spans="1:7" x14ac:dyDescent="0.45">
      <c r="A48" s="3" t="s">
        <v>319</v>
      </c>
      <c r="B48" s="2">
        <v>0</v>
      </c>
      <c r="C48" s="2">
        <v>0</v>
      </c>
      <c r="D48" s="2">
        <v>0</v>
      </c>
      <c r="E48" s="2">
        <v>0</v>
      </c>
      <c r="F48" s="2">
        <f>VLOOKUP(Share15[[#This Row],[Station]],'[7]Reach and Share'!$A$2:$C$563,3,0)</f>
        <v>8.2618616728302773E-4</v>
      </c>
      <c r="G48" s="2">
        <f>Share15[[#This Row],[Q1''2025]]-Share15[[#This Row],[Q4''2024]]</f>
        <v>8.2618616728302773E-4</v>
      </c>
    </row>
    <row r="49" spans="1:7" x14ac:dyDescent="0.45">
      <c r="A49" s="3" t="s">
        <v>272</v>
      </c>
      <c r="B49" s="2">
        <v>0</v>
      </c>
      <c r="C49" s="2">
        <v>0</v>
      </c>
      <c r="D49" s="2">
        <v>0</v>
      </c>
      <c r="E49" s="2">
        <v>1.545759820905069E-3</v>
      </c>
      <c r="F49" s="2">
        <f>VLOOKUP(Share15[[#This Row],[Station]],'[7]Reach and Share'!$A$2:$C$563,3,0)</f>
        <v>7.0815957195688093E-4</v>
      </c>
      <c r="G49" s="2">
        <f>Share15[[#This Row],[Q1''2025]]-Share15[[#This Row],[Q4''2024]]</f>
        <v>-8.376002489481881E-4</v>
      </c>
    </row>
    <row r="50" spans="1:7" x14ac:dyDescent="0.45">
      <c r="A50" s="3" t="s">
        <v>282</v>
      </c>
      <c r="B50" s="2">
        <v>0</v>
      </c>
      <c r="C50" s="2">
        <v>0</v>
      </c>
      <c r="D50" s="2">
        <v>0</v>
      </c>
      <c r="E50" s="2">
        <v>0</v>
      </c>
      <c r="F50" s="2">
        <f>VLOOKUP(Share15[[#This Row],[Station]],'[7]Reach and Share'!$A$2:$C$563,3,0)</f>
        <v>6.6881737351483206E-4</v>
      </c>
      <c r="G50" s="2">
        <f>Share15[[#This Row],[Q1''2025]]-Share15[[#This Row],[Q4''2024]]</f>
        <v>6.6881737351483206E-4</v>
      </c>
    </row>
    <row r="51" spans="1:7" x14ac:dyDescent="0.45">
      <c r="A51" s="3" t="s">
        <v>413</v>
      </c>
      <c r="B51" s="2">
        <v>0</v>
      </c>
      <c r="C51" s="2">
        <v>1.409112259276656E-3</v>
      </c>
      <c r="D51" s="2">
        <v>0</v>
      </c>
      <c r="E51" s="2">
        <v>0</v>
      </c>
      <c r="F51" s="2">
        <f>VLOOKUP(Share15[[#This Row],[Station]],'[7]Reach and Share'!$A$2:$C$563,3,0)</f>
        <v>4.7210638130458732E-4</v>
      </c>
      <c r="G51" s="2">
        <f>Share15[[#This Row],[Q1''2025]]-Share15[[#This Row],[Q4''2024]]</f>
        <v>4.7210638130458732E-4</v>
      </c>
    </row>
    <row r="52" spans="1:7" x14ac:dyDescent="0.45">
      <c r="A52" s="3" t="s">
        <v>256</v>
      </c>
      <c r="B52" s="2">
        <v>0</v>
      </c>
      <c r="C52" s="2">
        <v>1.4678252700798501E-3</v>
      </c>
      <c r="D52" s="2">
        <v>0</v>
      </c>
      <c r="E52" s="2">
        <v>1.039390224401684E-2</v>
      </c>
      <c r="F52" s="2">
        <f>VLOOKUP(Share15[[#This Row],[Station]],'[7]Reach and Share'!$A$2:$C$563,3,0)</f>
        <v>4.327641828625383E-4</v>
      </c>
      <c r="G52" s="2">
        <f>Share15[[#This Row],[Q1''2025]]-Share15[[#This Row],[Q4''2024]]</f>
        <v>-9.9611380611543017E-3</v>
      </c>
    </row>
    <row r="53" spans="1:7" x14ac:dyDescent="0.45">
      <c r="A53" s="3" t="s">
        <v>15</v>
      </c>
      <c r="B53" s="2">
        <v>0</v>
      </c>
      <c r="C53" s="2">
        <v>0</v>
      </c>
      <c r="D53" s="2">
        <v>8.345233845055337E-3</v>
      </c>
      <c r="E53" s="2">
        <v>9.2212568626405828E-3</v>
      </c>
      <c r="F53" s="2">
        <f>VLOOKUP(Share15[[#This Row],[Station]],'[7]Reach and Share'!$A$2:$C$563,3,0)</f>
        <v>3.1473758753639149E-4</v>
      </c>
      <c r="G53" s="2">
        <f>Share15[[#This Row],[Q1''2025]]-Share15[[#This Row],[Q4''2024]]</f>
        <v>-8.9065192751041911E-3</v>
      </c>
    </row>
    <row r="54" spans="1:7" x14ac:dyDescent="0.45">
      <c r="A54" s="3" t="s">
        <v>397</v>
      </c>
      <c r="B54" s="2">
        <v>2.7334353815875801E-4</v>
      </c>
      <c r="C54" s="2">
        <v>0</v>
      </c>
      <c r="D54" s="2">
        <v>3.1238843270260607E-3</v>
      </c>
      <c r="E54" s="2">
        <v>0</v>
      </c>
      <c r="F54" s="2">
        <f>VLOOKUP(Share15[[#This Row],[Station]],'[7]Reach and Share'!$A$2:$C$563,3,0)</f>
        <v>3.1473758753639149E-4</v>
      </c>
      <c r="G54" s="2">
        <f>Share15[[#This Row],[Q1''2025]]-Share15[[#This Row],[Q4''2024]]</f>
        <v>3.1473758753639149E-4</v>
      </c>
    </row>
    <row r="55" spans="1:7" x14ac:dyDescent="0.45">
      <c r="A55" s="3" t="s">
        <v>285</v>
      </c>
      <c r="B55" s="2">
        <v>0</v>
      </c>
      <c r="C55" s="2">
        <v>0</v>
      </c>
      <c r="D55" s="2">
        <v>1.8297036772581222E-3</v>
      </c>
      <c r="E55" s="2">
        <v>8.5283300463727938E-4</v>
      </c>
      <c r="F55" s="2">
        <f>VLOOKUP(Share15[[#This Row],[Station]],'[7]Reach and Share'!$A$2:$C$563,3,0)</f>
        <v>1.180265953261468E-4</v>
      </c>
      <c r="G55" s="2">
        <f>Share15[[#This Row],[Q1''2025]]-Share15[[#This Row],[Q4''2024]]</f>
        <v>-7.3480640931113258E-4</v>
      </c>
    </row>
    <row r="56" spans="1:7" x14ac:dyDescent="0.45">
      <c r="A56" s="3" t="s">
        <v>267</v>
      </c>
      <c r="B56" s="2">
        <v>0</v>
      </c>
      <c r="C56" s="2">
        <v>0</v>
      </c>
      <c r="D56" s="2">
        <v>0</v>
      </c>
      <c r="E56" s="2">
        <v>0</v>
      </c>
      <c r="F56" s="2">
        <f>VLOOKUP(Share15[[#This Row],[Station]],'[7]Reach and Share'!$A$2:$C$563,3,0)</f>
        <v>1.180265953261468E-4</v>
      </c>
      <c r="G56" s="2">
        <f>Share15[[#This Row],[Q1''2025]]-Share15[[#This Row],[Q4''2024]]</f>
        <v>1.180265953261468E-4</v>
      </c>
    </row>
    <row r="57" spans="1:7" x14ac:dyDescent="0.45">
      <c r="A57" s="3" t="s">
        <v>362</v>
      </c>
      <c r="B57" s="2">
        <v>0</v>
      </c>
      <c r="C57" s="2">
        <v>0</v>
      </c>
      <c r="D57" s="2">
        <v>0</v>
      </c>
      <c r="E57" s="2">
        <v>1.273919300676936E-2</v>
      </c>
      <c r="F57" s="2">
        <f>VLOOKUP(Share15[[#This Row],[Station]],'[7]Reach and Share'!$A$2:$C$563,3,0)</f>
        <v>0</v>
      </c>
      <c r="G57" s="2">
        <f>Share15[[#This Row],[Q1''2025]]-Share15[[#This Row],[Q4''2024]]</f>
        <v>-1.273919300676936E-2</v>
      </c>
    </row>
    <row r="58" spans="1:7" x14ac:dyDescent="0.45">
      <c r="A58" s="3" t="s">
        <v>24</v>
      </c>
      <c r="B58" s="2">
        <v>0</v>
      </c>
      <c r="C58" s="2">
        <v>0</v>
      </c>
      <c r="D58" s="2">
        <v>0</v>
      </c>
      <c r="E58" s="2">
        <v>5.3302062789829961E-3</v>
      </c>
      <c r="F58" s="2">
        <f>VLOOKUP(Share15[[#This Row],[Station]],'[7]Reach and Share'!$A$2:$C$563,3,0)</f>
        <v>0</v>
      </c>
      <c r="G58" s="2">
        <f>Share15[[#This Row],[Q1''2025]]-Share15[[#This Row],[Q4''2024]]</f>
        <v>-5.3302062789829961E-3</v>
      </c>
    </row>
    <row r="59" spans="1:7" x14ac:dyDescent="0.45">
      <c r="A59" s="3" t="s">
        <v>296</v>
      </c>
      <c r="B59" s="2">
        <v>2.0227421823748089E-3</v>
      </c>
      <c r="C59" s="2">
        <v>0</v>
      </c>
      <c r="D59" s="2">
        <v>3.9271688682613352E-3</v>
      </c>
      <c r="E59" s="2">
        <v>5.0103939022440166E-3</v>
      </c>
      <c r="F59" s="2">
        <f>VLOOKUP(Share15[[#This Row],[Station]],'[7]Reach and Share'!$A$2:$C$563,3,0)</f>
        <v>0</v>
      </c>
      <c r="G59" s="2">
        <f>Share15[[#This Row],[Q1''2025]]-Share15[[#This Row],[Q4''2024]]</f>
        <v>-5.0103939022440166E-3</v>
      </c>
    </row>
    <row r="60" spans="1:7" x14ac:dyDescent="0.45">
      <c r="A60" s="3" t="s">
        <v>67</v>
      </c>
      <c r="B60" s="2">
        <v>2.1867483052700641E-3</v>
      </c>
      <c r="C60" s="2">
        <v>2.3485204321277602E-4</v>
      </c>
      <c r="D60" s="2">
        <v>3.7932881113887902E-3</v>
      </c>
      <c r="E60" s="2">
        <v>3.8910505836575872E-3</v>
      </c>
      <c r="F60" s="2">
        <f>VLOOKUP(Share15[[#This Row],[Station]],'[7]Reach and Share'!$A$2:$C$563,3,0)</f>
        <v>0</v>
      </c>
      <c r="G60" s="2">
        <f>Share15[[#This Row],[Q1''2025]]-Share15[[#This Row],[Q4''2024]]</f>
        <v>-3.8910505836575872E-3</v>
      </c>
    </row>
    <row r="61" spans="1:7" x14ac:dyDescent="0.45">
      <c r="A61" s="3" t="s">
        <v>497</v>
      </c>
      <c r="B61" s="2">
        <v>0</v>
      </c>
      <c r="C61" s="2">
        <v>0</v>
      </c>
      <c r="D61" s="2">
        <v>0</v>
      </c>
      <c r="E61" s="2">
        <v>2.665103139491498E-3</v>
      </c>
      <c r="F61" s="2">
        <f>VLOOKUP(Share15[[#This Row],[Station]],'[7]Reach and Share'!$A$2:$C$563,3,0)</f>
        <v>0</v>
      </c>
      <c r="G61" s="2">
        <f>Share15[[#This Row],[Q1''2025]]-Share15[[#This Row],[Q4''2024]]</f>
        <v>-2.665103139491498E-3</v>
      </c>
    </row>
    <row r="62" spans="1:7" x14ac:dyDescent="0.45">
      <c r="A62" s="3" t="s">
        <v>511</v>
      </c>
      <c r="B62" s="2">
        <v>0</v>
      </c>
      <c r="C62" s="2">
        <v>0</v>
      </c>
      <c r="D62" s="2">
        <v>0</v>
      </c>
      <c r="E62" s="2">
        <v>2.1320825115931992E-3</v>
      </c>
      <c r="F62" s="2">
        <f>VLOOKUP(Share15[[#This Row],[Station]],'[7]Reach and Share'!$A$2:$C$563,3,0)</f>
        <v>0</v>
      </c>
      <c r="G62" s="2">
        <f>Share15[[#This Row],[Q1''2025]]-Share15[[#This Row],[Q4''2024]]</f>
        <v>-2.1320825115931992E-3</v>
      </c>
    </row>
    <row r="63" spans="1:7" x14ac:dyDescent="0.45">
      <c r="A63" s="3" t="s">
        <v>494</v>
      </c>
      <c r="B63" s="2">
        <v>0</v>
      </c>
      <c r="C63" s="2">
        <v>0</v>
      </c>
      <c r="D63" s="2">
        <v>0</v>
      </c>
      <c r="E63" s="2">
        <v>2.0254783860135391E-3</v>
      </c>
      <c r="F63" s="2">
        <f>VLOOKUP(Share15[[#This Row],[Station]],'[7]Reach and Share'!$A$2:$C$563,3,0)</f>
        <v>0</v>
      </c>
      <c r="G63" s="2">
        <f>Share15[[#This Row],[Q1''2025]]-Share15[[#This Row],[Q4''2024]]</f>
        <v>-2.0254783860135391E-3</v>
      </c>
    </row>
    <row r="64" spans="1:7" x14ac:dyDescent="0.45">
      <c r="A64" s="3" t="s">
        <v>141</v>
      </c>
      <c r="B64" s="2">
        <v>0</v>
      </c>
      <c r="C64" s="2">
        <v>0</v>
      </c>
      <c r="D64" s="2">
        <v>0</v>
      </c>
      <c r="E64" s="2">
        <v>1.705666009274559E-3</v>
      </c>
      <c r="F64" s="2">
        <f>VLOOKUP(Share15[[#This Row],[Station]],'[7]Reach and Share'!$A$2:$C$563,3,0)</f>
        <v>0</v>
      </c>
      <c r="G64" s="2">
        <f>Share15[[#This Row],[Q1''2025]]-Share15[[#This Row],[Q4''2024]]</f>
        <v>-1.705666009274559E-3</v>
      </c>
    </row>
    <row r="65" spans="1:7" x14ac:dyDescent="0.45">
      <c r="A65" s="3" t="s">
        <v>515</v>
      </c>
      <c r="B65" s="2">
        <v>0</v>
      </c>
      <c r="C65" s="2">
        <v>0</v>
      </c>
      <c r="D65" s="2">
        <v>0</v>
      </c>
      <c r="E65" s="2">
        <v>1.332551569745749E-3</v>
      </c>
      <c r="F65" s="2">
        <f>VLOOKUP(Share15[[#This Row],[Station]],'[7]Reach and Share'!$A$2:$C$563,3,0)</f>
        <v>0</v>
      </c>
      <c r="G65" s="2">
        <f>Share15[[#This Row],[Q1''2025]]-Share15[[#This Row],[Q4''2024]]</f>
        <v>-1.332551569745749E-3</v>
      </c>
    </row>
    <row r="66" spans="1:7" x14ac:dyDescent="0.45">
      <c r="A66" s="3" t="s">
        <v>234</v>
      </c>
      <c r="B66" s="2">
        <v>1.804067351847803E-3</v>
      </c>
      <c r="C66" s="2">
        <v>0</v>
      </c>
      <c r="D66" s="2">
        <v>0</v>
      </c>
      <c r="E66" s="2">
        <v>9.5943713021693928E-4</v>
      </c>
      <c r="F66" s="2">
        <f>VLOOKUP(Share15[[#This Row],[Station]],'[7]Reach and Share'!$A$2:$C$563,3,0)</f>
        <v>0</v>
      </c>
      <c r="G66" s="2">
        <f>Share15[[#This Row],[Q1''2025]]-Share15[[#This Row],[Q4''2024]]</f>
        <v>-9.5943713021693928E-4</v>
      </c>
    </row>
    <row r="67" spans="1:7" x14ac:dyDescent="0.45">
      <c r="A67" s="3" t="s">
        <v>295</v>
      </c>
      <c r="B67" s="2">
        <v>2.1867483052700638E-4</v>
      </c>
      <c r="C67" s="2">
        <v>6.458431188351339E-4</v>
      </c>
      <c r="D67" s="2">
        <v>1.651196001428061E-3</v>
      </c>
      <c r="E67" s="2">
        <v>9.0613506742710944E-4</v>
      </c>
      <c r="F67" s="2">
        <f>VLOOKUP(Share15[[#This Row],[Station]],'[7]Reach and Share'!$A$2:$C$563,3,0)</f>
        <v>0</v>
      </c>
      <c r="G67" s="2">
        <f>Share15[[#This Row],[Q1''2025]]-Share15[[#This Row],[Q4''2024]]</f>
        <v>-9.0613506742710944E-4</v>
      </c>
    </row>
    <row r="68" spans="1:7" x14ac:dyDescent="0.45">
      <c r="A68" s="3" t="s">
        <v>111</v>
      </c>
      <c r="B68" s="2">
        <v>0</v>
      </c>
      <c r="C68" s="2">
        <v>0</v>
      </c>
      <c r="D68" s="2">
        <v>0</v>
      </c>
      <c r="E68" s="2">
        <v>8.5283300463727938E-4</v>
      </c>
      <c r="F68" s="2">
        <f>VLOOKUP(Share15[[#This Row],[Station]],'[7]Reach and Share'!$A$2:$C$563,3,0)</f>
        <v>0</v>
      </c>
      <c r="G68" s="2">
        <f>Share15[[#This Row],[Q1''2025]]-Share15[[#This Row],[Q4''2024]]</f>
        <v>-8.5283300463727938E-4</v>
      </c>
    </row>
    <row r="69" spans="1:7" x14ac:dyDescent="0.45">
      <c r="A69" s="3" t="s">
        <v>268</v>
      </c>
      <c r="B69" s="2">
        <v>0</v>
      </c>
      <c r="C69" s="2">
        <v>0</v>
      </c>
      <c r="D69" s="2">
        <v>8.479114601927883E-4</v>
      </c>
      <c r="E69" s="2">
        <v>8.5283300463727938E-4</v>
      </c>
      <c r="F69" s="2">
        <f>VLOOKUP(Share15[[#This Row],[Station]],'[7]Reach and Share'!$A$2:$C$563,3,0)</f>
        <v>0</v>
      </c>
      <c r="G69" s="2">
        <f>Share15[[#This Row],[Q1''2025]]-Share15[[#This Row],[Q4''2024]]</f>
        <v>-8.5283300463727938E-4</v>
      </c>
    </row>
    <row r="70" spans="1:7" x14ac:dyDescent="0.45">
      <c r="A70" s="3" t="s">
        <v>454</v>
      </c>
      <c r="B70" s="2">
        <v>0</v>
      </c>
      <c r="C70" s="2">
        <v>1.2916862376702682E-3</v>
      </c>
      <c r="D70" s="2">
        <v>0</v>
      </c>
      <c r="E70" s="2">
        <v>7.9953094184744943E-4</v>
      </c>
      <c r="F70" s="2">
        <f>VLOOKUP(Share15[[#This Row],[Station]],'[7]Reach and Share'!$A$2:$C$563,3,0)</f>
        <v>0</v>
      </c>
      <c r="G70" s="2">
        <f>Share15[[#This Row],[Q1''2025]]-Share15[[#This Row],[Q4''2024]]</f>
        <v>-7.9953094184744943E-4</v>
      </c>
    </row>
    <row r="71" spans="1:7" x14ac:dyDescent="0.45">
      <c r="A71" s="3" t="s">
        <v>384</v>
      </c>
      <c r="B71" s="2">
        <v>0</v>
      </c>
      <c r="C71" s="2">
        <v>0</v>
      </c>
      <c r="D71" s="2">
        <v>0</v>
      </c>
      <c r="E71" s="2">
        <v>7.462288790576196E-4</v>
      </c>
      <c r="F71" s="2">
        <f>VLOOKUP(Share15[[#This Row],[Station]],'[7]Reach and Share'!$A$2:$C$563,3,0)</f>
        <v>0</v>
      </c>
      <c r="G71" s="2">
        <f>Share15[[#This Row],[Q1''2025]]-Share15[[#This Row],[Q4''2024]]</f>
        <v>-7.462288790576196E-4</v>
      </c>
    </row>
    <row r="72" spans="1:7" x14ac:dyDescent="0.45">
      <c r="A72" s="3" t="s">
        <v>148</v>
      </c>
      <c r="B72" s="2">
        <v>0</v>
      </c>
      <c r="C72" s="2">
        <v>0</v>
      </c>
      <c r="D72" s="2">
        <v>0</v>
      </c>
      <c r="E72" s="2">
        <v>6.3962475347795948E-4</v>
      </c>
      <c r="F72" s="2">
        <f>VLOOKUP(Share15[[#This Row],[Station]],'[7]Reach and Share'!$A$2:$C$563,3,0)</f>
        <v>0</v>
      </c>
      <c r="G72" s="2">
        <f>Share15[[#This Row],[Q1''2025]]-Share15[[#This Row],[Q4''2024]]</f>
        <v>-6.3962475347795948E-4</v>
      </c>
    </row>
    <row r="73" spans="1:7" x14ac:dyDescent="0.45">
      <c r="A73" s="3" t="s">
        <v>432</v>
      </c>
      <c r="B73" s="2">
        <v>3.5534659960638534E-3</v>
      </c>
      <c r="C73" s="2">
        <v>0</v>
      </c>
      <c r="D73" s="2">
        <v>3.5701535166012129E-4</v>
      </c>
      <c r="E73" s="2">
        <v>3.731144395288098E-4</v>
      </c>
      <c r="F73" s="2">
        <f>VLOOKUP(Share15[[#This Row],[Station]],'[7]Reach and Share'!$A$2:$C$563,3,0)</f>
        <v>0</v>
      </c>
      <c r="G73" s="2">
        <f>Share15[[#This Row],[Q1''2025]]-Share15[[#This Row],[Q4''2024]]</f>
        <v>-3.731144395288098E-4</v>
      </c>
    </row>
    <row r="74" spans="1:7" x14ac:dyDescent="0.45">
      <c r="A74" s="3" t="s">
        <v>379</v>
      </c>
      <c r="B74" s="2">
        <v>0</v>
      </c>
      <c r="C74" s="2">
        <v>0</v>
      </c>
      <c r="D74" s="2">
        <v>0</v>
      </c>
      <c r="E74" s="2">
        <v>2.1320825115931982E-4</v>
      </c>
      <c r="F74" s="2">
        <f>VLOOKUP(Share15[[#This Row],[Station]],'[7]Reach and Share'!$A$2:$C$563,3,0)</f>
        <v>0</v>
      </c>
      <c r="G74" s="2">
        <f>Share15[[#This Row],[Q1''2025]]-Share15[[#This Row],[Q4''2024]]</f>
        <v>-2.1320825115931982E-4</v>
      </c>
    </row>
    <row r="75" spans="1:7" x14ac:dyDescent="0.45">
      <c r="A75" s="3" t="s">
        <v>311</v>
      </c>
      <c r="B75" s="2">
        <v>2.7334353815875801E-4</v>
      </c>
      <c r="C75" s="2">
        <v>0</v>
      </c>
      <c r="D75" s="2">
        <v>0</v>
      </c>
      <c r="E75" s="2">
        <v>1.599061883694899E-4</v>
      </c>
      <c r="F75" s="2">
        <f>VLOOKUP(Share15[[#This Row],[Station]],'[7]Reach and Share'!$A$2:$C$563,3,0)</f>
        <v>0</v>
      </c>
      <c r="G75" s="2">
        <f>Share15[[#This Row],[Q1''2025]]-Share15[[#This Row],[Q4''2024]]</f>
        <v>-1.599061883694899E-4</v>
      </c>
    </row>
    <row r="76" spans="1:7" x14ac:dyDescent="0.45">
      <c r="A76" s="3" t="s">
        <v>522</v>
      </c>
      <c r="B76" s="2">
        <v>0</v>
      </c>
      <c r="C76" s="2">
        <v>0</v>
      </c>
      <c r="D76" s="2">
        <v>0</v>
      </c>
      <c r="E76" s="2">
        <v>1.0660412557965991E-4</v>
      </c>
      <c r="F76" s="2">
        <f>VLOOKUP(Share15[[#This Row],[Station]],'[7]Reach and Share'!$A$2:$C$563,3,0)</f>
        <v>0</v>
      </c>
      <c r="G76" s="2">
        <f>Share15[[#This Row],[Q1''2025]]-Share15[[#This Row],[Q4''2024]]</f>
        <v>-1.0660412557965991E-4</v>
      </c>
    </row>
    <row r="77" spans="1:7" x14ac:dyDescent="0.45">
      <c r="A77" s="3" t="s">
        <v>59</v>
      </c>
      <c r="B77" s="2">
        <v>0</v>
      </c>
      <c r="C77" s="2">
        <v>0</v>
      </c>
      <c r="D77" s="2">
        <v>0</v>
      </c>
      <c r="E77" s="2">
        <v>1.0660412557965991E-4</v>
      </c>
      <c r="F77" s="2">
        <f>VLOOKUP(Share15[[#This Row],[Station]],'[7]Reach and Share'!$A$2:$C$563,3,0)</f>
        <v>0</v>
      </c>
      <c r="G77" s="2">
        <f>Share15[[#This Row],[Q1''2025]]-Share15[[#This Row],[Q4''2024]]</f>
        <v>-1.0660412557965991E-4</v>
      </c>
    </row>
    <row r="78" spans="1:7" x14ac:dyDescent="0.45">
      <c r="A78" s="3" t="s">
        <v>29</v>
      </c>
      <c r="B78" s="2">
        <v>0</v>
      </c>
      <c r="C78" s="2">
        <v>5.8713010803193989E-4</v>
      </c>
      <c r="D78" s="2">
        <v>0</v>
      </c>
      <c r="E78" s="2">
        <v>1.0660412557965991E-4</v>
      </c>
      <c r="F78" s="2">
        <f>VLOOKUP(Share15[[#This Row],[Station]],'[7]Reach and Share'!$A$2:$C$563,3,0)</f>
        <v>0</v>
      </c>
      <c r="G78" s="2">
        <f>Share15[[#This Row],[Q1''2025]]-Share15[[#This Row],[Q4''2024]]</f>
        <v>-1.0660412557965991E-4</v>
      </c>
    </row>
    <row r="79" spans="1:7" x14ac:dyDescent="0.45">
      <c r="A79" s="3" t="s">
        <v>381</v>
      </c>
      <c r="B79" s="2">
        <v>0</v>
      </c>
      <c r="C79" s="2">
        <v>0</v>
      </c>
      <c r="D79" s="2">
        <v>0</v>
      </c>
      <c r="E79" s="2">
        <v>0</v>
      </c>
      <c r="F79" s="2">
        <f>VLOOKUP(Share15[[#This Row],[Station]],'[7]Reach and Share'!$A$2:$C$563,3,0)</f>
        <v>0</v>
      </c>
      <c r="G79" s="2">
        <f>Share15[[#This Row],[Q1''2025]]-Share15[[#This Row],[Q4''2024]]</f>
        <v>0</v>
      </c>
    </row>
    <row r="80" spans="1:7" x14ac:dyDescent="0.45">
      <c r="A80" s="3" t="s">
        <v>354</v>
      </c>
      <c r="B80" s="2">
        <v>0</v>
      </c>
      <c r="C80" s="2">
        <v>0</v>
      </c>
      <c r="D80" s="2">
        <v>0</v>
      </c>
      <c r="E80" s="2">
        <v>0</v>
      </c>
      <c r="F80" s="2">
        <f>VLOOKUP(Share15[[#This Row],[Station]],'[7]Reach and Share'!$A$2:$C$563,3,0)</f>
        <v>0</v>
      </c>
      <c r="G80" s="2">
        <f>Share15[[#This Row],[Q1''2025]]-Share15[[#This Row],[Q4''2024]]</f>
        <v>0</v>
      </c>
    </row>
    <row r="81" spans="1:7" x14ac:dyDescent="0.45">
      <c r="A81" s="3" t="s">
        <v>350</v>
      </c>
      <c r="B81" s="2">
        <v>0</v>
      </c>
      <c r="C81" s="2">
        <v>0</v>
      </c>
      <c r="D81" s="2">
        <v>0</v>
      </c>
      <c r="E81" s="2">
        <v>0</v>
      </c>
      <c r="F81" s="2">
        <f>VLOOKUP(Share15[[#This Row],[Station]],'[7]Reach and Share'!$A$2:$C$563,3,0)</f>
        <v>0</v>
      </c>
      <c r="G81" s="2">
        <f>Share15[[#This Row],[Q1''2025]]-Share15[[#This Row],[Q4''2024]]</f>
        <v>0</v>
      </c>
    </row>
    <row r="82" spans="1:7" x14ac:dyDescent="0.45">
      <c r="A82" s="3" t="s">
        <v>383</v>
      </c>
      <c r="B82" s="2">
        <v>0</v>
      </c>
      <c r="C82" s="2">
        <v>0</v>
      </c>
      <c r="D82" s="2">
        <v>0</v>
      </c>
      <c r="E82" s="2">
        <v>0</v>
      </c>
      <c r="F82" s="2">
        <f>VLOOKUP(Share15[[#This Row],[Station]],'[7]Reach and Share'!$A$2:$C$563,3,0)</f>
        <v>0</v>
      </c>
      <c r="G82" s="2">
        <f>Share15[[#This Row],[Q1''2025]]-Share15[[#This Row],[Q4''2024]]</f>
        <v>0</v>
      </c>
    </row>
    <row r="83" spans="1:7" x14ac:dyDescent="0.45">
      <c r="A83" s="3" t="s">
        <v>382</v>
      </c>
      <c r="B83" s="2">
        <v>0</v>
      </c>
      <c r="C83" s="2">
        <v>0</v>
      </c>
      <c r="D83" s="2">
        <v>0</v>
      </c>
      <c r="E83" s="2">
        <v>0</v>
      </c>
      <c r="F83" s="2">
        <f>VLOOKUP(Share15[[#This Row],[Station]],'[7]Reach and Share'!$A$2:$C$563,3,0)</f>
        <v>0</v>
      </c>
      <c r="G83" s="2">
        <f>Share15[[#This Row],[Q1''2025]]-Share15[[#This Row],[Q4''2024]]</f>
        <v>0</v>
      </c>
    </row>
    <row r="84" spans="1:7" x14ac:dyDescent="0.45">
      <c r="A84" s="3" t="s">
        <v>340</v>
      </c>
      <c r="B84" s="2">
        <v>0</v>
      </c>
      <c r="C84" s="2">
        <v>0</v>
      </c>
      <c r="D84" s="2">
        <v>0</v>
      </c>
      <c r="E84" s="2">
        <v>0</v>
      </c>
      <c r="F84" s="2">
        <f>VLOOKUP(Share15[[#This Row],[Station]],'[7]Reach and Share'!$A$2:$C$563,3,0)</f>
        <v>0</v>
      </c>
      <c r="G84" s="2">
        <f>Share15[[#This Row],[Q1''2025]]-Share15[[#This Row],[Q4''2024]]</f>
        <v>0</v>
      </c>
    </row>
    <row r="85" spans="1:7" x14ac:dyDescent="0.45">
      <c r="A85" s="3" t="s">
        <v>352</v>
      </c>
      <c r="B85" s="2">
        <v>0</v>
      </c>
      <c r="C85" s="2">
        <v>0</v>
      </c>
      <c r="D85" s="2">
        <v>0</v>
      </c>
      <c r="E85" s="2">
        <v>0</v>
      </c>
      <c r="F85" s="2">
        <f>VLOOKUP(Share15[[#This Row],[Station]],'[7]Reach and Share'!$A$2:$C$563,3,0)</f>
        <v>0</v>
      </c>
      <c r="G85" s="2">
        <f>Share15[[#This Row],[Q1''2025]]-Share15[[#This Row],[Q4''2024]]</f>
        <v>0</v>
      </c>
    </row>
    <row r="86" spans="1:7" x14ac:dyDescent="0.45">
      <c r="A86" s="3" t="s">
        <v>377</v>
      </c>
      <c r="B86" s="2">
        <v>0</v>
      </c>
      <c r="C86" s="2">
        <v>0</v>
      </c>
      <c r="D86" s="2">
        <v>0</v>
      </c>
      <c r="E86" s="2">
        <v>0</v>
      </c>
      <c r="F86" s="2">
        <f>VLOOKUP(Share15[[#This Row],[Station]],'[7]Reach and Share'!$A$2:$C$563,3,0)</f>
        <v>0</v>
      </c>
      <c r="G86" s="2">
        <f>Share15[[#This Row],[Q1''2025]]-Share15[[#This Row],[Q4''2024]]</f>
        <v>0</v>
      </c>
    </row>
    <row r="87" spans="1:7" x14ac:dyDescent="0.45">
      <c r="A87" s="3" t="s">
        <v>378</v>
      </c>
      <c r="B87" s="2">
        <v>0</v>
      </c>
      <c r="C87" s="2">
        <v>0</v>
      </c>
      <c r="D87" s="2">
        <v>0</v>
      </c>
      <c r="E87" s="2">
        <v>0</v>
      </c>
      <c r="F87" s="2">
        <f>VLOOKUP(Share15[[#This Row],[Station]],'[7]Reach and Share'!$A$2:$C$563,3,0)</f>
        <v>0</v>
      </c>
      <c r="G87" s="2">
        <f>Share15[[#This Row],[Q1''2025]]-Share15[[#This Row],[Q4''2024]]</f>
        <v>0</v>
      </c>
    </row>
    <row r="88" spans="1:7" x14ac:dyDescent="0.45">
      <c r="A88" s="3" t="s">
        <v>374</v>
      </c>
      <c r="B88" s="2">
        <v>0</v>
      </c>
      <c r="C88" s="2">
        <v>0</v>
      </c>
      <c r="D88" s="2">
        <v>0</v>
      </c>
      <c r="E88" s="2">
        <v>0</v>
      </c>
      <c r="F88" s="2">
        <f>VLOOKUP(Share15[[#This Row],[Station]],'[7]Reach and Share'!$A$2:$C$563,3,0)</f>
        <v>0</v>
      </c>
      <c r="G88" s="2">
        <f>Share15[[#This Row],[Q1''2025]]-Share15[[#This Row],[Q4''2024]]</f>
        <v>0</v>
      </c>
    </row>
    <row r="89" spans="1:7" x14ac:dyDescent="0.45">
      <c r="A89" s="3" t="s">
        <v>376</v>
      </c>
      <c r="B89" s="2">
        <v>0</v>
      </c>
      <c r="C89" s="2">
        <v>0</v>
      </c>
      <c r="D89" s="2">
        <v>0</v>
      </c>
      <c r="E89" s="2">
        <v>0</v>
      </c>
      <c r="F89" s="2">
        <f>VLOOKUP(Share15[[#This Row],[Station]],'[7]Reach and Share'!$A$2:$C$563,3,0)</f>
        <v>0</v>
      </c>
      <c r="G89" s="2">
        <f>Share15[[#This Row],[Q1''2025]]-Share15[[#This Row],[Q4''2024]]</f>
        <v>0</v>
      </c>
    </row>
    <row r="90" spans="1:7" x14ac:dyDescent="0.45">
      <c r="A90" s="3" t="s">
        <v>380</v>
      </c>
      <c r="B90" s="2">
        <v>0</v>
      </c>
      <c r="C90" s="2">
        <v>0</v>
      </c>
      <c r="D90" s="2">
        <v>0</v>
      </c>
      <c r="E90" s="2">
        <v>0</v>
      </c>
      <c r="F90" s="2">
        <f>VLOOKUP(Share15[[#This Row],[Station]],'[7]Reach and Share'!$A$2:$C$563,3,0)</f>
        <v>0</v>
      </c>
      <c r="G90" s="2">
        <f>Share15[[#This Row],[Q1''2025]]-Share15[[#This Row],[Q4''2024]]</f>
        <v>0</v>
      </c>
    </row>
    <row r="91" spans="1:7" x14ac:dyDescent="0.45">
      <c r="A91" s="3" t="s">
        <v>462</v>
      </c>
      <c r="B91" s="2">
        <v>0</v>
      </c>
      <c r="C91" s="2">
        <v>0</v>
      </c>
      <c r="D91" s="2">
        <v>0</v>
      </c>
      <c r="E91" s="2">
        <v>0</v>
      </c>
      <c r="F91" s="2">
        <f>VLOOKUP(Share15[[#This Row],[Station]],'[7]Reach and Share'!$A$2:$C$563,3,0)</f>
        <v>0</v>
      </c>
      <c r="G91" s="2">
        <f>Share15[[#This Row],[Q1''2025]]-Share15[[#This Row],[Q4''2024]]</f>
        <v>0</v>
      </c>
    </row>
    <row r="92" spans="1:7" x14ac:dyDescent="0.45">
      <c r="A92" s="3" t="s">
        <v>169</v>
      </c>
      <c r="B92" s="2">
        <v>0</v>
      </c>
      <c r="C92" s="2">
        <v>0</v>
      </c>
      <c r="D92" s="2">
        <v>0</v>
      </c>
      <c r="E92" s="2">
        <v>0</v>
      </c>
      <c r="F92" s="2">
        <f>VLOOKUP(Share15[[#This Row],[Station]],'[7]Reach and Share'!$A$2:$C$563,3,0)</f>
        <v>0</v>
      </c>
      <c r="G92" s="2">
        <f>Share15[[#This Row],[Q1''2025]]-Share15[[#This Row],[Q4''2024]]</f>
        <v>0</v>
      </c>
    </row>
    <row r="93" spans="1:7" x14ac:dyDescent="0.45">
      <c r="A93" s="3" t="s">
        <v>343</v>
      </c>
      <c r="B93" s="2">
        <v>0</v>
      </c>
      <c r="C93" s="2">
        <v>0</v>
      </c>
      <c r="D93" s="2">
        <v>0</v>
      </c>
      <c r="E93" s="2">
        <v>0</v>
      </c>
      <c r="F93" s="2">
        <f>VLOOKUP(Share15[[#This Row],[Station]],'[7]Reach and Share'!$A$2:$C$563,3,0)</f>
        <v>0</v>
      </c>
      <c r="G93" s="2">
        <f>Share15[[#This Row],[Q1''2025]]-Share15[[#This Row],[Q4''2024]]</f>
        <v>0</v>
      </c>
    </row>
    <row r="94" spans="1:7" x14ac:dyDescent="0.45">
      <c r="A94" s="3" t="s">
        <v>351</v>
      </c>
      <c r="B94" s="2">
        <v>0</v>
      </c>
      <c r="C94" s="2">
        <v>0</v>
      </c>
      <c r="D94" s="2">
        <v>0</v>
      </c>
      <c r="E94" s="2">
        <v>0</v>
      </c>
      <c r="F94" s="2">
        <f>VLOOKUP(Share15[[#This Row],[Station]],'[7]Reach and Share'!$A$2:$C$563,3,0)</f>
        <v>0</v>
      </c>
      <c r="G94" s="2">
        <f>Share15[[#This Row],[Q1''2025]]-Share15[[#This Row],[Q4''2024]]</f>
        <v>0</v>
      </c>
    </row>
    <row r="95" spans="1:7" x14ac:dyDescent="0.45">
      <c r="A95" s="3" t="s">
        <v>344</v>
      </c>
      <c r="B95" s="2">
        <v>0</v>
      </c>
      <c r="C95" s="2">
        <v>0</v>
      </c>
      <c r="D95" s="2">
        <v>0</v>
      </c>
      <c r="E95" s="2">
        <v>0</v>
      </c>
      <c r="F95" s="2">
        <f>VLOOKUP(Share15[[#This Row],[Station]],'[7]Reach and Share'!$A$2:$C$563,3,0)</f>
        <v>0</v>
      </c>
      <c r="G95" s="2">
        <f>Share15[[#This Row],[Q1''2025]]-Share15[[#This Row],[Q4''2024]]</f>
        <v>0</v>
      </c>
    </row>
    <row r="96" spans="1:7" x14ac:dyDescent="0.45">
      <c r="A96" s="3" t="s">
        <v>375</v>
      </c>
      <c r="B96" s="2">
        <v>0</v>
      </c>
      <c r="C96" s="2">
        <v>0</v>
      </c>
      <c r="D96" s="2">
        <v>0</v>
      </c>
      <c r="E96" s="2">
        <v>0</v>
      </c>
      <c r="F96" s="2">
        <f>VLOOKUP(Share15[[#This Row],[Station]],'[7]Reach and Share'!$A$2:$C$563,3,0)</f>
        <v>0</v>
      </c>
      <c r="G96" s="2">
        <f>Share15[[#This Row],[Q1''2025]]-Share15[[#This Row],[Q4''2024]]</f>
        <v>0</v>
      </c>
    </row>
    <row r="97" spans="1:7" x14ac:dyDescent="0.45">
      <c r="A97" s="3" t="s">
        <v>342</v>
      </c>
      <c r="B97" s="2">
        <v>0</v>
      </c>
      <c r="C97" s="2">
        <v>0</v>
      </c>
      <c r="D97" s="2">
        <v>0</v>
      </c>
      <c r="E97" s="2">
        <v>0</v>
      </c>
      <c r="F97" s="2">
        <f>VLOOKUP(Share15[[#This Row],[Station]],'[7]Reach and Share'!$A$2:$C$563,3,0)</f>
        <v>0</v>
      </c>
      <c r="G97" s="2">
        <f>Share15[[#This Row],[Q1''2025]]-Share15[[#This Row],[Q4''2024]]</f>
        <v>0</v>
      </c>
    </row>
    <row r="98" spans="1:7" x14ac:dyDescent="0.45">
      <c r="A98" s="3" t="s">
        <v>493</v>
      </c>
      <c r="B98" s="2">
        <v>0</v>
      </c>
      <c r="C98" s="2">
        <v>0</v>
      </c>
      <c r="D98" s="2">
        <v>0</v>
      </c>
      <c r="E98" s="2">
        <v>0</v>
      </c>
      <c r="F98" s="2">
        <f>VLOOKUP(Share15[[#This Row],[Station]],'[7]Reach and Share'!$A$2:$C$563,3,0)</f>
        <v>0</v>
      </c>
      <c r="G98" s="2">
        <f>Share15[[#This Row],[Q1''2025]]-Share15[[#This Row],[Q4''2024]]</f>
        <v>0</v>
      </c>
    </row>
    <row r="99" spans="1:7" x14ac:dyDescent="0.45">
      <c r="A99" s="3" t="s">
        <v>36</v>
      </c>
      <c r="B99" s="2">
        <v>3.8268095342226116E-4</v>
      </c>
      <c r="C99" s="2">
        <v>0</v>
      </c>
      <c r="D99" s="2">
        <v>0</v>
      </c>
      <c r="E99" s="2">
        <v>0</v>
      </c>
      <c r="F99" s="2">
        <f>VLOOKUP(Share15[[#This Row],[Station]],'[7]Reach and Share'!$A$2:$C$563,3,0)</f>
        <v>0</v>
      </c>
      <c r="G99" s="2">
        <f>Share15[[#This Row],[Q1''2025]]-Share15[[#This Row],[Q4''2024]]</f>
        <v>0</v>
      </c>
    </row>
    <row r="100" spans="1:7" x14ac:dyDescent="0.45">
      <c r="A100" s="3" t="s">
        <v>341</v>
      </c>
      <c r="B100" s="2">
        <v>0</v>
      </c>
      <c r="C100" s="2">
        <v>0</v>
      </c>
      <c r="D100" s="2">
        <v>0</v>
      </c>
      <c r="E100" s="2">
        <v>0</v>
      </c>
      <c r="F100" s="2">
        <f>VLOOKUP(Share15[[#This Row],[Station]],'[7]Reach and Share'!$A$2:$C$563,3,0)</f>
        <v>0</v>
      </c>
      <c r="G100" s="2">
        <f>Share15[[#This Row],[Q1''2025]]-Share15[[#This Row],[Q4''2024]]</f>
        <v>0</v>
      </c>
    </row>
    <row r="101" spans="1:7" x14ac:dyDescent="0.45">
      <c r="A101" s="3" t="s">
        <v>241</v>
      </c>
      <c r="B101" s="2">
        <v>0</v>
      </c>
      <c r="C101" s="2">
        <v>0</v>
      </c>
      <c r="D101" s="2">
        <v>0</v>
      </c>
      <c r="E101" s="2">
        <v>0</v>
      </c>
      <c r="F101" s="2">
        <f>VLOOKUP(Share15[[#This Row],[Station]],'[7]Reach and Share'!$A$2:$C$563,3,0)</f>
        <v>0</v>
      </c>
      <c r="G101" s="2">
        <f>Share15[[#This Row],[Q1''2025]]-Share15[[#This Row],[Q4''2024]]</f>
        <v>0</v>
      </c>
    </row>
    <row r="102" spans="1:7" x14ac:dyDescent="0.45">
      <c r="A102" s="3" t="s">
        <v>348</v>
      </c>
      <c r="B102" s="2">
        <v>0</v>
      </c>
      <c r="C102" s="2">
        <v>0</v>
      </c>
      <c r="D102" s="2">
        <v>0</v>
      </c>
      <c r="E102" s="2">
        <v>0</v>
      </c>
      <c r="F102" s="2">
        <f>VLOOKUP(Share15[[#This Row],[Station]],'[7]Reach and Share'!$A$2:$C$563,3,0)</f>
        <v>0</v>
      </c>
      <c r="G102" s="2">
        <f>Share15[[#This Row],[Q1''2025]]-Share15[[#This Row],[Q4''2024]]</f>
        <v>0</v>
      </c>
    </row>
    <row r="103" spans="1:7" x14ac:dyDescent="0.45">
      <c r="A103" s="3" t="s">
        <v>31</v>
      </c>
      <c r="B103" s="2">
        <v>0</v>
      </c>
      <c r="C103" s="2">
        <v>0</v>
      </c>
      <c r="D103" s="2">
        <v>0</v>
      </c>
      <c r="E103" s="2">
        <v>0</v>
      </c>
      <c r="F103" s="2">
        <f>VLOOKUP(Share15[[#This Row],[Station]],'[7]Reach and Share'!$A$2:$C$563,3,0)</f>
        <v>0</v>
      </c>
      <c r="G103" s="2">
        <f>Share15[[#This Row],[Q1''2025]]-Share15[[#This Row],[Q4''2024]]</f>
        <v>0</v>
      </c>
    </row>
    <row r="104" spans="1:7" x14ac:dyDescent="0.45">
      <c r="A104" s="3" t="s">
        <v>349</v>
      </c>
      <c r="B104" s="2">
        <v>0</v>
      </c>
      <c r="C104" s="2">
        <v>0</v>
      </c>
      <c r="D104" s="2">
        <v>0</v>
      </c>
      <c r="E104" s="2">
        <v>0</v>
      </c>
      <c r="F104" s="2">
        <f>VLOOKUP(Share15[[#This Row],[Station]],'[7]Reach and Share'!$A$2:$C$563,3,0)</f>
        <v>0</v>
      </c>
      <c r="G104" s="2">
        <f>Share15[[#This Row],[Q1''2025]]-Share15[[#This Row],[Q4''2024]]</f>
        <v>0</v>
      </c>
    </row>
    <row r="105" spans="1:7" x14ac:dyDescent="0.45">
      <c r="A105" s="3" t="s">
        <v>346</v>
      </c>
      <c r="B105" s="2">
        <v>0</v>
      </c>
      <c r="C105" s="2">
        <v>0</v>
      </c>
      <c r="D105" s="2">
        <v>0</v>
      </c>
      <c r="E105" s="2">
        <v>0</v>
      </c>
      <c r="F105" s="2">
        <f>VLOOKUP(Share15[[#This Row],[Station]],'[7]Reach and Share'!$A$2:$C$563,3,0)</f>
        <v>0</v>
      </c>
      <c r="G105" s="2">
        <f>Share15[[#This Row],[Q1''2025]]-Share15[[#This Row],[Q4''2024]]</f>
        <v>0</v>
      </c>
    </row>
    <row r="106" spans="1:7" x14ac:dyDescent="0.45">
      <c r="A106" s="3" t="s">
        <v>192</v>
      </c>
      <c r="B106" s="2">
        <v>0</v>
      </c>
      <c r="C106" s="2">
        <v>0</v>
      </c>
      <c r="D106" s="2">
        <v>0</v>
      </c>
      <c r="E106" s="2">
        <v>0</v>
      </c>
      <c r="F106" s="2">
        <f>VLOOKUP(Share15[[#This Row],[Station]],'[7]Reach and Share'!$A$2:$C$563,3,0)</f>
        <v>0</v>
      </c>
      <c r="G106" s="2">
        <f>Share15[[#This Row],[Q1''2025]]-Share15[[#This Row],[Q4''2024]]</f>
        <v>0</v>
      </c>
    </row>
    <row r="107" spans="1:7" x14ac:dyDescent="0.45">
      <c r="A107" s="3" t="s">
        <v>347</v>
      </c>
      <c r="B107" s="2">
        <v>0</v>
      </c>
      <c r="C107" s="2">
        <v>0</v>
      </c>
      <c r="D107" s="2">
        <v>0</v>
      </c>
      <c r="E107" s="2">
        <v>0</v>
      </c>
      <c r="F107" s="2">
        <f>VLOOKUP(Share15[[#This Row],[Station]],'[7]Reach and Share'!$A$2:$C$563,3,0)</f>
        <v>0</v>
      </c>
      <c r="G107" s="2">
        <f>Share15[[#This Row],[Q1''2025]]-Share15[[#This Row],[Q4''2024]]</f>
        <v>0</v>
      </c>
    </row>
    <row r="108" spans="1:7" x14ac:dyDescent="0.45">
      <c r="A108" s="3" t="s">
        <v>506</v>
      </c>
      <c r="B108" s="2">
        <v>0</v>
      </c>
      <c r="C108" s="2">
        <v>0</v>
      </c>
      <c r="D108" s="2">
        <v>0</v>
      </c>
      <c r="E108" s="2">
        <v>0</v>
      </c>
      <c r="F108" s="2">
        <f>VLOOKUP(Share15[[#This Row],[Station]],'[7]Reach and Share'!$A$2:$C$563,3,0)</f>
        <v>0</v>
      </c>
      <c r="G108" s="2">
        <f>Share15[[#This Row],[Q1''2025]]-Share15[[#This Row],[Q4''2024]]</f>
        <v>0</v>
      </c>
    </row>
    <row r="109" spans="1:7" x14ac:dyDescent="0.45">
      <c r="A109" s="3" t="s">
        <v>32</v>
      </c>
      <c r="B109" s="2">
        <v>0</v>
      </c>
      <c r="C109" s="2">
        <v>0</v>
      </c>
      <c r="D109" s="2">
        <v>0</v>
      </c>
      <c r="E109" s="2">
        <v>0</v>
      </c>
      <c r="F109" s="2">
        <f>VLOOKUP(Share15[[#This Row],[Station]],'[7]Reach and Share'!$A$2:$C$563,3,0)</f>
        <v>0</v>
      </c>
      <c r="G109" s="2">
        <f>Share15[[#This Row],[Q1''2025]]-Share15[[#This Row],[Q4''2024]]</f>
        <v>0</v>
      </c>
    </row>
    <row r="110" spans="1:7" x14ac:dyDescent="0.45">
      <c r="A110" s="3" t="s">
        <v>417</v>
      </c>
      <c r="B110" s="2">
        <v>0</v>
      </c>
      <c r="C110" s="2">
        <v>0</v>
      </c>
      <c r="D110" s="2">
        <v>0</v>
      </c>
      <c r="E110" s="2">
        <v>0</v>
      </c>
      <c r="F110" s="2">
        <f>VLOOKUP(Share15[[#This Row],[Station]],'[7]Reach and Share'!$A$2:$C$563,3,0)</f>
        <v>0</v>
      </c>
      <c r="G110" s="2">
        <f>Share15[[#This Row],[Q1''2025]]-Share15[[#This Row],[Q4''2024]]</f>
        <v>0</v>
      </c>
    </row>
    <row r="111" spans="1:7" x14ac:dyDescent="0.45">
      <c r="A111" s="3" t="s">
        <v>207</v>
      </c>
      <c r="B111" s="2">
        <v>0</v>
      </c>
      <c r="C111" s="2">
        <v>0</v>
      </c>
      <c r="D111" s="2">
        <v>0</v>
      </c>
      <c r="E111" s="2">
        <v>0</v>
      </c>
      <c r="F111" s="2">
        <f>VLOOKUP(Share15[[#This Row],[Station]],'[7]Reach and Share'!$A$2:$C$563,3,0)</f>
        <v>0</v>
      </c>
      <c r="G111" s="2">
        <f>Share15[[#This Row],[Q1''2025]]-Share15[[#This Row],[Q4''2024]]</f>
        <v>0</v>
      </c>
    </row>
    <row r="112" spans="1:7" x14ac:dyDescent="0.45">
      <c r="A112" s="3" t="s">
        <v>173</v>
      </c>
      <c r="B112" s="2">
        <v>0</v>
      </c>
      <c r="C112" s="2">
        <v>0</v>
      </c>
      <c r="D112" s="2">
        <v>0</v>
      </c>
      <c r="E112" s="2">
        <v>0</v>
      </c>
      <c r="F112" s="2">
        <f>VLOOKUP(Share15[[#This Row],[Station]],'[7]Reach and Share'!$A$2:$C$563,3,0)</f>
        <v>0</v>
      </c>
      <c r="G112" s="2">
        <f>Share15[[#This Row],[Q1''2025]]-Share15[[#This Row],[Q4''2024]]</f>
        <v>0</v>
      </c>
    </row>
    <row r="113" spans="1:7" x14ac:dyDescent="0.45">
      <c r="A113" s="3" t="s">
        <v>163</v>
      </c>
      <c r="B113" s="2">
        <v>0</v>
      </c>
      <c r="C113" s="2">
        <v>0</v>
      </c>
      <c r="D113" s="2">
        <v>0</v>
      </c>
      <c r="E113" s="2">
        <v>0</v>
      </c>
      <c r="F113" s="2">
        <f>VLOOKUP(Share15[[#This Row],[Station]],'[7]Reach and Share'!$A$2:$C$563,3,0)</f>
        <v>0</v>
      </c>
      <c r="G113" s="2">
        <f>Share15[[#This Row],[Q1''2025]]-Share15[[#This Row],[Q4''2024]]</f>
        <v>0</v>
      </c>
    </row>
    <row r="114" spans="1:7" x14ac:dyDescent="0.45">
      <c r="A114" s="3" t="s">
        <v>518</v>
      </c>
      <c r="B114" s="2">
        <v>0</v>
      </c>
      <c r="C114" s="2">
        <v>0</v>
      </c>
      <c r="D114" s="2">
        <v>0</v>
      </c>
      <c r="E114" s="2">
        <v>0</v>
      </c>
      <c r="F114" s="2">
        <f>VLOOKUP(Share15[[#This Row],[Station]],'[7]Reach and Share'!$A$2:$C$563,3,0)</f>
        <v>0</v>
      </c>
      <c r="G114" s="2">
        <f>Share15[[#This Row],[Q1''2025]]-Share15[[#This Row],[Q4''2024]]</f>
        <v>0</v>
      </c>
    </row>
    <row r="115" spans="1:7" x14ac:dyDescent="0.45">
      <c r="A115" s="3" t="s">
        <v>190</v>
      </c>
      <c r="B115" s="2">
        <v>0</v>
      </c>
      <c r="C115" s="2">
        <v>0</v>
      </c>
      <c r="D115" s="2">
        <v>0</v>
      </c>
      <c r="E115" s="2">
        <v>0</v>
      </c>
      <c r="F115" s="2">
        <f>VLOOKUP(Share15[[#This Row],[Station]],'[7]Reach and Share'!$A$2:$C$563,3,0)</f>
        <v>0</v>
      </c>
      <c r="G115" s="2">
        <f>Share15[[#This Row],[Q1''2025]]-Share15[[#This Row],[Q4''2024]]</f>
        <v>0</v>
      </c>
    </row>
    <row r="116" spans="1:7" x14ac:dyDescent="0.45">
      <c r="A116" s="3" t="s">
        <v>471</v>
      </c>
      <c r="B116" s="2">
        <v>0</v>
      </c>
      <c r="C116" s="2">
        <v>0</v>
      </c>
      <c r="D116" s="2">
        <v>0</v>
      </c>
      <c r="E116" s="2">
        <v>0</v>
      </c>
      <c r="F116" s="2">
        <f>VLOOKUP(Share15[[#This Row],[Station]],'[7]Reach and Share'!$A$2:$C$563,3,0)</f>
        <v>0</v>
      </c>
      <c r="G116" s="2">
        <f>Share15[[#This Row],[Q1''2025]]-Share15[[#This Row],[Q4''2024]]</f>
        <v>0</v>
      </c>
    </row>
    <row r="117" spans="1:7" x14ac:dyDescent="0.45">
      <c r="A117" s="3" t="s">
        <v>147</v>
      </c>
      <c r="B117" s="2">
        <v>0</v>
      </c>
      <c r="C117" s="2">
        <v>0</v>
      </c>
      <c r="D117" s="2">
        <v>0</v>
      </c>
      <c r="E117" s="2">
        <v>0</v>
      </c>
      <c r="F117" s="2">
        <f>VLOOKUP(Share15[[#This Row],[Station]],'[7]Reach and Share'!$A$2:$C$563,3,0)</f>
        <v>0</v>
      </c>
      <c r="G117" s="2">
        <f>Share15[[#This Row],[Q1''2025]]-Share15[[#This Row],[Q4''2024]]</f>
        <v>0</v>
      </c>
    </row>
    <row r="118" spans="1:7" x14ac:dyDescent="0.45">
      <c r="A118" s="3" t="s">
        <v>491</v>
      </c>
      <c r="B118" s="2">
        <v>0</v>
      </c>
      <c r="C118" s="2">
        <v>0</v>
      </c>
      <c r="D118" s="2">
        <v>0</v>
      </c>
      <c r="E118" s="2">
        <v>0</v>
      </c>
      <c r="F118" s="2">
        <f>VLOOKUP(Share15[[#This Row],[Station]],'[7]Reach and Share'!$A$2:$C$563,3,0)</f>
        <v>0</v>
      </c>
      <c r="G118" s="2">
        <f>Share15[[#This Row],[Q1''2025]]-Share15[[#This Row],[Q4''2024]]</f>
        <v>0</v>
      </c>
    </row>
    <row r="119" spans="1:7" x14ac:dyDescent="0.45">
      <c r="A119" s="3" t="s">
        <v>414</v>
      </c>
      <c r="B119" s="2">
        <v>0</v>
      </c>
      <c r="C119" s="2">
        <v>0</v>
      </c>
      <c r="D119" s="2">
        <v>0</v>
      </c>
      <c r="E119" s="2">
        <v>0</v>
      </c>
      <c r="F119" s="2">
        <f>VLOOKUP(Share15[[#This Row],[Station]],'[7]Reach and Share'!$A$2:$C$563,3,0)</f>
        <v>0</v>
      </c>
      <c r="G119" s="2">
        <f>Share15[[#This Row],[Q1''2025]]-Share15[[#This Row],[Q4''2024]]</f>
        <v>0</v>
      </c>
    </row>
    <row r="120" spans="1:7" x14ac:dyDescent="0.45">
      <c r="A120" s="3" t="s">
        <v>416</v>
      </c>
      <c r="B120" s="2">
        <v>0</v>
      </c>
      <c r="C120" s="2">
        <v>0</v>
      </c>
      <c r="D120" s="2">
        <v>0</v>
      </c>
      <c r="E120" s="2">
        <v>0</v>
      </c>
      <c r="F120" s="2">
        <f>VLOOKUP(Share15[[#This Row],[Station]],'[7]Reach and Share'!$A$2:$C$563,3,0)</f>
        <v>0</v>
      </c>
      <c r="G120" s="2">
        <f>Share15[[#This Row],[Q1''2025]]-Share15[[#This Row],[Q4''2024]]</f>
        <v>0</v>
      </c>
    </row>
    <row r="121" spans="1:7" x14ac:dyDescent="0.45">
      <c r="A121" s="3" t="s">
        <v>415</v>
      </c>
      <c r="B121" s="2">
        <v>0</v>
      </c>
      <c r="C121" s="2">
        <v>0</v>
      </c>
      <c r="D121" s="2">
        <v>0</v>
      </c>
      <c r="E121" s="2">
        <v>0</v>
      </c>
      <c r="F121" s="2">
        <f>VLOOKUP(Share15[[#This Row],[Station]],'[7]Reach and Share'!$A$2:$C$563,3,0)</f>
        <v>0</v>
      </c>
      <c r="G121" s="2">
        <f>Share15[[#This Row],[Q1''2025]]-Share15[[#This Row],[Q4''2024]]</f>
        <v>0</v>
      </c>
    </row>
    <row r="122" spans="1:7" x14ac:dyDescent="0.45">
      <c r="A122" s="3" t="s">
        <v>469</v>
      </c>
      <c r="B122" s="2">
        <v>0</v>
      </c>
      <c r="C122" s="2">
        <v>0</v>
      </c>
      <c r="D122" s="2">
        <v>0</v>
      </c>
      <c r="E122" s="2">
        <v>0</v>
      </c>
      <c r="F122" s="2">
        <f>VLOOKUP(Share15[[#This Row],[Station]],'[7]Reach and Share'!$A$2:$C$563,3,0)</f>
        <v>0</v>
      </c>
      <c r="G122" s="2">
        <f>Share15[[#This Row],[Q1''2025]]-Share15[[#This Row],[Q4''2024]]</f>
        <v>0</v>
      </c>
    </row>
    <row r="123" spans="1:7" x14ac:dyDescent="0.45">
      <c r="A123" s="3" t="s">
        <v>238</v>
      </c>
      <c r="B123" s="2">
        <v>0</v>
      </c>
      <c r="C123" s="2">
        <v>0</v>
      </c>
      <c r="D123" s="2">
        <v>0</v>
      </c>
      <c r="E123" s="2">
        <v>0</v>
      </c>
      <c r="F123" s="2">
        <f>VLOOKUP(Share15[[#This Row],[Station]],'[7]Reach and Share'!$A$2:$C$563,3,0)</f>
        <v>0</v>
      </c>
      <c r="G123" s="2">
        <f>Share15[[#This Row],[Q1''2025]]-Share15[[#This Row],[Q4''2024]]</f>
        <v>0</v>
      </c>
    </row>
    <row r="124" spans="1:7" x14ac:dyDescent="0.45">
      <c r="A124" s="3" t="s">
        <v>226</v>
      </c>
      <c r="B124" s="2">
        <v>0</v>
      </c>
      <c r="C124" s="2">
        <v>0</v>
      </c>
      <c r="D124" s="2">
        <v>0</v>
      </c>
      <c r="E124" s="2">
        <v>0</v>
      </c>
      <c r="F124" s="2">
        <f>VLOOKUP(Share15[[#This Row],[Station]],'[7]Reach and Share'!$A$2:$C$563,3,0)</f>
        <v>0</v>
      </c>
      <c r="G124" s="2">
        <f>Share15[[#This Row],[Q1''2025]]-Share15[[#This Row],[Q4''2024]]</f>
        <v>0</v>
      </c>
    </row>
    <row r="125" spans="1:7" x14ac:dyDescent="0.45">
      <c r="A125" s="3" t="s">
        <v>195</v>
      </c>
      <c r="B125" s="2">
        <v>0</v>
      </c>
      <c r="C125" s="2">
        <v>0</v>
      </c>
      <c r="D125" s="2">
        <v>0</v>
      </c>
      <c r="E125" s="2">
        <v>0</v>
      </c>
      <c r="F125" s="2">
        <f>VLOOKUP(Share15[[#This Row],[Station]],'[7]Reach and Share'!$A$2:$C$563,3,0)</f>
        <v>0</v>
      </c>
      <c r="G125" s="2">
        <f>Share15[[#This Row],[Q1''2025]]-Share15[[#This Row],[Q4''2024]]</f>
        <v>0</v>
      </c>
    </row>
    <row r="126" spans="1:7" x14ac:dyDescent="0.45">
      <c r="A126" s="3" t="s">
        <v>182</v>
      </c>
      <c r="B126" s="2">
        <v>0</v>
      </c>
      <c r="C126" s="2">
        <v>0</v>
      </c>
      <c r="D126" s="2">
        <v>0</v>
      </c>
      <c r="E126" s="2">
        <v>0</v>
      </c>
      <c r="F126" s="2">
        <f>VLOOKUP(Share15[[#This Row],[Station]],'[7]Reach and Share'!$A$2:$C$563,3,0)</f>
        <v>0</v>
      </c>
      <c r="G126" s="2">
        <f>Share15[[#This Row],[Q1''2025]]-Share15[[#This Row],[Q4''2024]]</f>
        <v>0</v>
      </c>
    </row>
    <row r="127" spans="1:7" x14ac:dyDescent="0.45">
      <c r="A127" s="3" t="s">
        <v>423</v>
      </c>
      <c r="B127" s="2">
        <v>0</v>
      </c>
      <c r="C127" s="2">
        <v>0</v>
      </c>
      <c r="D127" s="2">
        <v>0</v>
      </c>
      <c r="E127" s="2">
        <v>0</v>
      </c>
      <c r="F127" s="2">
        <f>VLOOKUP(Share15[[#This Row],[Station]],'[7]Reach and Share'!$A$2:$C$563,3,0)</f>
        <v>0</v>
      </c>
      <c r="G127" s="2">
        <f>Share15[[#This Row],[Q1''2025]]-Share15[[#This Row],[Q4''2024]]</f>
        <v>0</v>
      </c>
    </row>
    <row r="128" spans="1:7" x14ac:dyDescent="0.45">
      <c r="A128" s="3" t="s">
        <v>419</v>
      </c>
      <c r="B128" s="2">
        <v>0</v>
      </c>
      <c r="C128" s="2">
        <v>0</v>
      </c>
      <c r="D128" s="2">
        <v>0</v>
      </c>
      <c r="E128" s="2">
        <v>0</v>
      </c>
      <c r="F128" s="2">
        <f>VLOOKUP(Share15[[#This Row],[Station]],'[7]Reach and Share'!$A$2:$C$563,3,0)</f>
        <v>0</v>
      </c>
      <c r="G128" s="2">
        <f>Share15[[#This Row],[Q1''2025]]-Share15[[#This Row],[Q4''2024]]</f>
        <v>0</v>
      </c>
    </row>
    <row r="129" spans="1:7" x14ac:dyDescent="0.45">
      <c r="A129" s="3" t="s">
        <v>186</v>
      </c>
      <c r="B129" s="2">
        <v>0</v>
      </c>
      <c r="C129" s="2">
        <v>0</v>
      </c>
      <c r="D129" s="2">
        <v>0</v>
      </c>
      <c r="E129" s="2">
        <v>0</v>
      </c>
      <c r="F129" s="2">
        <f>VLOOKUP(Share15[[#This Row],[Station]],'[7]Reach and Share'!$A$2:$C$563,3,0)</f>
        <v>0</v>
      </c>
      <c r="G129" s="2">
        <f>Share15[[#This Row],[Q1''2025]]-Share15[[#This Row],[Q4''2024]]</f>
        <v>0</v>
      </c>
    </row>
    <row r="130" spans="1:7" x14ac:dyDescent="0.45">
      <c r="A130" s="3" t="s">
        <v>191</v>
      </c>
      <c r="B130" s="2">
        <v>0</v>
      </c>
      <c r="C130" s="2">
        <v>0</v>
      </c>
      <c r="D130" s="2">
        <v>0</v>
      </c>
      <c r="E130" s="2">
        <v>0</v>
      </c>
      <c r="F130" s="2">
        <f>VLOOKUP(Share15[[#This Row],[Station]],'[7]Reach and Share'!$A$2:$C$563,3,0)</f>
        <v>0</v>
      </c>
      <c r="G130" s="2">
        <f>Share15[[#This Row],[Q1''2025]]-Share15[[#This Row],[Q4''2024]]</f>
        <v>0</v>
      </c>
    </row>
    <row r="131" spans="1:7" x14ac:dyDescent="0.45">
      <c r="A131" s="3" t="s">
        <v>457</v>
      </c>
      <c r="B131" s="2">
        <v>0</v>
      </c>
      <c r="C131" s="2">
        <v>0</v>
      </c>
      <c r="D131" s="2">
        <v>0</v>
      </c>
      <c r="E131" s="2">
        <v>0</v>
      </c>
      <c r="F131" s="2">
        <f>VLOOKUP(Share15[[#This Row],[Station]],'[7]Reach and Share'!$A$2:$C$563,3,0)</f>
        <v>0</v>
      </c>
      <c r="G131" s="2">
        <f>Share15[[#This Row],[Q1''2025]]-Share15[[#This Row],[Q4''2024]]</f>
        <v>0</v>
      </c>
    </row>
    <row r="132" spans="1:7" x14ac:dyDescent="0.45">
      <c r="A132" s="3" t="s">
        <v>421</v>
      </c>
      <c r="B132" s="2">
        <v>0</v>
      </c>
      <c r="C132" s="2">
        <v>0</v>
      </c>
      <c r="D132" s="2">
        <v>0</v>
      </c>
      <c r="E132" s="2">
        <v>0</v>
      </c>
      <c r="F132" s="2">
        <f>VLOOKUP(Share15[[#This Row],[Station]],'[7]Reach and Share'!$A$2:$C$563,3,0)</f>
        <v>0</v>
      </c>
      <c r="G132" s="2">
        <f>Share15[[#This Row],[Q1''2025]]-Share15[[#This Row],[Q4''2024]]</f>
        <v>0</v>
      </c>
    </row>
    <row r="133" spans="1:7" x14ac:dyDescent="0.45">
      <c r="A133" s="3" t="s">
        <v>420</v>
      </c>
      <c r="B133" s="2">
        <v>0</v>
      </c>
      <c r="C133" s="2">
        <v>0</v>
      </c>
      <c r="D133" s="2">
        <v>0</v>
      </c>
      <c r="E133" s="2">
        <v>0</v>
      </c>
      <c r="F133" s="2">
        <f>VLOOKUP(Share15[[#This Row],[Station]],'[7]Reach and Share'!$A$2:$C$563,3,0)</f>
        <v>0</v>
      </c>
      <c r="G133" s="2">
        <f>Share15[[#This Row],[Q1''2025]]-Share15[[#This Row],[Q4''2024]]</f>
        <v>0</v>
      </c>
    </row>
    <row r="134" spans="1:7" x14ac:dyDescent="0.45">
      <c r="A134" s="3" t="s">
        <v>501</v>
      </c>
      <c r="B134" s="2">
        <v>0</v>
      </c>
      <c r="C134" s="2">
        <v>0</v>
      </c>
      <c r="D134" s="2">
        <v>0</v>
      </c>
      <c r="E134" s="2">
        <v>0</v>
      </c>
      <c r="F134" s="2">
        <f>VLOOKUP(Share15[[#This Row],[Station]],'[7]Reach and Share'!$A$2:$C$563,3,0)</f>
        <v>0</v>
      </c>
      <c r="G134" s="2">
        <f>Share15[[#This Row],[Q1''2025]]-Share15[[#This Row],[Q4''2024]]</f>
        <v>0</v>
      </c>
    </row>
    <row r="135" spans="1:7" x14ac:dyDescent="0.45">
      <c r="A135" s="3" t="s">
        <v>359</v>
      </c>
      <c r="B135" s="2">
        <v>0</v>
      </c>
      <c r="C135" s="2">
        <v>0</v>
      </c>
      <c r="D135" s="2">
        <v>0</v>
      </c>
      <c r="E135" s="2">
        <v>0</v>
      </c>
      <c r="F135" s="2">
        <f>VLOOKUP(Share15[[#This Row],[Station]],'[7]Reach and Share'!$A$2:$C$563,3,0)</f>
        <v>0</v>
      </c>
      <c r="G135" s="2">
        <f>Share15[[#This Row],[Q1''2025]]-Share15[[#This Row],[Q4''2024]]</f>
        <v>0</v>
      </c>
    </row>
    <row r="136" spans="1:7" x14ac:dyDescent="0.45">
      <c r="A136" s="3" t="s">
        <v>158</v>
      </c>
      <c r="B136" s="2">
        <v>0</v>
      </c>
      <c r="C136" s="2">
        <v>0</v>
      </c>
      <c r="D136" s="2">
        <v>0</v>
      </c>
      <c r="E136" s="2">
        <v>0</v>
      </c>
      <c r="F136" s="2">
        <f>VLOOKUP(Share15[[#This Row],[Station]],'[7]Reach and Share'!$A$2:$C$563,3,0)</f>
        <v>0</v>
      </c>
      <c r="G136" s="2">
        <f>Share15[[#This Row],[Q1''2025]]-Share15[[#This Row],[Q4''2024]]</f>
        <v>0</v>
      </c>
    </row>
    <row r="137" spans="1:7" x14ac:dyDescent="0.45">
      <c r="A137" s="3" t="s">
        <v>358</v>
      </c>
      <c r="B137" s="2">
        <v>0</v>
      </c>
      <c r="C137" s="2">
        <v>0</v>
      </c>
      <c r="D137" s="2">
        <v>0</v>
      </c>
      <c r="E137" s="2">
        <v>0</v>
      </c>
      <c r="F137" s="2">
        <f>VLOOKUP(Share15[[#This Row],[Station]],'[7]Reach and Share'!$A$2:$C$563,3,0)</f>
        <v>0</v>
      </c>
      <c r="G137" s="2">
        <f>Share15[[#This Row],[Q1''2025]]-Share15[[#This Row],[Q4''2024]]</f>
        <v>0</v>
      </c>
    </row>
    <row r="138" spans="1:7" x14ac:dyDescent="0.45">
      <c r="A138" s="3" t="s">
        <v>217</v>
      </c>
      <c r="B138" s="2">
        <v>0</v>
      </c>
      <c r="C138" s="2">
        <v>0</v>
      </c>
      <c r="D138" s="2">
        <v>0</v>
      </c>
      <c r="E138" s="2">
        <v>0</v>
      </c>
      <c r="F138" s="2">
        <f>VLOOKUP(Share15[[#This Row],[Station]],'[7]Reach and Share'!$A$2:$C$563,3,0)</f>
        <v>0</v>
      </c>
      <c r="G138" s="2">
        <f>Share15[[#This Row],[Q1''2025]]-Share15[[#This Row],[Q4''2024]]</f>
        <v>0</v>
      </c>
    </row>
    <row r="139" spans="1:7" x14ac:dyDescent="0.45">
      <c r="A139" s="3" t="s">
        <v>239</v>
      </c>
      <c r="B139" s="2">
        <v>0</v>
      </c>
      <c r="C139" s="2">
        <v>0</v>
      </c>
      <c r="D139" s="2">
        <v>0</v>
      </c>
      <c r="E139" s="2">
        <v>0</v>
      </c>
      <c r="F139" s="2">
        <f>VLOOKUP(Share15[[#This Row],[Station]],'[7]Reach and Share'!$A$2:$C$563,3,0)</f>
        <v>0</v>
      </c>
      <c r="G139" s="2">
        <f>Share15[[#This Row],[Q1''2025]]-Share15[[#This Row],[Q4''2024]]</f>
        <v>0</v>
      </c>
    </row>
    <row r="140" spans="1:7" x14ac:dyDescent="0.45">
      <c r="A140" s="3" t="s">
        <v>472</v>
      </c>
      <c r="B140" s="2">
        <v>0</v>
      </c>
      <c r="C140" s="2">
        <v>0</v>
      </c>
      <c r="D140" s="2">
        <v>0</v>
      </c>
      <c r="E140" s="2">
        <v>0</v>
      </c>
      <c r="F140" s="2">
        <f>VLOOKUP(Share15[[#This Row],[Station]],'[7]Reach and Share'!$A$2:$C$563,3,0)</f>
        <v>0</v>
      </c>
      <c r="G140" s="2">
        <f>Share15[[#This Row],[Q1''2025]]-Share15[[#This Row],[Q4''2024]]</f>
        <v>0</v>
      </c>
    </row>
    <row r="141" spans="1:7" x14ac:dyDescent="0.45">
      <c r="A141" s="3" t="s">
        <v>225</v>
      </c>
      <c r="B141" s="2">
        <v>0</v>
      </c>
      <c r="C141" s="2">
        <v>0</v>
      </c>
      <c r="D141" s="2">
        <v>0</v>
      </c>
      <c r="E141" s="2">
        <v>0</v>
      </c>
      <c r="F141" s="2">
        <f>VLOOKUP(Share15[[#This Row],[Station]],'[7]Reach and Share'!$A$2:$C$563,3,0)</f>
        <v>0</v>
      </c>
      <c r="G141" s="2">
        <f>Share15[[#This Row],[Q1''2025]]-Share15[[#This Row],[Q4''2024]]</f>
        <v>0</v>
      </c>
    </row>
    <row r="142" spans="1:7" x14ac:dyDescent="0.45">
      <c r="A142" s="3" t="s">
        <v>357</v>
      </c>
      <c r="B142" s="2">
        <v>0</v>
      </c>
      <c r="C142" s="2">
        <v>0</v>
      </c>
      <c r="D142" s="2">
        <v>0</v>
      </c>
      <c r="E142" s="2">
        <v>0</v>
      </c>
      <c r="F142" s="2">
        <f>VLOOKUP(Share15[[#This Row],[Station]],'[7]Reach and Share'!$A$2:$C$563,3,0)</f>
        <v>0</v>
      </c>
      <c r="G142" s="2">
        <f>Share15[[#This Row],[Q1''2025]]-Share15[[#This Row],[Q4''2024]]</f>
        <v>0</v>
      </c>
    </row>
    <row r="143" spans="1:7" x14ac:dyDescent="0.45">
      <c r="A143" s="3" t="s">
        <v>118</v>
      </c>
      <c r="B143" s="2">
        <v>0</v>
      </c>
      <c r="C143" s="2">
        <v>0</v>
      </c>
      <c r="D143" s="2">
        <v>0</v>
      </c>
      <c r="E143" s="2">
        <v>0</v>
      </c>
      <c r="F143" s="2">
        <f>VLOOKUP(Share15[[#This Row],[Station]],'[7]Reach and Share'!$A$2:$C$563,3,0)</f>
        <v>0</v>
      </c>
      <c r="G143" s="2">
        <f>Share15[[#This Row],[Q1''2025]]-Share15[[#This Row],[Q4''2024]]</f>
        <v>0</v>
      </c>
    </row>
    <row r="144" spans="1:7" x14ac:dyDescent="0.45">
      <c r="A144" s="3" t="s">
        <v>117</v>
      </c>
      <c r="B144" s="2">
        <v>0</v>
      </c>
      <c r="C144" s="2">
        <v>0</v>
      </c>
      <c r="D144" s="2">
        <v>0</v>
      </c>
      <c r="E144" s="2">
        <v>0</v>
      </c>
      <c r="F144" s="2">
        <f>VLOOKUP(Share15[[#This Row],[Station]],'[7]Reach and Share'!$A$2:$C$563,3,0)</f>
        <v>0</v>
      </c>
      <c r="G144" s="2">
        <f>Share15[[#This Row],[Q1''2025]]-Share15[[#This Row],[Q4''2024]]</f>
        <v>0</v>
      </c>
    </row>
    <row r="145" spans="1:7" x14ac:dyDescent="0.45">
      <c r="A145" s="3" t="s">
        <v>507</v>
      </c>
      <c r="B145" s="2">
        <v>0</v>
      </c>
      <c r="C145" s="2">
        <v>0</v>
      </c>
      <c r="D145" s="2">
        <v>0</v>
      </c>
      <c r="E145" s="2">
        <v>0</v>
      </c>
      <c r="F145" s="2">
        <f>VLOOKUP(Share15[[#This Row],[Station]],'[7]Reach and Share'!$A$2:$C$563,3,0)</f>
        <v>0</v>
      </c>
      <c r="G145" s="2">
        <f>Share15[[#This Row],[Q1''2025]]-Share15[[#This Row],[Q4''2024]]</f>
        <v>0</v>
      </c>
    </row>
    <row r="146" spans="1:7" x14ac:dyDescent="0.45">
      <c r="A146" s="3" t="s">
        <v>119</v>
      </c>
      <c r="B146" s="2">
        <v>0</v>
      </c>
      <c r="C146" s="2">
        <v>0</v>
      </c>
      <c r="D146" s="2">
        <v>0</v>
      </c>
      <c r="E146" s="2">
        <v>0</v>
      </c>
      <c r="F146" s="2">
        <f>VLOOKUP(Share15[[#This Row],[Station]],'[7]Reach and Share'!$A$2:$C$563,3,0)</f>
        <v>0</v>
      </c>
      <c r="G146" s="2">
        <f>Share15[[#This Row],[Q1''2025]]-Share15[[#This Row],[Q4''2024]]</f>
        <v>0</v>
      </c>
    </row>
    <row r="147" spans="1:7" x14ac:dyDescent="0.45">
      <c r="A147" s="3" t="s">
        <v>356</v>
      </c>
      <c r="B147" s="2">
        <v>0</v>
      </c>
      <c r="C147" s="2">
        <v>0</v>
      </c>
      <c r="D147" s="2">
        <v>0</v>
      </c>
      <c r="E147" s="2">
        <v>0</v>
      </c>
      <c r="F147" s="2">
        <f>VLOOKUP(Share15[[#This Row],[Station]],'[7]Reach and Share'!$A$2:$C$563,3,0)</f>
        <v>0</v>
      </c>
      <c r="G147" s="2">
        <f>Share15[[#This Row],[Q1''2025]]-Share15[[#This Row],[Q4''2024]]</f>
        <v>0</v>
      </c>
    </row>
    <row r="148" spans="1:7" x14ac:dyDescent="0.45">
      <c r="A148" s="3" t="s">
        <v>355</v>
      </c>
      <c r="B148" s="2">
        <v>0</v>
      </c>
      <c r="C148" s="2">
        <v>0</v>
      </c>
      <c r="D148" s="2">
        <v>0</v>
      </c>
      <c r="E148" s="2">
        <v>0</v>
      </c>
      <c r="F148" s="2">
        <f>VLOOKUP(Share15[[#This Row],[Station]],'[7]Reach and Share'!$A$2:$C$563,3,0)</f>
        <v>0</v>
      </c>
      <c r="G148" s="2">
        <f>Share15[[#This Row],[Q1''2025]]-Share15[[#This Row],[Q4''2024]]</f>
        <v>0</v>
      </c>
    </row>
    <row r="149" spans="1:7" x14ac:dyDescent="0.45">
      <c r="A149" s="3" t="s">
        <v>242</v>
      </c>
      <c r="B149" s="2">
        <v>0</v>
      </c>
      <c r="C149" s="2">
        <v>0</v>
      </c>
      <c r="D149" s="2">
        <v>0</v>
      </c>
      <c r="E149" s="2">
        <v>0</v>
      </c>
      <c r="F149" s="2">
        <f>VLOOKUP(Share15[[#This Row],[Station]],'[7]Reach and Share'!$A$2:$C$563,3,0)</f>
        <v>0</v>
      </c>
      <c r="G149" s="2">
        <f>Share15[[#This Row],[Q1''2025]]-Share15[[#This Row],[Q4''2024]]</f>
        <v>0</v>
      </c>
    </row>
    <row r="150" spans="1:7" x14ac:dyDescent="0.45">
      <c r="A150" s="3" t="s">
        <v>360</v>
      </c>
      <c r="B150" s="2">
        <v>0</v>
      </c>
      <c r="C150" s="2">
        <v>0</v>
      </c>
      <c r="D150" s="2">
        <v>0</v>
      </c>
      <c r="E150" s="2">
        <v>0</v>
      </c>
      <c r="F150" s="2">
        <f>VLOOKUP(Share15[[#This Row],[Station]],'[7]Reach and Share'!$A$2:$C$563,3,0)</f>
        <v>0</v>
      </c>
      <c r="G150" s="2">
        <f>Share15[[#This Row],[Q1''2025]]-Share15[[#This Row],[Q4''2024]]</f>
        <v>0</v>
      </c>
    </row>
    <row r="151" spans="1:7" x14ac:dyDescent="0.45">
      <c r="A151" s="3" t="s">
        <v>463</v>
      </c>
      <c r="B151" s="2">
        <v>0</v>
      </c>
      <c r="C151" s="2">
        <v>0</v>
      </c>
      <c r="D151" s="2">
        <v>0</v>
      </c>
      <c r="E151" s="2">
        <v>0</v>
      </c>
      <c r="F151" s="2">
        <f>VLOOKUP(Share15[[#This Row],[Station]],'[7]Reach and Share'!$A$2:$C$563,3,0)</f>
        <v>0</v>
      </c>
      <c r="G151" s="2">
        <f>Share15[[#This Row],[Q1''2025]]-Share15[[#This Row],[Q4''2024]]</f>
        <v>0</v>
      </c>
    </row>
    <row r="152" spans="1:7" x14ac:dyDescent="0.45">
      <c r="A152" s="3" t="s">
        <v>386</v>
      </c>
      <c r="B152" s="2">
        <v>0</v>
      </c>
      <c r="C152" s="2">
        <v>0</v>
      </c>
      <c r="D152" s="2">
        <v>0</v>
      </c>
      <c r="E152" s="2">
        <v>0</v>
      </c>
      <c r="F152" s="2">
        <f>VLOOKUP(Share15[[#This Row],[Station]],'[7]Reach and Share'!$A$2:$C$563,3,0)</f>
        <v>0</v>
      </c>
      <c r="G152" s="2">
        <f>Share15[[#This Row],[Q1''2025]]-Share15[[#This Row],[Q4''2024]]</f>
        <v>0</v>
      </c>
    </row>
    <row r="153" spans="1:7" x14ac:dyDescent="0.45">
      <c r="A153" s="3" t="s">
        <v>443</v>
      </c>
      <c r="B153" s="2">
        <v>0</v>
      </c>
      <c r="C153" s="2">
        <v>0</v>
      </c>
      <c r="D153" s="2">
        <v>0</v>
      </c>
      <c r="E153" s="2">
        <v>0</v>
      </c>
      <c r="F153" s="2">
        <f>VLOOKUP(Share15[[#This Row],[Station]],'[7]Reach and Share'!$A$2:$C$563,3,0)</f>
        <v>0</v>
      </c>
      <c r="G153" s="2">
        <f>Share15[[#This Row],[Q1''2025]]-Share15[[#This Row],[Q4''2024]]</f>
        <v>0</v>
      </c>
    </row>
    <row r="154" spans="1:7" x14ac:dyDescent="0.45">
      <c r="A154" s="3" t="s">
        <v>500</v>
      </c>
      <c r="B154" s="2">
        <v>0</v>
      </c>
      <c r="C154" s="2">
        <v>0</v>
      </c>
      <c r="D154" s="2">
        <v>0</v>
      </c>
      <c r="E154" s="2">
        <v>0</v>
      </c>
      <c r="F154" s="2">
        <f>VLOOKUP(Share15[[#This Row],[Station]],'[7]Reach and Share'!$A$2:$C$563,3,0)</f>
        <v>0</v>
      </c>
      <c r="G154" s="2">
        <f>Share15[[#This Row],[Q1''2025]]-Share15[[#This Row],[Q4''2024]]</f>
        <v>0</v>
      </c>
    </row>
    <row r="155" spans="1:7" x14ac:dyDescent="0.45">
      <c r="A155" s="3" t="s">
        <v>91</v>
      </c>
      <c r="B155" s="2">
        <v>0</v>
      </c>
      <c r="C155" s="2">
        <v>0</v>
      </c>
      <c r="D155" s="2">
        <v>0</v>
      </c>
      <c r="E155" s="2">
        <v>0</v>
      </c>
      <c r="F155" s="2">
        <f>VLOOKUP(Share15[[#This Row],[Station]],'[7]Reach and Share'!$A$2:$C$563,3,0)</f>
        <v>0</v>
      </c>
      <c r="G155" s="2">
        <f>Share15[[#This Row],[Q1''2025]]-Share15[[#This Row],[Q4''2024]]</f>
        <v>0</v>
      </c>
    </row>
    <row r="156" spans="1:7" x14ac:dyDescent="0.45">
      <c r="A156" s="3" t="s">
        <v>411</v>
      </c>
      <c r="B156" s="2">
        <v>0</v>
      </c>
      <c r="C156" s="2">
        <v>0</v>
      </c>
      <c r="D156" s="2">
        <v>0</v>
      </c>
      <c r="E156" s="2">
        <v>0</v>
      </c>
      <c r="F156" s="2">
        <f>VLOOKUP(Share15[[#This Row],[Station]],'[7]Reach and Share'!$A$2:$C$563,3,0)</f>
        <v>0</v>
      </c>
      <c r="G156" s="2">
        <f>Share15[[#This Row],[Q1''2025]]-Share15[[#This Row],[Q4''2024]]</f>
        <v>0</v>
      </c>
    </row>
    <row r="157" spans="1:7" x14ac:dyDescent="0.45">
      <c r="A157" s="3" t="s">
        <v>34</v>
      </c>
      <c r="B157" s="2">
        <v>0</v>
      </c>
      <c r="C157" s="2">
        <v>2.3485204321277602E-4</v>
      </c>
      <c r="D157" s="2">
        <v>0</v>
      </c>
      <c r="E157" s="2">
        <v>0</v>
      </c>
      <c r="F157" s="2">
        <f>VLOOKUP(Share15[[#This Row],[Station]],'[7]Reach and Share'!$A$2:$C$563,3,0)</f>
        <v>0</v>
      </c>
      <c r="G157" s="2">
        <f>Share15[[#This Row],[Q1''2025]]-Share15[[#This Row],[Q4''2024]]</f>
        <v>0</v>
      </c>
    </row>
    <row r="158" spans="1:7" x14ac:dyDescent="0.45">
      <c r="A158" s="3" t="s">
        <v>442</v>
      </c>
      <c r="B158" s="2">
        <v>0</v>
      </c>
      <c r="C158" s="2">
        <v>0</v>
      </c>
      <c r="D158" s="2">
        <v>0</v>
      </c>
      <c r="E158" s="2">
        <v>0</v>
      </c>
      <c r="F158" s="2">
        <f>VLOOKUP(Share15[[#This Row],[Station]],'[7]Reach and Share'!$A$2:$C$563,3,0)</f>
        <v>0</v>
      </c>
      <c r="G158" s="2">
        <f>Share15[[#This Row],[Q1''2025]]-Share15[[#This Row],[Q4''2024]]</f>
        <v>0</v>
      </c>
    </row>
    <row r="159" spans="1:7" x14ac:dyDescent="0.45">
      <c r="A159" s="3" t="s">
        <v>23</v>
      </c>
      <c r="B159" s="2">
        <v>2.4600918434288218E-3</v>
      </c>
      <c r="C159" s="2">
        <v>0</v>
      </c>
      <c r="D159" s="2">
        <v>0</v>
      </c>
      <c r="E159" s="2">
        <v>0</v>
      </c>
      <c r="F159" s="2">
        <f>VLOOKUP(Share15[[#This Row],[Station]],'[7]Reach and Share'!$A$2:$C$563,3,0)</f>
        <v>0</v>
      </c>
      <c r="G159" s="2">
        <f>Share15[[#This Row],[Q1''2025]]-Share15[[#This Row],[Q4''2024]]</f>
        <v>0</v>
      </c>
    </row>
    <row r="160" spans="1:7" x14ac:dyDescent="0.45">
      <c r="A160" s="3" t="s">
        <v>92</v>
      </c>
      <c r="B160" s="2">
        <v>0</v>
      </c>
      <c r="C160" s="2">
        <v>0</v>
      </c>
      <c r="D160" s="2">
        <v>0</v>
      </c>
      <c r="E160" s="2">
        <v>0</v>
      </c>
      <c r="F160" s="2">
        <f>VLOOKUP(Share15[[#This Row],[Station]],'[7]Reach and Share'!$A$2:$C$563,3,0)</f>
        <v>0</v>
      </c>
      <c r="G160" s="2">
        <f>Share15[[#This Row],[Q1''2025]]-Share15[[#This Row],[Q4''2024]]</f>
        <v>0</v>
      </c>
    </row>
    <row r="161" spans="1:7" x14ac:dyDescent="0.45">
      <c r="A161" s="3" t="s">
        <v>385</v>
      </c>
      <c r="B161" s="2">
        <v>0</v>
      </c>
      <c r="C161" s="2">
        <v>0</v>
      </c>
      <c r="D161" s="2">
        <v>0</v>
      </c>
      <c r="E161" s="2">
        <v>0</v>
      </c>
      <c r="F161" s="2">
        <f>VLOOKUP(Share15[[#This Row],[Station]],'[7]Reach and Share'!$A$2:$C$563,3,0)</f>
        <v>0</v>
      </c>
      <c r="G161" s="2">
        <f>Share15[[#This Row],[Q1''2025]]-Share15[[#This Row],[Q4''2024]]</f>
        <v>0</v>
      </c>
    </row>
    <row r="162" spans="1:7" x14ac:dyDescent="0.45">
      <c r="A162" s="3" t="s">
        <v>508</v>
      </c>
      <c r="B162" s="2">
        <v>0</v>
      </c>
      <c r="C162" s="2">
        <v>0</v>
      </c>
      <c r="D162" s="2">
        <v>0</v>
      </c>
      <c r="E162" s="2">
        <v>0</v>
      </c>
      <c r="F162" s="2">
        <f>VLOOKUP(Share15[[#This Row],[Station]],'[7]Reach and Share'!$A$2:$C$563,3,0)</f>
        <v>0</v>
      </c>
      <c r="G162" s="2">
        <f>Share15[[#This Row],[Q1''2025]]-Share15[[#This Row],[Q4''2024]]</f>
        <v>0</v>
      </c>
    </row>
    <row r="163" spans="1:7" x14ac:dyDescent="0.45">
      <c r="A163" s="3" t="s">
        <v>438</v>
      </c>
      <c r="B163" s="2">
        <v>0</v>
      </c>
      <c r="C163" s="2">
        <v>0</v>
      </c>
      <c r="D163" s="2">
        <v>0</v>
      </c>
      <c r="E163" s="2">
        <v>0</v>
      </c>
      <c r="F163" s="2">
        <f>VLOOKUP(Share15[[#This Row],[Station]],'[7]Reach and Share'!$A$2:$C$563,3,0)</f>
        <v>0</v>
      </c>
      <c r="G163" s="2">
        <f>Share15[[#This Row],[Q1''2025]]-Share15[[#This Row],[Q4''2024]]</f>
        <v>0</v>
      </c>
    </row>
    <row r="164" spans="1:7" x14ac:dyDescent="0.45">
      <c r="A164" s="3" t="s">
        <v>363</v>
      </c>
      <c r="B164" s="2">
        <v>0</v>
      </c>
      <c r="C164" s="2">
        <v>0</v>
      </c>
      <c r="D164" s="2">
        <v>0</v>
      </c>
      <c r="E164" s="2">
        <v>0</v>
      </c>
      <c r="F164" s="2">
        <f>VLOOKUP(Share15[[#This Row],[Station]],'[7]Reach and Share'!$A$2:$C$563,3,0)</f>
        <v>0</v>
      </c>
      <c r="G164" s="2">
        <f>Share15[[#This Row],[Q1''2025]]-Share15[[#This Row],[Q4''2024]]</f>
        <v>0</v>
      </c>
    </row>
    <row r="165" spans="1:7" x14ac:dyDescent="0.45">
      <c r="A165" s="3" t="s">
        <v>70</v>
      </c>
      <c r="B165" s="2">
        <v>0</v>
      </c>
      <c r="C165" s="2">
        <v>0</v>
      </c>
      <c r="D165" s="2">
        <v>0</v>
      </c>
      <c r="E165" s="2">
        <v>0</v>
      </c>
      <c r="F165" s="2">
        <f>VLOOKUP(Share15[[#This Row],[Station]],'[7]Reach and Share'!$A$2:$C$563,3,0)</f>
        <v>0</v>
      </c>
      <c r="G165" s="2">
        <f>Share15[[#This Row],[Q1''2025]]-Share15[[#This Row],[Q4''2024]]</f>
        <v>0</v>
      </c>
    </row>
    <row r="166" spans="1:7" x14ac:dyDescent="0.45">
      <c r="A166" s="3" t="s">
        <v>65</v>
      </c>
      <c r="B166" s="2">
        <v>0</v>
      </c>
      <c r="C166" s="2">
        <v>0</v>
      </c>
      <c r="D166" s="2">
        <v>0</v>
      </c>
      <c r="E166" s="2">
        <v>0</v>
      </c>
      <c r="F166" s="2">
        <f>VLOOKUP(Share15[[#This Row],[Station]],'[7]Reach and Share'!$A$2:$C$563,3,0)</f>
        <v>0</v>
      </c>
      <c r="G166" s="2">
        <f>Share15[[#This Row],[Q1''2025]]-Share15[[#This Row],[Q4''2024]]</f>
        <v>0</v>
      </c>
    </row>
    <row r="167" spans="1:7" x14ac:dyDescent="0.45">
      <c r="A167" s="3" t="s">
        <v>69</v>
      </c>
      <c r="B167" s="2">
        <v>0</v>
      </c>
      <c r="C167" s="2">
        <v>0</v>
      </c>
      <c r="D167" s="2">
        <v>0</v>
      </c>
      <c r="E167" s="2">
        <v>0</v>
      </c>
      <c r="F167" s="2">
        <f>VLOOKUP(Share15[[#This Row],[Station]],'[7]Reach and Share'!$A$2:$C$563,3,0)</f>
        <v>0</v>
      </c>
      <c r="G167" s="2">
        <f>Share15[[#This Row],[Q1''2025]]-Share15[[#This Row],[Q4''2024]]</f>
        <v>0</v>
      </c>
    </row>
    <row r="168" spans="1:7" x14ac:dyDescent="0.45">
      <c r="A168" s="3" t="s">
        <v>227</v>
      </c>
      <c r="B168" s="2">
        <v>0</v>
      </c>
      <c r="C168" s="2">
        <v>0</v>
      </c>
      <c r="D168" s="2">
        <v>0</v>
      </c>
      <c r="E168" s="2">
        <v>0</v>
      </c>
      <c r="F168" s="2">
        <f>VLOOKUP(Share15[[#This Row],[Station]],'[7]Reach and Share'!$A$2:$C$563,3,0)</f>
        <v>0</v>
      </c>
      <c r="G168" s="2">
        <f>Share15[[#This Row],[Q1''2025]]-Share15[[#This Row],[Q4''2024]]</f>
        <v>0</v>
      </c>
    </row>
    <row r="169" spans="1:7" x14ac:dyDescent="0.45">
      <c r="A169" s="3" t="s">
        <v>98</v>
      </c>
      <c r="B169" s="2">
        <v>0</v>
      </c>
      <c r="C169" s="2">
        <v>0</v>
      </c>
      <c r="D169" s="2">
        <v>0</v>
      </c>
      <c r="E169" s="2">
        <v>0</v>
      </c>
      <c r="F169" s="2">
        <f>VLOOKUP(Share15[[#This Row],[Station]],'[7]Reach and Share'!$A$2:$C$563,3,0)</f>
        <v>0</v>
      </c>
      <c r="G169" s="2">
        <f>Share15[[#This Row],[Q1''2025]]-Share15[[#This Row],[Q4''2024]]</f>
        <v>0</v>
      </c>
    </row>
    <row r="170" spans="1:7" x14ac:dyDescent="0.45">
      <c r="A170" s="3" t="s">
        <v>77</v>
      </c>
      <c r="B170" s="2">
        <v>0</v>
      </c>
      <c r="C170" s="2">
        <v>0</v>
      </c>
      <c r="D170" s="2">
        <v>0</v>
      </c>
      <c r="E170" s="2">
        <v>0</v>
      </c>
      <c r="F170" s="2">
        <f>VLOOKUP(Share15[[#This Row],[Station]],'[7]Reach and Share'!$A$2:$C$563,3,0)</f>
        <v>0</v>
      </c>
      <c r="G170" s="2">
        <f>Share15[[#This Row],[Q1''2025]]-Share15[[#This Row],[Q4''2024]]</f>
        <v>0</v>
      </c>
    </row>
    <row r="171" spans="1:7" x14ac:dyDescent="0.45">
      <c r="A171" s="3" t="s">
        <v>96</v>
      </c>
      <c r="B171" s="2">
        <v>0</v>
      </c>
      <c r="C171" s="2">
        <v>0</v>
      </c>
      <c r="D171" s="2">
        <v>0</v>
      </c>
      <c r="E171" s="2">
        <v>0</v>
      </c>
      <c r="F171" s="2">
        <f>VLOOKUP(Share15[[#This Row],[Station]],'[7]Reach and Share'!$A$2:$C$563,3,0)</f>
        <v>0</v>
      </c>
      <c r="G171" s="2">
        <f>Share15[[#This Row],[Q1''2025]]-Share15[[#This Row],[Q4''2024]]</f>
        <v>0</v>
      </c>
    </row>
    <row r="172" spans="1:7" x14ac:dyDescent="0.45">
      <c r="A172" s="3" t="s">
        <v>68</v>
      </c>
      <c r="B172" s="2">
        <v>0</v>
      </c>
      <c r="C172" s="2">
        <v>0</v>
      </c>
      <c r="D172" s="2">
        <v>0</v>
      </c>
      <c r="E172" s="2">
        <v>0</v>
      </c>
      <c r="F172" s="2">
        <f>VLOOKUP(Share15[[#This Row],[Station]],'[7]Reach and Share'!$A$2:$C$563,3,0)</f>
        <v>0</v>
      </c>
      <c r="G172" s="2">
        <f>Share15[[#This Row],[Q1''2025]]-Share15[[#This Row],[Q4''2024]]</f>
        <v>0</v>
      </c>
    </row>
    <row r="173" spans="1:7" x14ac:dyDescent="0.45">
      <c r="A173" s="3" t="s">
        <v>64</v>
      </c>
      <c r="B173" s="2">
        <v>0</v>
      </c>
      <c r="C173" s="2">
        <v>0</v>
      </c>
      <c r="D173" s="2">
        <v>0</v>
      </c>
      <c r="E173" s="2">
        <v>0</v>
      </c>
      <c r="F173" s="2">
        <f>VLOOKUP(Share15[[#This Row],[Station]],'[7]Reach and Share'!$A$2:$C$563,3,0)</f>
        <v>0</v>
      </c>
      <c r="G173" s="2">
        <f>Share15[[#This Row],[Q1''2025]]-Share15[[#This Row],[Q4''2024]]</f>
        <v>0</v>
      </c>
    </row>
    <row r="174" spans="1:7" x14ac:dyDescent="0.45">
      <c r="A174" s="3" t="s">
        <v>63</v>
      </c>
      <c r="B174" s="2">
        <v>0</v>
      </c>
      <c r="C174" s="2">
        <v>0</v>
      </c>
      <c r="D174" s="2">
        <v>0</v>
      </c>
      <c r="E174" s="2">
        <v>0</v>
      </c>
      <c r="F174" s="2">
        <f>VLOOKUP(Share15[[#This Row],[Station]],'[7]Reach and Share'!$A$2:$C$563,3,0)</f>
        <v>0</v>
      </c>
      <c r="G174" s="2">
        <f>Share15[[#This Row],[Q1''2025]]-Share15[[#This Row],[Q4''2024]]</f>
        <v>0</v>
      </c>
    </row>
    <row r="175" spans="1:7" x14ac:dyDescent="0.45">
      <c r="A175" s="3" t="s">
        <v>200</v>
      </c>
      <c r="B175" s="2">
        <v>0</v>
      </c>
      <c r="C175" s="2">
        <v>0</v>
      </c>
      <c r="D175" s="2">
        <v>0</v>
      </c>
      <c r="E175" s="2">
        <v>0</v>
      </c>
      <c r="F175" s="2">
        <f>VLOOKUP(Share15[[#This Row],[Station]],'[7]Reach and Share'!$A$2:$C$563,3,0)</f>
        <v>0</v>
      </c>
      <c r="G175" s="2">
        <f>Share15[[#This Row],[Q1''2025]]-Share15[[#This Row],[Q4''2024]]</f>
        <v>0</v>
      </c>
    </row>
    <row r="176" spans="1:7" x14ac:dyDescent="0.45">
      <c r="A176" s="3" t="s">
        <v>178</v>
      </c>
      <c r="B176" s="2">
        <v>0</v>
      </c>
      <c r="C176" s="2">
        <v>0</v>
      </c>
      <c r="D176" s="2">
        <v>0</v>
      </c>
      <c r="E176" s="2">
        <v>0</v>
      </c>
      <c r="F176" s="2">
        <f>VLOOKUP(Share15[[#This Row],[Station]],'[7]Reach and Share'!$A$2:$C$563,3,0)</f>
        <v>0</v>
      </c>
      <c r="G176" s="2">
        <f>Share15[[#This Row],[Q1''2025]]-Share15[[#This Row],[Q4''2024]]</f>
        <v>0</v>
      </c>
    </row>
    <row r="177" spans="1:7" x14ac:dyDescent="0.45">
      <c r="A177" s="3" t="s">
        <v>198</v>
      </c>
      <c r="B177" s="2">
        <v>0</v>
      </c>
      <c r="C177" s="2">
        <v>0</v>
      </c>
      <c r="D177" s="2">
        <v>0</v>
      </c>
      <c r="E177" s="2">
        <v>0</v>
      </c>
      <c r="F177" s="2">
        <f>VLOOKUP(Share15[[#This Row],[Station]],'[7]Reach and Share'!$A$2:$C$563,3,0)</f>
        <v>0</v>
      </c>
      <c r="G177" s="2">
        <f>Share15[[#This Row],[Q1''2025]]-Share15[[#This Row],[Q4''2024]]</f>
        <v>0</v>
      </c>
    </row>
    <row r="178" spans="1:7" x14ac:dyDescent="0.45">
      <c r="A178" s="3" t="s">
        <v>60</v>
      </c>
      <c r="B178" s="2">
        <v>0</v>
      </c>
      <c r="C178" s="2">
        <v>0</v>
      </c>
      <c r="D178" s="2">
        <v>0</v>
      </c>
      <c r="E178" s="2">
        <v>0</v>
      </c>
      <c r="F178" s="2">
        <f>VLOOKUP(Share15[[#This Row],[Station]],'[7]Reach and Share'!$A$2:$C$563,3,0)</f>
        <v>0</v>
      </c>
      <c r="G178" s="2">
        <f>Share15[[#This Row],[Q1''2025]]-Share15[[#This Row],[Q4''2024]]</f>
        <v>0</v>
      </c>
    </row>
    <row r="179" spans="1:7" x14ac:dyDescent="0.45">
      <c r="A179" s="3" t="s">
        <v>66</v>
      </c>
      <c r="B179" s="2">
        <v>0</v>
      </c>
      <c r="C179" s="2">
        <v>0</v>
      </c>
      <c r="D179" s="2">
        <v>0</v>
      </c>
      <c r="E179" s="2">
        <v>0</v>
      </c>
      <c r="F179" s="2">
        <f>VLOOKUP(Share15[[#This Row],[Station]],'[7]Reach and Share'!$A$2:$C$563,3,0)</f>
        <v>0</v>
      </c>
      <c r="G179" s="2">
        <f>Share15[[#This Row],[Q1''2025]]-Share15[[#This Row],[Q4''2024]]</f>
        <v>0</v>
      </c>
    </row>
    <row r="180" spans="1:7" x14ac:dyDescent="0.45">
      <c r="A180" s="3" t="s">
        <v>196</v>
      </c>
      <c r="B180" s="2">
        <v>0</v>
      </c>
      <c r="C180" s="2">
        <v>0</v>
      </c>
      <c r="D180" s="2">
        <v>0</v>
      </c>
      <c r="E180" s="2">
        <v>0</v>
      </c>
      <c r="F180" s="2">
        <f>VLOOKUP(Share15[[#This Row],[Station]],'[7]Reach and Share'!$A$2:$C$563,3,0)</f>
        <v>0</v>
      </c>
      <c r="G180" s="2">
        <f>Share15[[#This Row],[Q1''2025]]-Share15[[#This Row],[Q4''2024]]</f>
        <v>0</v>
      </c>
    </row>
    <row r="181" spans="1:7" x14ac:dyDescent="0.45">
      <c r="A181" s="3" t="s">
        <v>216</v>
      </c>
      <c r="B181" s="2">
        <v>0</v>
      </c>
      <c r="C181" s="2">
        <v>0</v>
      </c>
      <c r="D181" s="2">
        <v>0</v>
      </c>
      <c r="E181" s="2">
        <v>0</v>
      </c>
      <c r="F181" s="2">
        <f>VLOOKUP(Share15[[#This Row],[Station]],'[7]Reach and Share'!$A$2:$C$563,3,0)</f>
        <v>0</v>
      </c>
      <c r="G181" s="2">
        <f>Share15[[#This Row],[Q1''2025]]-Share15[[#This Row],[Q4''2024]]</f>
        <v>0</v>
      </c>
    </row>
    <row r="182" spans="1:7" x14ac:dyDescent="0.45">
      <c r="A182" s="3" t="s">
        <v>128</v>
      </c>
      <c r="B182" s="2">
        <v>0</v>
      </c>
      <c r="C182" s="2">
        <v>0</v>
      </c>
      <c r="D182" s="2">
        <v>0</v>
      </c>
      <c r="E182" s="2">
        <v>0</v>
      </c>
      <c r="F182" s="2">
        <f>VLOOKUP(Share15[[#This Row],[Station]],'[7]Reach and Share'!$A$2:$C$563,3,0)</f>
        <v>0</v>
      </c>
      <c r="G182" s="2">
        <f>Share15[[#This Row],[Q1''2025]]-Share15[[#This Row],[Q4''2024]]</f>
        <v>0</v>
      </c>
    </row>
    <row r="183" spans="1:7" x14ac:dyDescent="0.45">
      <c r="A183" s="3" t="s">
        <v>490</v>
      </c>
      <c r="B183" s="2">
        <v>0</v>
      </c>
      <c r="C183" s="2">
        <v>0</v>
      </c>
      <c r="D183" s="2">
        <v>0</v>
      </c>
      <c r="E183" s="2">
        <v>0</v>
      </c>
      <c r="F183" s="2">
        <f>VLOOKUP(Share15[[#This Row],[Station]],'[7]Reach and Share'!$A$2:$C$563,3,0)</f>
        <v>0</v>
      </c>
      <c r="G183" s="2">
        <f>Share15[[#This Row],[Q1''2025]]-Share15[[#This Row],[Q4''2024]]</f>
        <v>0</v>
      </c>
    </row>
    <row r="184" spans="1:7" x14ac:dyDescent="0.45">
      <c r="A184" s="3" t="s">
        <v>132</v>
      </c>
      <c r="B184" s="2">
        <v>0</v>
      </c>
      <c r="C184" s="2">
        <v>0</v>
      </c>
      <c r="D184" s="2">
        <v>0</v>
      </c>
      <c r="E184" s="2">
        <v>0</v>
      </c>
      <c r="F184" s="2">
        <f>VLOOKUP(Share15[[#This Row],[Station]],'[7]Reach and Share'!$A$2:$C$563,3,0)</f>
        <v>0</v>
      </c>
      <c r="G184" s="2">
        <f>Share15[[#This Row],[Q1''2025]]-Share15[[#This Row],[Q4''2024]]</f>
        <v>0</v>
      </c>
    </row>
    <row r="185" spans="1:7" x14ac:dyDescent="0.45">
      <c r="A185" s="3" t="s">
        <v>129</v>
      </c>
      <c r="B185" s="2">
        <v>0</v>
      </c>
      <c r="C185" s="2">
        <v>0</v>
      </c>
      <c r="D185" s="2">
        <v>0</v>
      </c>
      <c r="E185" s="2">
        <v>0</v>
      </c>
      <c r="F185" s="2">
        <f>VLOOKUP(Share15[[#This Row],[Station]],'[7]Reach and Share'!$A$2:$C$563,3,0)</f>
        <v>0</v>
      </c>
      <c r="G185" s="2">
        <f>Share15[[#This Row],[Q1''2025]]-Share15[[#This Row],[Q4''2024]]</f>
        <v>0</v>
      </c>
    </row>
    <row r="186" spans="1:7" x14ac:dyDescent="0.45">
      <c r="A186" s="3" t="s">
        <v>189</v>
      </c>
      <c r="B186" s="2">
        <v>0</v>
      </c>
      <c r="C186" s="2">
        <v>0</v>
      </c>
      <c r="D186" s="2">
        <v>0</v>
      </c>
      <c r="E186" s="2">
        <v>0</v>
      </c>
      <c r="F186" s="2">
        <f>VLOOKUP(Share15[[#This Row],[Station]],'[7]Reach and Share'!$A$2:$C$563,3,0)</f>
        <v>0</v>
      </c>
      <c r="G186" s="2">
        <f>Share15[[#This Row],[Q1''2025]]-Share15[[#This Row],[Q4''2024]]</f>
        <v>0</v>
      </c>
    </row>
    <row r="187" spans="1:7" x14ac:dyDescent="0.45">
      <c r="A187" s="3" t="s">
        <v>514</v>
      </c>
      <c r="B187" s="2">
        <v>0</v>
      </c>
      <c r="C187" s="2">
        <v>0</v>
      </c>
      <c r="D187" s="2">
        <v>0</v>
      </c>
      <c r="E187" s="2">
        <v>0</v>
      </c>
      <c r="F187" s="2">
        <f>VLOOKUP(Share15[[#This Row],[Station]],'[7]Reach and Share'!$A$2:$C$563,3,0)</f>
        <v>0</v>
      </c>
      <c r="G187" s="2">
        <f>Share15[[#This Row],[Q1''2025]]-Share15[[#This Row],[Q4''2024]]</f>
        <v>0</v>
      </c>
    </row>
    <row r="188" spans="1:7" x14ac:dyDescent="0.45">
      <c r="A188" s="3" t="s">
        <v>124</v>
      </c>
      <c r="B188" s="2">
        <v>0</v>
      </c>
      <c r="C188" s="2">
        <v>0</v>
      </c>
      <c r="D188" s="2">
        <v>0</v>
      </c>
      <c r="E188" s="2">
        <v>0</v>
      </c>
      <c r="F188" s="2">
        <f>VLOOKUP(Share15[[#This Row],[Station]],'[7]Reach and Share'!$A$2:$C$563,3,0)</f>
        <v>0</v>
      </c>
      <c r="G188" s="2">
        <f>Share15[[#This Row],[Q1''2025]]-Share15[[#This Row],[Q4''2024]]</f>
        <v>0</v>
      </c>
    </row>
    <row r="189" spans="1:7" x14ac:dyDescent="0.45">
      <c r="A189" s="3" t="s">
        <v>122</v>
      </c>
      <c r="B189" s="2">
        <v>3.8268095342226116E-4</v>
      </c>
      <c r="C189" s="2">
        <v>2.3485204321277587E-3</v>
      </c>
      <c r="D189" s="2">
        <v>0</v>
      </c>
      <c r="E189" s="2">
        <v>0</v>
      </c>
      <c r="F189" s="2">
        <f>VLOOKUP(Share15[[#This Row],[Station]],'[7]Reach and Share'!$A$2:$C$563,3,0)</f>
        <v>0</v>
      </c>
      <c r="G189" s="2">
        <f>Share15[[#This Row],[Q1''2025]]-Share15[[#This Row],[Q4''2024]]</f>
        <v>0</v>
      </c>
    </row>
    <row r="190" spans="1:7" x14ac:dyDescent="0.45">
      <c r="A190" s="3" t="s">
        <v>210</v>
      </c>
      <c r="B190" s="2">
        <v>0</v>
      </c>
      <c r="C190" s="2">
        <v>0</v>
      </c>
      <c r="D190" s="2">
        <v>0</v>
      </c>
      <c r="E190" s="2">
        <v>0</v>
      </c>
      <c r="F190" s="2">
        <f>VLOOKUP(Share15[[#This Row],[Station]],'[7]Reach and Share'!$A$2:$C$563,3,0)</f>
        <v>0</v>
      </c>
      <c r="G190" s="2">
        <f>Share15[[#This Row],[Q1''2025]]-Share15[[#This Row],[Q4''2024]]</f>
        <v>0</v>
      </c>
    </row>
    <row r="191" spans="1:7" x14ac:dyDescent="0.45">
      <c r="A191" s="3" t="s">
        <v>460</v>
      </c>
      <c r="B191" s="2">
        <v>0</v>
      </c>
      <c r="C191" s="2">
        <v>0</v>
      </c>
      <c r="D191" s="2">
        <v>0</v>
      </c>
      <c r="E191" s="2">
        <v>0</v>
      </c>
      <c r="F191" s="2">
        <f>VLOOKUP(Share15[[#This Row],[Station]],'[7]Reach and Share'!$A$2:$C$563,3,0)</f>
        <v>0</v>
      </c>
      <c r="G191" s="2">
        <f>Share15[[#This Row],[Q1''2025]]-Share15[[#This Row],[Q4''2024]]</f>
        <v>0</v>
      </c>
    </row>
    <row r="192" spans="1:7" x14ac:dyDescent="0.45">
      <c r="A192" s="3" t="s">
        <v>126</v>
      </c>
      <c r="B192" s="2">
        <v>0</v>
      </c>
      <c r="C192" s="2">
        <v>0</v>
      </c>
      <c r="D192" s="2">
        <v>0</v>
      </c>
      <c r="E192" s="2">
        <v>0</v>
      </c>
      <c r="F192" s="2">
        <f>VLOOKUP(Share15[[#This Row],[Station]],'[7]Reach and Share'!$A$2:$C$563,3,0)</f>
        <v>0</v>
      </c>
      <c r="G192" s="2">
        <f>Share15[[#This Row],[Q1''2025]]-Share15[[#This Row],[Q4''2024]]</f>
        <v>0</v>
      </c>
    </row>
    <row r="193" spans="1:7" x14ac:dyDescent="0.45">
      <c r="A193" s="3" t="s">
        <v>125</v>
      </c>
      <c r="B193" s="2">
        <v>0</v>
      </c>
      <c r="C193" s="2">
        <v>0</v>
      </c>
      <c r="D193" s="2">
        <v>0</v>
      </c>
      <c r="E193" s="2">
        <v>0</v>
      </c>
      <c r="F193" s="2">
        <f>VLOOKUP(Share15[[#This Row],[Station]],'[7]Reach and Share'!$A$2:$C$563,3,0)</f>
        <v>0</v>
      </c>
      <c r="G193" s="2">
        <f>Share15[[#This Row],[Q1''2025]]-Share15[[#This Row],[Q4''2024]]</f>
        <v>0</v>
      </c>
    </row>
    <row r="194" spans="1:7" x14ac:dyDescent="0.45">
      <c r="A194" s="3" t="s">
        <v>62</v>
      </c>
      <c r="B194" s="2">
        <v>0</v>
      </c>
      <c r="C194" s="2">
        <v>0</v>
      </c>
      <c r="D194" s="2">
        <v>0</v>
      </c>
      <c r="E194" s="2">
        <v>0</v>
      </c>
      <c r="F194" s="2">
        <f>VLOOKUP(Share15[[#This Row],[Station]],'[7]Reach and Share'!$A$2:$C$563,3,0)</f>
        <v>0</v>
      </c>
      <c r="G194" s="2">
        <f>Share15[[#This Row],[Q1''2025]]-Share15[[#This Row],[Q4''2024]]</f>
        <v>0</v>
      </c>
    </row>
    <row r="195" spans="1:7" x14ac:dyDescent="0.45">
      <c r="A195" s="3" t="s">
        <v>71</v>
      </c>
      <c r="B195" s="2">
        <v>0</v>
      </c>
      <c r="C195" s="2">
        <v>0</v>
      </c>
      <c r="D195" s="2">
        <v>0</v>
      </c>
      <c r="E195" s="2">
        <v>0</v>
      </c>
      <c r="F195" s="2">
        <f>VLOOKUP(Share15[[#This Row],[Station]],'[7]Reach and Share'!$A$2:$C$563,3,0)</f>
        <v>0</v>
      </c>
      <c r="G195" s="2">
        <f>Share15[[#This Row],[Q1''2025]]-Share15[[#This Row],[Q4''2024]]</f>
        <v>0</v>
      </c>
    </row>
    <row r="196" spans="1:7" x14ac:dyDescent="0.45">
      <c r="A196" s="3" t="s">
        <v>74</v>
      </c>
      <c r="B196" s="2">
        <v>0</v>
      </c>
      <c r="C196" s="2">
        <v>0</v>
      </c>
      <c r="D196" s="2">
        <v>0</v>
      </c>
      <c r="E196" s="2">
        <v>0</v>
      </c>
      <c r="F196" s="2">
        <f>VLOOKUP(Share15[[#This Row],[Station]],'[7]Reach and Share'!$A$2:$C$563,3,0)</f>
        <v>0</v>
      </c>
      <c r="G196" s="2">
        <f>Share15[[#This Row],[Q1''2025]]-Share15[[#This Row],[Q4''2024]]</f>
        <v>0</v>
      </c>
    </row>
    <row r="197" spans="1:7" x14ac:dyDescent="0.45">
      <c r="A197" s="3" t="s">
        <v>86</v>
      </c>
      <c r="B197" s="2">
        <v>1.312048983162038E-3</v>
      </c>
      <c r="C197" s="2">
        <v>0</v>
      </c>
      <c r="D197" s="2">
        <v>0</v>
      </c>
      <c r="E197" s="2">
        <v>0</v>
      </c>
      <c r="F197" s="2">
        <f>VLOOKUP(Share15[[#This Row],[Station]],'[7]Reach and Share'!$A$2:$C$563,3,0)</f>
        <v>0</v>
      </c>
      <c r="G197" s="2">
        <f>Share15[[#This Row],[Q1''2025]]-Share15[[#This Row],[Q4''2024]]</f>
        <v>0</v>
      </c>
    </row>
    <row r="198" spans="1:7" x14ac:dyDescent="0.45">
      <c r="A198" s="3" t="s">
        <v>72</v>
      </c>
      <c r="B198" s="2">
        <v>0</v>
      </c>
      <c r="C198" s="2">
        <v>0</v>
      </c>
      <c r="D198" s="2">
        <v>0</v>
      </c>
      <c r="E198" s="2">
        <v>0</v>
      </c>
      <c r="F198" s="2">
        <f>VLOOKUP(Share15[[#This Row],[Station]],'[7]Reach and Share'!$A$2:$C$563,3,0)</f>
        <v>0</v>
      </c>
      <c r="G198" s="2">
        <f>Share15[[#This Row],[Q1''2025]]-Share15[[#This Row],[Q4''2024]]</f>
        <v>0</v>
      </c>
    </row>
    <row r="199" spans="1:7" x14ac:dyDescent="0.45">
      <c r="A199" s="3" t="s">
        <v>209</v>
      </c>
      <c r="B199" s="2">
        <v>0</v>
      </c>
      <c r="C199" s="2">
        <v>0</v>
      </c>
      <c r="D199" s="2">
        <v>0</v>
      </c>
      <c r="E199" s="2">
        <v>0</v>
      </c>
      <c r="F199" s="2">
        <f>VLOOKUP(Share15[[#This Row],[Station]],'[7]Reach and Share'!$A$2:$C$563,3,0)</f>
        <v>0</v>
      </c>
      <c r="G199" s="2">
        <f>Share15[[#This Row],[Q1''2025]]-Share15[[#This Row],[Q4''2024]]</f>
        <v>0</v>
      </c>
    </row>
    <row r="200" spans="1:7" x14ac:dyDescent="0.45">
      <c r="A200" s="3" t="s">
        <v>52</v>
      </c>
      <c r="B200" s="2">
        <v>0</v>
      </c>
      <c r="C200" s="2">
        <v>0</v>
      </c>
      <c r="D200" s="2">
        <v>0</v>
      </c>
      <c r="E200" s="2">
        <v>0</v>
      </c>
      <c r="F200" s="2">
        <f>VLOOKUP(Share15[[#This Row],[Station]],'[7]Reach and Share'!$A$2:$C$563,3,0)</f>
        <v>0</v>
      </c>
      <c r="G200" s="2">
        <f>Share15[[#This Row],[Q1''2025]]-Share15[[#This Row],[Q4''2024]]</f>
        <v>0</v>
      </c>
    </row>
    <row r="201" spans="1:7" x14ac:dyDescent="0.45">
      <c r="A201" s="3" t="s">
        <v>517</v>
      </c>
      <c r="B201" s="2">
        <v>0</v>
      </c>
      <c r="C201" s="2">
        <v>0</v>
      </c>
      <c r="D201" s="2">
        <v>0</v>
      </c>
      <c r="E201" s="2">
        <v>0</v>
      </c>
      <c r="F201" s="2">
        <f>VLOOKUP(Share15[[#This Row],[Station]],'[7]Reach and Share'!$A$2:$C$563,3,0)</f>
        <v>0</v>
      </c>
      <c r="G201" s="2">
        <f>Share15[[#This Row],[Q1''2025]]-Share15[[#This Row],[Q4''2024]]</f>
        <v>0</v>
      </c>
    </row>
    <row r="202" spans="1:7" x14ac:dyDescent="0.45">
      <c r="A202" s="3" t="s">
        <v>516</v>
      </c>
      <c r="B202" s="2">
        <v>0</v>
      </c>
      <c r="C202" s="2">
        <v>0</v>
      </c>
      <c r="D202" s="2">
        <v>0</v>
      </c>
      <c r="E202" s="2">
        <v>0</v>
      </c>
      <c r="F202" s="2">
        <f>VLOOKUP(Share15[[#This Row],[Station]],'[7]Reach and Share'!$A$2:$C$563,3,0)</f>
        <v>0</v>
      </c>
      <c r="G202" s="2">
        <f>Share15[[#This Row],[Q1''2025]]-Share15[[#This Row],[Q4''2024]]</f>
        <v>0</v>
      </c>
    </row>
    <row r="203" spans="1:7" x14ac:dyDescent="0.45">
      <c r="A203" s="3" t="s">
        <v>213</v>
      </c>
      <c r="B203" s="2">
        <v>0</v>
      </c>
      <c r="C203" s="2">
        <v>0</v>
      </c>
      <c r="D203" s="2">
        <v>0</v>
      </c>
      <c r="E203" s="2">
        <v>0</v>
      </c>
      <c r="F203" s="2">
        <f>VLOOKUP(Share15[[#This Row],[Station]],'[7]Reach and Share'!$A$2:$C$563,3,0)</f>
        <v>0</v>
      </c>
      <c r="G203" s="2">
        <f>Share15[[#This Row],[Q1''2025]]-Share15[[#This Row],[Q4''2024]]</f>
        <v>0</v>
      </c>
    </row>
    <row r="204" spans="1:7" x14ac:dyDescent="0.45">
      <c r="A204" s="3" t="s">
        <v>470</v>
      </c>
      <c r="B204" s="2">
        <v>0</v>
      </c>
      <c r="C204" s="2">
        <v>0</v>
      </c>
      <c r="D204" s="2">
        <v>0</v>
      </c>
      <c r="E204" s="2">
        <v>0</v>
      </c>
      <c r="F204" s="2">
        <f>VLOOKUP(Share15[[#This Row],[Station]],'[7]Reach and Share'!$A$2:$C$563,3,0)</f>
        <v>0</v>
      </c>
      <c r="G204" s="2">
        <f>Share15[[#This Row],[Q1''2025]]-Share15[[#This Row],[Q4''2024]]</f>
        <v>0</v>
      </c>
    </row>
    <row r="205" spans="1:7" x14ac:dyDescent="0.45">
      <c r="A205" s="3" t="s">
        <v>95</v>
      </c>
      <c r="B205" s="2">
        <v>0</v>
      </c>
      <c r="C205" s="2">
        <v>0</v>
      </c>
      <c r="D205" s="2">
        <v>0</v>
      </c>
      <c r="E205" s="2">
        <v>0</v>
      </c>
      <c r="F205" s="2">
        <f>VLOOKUP(Share15[[#This Row],[Station]],'[7]Reach and Share'!$A$2:$C$563,3,0)</f>
        <v>0</v>
      </c>
      <c r="G205" s="2">
        <f>Share15[[#This Row],[Q1''2025]]-Share15[[#This Row],[Q4''2024]]</f>
        <v>0</v>
      </c>
    </row>
    <row r="206" spans="1:7" x14ac:dyDescent="0.45">
      <c r="A206" s="3" t="s">
        <v>94</v>
      </c>
      <c r="B206" s="2">
        <v>0</v>
      </c>
      <c r="C206" s="2">
        <v>0</v>
      </c>
      <c r="D206" s="2">
        <v>0</v>
      </c>
      <c r="E206" s="2">
        <v>0</v>
      </c>
      <c r="F206" s="2">
        <f>VLOOKUP(Share15[[#This Row],[Station]],'[7]Reach and Share'!$A$2:$C$563,3,0)</f>
        <v>0</v>
      </c>
      <c r="G206" s="2">
        <f>Share15[[#This Row],[Q1''2025]]-Share15[[#This Row],[Q4''2024]]</f>
        <v>0</v>
      </c>
    </row>
    <row r="207" spans="1:7" x14ac:dyDescent="0.45">
      <c r="A207" s="3" t="s">
        <v>175</v>
      </c>
      <c r="B207" s="2">
        <v>0</v>
      </c>
      <c r="C207" s="2">
        <v>0</v>
      </c>
      <c r="D207" s="2">
        <v>0</v>
      </c>
      <c r="E207" s="2">
        <v>0</v>
      </c>
      <c r="F207" s="2">
        <f>VLOOKUP(Share15[[#This Row],[Station]],'[7]Reach and Share'!$A$2:$C$563,3,0)</f>
        <v>0</v>
      </c>
      <c r="G207" s="2">
        <f>Share15[[#This Row],[Q1''2025]]-Share15[[#This Row],[Q4''2024]]</f>
        <v>0</v>
      </c>
    </row>
    <row r="208" spans="1:7" x14ac:dyDescent="0.45">
      <c r="A208" s="3" t="s">
        <v>441</v>
      </c>
      <c r="B208" s="2">
        <v>0</v>
      </c>
      <c r="C208" s="2">
        <v>0</v>
      </c>
      <c r="D208" s="2">
        <v>0</v>
      </c>
      <c r="E208" s="2">
        <v>0</v>
      </c>
      <c r="F208" s="2">
        <f>VLOOKUP(Share15[[#This Row],[Station]],'[7]Reach and Share'!$A$2:$C$563,3,0)</f>
        <v>0</v>
      </c>
      <c r="G208" s="2">
        <f>Share15[[#This Row],[Q1''2025]]-Share15[[#This Row],[Q4''2024]]</f>
        <v>0</v>
      </c>
    </row>
    <row r="209" spans="1:7" x14ac:dyDescent="0.45">
      <c r="A209" s="3" t="s">
        <v>58</v>
      </c>
      <c r="B209" s="2">
        <v>0</v>
      </c>
      <c r="C209" s="2">
        <v>0</v>
      </c>
      <c r="D209" s="2">
        <v>0</v>
      </c>
      <c r="E209" s="2">
        <v>0</v>
      </c>
      <c r="F209" s="2">
        <f>VLOOKUP(Share15[[#This Row],[Station]],'[7]Reach and Share'!$A$2:$C$563,3,0)</f>
        <v>0</v>
      </c>
      <c r="G209" s="2">
        <f>Share15[[#This Row],[Q1''2025]]-Share15[[#This Row],[Q4''2024]]</f>
        <v>0</v>
      </c>
    </row>
    <row r="210" spans="1:7" x14ac:dyDescent="0.45">
      <c r="A210" s="3" t="s">
        <v>57</v>
      </c>
      <c r="B210" s="2">
        <v>0</v>
      </c>
      <c r="C210" s="2">
        <v>0</v>
      </c>
      <c r="D210" s="2">
        <v>0</v>
      </c>
      <c r="E210" s="2">
        <v>0</v>
      </c>
      <c r="F210" s="2">
        <f>VLOOKUP(Share15[[#This Row],[Station]],'[7]Reach and Share'!$A$2:$C$563,3,0)</f>
        <v>0</v>
      </c>
      <c r="G210" s="2">
        <f>Share15[[#This Row],[Q1''2025]]-Share15[[#This Row],[Q4''2024]]</f>
        <v>0</v>
      </c>
    </row>
    <row r="211" spans="1:7" x14ac:dyDescent="0.45">
      <c r="A211" s="3" t="s">
        <v>489</v>
      </c>
      <c r="B211" s="2">
        <v>0</v>
      </c>
      <c r="C211" s="2">
        <v>0</v>
      </c>
      <c r="D211" s="2">
        <v>0</v>
      </c>
      <c r="E211" s="2">
        <v>0</v>
      </c>
      <c r="F211" s="2">
        <f>VLOOKUP(Share15[[#This Row],[Station]],'[7]Reach and Share'!$A$2:$C$563,3,0)</f>
        <v>0</v>
      </c>
      <c r="G211" s="2">
        <f>Share15[[#This Row],[Q1''2025]]-Share15[[#This Row],[Q4''2024]]</f>
        <v>0</v>
      </c>
    </row>
    <row r="212" spans="1:7" x14ac:dyDescent="0.45">
      <c r="A212" s="3" t="s">
        <v>18</v>
      </c>
      <c r="B212" s="2">
        <v>0</v>
      </c>
      <c r="C212" s="2">
        <v>0</v>
      </c>
      <c r="D212" s="2">
        <v>0</v>
      </c>
      <c r="E212" s="2">
        <v>0</v>
      </c>
      <c r="F212" s="2">
        <f>VLOOKUP(Share15[[#This Row],[Station]],'[7]Reach and Share'!$A$2:$C$563,3,0)</f>
        <v>0</v>
      </c>
      <c r="G212" s="2">
        <f>Share15[[#This Row],[Q1''2025]]-Share15[[#This Row],[Q4''2024]]</f>
        <v>0</v>
      </c>
    </row>
    <row r="213" spans="1:7" x14ac:dyDescent="0.45">
      <c r="A213" s="3" t="s">
        <v>61</v>
      </c>
      <c r="B213" s="2">
        <v>0</v>
      </c>
      <c r="C213" s="2">
        <v>0</v>
      </c>
      <c r="D213" s="2">
        <v>0</v>
      </c>
      <c r="E213" s="2">
        <v>0</v>
      </c>
      <c r="F213" s="2">
        <f>VLOOKUP(Share15[[#This Row],[Station]],'[7]Reach and Share'!$A$2:$C$563,3,0)</f>
        <v>0</v>
      </c>
      <c r="G213" s="2">
        <f>Share15[[#This Row],[Q1''2025]]-Share15[[#This Row],[Q4''2024]]</f>
        <v>0</v>
      </c>
    </row>
    <row r="214" spans="1:7" x14ac:dyDescent="0.45">
      <c r="A214" s="3" t="s">
        <v>51</v>
      </c>
      <c r="B214" s="2">
        <v>0</v>
      </c>
      <c r="C214" s="2">
        <v>0</v>
      </c>
      <c r="D214" s="2">
        <v>0</v>
      </c>
      <c r="E214" s="2">
        <v>0</v>
      </c>
      <c r="F214" s="2">
        <f>VLOOKUP(Share15[[#This Row],[Station]],'[7]Reach and Share'!$A$2:$C$563,3,0)</f>
        <v>0</v>
      </c>
      <c r="G214" s="2">
        <f>Share15[[#This Row],[Q1''2025]]-Share15[[#This Row],[Q4''2024]]</f>
        <v>0</v>
      </c>
    </row>
    <row r="215" spans="1:7" x14ac:dyDescent="0.45">
      <c r="A215" s="3" t="s">
        <v>162</v>
      </c>
      <c r="B215" s="2">
        <v>0</v>
      </c>
      <c r="C215" s="2">
        <v>0</v>
      </c>
      <c r="D215" s="2">
        <v>0</v>
      </c>
      <c r="E215" s="2">
        <v>0</v>
      </c>
      <c r="F215" s="2">
        <f>VLOOKUP(Share15[[#This Row],[Station]],'[7]Reach and Share'!$A$2:$C$563,3,0)</f>
        <v>0</v>
      </c>
      <c r="G215" s="2">
        <f>Share15[[#This Row],[Q1''2025]]-Share15[[#This Row],[Q4''2024]]</f>
        <v>0</v>
      </c>
    </row>
    <row r="216" spans="1:7" x14ac:dyDescent="0.45">
      <c r="A216" s="3" t="s">
        <v>214</v>
      </c>
      <c r="B216" s="2">
        <v>0</v>
      </c>
      <c r="C216" s="2">
        <v>0</v>
      </c>
      <c r="D216" s="2">
        <v>0</v>
      </c>
      <c r="E216" s="2">
        <v>0</v>
      </c>
      <c r="F216" s="2">
        <f>VLOOKUP(Share15[[#This Row],[Station]],'[7]Reach and Share'!$A$2:$C$563,3,0)</f>
        <v>0</v>
      </c>
      <c r="G216" s="2">
        <f>Share15[[#This Row],[Q1''2025]]-Share15[[#This Row],[Q4''2024]]</f>
        <v>0</v>
      </c>
    </row>
    <row r="217" spans="1:7" x14ac:dyDescent="0.45">
      <c r="A217" s="3" t="s">
        <v>54</v>
      </c>
      <c r="B217" s="2">
        <v>0</v>
      </c>
      <c r="C217" s="2">
        <v>0</v>
      </c>
      <c r="D217" s="2">
        <v>0</v>
      </c>
      <c r="E217" s="2">
        <v>0</v>
      </c>
      <c r="F217" s="2">
        <f>VLOOKUP(Share15[[#This Row],[Station]],'[7]Reach and Share'!$A$2:$C$563,3,0)</f>
        <v>0</v>
      </c>
      <c r="G217" s="2">
        <f>Share15[[#This Row],[Q1''2025]]-Share15[[#This Row],[Q4''2024]]</f>
        <v>0</v>
      </c>
    </row>
    <row r="218" spans="1:7" x14ac:dyDescent="0.45">
      <c r="A218" s="3" t="s">
        <v>53</v>
      </c>
      <c r="B218" s="2">
        <v>0</v>
      </c>
      <c r="C218" s="2">
        <v>0</v>
      </c>
      <c r="D218" s="2">
        <v>0</v>
      </c>
      <c r="E218" s="2">
        <v>0</v>
      </c>
      <c r="F218" s="2">
        <f>VLOOKUP(Share15[[#This Row],[Station]],'[7]Reach and Share'!$A$2:$C$563,3,0)</f>
        <v>0</v>
      </c>
      <c r="G218" s="2">
        <f>Share15[[#This Row],[Q1''2025]]-Share15[[#This Row],[Q4''2024]]</f>
        <v>0</v>
      </c>
    </row>
    <row r="219" spans="1:7" x14ac:dyDescent="0.45">
      <c r="A219" s="3" t="s">
        <v>55</v>
      </c>
      <c r="B219" s="2">
        <v>0</v>
      </c>
      <c r="C219" s="2">
        <v>0</v>
      </c>
      <c r="D219" s="2">
        <v>0</v>
      </c>
      <c r="E219" s="2">
        <v>0</v>
      </c>
      <c r="F219" s="2">
        <f>VLOOKUP(Share15[[#This Row],[Station]],'[7]Reach and Share'!$A$2:$C$563,3,0)</f>
        <v>0</v>
      </c>
      <c r="G219" s="2">
        <f>Share15[[#This Row],[Q1''2025]]-Share15[[#This Row],[Q4''2024]]</f>
        <v>0</v>
      </c>
    </row>
    <row r="220" spans="1:7" x14ac:dyDescent="0.45">
      <c r="A220" s="3" t="s">
        <v>56</v>
      </c>
      <c r="B220" s="2">
        <v>0</v>
      </c>
      <c r="C220" s="2">
        <v>0</v>
      </c>
      <c r="D220" s="2">
        <v>0</v>
      </c>
      <c r="E220" s="2">
        <v>0</v>
      </c>
      <c r="F220" s="2">
        <f>VLOOKUP(Share15[[#This Row],[Station]],'[7]Reach and Share'!$A$2:$C$563,3,0)</f>
        <v>0</v>
      </c>
      <c r="G220" s="2">
        <f>Share15[[#This Row],[Q1''2025]]-Share15[[#This Row],[Q4''2024]]</f>
        <v>0</v>
      </c>
    </row>
    <row r="221" spans="1:7" x14ac:dyDescent="0.45">
      <c r="A221" s="3" t="s">
        <v>199</v>
      </c>
      <c r="B221" s="2">
        <v>0</v>
      </c>
      <c r="C221" s="2">
        <v>0</v>
      </c>
      <c r="D221" s="2">
        <v>0</v>
      </c>
      <c r="E221" s="2">
        <v>0</v>
      </c>
      <c r="F221" s="2">
        <f>VLOOKUP(Share15[[#This Row],[Station]],'[7]Reach and Share'!$A$2:$C$563,3,0)</f>
        <v>0</v>
      </c>
      <c r="G221" s="2">
        <f>Share15[[#This Row],[Q1''2025]]-Share15[[#This Row],[Q4''2024]]</f>
        <v>0</v>
      </c>
    </row>
    <row r="222" spans="1:7" x14ac:dyDescent="0.45">
      <c r="A222" s="3" t="s">
        <v>123</v>
      </c>
      <c r="B222" s="2">
        <v>0</v>
      </c>
      <c r="C222" s="2">
        <v>0</v>
      </c>
      <c r="D222" s="2">
        <v>0</v>
      </c>
      <c r="E222" s="2">
        <v>0</v>
      </c>
      <c r="F222" s="2">
        <f>VLOOKUP(Share15[[#This Row],[Station]],'[7]Reach and Share'!$A$2:$C$563,3,0)</f>
        <v>0</v>
      </c>
      <c r="G222" s="2">
        <f>Share15[[#This Row],[Q1''2025]]-Share15[[#This Row],[Q4''2024]]</f>
        <v>0</v>
      </c>
    </row>
    <row r="223" spans="1:7" x14ac:dyDescent="0.45">
      <c r="A223" s="3" t="s">
        <v>156</v>
      </c>
      <c r="B223" s="2">
        <v>0</v>
      </c>
      <c r="C223" s="2">
        <v>0</v>
      </c>
      <c r="D223" s="2">
        <v>0</v>
      </c>
      <c r="E223" s="2">
        <v>0</v>
      </c>
      <c r="F223" s="2">
        <f>VLOOKUP(Share15[[#This Row],[Station]],'[7]Reach and Share'!$A$2:$C$563,3,0)</f>
        <v>0</v>
      </c>
      <c r="G223" s="2">
        <f>Share15[[#This Row],[Q1''2025]]-Share15[[#This Row],[Q4''2024]]</f>
        <v>0</v>
      </c>
    </row>
    <row r="224" spans="1:7" x14ac:dyDescent="0.45">
      <c r="A224" s="3" t="s">
        <v>197</v>
      </c>
      <c r="B224" s="2">
        <v>0</v>
      </c>
      <c r="C224" s="2">
        <v>0</v>
      </c>
      <c r="D224" s="2">
        <v>0</v>
      </c>
      <c r="E224" s="2">
        <v>0</v>
      </c>
      <c r="F224" s="2">
        <f>VLOOKUP(Share15[[#This Row],[Station]],'[7]Reach and Share'!$A$2:$C$563,3,0)</f>
        <v>0</v>
      </c>
      <c r="G224" s="2">
        <f>Share15[[#This Row],[Q1''2025]]-Share15[[#This Row],[Q4''2024]]</f>
        <v>0</v>
      </c>
    </row>
    <row r="225" spans="1:7" x14ac:dyDescent="0.45">
      <c r="A225" s="3" t="s">
        <v>166</v>
      </c>
      <c r="B225" s="2">
        <v>0</v>
      </c>
      <c r="C225" s="2">
        <v>0</v>
      </c>
      <c r="D225" s="2">
        <v>0</v>
      </c>
      <c r="E225" s="2">
        <v>0</v>
      </c>
      <c r="F225" s="2">
        <f>VLOOKUP(Share15[[#This Row],[Station]],'[7]Reach and Share'!$A$2:$C$563,3,0)</f>
        <v>0</v>
      </c>
      <c r="G225" s="2">
        <f>Share15[[#This Row],[Q1''2025]]-Share15[[#This Row],[Q4''2024]]</f>
        <v>0</v>
      </c>
    </row>
    <row r="226" spans="1:7" x14ac:dyDescent="0.45">
      <c r="A226" s="3" t="s">
        <v>243</v>
      </c>
      <c r="B226" s="2">
        <v>0</v>
      </c>
      <c r="C226" s="2">
        <v>0</v>
      </c>
      <c r="D226" s="2">
        <v>0</v>
      </c>
      <c r="E226" s="2">
        <v>0</v>
      </c>
      <c r="F226" s="2">
        <f>VLOOKUP(Share15[[#This Row],[Station]],'[7]Reach and Share'!$A$2:$C$563,3,0)</f>
        <v>0</v>
      </c>
      <c r="G226" s="2">
        <f>Share15[[#This Row],[Q1''2025]]-Share15[[#This Row],[Q4''2024]]</f>
        <v>0</v>
      </c>
    </row>
    <row r="227" spans="1:7" x14ac:dyDescent="0.45">
      <c r="A227" s="3" t="s">
        <v>366</v>
      </c>
      <c r="B227" s="2">
        <v>0</v>
      </c>
      <c r="C227" s="2">
        <v>0</v>
      </c>
      <c r="D227" s="2">
        <v>0</v>
      </c>
      <c r="E227" s="2">
        <v>0</v>
      </c>
      <c r="F227" s="2">
        <f>VLOOKUP(Share15[[#This Row],[Station]],'[7]Reach and Share'!$A$2:$C$563,3,0)</f>
        <v>0</v>
      </c>
      <c r="G227" s="2">
        <f>Share15[[#This Row],[Q1''2025]]-Share15[[#This Row],[Q4''2024]]</f>
        <v>0</v>
      </c>
    </row>
    <row r="228" spans="1:7" x14ac:dyDescent="0.45">
      <c r="A228" s="3" t="s">
        <v>154</v>
      </c>
      <c r="B228" s="2">
        <v>0</v>
      </c>
      <c r="C228" s="2">
        <v>0</v>
      </c>
      <c r="D228" s="2">
        <v>0</v>
      </c>
      <c r="E228" s="2">
        <v>0</v>
      </c>
      <c r="F228" s="2">
        <f>VLOOKUP(Share15[[#This Row],[Station]],'[7]Reach and Share'!$A$2:$C$563,3,0)</f>
        <v>0</v>
      </c>
      <c r="G228" s="2">
        <f>Share15[[#This Row],[Q1''2025]]-Share15[[#This Row],[Q4''2024]]</f>
        <v>0</v>
      </c>
    </row>
    <row r="229" spans="1:7" x14ac:dyDescent="0.45">
      <c r="A229" s="3" t="s">
        <v>365</v>
      </c>
      <c r="B229" s="2">
        <v>0</v>
      </c>
      <c r="C229" s="2">
        <v>0</v>
      </c>
      <c r="D229" s="2">
        <v>0</v>
      </c>
      <c r="E229" s="2">
        <v>0</v>
      </c>
      <c r="F229" s="2">
        <f>VLOOKUP(Share15[[#This Row],[Station]],'[7]Reach and Share'!$A$2:$C$563,3,0)</f>
        <v>0</v>
      </c>
      <c r="G229" s="2">
        <f>Share15[[#This Row],[Q1''2025]]-Share15[[#This Row],[Q4''2024]]</f>
        <v>0</v>
      </c>
    </row>
    <row r="230" spans="1:7" x14ac:dyDescent="0.45">
      <c r="A230" s="3" t="s">
        <v>240</v>
      </c>
      <c r="B230" s="2">
        <v>0</v>
      </c>
      <c r="C230" s="2">
        <v>0</v>
      </c>
      <c r="D230" s="2">
        <v>0</v>
      </c>
      <c r="E230" s="2">
        <v>0</v>
      </c>
      <c r="F230" s="2">
        <f>VLOOKUP(Share15[[#This Row],[Station]],'[7]Reach and Share'!$A$2:$C$563,3,0)</f>
        <v>0</v>
      </c>
      <c r="G230" s="2">
        <f>Share15[[#This Row],[Q1''2025]]-Share15[[#This Row],[Q4''2024]]</f>
        <v>0</v>
      </c>
    </row>
    <row r="231" spans="1:7" x14ac:dyDescent="0.45">
      <c r="A231" s="3" t="s">
        <v>113</v>
      </c>
      <c r="B231" s="2">
        <v>0</v>
      </c>
      <c r="C231" s="2">
        <v>0</v>
      </c>
      <c r="D231" s="2">
        <v>0</v>
      </c>
      <c r="E231" s="2">
        <v>0</v>
      </c>
      <c r="F231" s="2">
        <f>VLOOKUP(Share15[[#This Row],[Station]],'[7]Reach and Share'!$A$2:$C$563,3,0)</f>
        <v>0</v>
      </c>
      <c r="G231" s="2">
        <f>Share15[[#This Row],[Q1''2025]]-Share15[[#This Row],[Q4''2024]]</f>
        <v>0</v>
      </c>
    </row>
    <row r="232" spans="1:7" x14ac:dyDescent="0.45">
      <c r="A232" s="3" t="s">
        <v>112</v>
      </c>
      <c r="B232" s="2">
        <v>0</v>
      </c>
      <c r="C232" s="2">
        <v>0</v>
      </c>
      <c r="D232" s="2">
        <v>0</v>
      </c>
      <c r="E232" s="2">
        <v>0</v>
      </c>
      <c r="F232" s="2">
        <f>VLOOKUP(Share15[[#This Row],[Station]],'[7]Reach and Share'!$A$2:$C$563,3,0)</f>
        <v>0</v>
      </c>
      <c r="G232" s="2">
        <f>Share15[[#This Row],[Q1''2025]]-Share15[[#This Row],[Q4''2024]]</f>
        <v>0</v>
      </c>
    </row>
    <row r="233" spans="1:7" x14ac:dyDescent="0.45">
      <c r="A233" s="3" t="s">
        <v>109</v>
      </c>
      <c r="B233" s="2">
        <v>0</v>
      </c>
      <c r="C233" s="2">
        <v>0</v>
      </c>
      <c r="D233" s="2">
        <v>0</v>
      </c>
      <c r="E233" s="2">
        <v>0</v>
      </c>
      <c r="F233" s="2">
        <f>VLOOKUP(Share15[[#This Row],[Station]],'[7]Reach and Share'!$A$2:$C$563,3,0)</f>
        <v>0</v>
      </c>
      <c r="G233" s="2">
        <f>Share15[[#This Row],[Q1''2025]]-Share15[[#This Row],[Q4''2024]]</f>
        <v>0</v>
      </c>
    </row>
    <row r="234" spans="1:7" x14ac:dyDescent="0.45">
      <c r="A234" s="3" t="s">
        <v>114</v>
      </c>
      <c r="B234" s="2">
        <v>0</v>
      </c>
      <c r="C234" s="2">
        <v>0</v>
      </c>
      <c r="D234" s="2">
        <v>0</v>
      </c>
      <c r="E234" s="2">
        <v>0</v>
      </c>
      <c r="F234" s="2">
        <f>VLOOKUP(Share15[[#This Row],[Station]],'[7]Reach and Share'!$A$2:$C$563,3,0)</f>
        <v>0</v>
      </c>
      <c r="G234" s="2">
        <f>Share15[[#This Row],[Q1''2025]]-Share15[[#This Row],[Q4''2024]]</f>
        <v>0</v>
      </c>
    </row>
    <row r="235" spans="1:7" x14ac:dyDescent="0.45">
      <c r="A235" s="3" t="s">
        <v>205</v>
      </c>
      <c r="B235" s="2">
        <v>0</v>
      </c>
      <c r="C235" s="2">
        <v>0</v>
      </c>
      <c r="D235" s="2">
        <v>0</v>
      </c>
      <c r="E235" s="2">
        <v>0</v>
      </c>
      <c r="F235" s="2">
        <f>VLOOKUP(Share15[[#This Row],[Station]],'[7]Reach and Share'!$A$2:$C$563,3,0)</f>
        <v>0</v>
      </c>
      <c r="G235" s="2">
        <f>Share15[[#This Row],[Q1''2025]]-Share15[[#This Row],[Q4''2024]]</f>
        <v>0</v>
      </c>
    </row>
    <row r="236" spans="1:7" x14ac:dyDescent="0.45">
      <c r="A236" s="3" t="s">
        <v>116</v>
      </c>
      <c r="B236" s="2">
        <v>0</v>
      </c>
      <c r="C236" s="2">
        <v>0</v>
      </c>
      <c r="D236" s="2">
        <v>0</v>
      </c>
      <c r="E236" s="2">
        <v>0</v>
      </c>
      <c r="F236" s="2">
        <f>VLOOKUP(Share15[[#This Row],[Station]],'[7]Reach and Share'!$A$2:$C$563,3,0)</f>
        <v>0</v>
      </c>
      <c r="G236" s="2">
        <f>Share15[[#This Row],[Q1''2025]]-Share15[[#This Row],[Q4''2024]]</f>
        <v>0</v>
      </c>
    </row>
    <row r="237" spans="1:7" x14ac:dyDescent="0.45">
      <c r="A237" s="3" t="s">
        <v>115</v>
      </c>
      <c r="B237" s="2">
        <v>0</v>
      </c>
      <c r="C237" s="2">
        <v>0</v>
      </c>
      <c r="D237" s="2">
        <v>0</v>
      </c>
      <c r="E237" s="2">
        <v>0</v>
      </c>
      <c r="F237" s="2">
        <f>VLOOKUP(Share15[[#This Row],[Station]],'[7]Reach and Share'!$A$2:$C$563,3,0)</f>
        <v>0</v>
      </c>
      <c r="G237" s="2">
        <f>Share15[[#This Row],[Q1''2025]]-Share15[[#This Row],[Q4''2024]]</f>
        <v>0</v>
      </c>
    </row>
    <row r="238" spans="1:7" x14ac:dyDescent="0.45">
      <c r="A238" s="3" t="s">
        <v>50</v>
      </c>
      <c r="B238" s="2">
        <v>0</v>
      </c>
      <c r="C238" s="2">
        <v>0</v>
      </c>
      <c r="D238" s="2">
        <v>0</v>
      </c>
      <c r="E238" s="2">
        <v>0</v>
      </c>
      <c r="F238" s="2">
        <f>VLOOKUP(Share15[[#This Row],[Station]],'[7]Reach and Share'!$A$2:$C$563,3,0)</f>
        <v>0</v>
      </c>
      <c r="G238" s="2">
        <f>Share15[[#This Row],[Q1''2025]]-Share15[[#This Row],[Q4''2024]]</f>
        <v>0</v>
      </c>
    </row>
    <row r="239" spans="1:7" x14ac:dyDescent="0.45">
      <c r="A239" s="3" t="s">
        <v>371</v>
      </c>
      <c r="B239" s="2">
        <v>0</v>
      </c>
      <c r="C239" s="2">
        <v>0</v>
      </c>
      <c r="D239" s="2">
        <v>0</v>
      </c>
      <c r="E239" s="2">
        <v>0</v>
      </c>
      <c r="F239" s="2">
        <f>VLOOKUP(Share15[[#This Row],[Station]],'[7]Reach and Share'!$A$2:$C$563,3,0)</f>
        <v>0</v>
      </c>
      <c r="G239" s="2">
        <f>Share15[[#This Row],[Q1''2025]]-Share15[[#This Row],[Q4''2024]]</f>
        <v>0</v>
      </c>
    </row>
    <row r="240" spans="1:7" x14ac:dyDescent="0.45">
      <c r="A240" s="3" t="s">
        <v>370</v>
      </c>
      <c r="B240" s="2">
        <v>0</v>
      </c>
      <c r="C240" s="2">
        <v>0</v>
      </c>
      <c r="D240" s="2">
        <v>0</v>
      </c>
      <c r="E240" s="2">
        <v>0</v>
      </c>
      <c r="F240" s="2">
        <f>VLOOKUP(Share15[[#This Row],[Station]],'[7]Reach and Share'!$A$2:$C$563,3,0)</f>
        <v>0</v>
      </c>
      <c r="G240" s="2">
        <f>Share15[[#This Row],[Q1''2025]]-Share15[[#This Row],[Q4''2024]]</f>
        <v>0</v>
      </c>
    </row>
    <row r="241" spans="1:7" x14ac:dyDescent="0.45">
      <c r="A241" s="3" t="s">
        <v>215</v>
      </c>
      <c r="B241" s="2">
        <v>0</v>
      </c>
      <c r="C241" s="2">
        <v>0</v>
      </c>
      <c r="D241" s="2">
        <v>0</v>
      </c>
      <c r="E241" s="2">
        <v>0</v>
      </c>
      <c r="F241" s="2">
        <f>VLOOKUP(Share15[[#This Row],[Station]],'[7]Reach and Share'!$A$2:$C$563,3,0)</f>
        <v>0</v>
      </c>
      <c r="G241" s="2">
        <f>Share15[[#This Row],[Q1''2025]]-Share15[[#This Row],[Q4''2024]]</f>
        <v>0</v>
      </c>
    </row>
    <row r="242" spans="1:7" x14ac:dyDescent="0.45">
      <c r="A242" s="3" t="s">
        <v>364</v>
      </c>
      <c r="B242" s="2">
        <v>0</v>
      </c>
      <c r="C242" s="2">
        <v>0</v>
      </c>
      <c r="D242" s="2">
        <v>0</v>
      </c>
      <c r="E242" s="2">
        <v>0</v>
      </c>
      <c r="F242" s="2">
        <f>VLOOKUP(Share15[[#This Row],[Station]],'[7]Reach and Share'!$A$2:$C$563,3,0)</f>
        <v>0</v>
      </c>
      <c r="G242" s="2">
        <f>Share15[[#This Row],[Q1''2025]]-Share15[[#This Row],[Q4''2024]]</f>
        <v>0</v>
      </c>
    </row>
    <row r="243" spans="1:7" x14ac:dyDescent="0.45">
      <c r="A243" s="3" t="s">
        <v>373</v>
      </c>
      <c r="B243" s="2">
        <v>0</v>
      </c>
      <c r="C243" s="2">
        <v>0</v>
      </c>
      <c r="D243" s="2">
        <v>0</v>
      </c>
      <c r="E243" s="2">
        <v>0</v>
      </c>
      <c r="F243" s="2">
        <f>VLOOKUP(Share15[[#This Row],[Station]],'[7]Reach and Share'!$A$2:$C$563,3,0)</f>
        <v>0</v>
      </c>
      <c r="G243" s="2">
        <f>Share15[[#This Row],[Q1''2025]]-Share15[[#This Row],[Q4''2024]]</f>
        <v>0</v>
      </c>
    </row>
    <row r="244" spans="1:7" x14ac:dyDescent="0.45">
      <c r="A244" s="3" t="s">
        <v>372</v>
      </c>
      <c r="B244" s="2">
        <v>0</v>
      </c>
      <c r="C244" s="2">
        <v>8.8069516204790995E-4</v>
      </c>
      <c r="D244" s="2">
        <v>0</v>
      </c>
      <c r="E244" s="2">
        <v>0</v>
      </c>
      <c r="F244" s="2">
        <f>VLOOKUP(Share15[[#This Row],[Station]],'[7]Reach and Share'!$A$2:$C$563,3,0)</f>
        <v>0</v>
      </c>
      <c r="G244" s="2">
        <f>Share15[[#This Row],[Q1''2025]]-Share15[[#This Row],[Q4''2024]]</f>
        <v>0</v>
      </c>
    </row>
    <row r="245" spans="1:7" x14ac:dyDescent="0.45">
      <c r="A245" s="3" t="s">
        <v>183</v>
      </c>
      <c r="B245" s="2">
        <v>0</v>
      </c>
      <c r="C245" s="2">
        <v>0</v>
      </c>
      <c r="D245" s="2">
        <v>0</v>
      </c>
      <c r="E245" s="2">
        <v>0</v>
      </c>
      <c r="F245" s="2">
        <f>VLOOKUP(Share15[[#This Row],[Station]],'[7]Reach and Share'!$A$2:$C$563,3,0)</f>
        <v>0</v>
      </c>
      <c r="G245" s="2">
        <f>Share15[[#This Row],[Q1''2025]]-Share15[[#This Row],[Q4''2024]]</f>
        <v>0</v>
      </c>
    </row>
    <row r="246" spans="1:7" x14ac:dyDescent="0.45">
      <c r="A246" s="3" t="s">
        <v>150</v>
      </c>
      <c r="B246" s="2">
        <v>0</v>
      </c>
      <c r="C246" s="2">
        <v>0</v>
      </c>
      <c r="D246" s="2">
        <v>0</v>
      </c>
      <c r="E246" s="2">
        <v>0</v>
      </c>
      <c r="F246" s="2">
        <f>VLOOKUP(Share15[[#This Row],[Station]],'[7]Reach and Share'!$A$2:$C$563,3,0)</f>
        <v>0</v>
      </c>
      <c r="G246" s="2">
        <f>Share15[[#This Row],[Q1''2025]]-Share15[[#This Row],[Q4''2024]]</f>
        <v>0</v>
      </c>
    </row>
    <row r="247" spans="1:7" x14ac:dyDescent="0.45">
      <c r="A247" s="3" t="s">
        <v>230</v>
      </c>
      <c r="B247" s="2">
        <v>0</v>
      </c>
      <c r="C247" s="2">
        <v>0</v>
      </c>
      <c r="D247" s="2">
        <v>0</v>
      </c>
      <c r="E247" s="2">
        <v>0</v>
      </c>
      <c r="F247" s="2">
        <f>VLOOKUP(Share15[[#This Row],[Station]],'[7]Reach and Share'!$A$2:$C$563,3,0)</f>
        <v>0</v>
      </c>
      <c r="G247" s="2">
        <f>Share15[[#This Row],[Q1''2025]]-Share15[[#This Row],[Q4''2024]]</f>
        <v>0</v>
      </c>
    </row>
    <row r="248" spans="1:7" x14ac:dyDescent="0.45">
      <c r="A248" s="3" t="s">
        <v>206</v>
      </c>
      <c r="B248" s="2">
        <v>0</v>
      </c>
      <c r="C248" s="2">
        <v>0</v>
      </c>
      <c r="D248" s="2">
        <v>0</v>
      </c>
      <c r="E248" s="2">
        <v>0</v>
      </c>
      <c r="F248" s="2">
        <f>VLOOKUP(Share15[[#This Row],[Station]],'[7]Reach and Share'!$A$2:$C$563,3,0)</f>
        <v>0</v>
      </c>
      <c r="G248" s="2">
        <f>Share15[[#This Row],[Q1''2025]]-Share15[[#This Row],[Q4''2024]]</f>
        <v>0</v>
      </c>
    </row>
    <row r="249" spans="1:7" x14ac:dyDescent="0.45">
      <c r="A249" s="3" t="s">
        <v>223</v>
      </c>
      <c r="B249" s="2">
        <v>0</v>
      </c>
      <c r="C249" s="2">
        <v>0</v>
      </c>
      <c r="D249" s="2">
        <v>0</v>
      </c>
      <c r="E249" s="2">
        <v>0</v>
      </c>
      <c r="F249" s="2">
        <f>VLOOKUP(Share15[[#This Row],[Station]],'[7]Reach and Share'!$A$2:$C$563,3,0)</f>
        <v>0</v>
      </c>
      <c r="G249" s="2">
        <f>Share15[[#This Row],[Q1''2025]]-Share15[[#This Row],[Q4''2024]]</f>
        <v>0</v>
      </c>
    </row>
    <row r="250" spans="1:7" x14ac:dyDescent="0.45">
      <c r="A250" s="3" t="s">
        <v>369</v>
      </c>
      <c r="B250" s="2">
        <v>0</v>
      </c>
      <c r="C250" s="2">
        <v>0</v>
      </c>
      <c r="D250" s="2">
        <v>0</v>
      </c>
      <c r="E250" s="2">
        <v>0</v>
      </c>
      <c r="F250" s="2">
        <f>VLOOKUP(Share15[[#This Row],[Station]],'[7]Reach and Share'!$A$2:$C$563,3,0)</f>
        <v>0</v>
      </c>
      <c r="G250" s="2">
        <f>Share15[[#This Row],[Q1''2025]]-Share15[[#This Row],[Q4''2024]]</f>
        <v>0</v>
      </c>
    </row>
    <row r="251" spans="1:7" x14ac:dyDescent="0.45">
      <c r="A251" s="3" t="s">
        <v>368</v>
      </c>
      <c r="B251" s="2">
        <v>0</v>
      </c>
      <c r="C251" s="2">
        <v>0</v>
      </c>
      <c r="D251" s="2">
        <v>0</v>
      </c>
      <c r="E251" s="2">
        <v>0</v>
      </c>
      <c r="F251" s="2">
        <f>VLOOKUP(Share15[[#This Row],[Station]],'[7]Reach and Share'!$A$2:$C$563,3,0)</f>
        <v>0</v>
      </c>
      <c r="G251" s="2">
        <f>Share15[[#This Row],[Q1''2025]]-Share15[[#This Row],[Q4''2024]]</f>
        <v>0</v>
      </c>
    </row>
    <row r="252" spans="1:7" x14ac:dyDescent="0.45">
      <c r="A252" s="3" t="s">
        <v>367</v>
      </c>
      <c r="B252" s="2">
        <v>0</v>
      </c>
      <c r="C252" s="2">
        <v>0</v>
      </c>
      <c r="D252" s="2">
        <v>0</v>
      </c>
      <c r="E252" s="2">
        <v>0</v>
      </c>
      <c r="F252" s="2">
        <f>VLOOKUP(Share15[[#This Row],[Station]],'[7]Reach and Share'!$A$2:$C$563,3,0)</f>
        <v>0</v>
      </c>
      <c r="G252" s="2">
        <f>Share15[[#This Row],[Q1''2025]]-Share15[[#This Row],[Q4''2024]]</f>
        <v>0</v>
      </c>
    </row>
    <row r="253" spans="1:7" x14ac:dyDescent="0.45">
      <c r="A253" s="3" t="s">
        <v>99</v>
      </c>
      <c r="B253" s="2">
        <v>0</v>
      </c>
      <c r="C253" s="2">
        <v>0</v>
      </c>
      <c r="D253" s="2">
        <v>0</v>
      </c>
      <c r="E253" s="2">
        <v>0</v>
      </c>
      <c r="F253" s="2">
        <f>VLOOKUP(Share15[[#This Row],[Station]],'[7]Reach and Share'!$A$2:$C$563,3,0)</f>
        <v>0</v>
      </c>
      <c r="G253" s="2">
        <f>Share15[[#This Row],[Q1''2025]]-Share15[[#This Row],[Q4''2024]]</f>
        <v>0</v>
      </c>
    </row>
    <row r="254" spans="1:7" x14ac:dyDescent="0.45">
      <c r="A254" s="3" t="s">
        <v>455</v>
      </c>
      <c r="B254" s="2">
        <v>0</v>
      </c>
      <c r="C254" s="2">
        <v>0</v>
      </c>
      <c r="D254" s="2">
        <v>0</v>
      </c>
      <c r="E254" s="2">
        <v>0</v>
      </c>
      <c r="F254" s="2">
        <f>VLOOKUP(Share15[[#This Row],[Station]],'[7]Reach and Share'!$A$2:$C$563,3,0)</f>
        <v>0</v>
      </c>
      <c r="G254" s="2">
        <f>Share15[[#This Row],[Q1''2025]]-Share15[[#This Row],[Q4''2024]]</f>
        <v>0</v>
      </c>
    </row>
    <row r="255" spans="1:7" x14ac:dyDescent="0.45">
      <c r="A255" s="3" t="s">
        <v>139</v>
      </c>
      <c r="B255" s="2">
        <v>0</v>
      </c>
      <c r="C255" s="2">
        <v>0</v>
      </c>
      <c r="D255" s="2">
        <v>0</v>
      </c>
      <c r="E255" s="2">
        <v>0</v>
      </c>
      <c r="F255" s="2">
        <f>VLOOKUP(Share15[[#This Row],[Station]],'[7]Reach and Share'!$A$2:$C$563,3,0)</f>
        <v>0</v>
      </c>
      <c r="G255" s="2">
        <f>Share15[[#This Row],[Q1''2025]]-Share15[[#This Row],[Q4''2024]]</f>
        <v>0</v>
      </c>
    </row>
    <row r="256" spans="1:7" x14ac:dyDescent="0.45">
      <c r="A256" s="3" t="s">
        <v>145</v>
      </c>
      <c r="B256" s="2">
        <v>0</v>
      </c>
      <c r="C256" s="2">
        <v>0</v>
      </c>
      <c r="D256" s="2">
        <v>0</v>
      </c>
      <c r="E256" s="2">
        <v>0</v>
      </c>
      <c r="F256" s="2">
        <f>VLOOKUP(Share15[[#This Row],[Station]],'[7]Reach and Share'!$A$2:$C$563,3,0)</f>
        <v>0</v>
      </c>
      <c r="G256" s="2">
        <f>Share15[[#This Row],[Q1''2025]]-Share15[[#This Row],[Q4''2024]]</f>
        <v>0</v>
      </c>
    </row>
    <row r="257" spans="1:7" x14ac:dyDescent="0.45">
      <c r="A257" s="3" t="s">
        <v>140</v>
      </c>
      <c r="B257" s="2">
        <v>0</v>
      </c>
      <c r="C257" s="2">
        <v>0</v>
      </c>
      <c r="D257" s="2">
        <v>0</v>
      </c>
      <c r="E257" s="2">
        <v>0</v>
      </c>
      <c r="F257" s="2">
        <f>VLOOKUP(Share15[[#This Row],[Station]],'[7]Reach and Share'!$A$2:$C$563,3,0)</f>
        <v>0</v>
      </c>
      <c r="G257" s="2">
        <f>Share15[[#This Row],[Q1''2025]]-Share15[[#This Row],[Q4''2024]]</f>
        <v>0</v>
      </c>
    </row>
    <row r="258" spans="1:7" x14ac:dyDescent="0.45">
      <c r="A258" s="3" t="s">
        <v>97</v>
      </c>
      <c r="B258" s="2">
        <v>8.7469932210802541E-4</v>
      </c>
      <c r="C258" s="2">
        <v>0</v>
      </c>
      <c r="D258" s="2">
        <v>0</v>
      </c>
      <c r="E258" s="2">
        <v>0</v>
      </c>
      <c r="F258" s="2">
        <f>VLOOKUP(Share15[[#This Row],[Station]],'[7]Reach and Share'!$A$2:$C$563,3,0)</f>
        <v>0</v>
      </c>
      <c r="G258" s="2">
        <f>Share15[[#This Row],[Q1''2025]]-Share15[[#This Row],[Q4''2024]]</f>
        <v>0</v>
      </c>
    </row>
    <row r="259" spans="1:7" x14ac:dyDescent="0.45">
      <c r="A259" s="3" t="s">
        <v>143</v>
      </c>
      <c r="B259" s="2">
        <v>0</v>
      </c>
      <c r="C259" s="2">
        <v>0</v>
      </c>
      <c r="D259" s="2">
        <v>0</v>
      </c>
      <c r="E259" s="2">
        <v>0</v>
      </c>
      <c r="F259" s="2">
        <f>VLOOKUP(Share15[[#This Row],[Station]],'[7]Reach and Share'!$A$2:$C$563,3,0)</f>
        <v>0</v>
      </c>
      <c r="G259" s="2">
        <f>Share15[[#This Row],[Q1''2025]]-Share15[[#This Row],[Q4''2024]]</f>
        <v>0</v>
      </c>
    </row>
    <row r="260" spans="1:7" x14ac:dyDescent="0.45">
      <c r="A260" s="3" t="s">
        <v>142</v>
      </c>
      <c r="B260" s="2">
        <v>0</v>
      </c>
      <c r="C260" s="2">
        <v>0</v>
      </c>
      <c r="D260" s="2">
        <v>0</v>
      </c>
      <c r="E260" s="2">
        <v>0</v>
      </c>
      <c r="F260" s="2">
        <f>VLOOKUP(Share15[[#This Row],[Station]],'[7]Reach and Share'!$A$2:$C$563,3,0)</f>
        <v>0</v>
      </c>
      <c r="G260" s="2">
        <f>Share15[[#This Row],[Q1''2025]]-Share15[[#This Row],[Q4''2024]]</f>
        <v>0</v>
      </c>
    </row>
    <row r="261" spans="1:7" x14ac:dyDescent="0.45">
      <c r="A261" s="3" t="s">
        <v>138</v>
      </c>
      <c r="B261" s="2">
        <v>0</v>
      </c>
      <c r="C261" s="2">
        <v>0</v>
      </c>
      <c r="D261" s="2">
        <v>0</v>
      </c>
      <c r="E261" s="2">
        <v>0</v>
      </c>
      <c r="F261" s="2">
        <f>VLOOKUP(Share15[[#This Row],[Station]],'[7]Reach and Share'!$A$2:$C$563,3,0)</f>
        <v>0</v>
      </c>
      <c r="G261" s="2">
        <f>Share15[[#This Row],[Q1''2025]]-Share15[[#This Row],[Q4''2024]]</f>
        <v>0</v>
      </c>
    </row>
    <row r="262" spans="1:7" x14ac:dyDescent="0.45">
      <c r="A262" s="3" t="s">
        <v>135</v>
      </c>
      <c r="B262" s="2">
        <v>0</v>
      </c>
      <c r="C262" s="2">
        <v>0</v>
      </c>
      <c r="D262" s="2">
        <v>0</v>
      </c>
      <c r="E262" s="2">
        <v>0</v>
      </c>
      <c r="F262" s="2">
        <f>VLOOKUP(Share15[[#This Row],[Station]],'[7]Reach and Share'!$A$2:$C$563,3,0)</f>
        <v>0</v>
      </c>
      <c r="G262" s="2">
        <f>Share15[[#This Row],[Q1''2025]]-Share15[[#This Row],[Q4''2024]]</f>
        <v>0</v>
      </c>
    </row>
    <row r="263" spans="1:7" x14ac:dyDescent="0.45">
      <c r="A263" s="3" t="s">
        <v>155</v>
      </c>
      <c r="B263" s="2">
        <v>0</v>
      </c>
      <c r="C263" s="2">
        <v>0</v>
      </c>
      <c r="D263" s="2">
        <v>0</v>
      </c>
      <c r="E263" s="2">
        <v>0</v>
      </c>
      <c r="F263" s="2">
        <f>VLOOKUP(Share15[[#This Row],[Station]],'[7]Reach and Share'!$A$2:$C$563,3,0)</f>
        <v>0</v>
      </c>
      <c r="G263" s="2">
        <f>Share15[[#This Row],[Q1''2025]]-Share15[[#This Row],[Q4''2024]]</f>
        <v>0</v>
      </c>
    </row>
    <row r="264" spans="1:7" x14ac:dyDescent="0.45">
      <c r="A264" s="3" t="s">
        <v>133</v>
      </c>
      <c r="B264" s="2">
        <v>0</v>
      </c>
      <c r="C264" s="2">
        <v>0</v>
      </c>
      <c r="D264" s="2">
        <v>0</v>
      </c>
      <c r="E264" s="2">
        <v>0</v>
      </c>
      <c r="F264" s="2">
        <f>VLOOKUP(Share15[[#This Row],[Station]],'[7]Reach and Share'!$A$2:$C$563,3,0)</f>
        <v>0</v>
      </c>
      <c r="G264" s="2">
        <f>Share15[[#This Row],[Q1''2025]]-Share15[[#This Row],[Q4''2024]]</f>
        <v>0</v>
      </c>
    </row>
    <row r="265" spans="1:7" x14ac:dyDescent="0.45">
      <c r="A265" s="3" t="s">
        <v>136</v>
      </c>
      <c r="B265" s="2">
        <v>0</v>
      </c>
      <c r="C265" s="2">
        <v>0</v>
      </c>
      <c r="D265" s="2">
        <v>0</v>
      </c>
      <c r="E265" s="2">
        <v>0</v>
      </c>
      <c r="F265" s="2">
        <f>VLOOKUP(Share15[[#This Row],[Station]],'[7]Reach and Share'!$A$2:$C$563,3,0)</f>
        <v>0</v>
      </c>
      <c r="G265" s="2">
        <f>Share15[[#This Row],[Q1''2025]]-Share15[[#This Row],[Q4''2024]]</f>
        <v>0</v>
      </c>
    </row>
    <row r="266" spans="1:7" x14ac:dyDescent="0.45">
      <c r="A266" s="3" t="s">
        <v>131</v>
      </c>
      <c r="B266" s="2">
        <v>0</v>
      </c>
      <c r="C266" s="2">
        <v>0</v>
      </c>
      <c r="D266" s="2">
        <v>0</v>
      </c>
      <c r="E266" s="2">
        <v>0</v>
      </c>
      <c r="F266" s="2">
        <f>VLOOKUP(Share15[[#This Row],[Station]],'[7]Reach and Share'!$A$2:$C$563,3,0)</f>
        <v>0</v>
      </c>
      <c r="G266" s="2">
        <f>Share15[[#This Row],[Q1''2025]]-Share15[[#This Row],[Q4''2024]]</f>
        <v>0</v>
      </c>
    </row>
    <row r="267" spans="1:7" x14ac:dyDescent="0.45">
      <c r="A267" s="3" t="s">
        <v>130</v>
      </c>
      <c r="B267" s="2">
        <v>0</v>
      </c>
      <c r="C267" s="2">
        <v>0</v>
      </c>
      <c r="D267" s="2">
        <v>0</v>
      </c>
      <c r="E267" s="2">
        <v>0</v>
      </c>
      <c r="F267" s="2">
        <f>VLOOKUP(Share15[[#This Row],[Station]],'[7]Reach and Share'!$A$2:$C$563,3,0)</f>
        <v>0</v>
      </c>
      <c r="G267" s="2">
        <f>Share15[[#This Row],[Q1''2025]]-Share15[[#This Row],[Q4''2024]]</f>
        <v>0</v>
      </c>
    </row>
    <row r="268" spans="1:7" x14ac:dyDescent="0.45">
      <c r="A268" s="3" t="s">
        <v>127</v>
      </c>
      <c r="B268" s="2">
        <v>0</v>
      </c>
      <c r="C268" s="2">
        <v>0</v>
      </c>
      <c r="D268" s="2">
        <v>0</v>
      </c>
      <c r="E268" s="2">
        <v>0</v>
      </c>
      <c r="F268" s="2">
        <f>VLOOKUP(Share15[[#This Row],[Station]],'[7]Reach and Share'!$A$2:$C$563,3,0)</f>
        <v>0</v>
      </c>
      <c r="G268" s="2">
        <f>Share15[[#This Row],[Q1''2025]]-Share15[[#This Row],[Q4''2024]]</f>
        <v>0</v>
      </c>
    </row>
    <row r="269" spans="1:7" x14ac:dyDescent="0.45">
      <c r="A269" s="3" t="s">
        <v>106</v>
      </c>
      <c r="B269" s="2">
        <v>0</v>
      </c>
      <c r="C269" s="2">
        <v>0</v>
      </c>
      <c r="D269" s="2">
        <v>0</v>
      </c>
      <c r="E269" s="2">
        <v>0</v>
      </c>
      <c r="F269" s="2">
        <f>VLOOKUP(Share15[[#This Row],[Station]],'[7]Reach and Share'!$A$2:$C$563,3,0)</f>
        <v>0</v>
      </c>
      <c r="G269" s="2">
        <f>Share15[[#This Row],[Q1''2025]]-Share15[[#This Row],[Q4''2024]]</f>
        <v>0</v>
      </c>
    </row>
    <row r="270" spans="1:7" x14ac:dyDescent="0.45">
      <c r="A270" s="3" t="s">
        <v>105</v>
      </c>
      <c r="B270" s="2">
        <v>0</v>
      </c>
      <c r="C270" s="2">
        <v>0</v>
      </c>
      <c r="D270" s="2">
        <v>0</v>
      </c>
      <c r="E270" s="2">
        <v>0</v>
      </c>
      <c r="F270" s="2">
        <f>VLOOKUP(Share15[[#This Row],[Station]],'[7]Reach and Share'!$A$2:$C$563,3,0)</f>
        <v>0</v>
      </c>
      <c r="G270" s="2">
        <f>Share15[[#This Row],[Q1''2025]]-Share15[[#This Row],[Q4''2024]]</f>
        <v>0</v>
      </c>
    </row>
    <row r="271" spans="1:7" x14ac:dyDescent="0.45">
      <c r="A271" s="3" t="s">
        <v>104</v>
      </c>
      <c r="B271" s="2">
        <v>0</v>
      </c>
      <c r="C271" s="2">
        <v>0</v>
      </c>
      <c r="D271" s="2">
        <v>0</v>
      </c>
      <c r="E271" s="2">
        <v>0</v>
      </c>
      <c r="F271" s="2">
        <f>VLOOKUP(Share15[[#This Row],[Station]],'[7]Reach and Share'!$A$2:$C$563,3,0)</f>
        <v>0</v>
      </c>
      <c r="G271" s="2">
        <f>Share15[[#This Row],[Q1''2025]]-Share15[[#This Row],[Q4''2024]]</f>
        <v>0</v>
      </c>
    </row>
    <row r="272" spans="1:7" x14ac:dyDescent="0.45">
      <c r="A272" s="3" t="s">
        <v>219</v>
      </c>
      <c r="B272" s="2">
        <v>0</v>
      </c>
      <c r="C272" s="2">
        <v>0</v>
      </c>
      <c r="D272" s="2">
        <v>0</v>
      </c>
      <c r="E272" s="2">
        <v>0</v>
      </c>
      <c r="F272" s="2">
        <f>VLOOKUP(Share15[[#This Row],[Station]],'[7]Reach and Share'!$A$2:$C$563,3,0)</f>
        <v>0</v>
      </c>
      <c r="G272" s="2">
        <f>Share15[[#This Row],[Q1''2025]]-Share15[[#This Row],[Q4''2024]]</f>
        <v>0</v>
      </c>
    </row>
    <row r="273" spans="1:7" x14ac:dyDescent="0.45">
      <c r="A273" s="3" t="s">
        <v>204</v>
      </c>
      <c r="B273" s="2">
        <v>0</v>
      </c>
      <c r="C273" s="2">
        <v>0</v>
      </c>
      <c r="D273" s="2">
        <v>0</v>
      </c>
      <c r="E273" s="2">
        <v>0</v>
      </c>
      <c r="F273" s="2">
        <f>VLOOKUP(Share15[[#This Row],[Station]],'[7]Reach and Share'!$A$2:$C$563,3,0)</f>
        <v>0</v>
      </c>
      <c r="G273" s="2">
        <f>Share15[[#This Row],[Q1''2025]]-Share15[[#This Row],[Q4''2024]]</f>
        <v>0</v>
      </c>
    </row>
    <row r="274" spans="1:7" x14ac:dyDescent="0.45">
      <c r="A274" s="3" t="s">
        <v>107</v>
      </c>
      <c r="B274" s="2">
        <v>0</v>
      </c>
      <c r="C274" s="2">
        <v>0</v>
      </c>
      <c r="D274" s="2">
        <v>0</v>
      </c>
      <c r="E274" s="2">
        <v>0</v>
      </c>
      <c r="F274" s="2">
        <f>VLOOKUP(Share15[[#This Row],[Station]],'[7]Reach and Share'!$A$2:$C$563,3,0)</f>
        <v>0</v>
      </c>
      <c r="G274" s="2">
        <f>Share15[[#This Row],[Q1''2025]]-Share15[[#This Row],[Q4''2024]]</f>
        <v>0</v>
      </c>
    </row>
    <row r="275" spans="1:7" x14ac:dyDescent="0.45">
      <c r="A275" s="3" t="s">
        <v>450</v>
      </c>
      <c r="B275" s="2">
        <v>0</v>
      </c>
      <c r="C275" s="2">
        <v>0</v>
      </c>
      <c r="D275" s="2">
        <v>0</v>
      </c>
      <c r="E275" s="2">
        <v>0</v>
      </c>
      <c r="F275" s="2">
        <f>VLOOKUP(Share15[[#This Row],[Station]],'[7]Reach and Share'!$A$2:$C$563,3,0)</f>
        <v>0</v>
      </c>
      <c r="G275" s="2">
        <f>Share15[[#This Row],[Q1''2025]]-Share15[[#This Row],[Q4''2024]]</f>
        <v>0</v>
      </c>
    </row>
    <row r="276" spans="1:7" x14ac:dyDescent="0.45">
      <c r="A276" s="3" t="s">
        <v>102</v>
      </c>
      <c r="B276" s="2">
        <v>0</v>
      </c>
      <c r="C276" s="2">
        <v>0</v>
      </c>
      <c r="D276" s="2">
        <v>0</v>
      </c>
      <c r="E276" s="2">
        <v>0</v>
      </c>
      <c r="F276" s="2">
        <f>VLOOKUP(Share15[[#This Row],[Station]],'[7]Reach and Share'!$A$2:$C$563,3,0)</f>
        <v>0</v>
      </c>
      <c r="G276" s="2">
        <f>Share15[[#This Row],[Q1''2025]]-Share15[[#This Row],[Q4''2024]]</f>
        <v>0</v>
      </c>
    </row>
    <row r="277" spans="1:7" x14ac:dyDescent="0.45">
      <c r="A277" s="3" t="s">
        <v>212</v>
      </c>
      <c r="B277" s="2">
        <v>0</v>
      </c>
      <c r="C277" s="2">
        <v>0</v>
      </c>
      <c r="D277" s="2">
        <v>0</v>
      </c>
      <c r="E277" s="2">
        <v>0</v>
      </c>
      <c r="F277" s="2">
        <f>VLOOKUP(Share15[[#This Row],[Station]],'[7]Reach and Share'!$A$2:$C$563,3,0)</f>
        <v>0</v>
      </c>
      <c r="G277" s="2">
        <f>Share15[[#This Row],[Q1''2025]]-Share15[[#This Row],[Q4''2024]]</f>
        <v>0</v>
      </c>
    </row>
    <row r="278" spans="1:7" x14ac:dyDescent="0.45">
      <c r="A278" s="3" t="s">
        <v>121</v>
      </c>
      <c r="B278" s="2">
        <v>0</v>
      </c>
      <c r="C278" s="2">
        <v>0</v>
      </c>
      <c r="D278" s="2">
        <v>0</v>
      </c>
      <c r="E278" s="2">
        <v>0</v>
      </c>
      <c r="F278" s="2">
        <f>VLOOKUP(Share15[[#This Row],[Station]],'[7]Reach and Share'!$A$2:$C$563,3,0)</f>
        <v>0</v>
      </c>
      <c r="G278" s="2">
        <f>Share15[[#This Row],[Q1''2025]]-Share15[[#This Row],[Q4''2024]]</f>
        <v>0</v>
      </c>
    </row>
    <row r="279" spans="1:7" x14ac:dyDescent="0.45">
      <c r="A279" s="3" t="s">
        <v>211</v>
      </c>
      <c r="B279" s="2">
        <v>0</v>
      </c>
      <c r="C279" s="2">
        <v>0</v>
      </c>
      <c r="D279" s="2">
        <v>0</v>
      </c>
      <c r="E279" s="2">
        <v>0</v>
      </c>
      <c r="F279" s="2">
        <f>VLOOKUP(Share15[[#This Row],[Station]],'[7]Reach and Share'!$A$2:$C$563,3,0)</f>
        <v>0</v>
      </c>
      <c r="G279" s="2">
        <f>Share15[[#This Row],[Q1''2025]]-Share15[[#This Row],[Q4''2024]]</f>
        <v>0</v>
      </c>
    </row>
    <row r="280" spans="1:7" x14ac:dyDescent="0.45">
      <c r="A280" s="3" t="s">
        <v>110</v>
      </c>
      <c r="B280" s="2">
        <v>0</v>
      </c>
      <c r="C280" s="2">
        <v>0</v>
      </c>
      <c r="D280" s="2">
        <v>0</v>
      </c>
      <c r="E280" s="2">
        <v>0</v>
      </c>
      <c r="F280" s="2">
        <f>VLOOKUP(Share15[[#This Row],[Station]],'[7]Reach and Share'!$A$2:$C$563,3,0)</f>
        <v>0</v>
      </c>
      <c r="G280" s="2">
        <f>Share15[[#This Row],[Q1''2025]]-Share15[[#This Row],[Q4''2024]]</f>
        <v>0</v>
      </c>
    </row>
    <row r="281" spans="1:7" x14ac:dyDescent="0.45">
      <c r="A281" s="3" t="s">
        <v>101</v>
      </c>
      <c r="B281" s="2">
        <v>0</v>
      </c>
      <c r="C281" s="2">
        <v>0</v>
      </c>
      <c r="D281" s="2">
        <v>0</v>
      </c>
      <c r="E281" s="2">
        <v>0</v>
      </c>
      <c r="F281" s="2">
        <f>VLOOKUP(Share15[[#This Row],[Station]],'[7]Reach and Share'!$A$2:$C$563,3,0)</f>
        <v>0</v>
      </c>
      <c r="G281" s="2">
        <f>Share15[[#This Row],[Q1''2025]]-Share15[[#This Row],[Q4''2024]]</f>
        <v>0</v>
      </c>
    </row>
    <row r="282" spans="1:7" x14ac:dyDescent="0.45">
      <c r="A282" s="3" t="s">
        <v>100</v>
      </c>
      <c r="B282" s="2">
        <v>0</v>
      </c>
      <c r="C282" s="2">
        <v>3.522780648191639E-4</v>
      </c>
      <c r="D282" s="2">
        <v>0</v>
      </c>
      <c r="E282" s="2">
        <v>0</v>
      </c>
      <c r="F282" s="2">
        <f>VLOOKUP(Share15[[#This Row],[Station]],'[7]Reach and Share'!$A$2:$C$563,3,0)</f>
        <v>0</v>
      </c>
      <c r="G282" s="2">
        <f>Share15[[#This Row],[Q1''2025]]-Share15[[#This Row],[Q4''2024]]</f>
        <v>0</v>
      </c>
    </row>
    <row r="283" spans="1:7" x14ac:dyDescent="0.45">
      <c r="A283" s="3" t="s">
        <v>120</v>
      </c>
      <c r="B283" s="2">
        <v>0</v>
      </c>
      <c r="C283" s="2">
        <v>0</v>
      </c>
      <c r="D283" s="2">
        <v>0</v>
      </c>
      <c r="E283" s="2">
        <v>0</v>
      </c>
      <c r="F283" s="2">
        <f>VLOOKUP(Share15[[#This Row],[Station]],'[7]Reach and Share'!$A$2:$C$563,3,0)</f>
        <v>0</v>
      </c>
      <c r="G283" s="2">
        <f>Share15[[#This Row],[Q1''2025]]-Share15[[#This Row],[Q4''2024]]</f>
        <v>0</v>
      </c>
    </row>
    <row r="284" spans="1:7" x14ac:dyDescent="0.45">
      <c r="A284" s="3" t="s">
        <v>321</v>
      </c>
      <c r="B284" s="2">
        <v>0</v>
      </c>
      <c r="C284" s="2">
        <v>0</v>
      </c>
      <c r="D284" s="2">
        <v>0</v>
      </c>
      <c r="E284" s="2">
        <v>0</v>
      </c>
      <c r="F284" s="2">
        <f>VLOOKUP(Share15[[#This Row],[Station]],'[7]Reach and Share'!$A$2:$C$563,3,0)</f>
        <v>0</v>
      </c>
      <c r="G284" s="2">
        <f>Share15[[#This Row],[Q1''2025]]-Share15[[#This Row],[Q4''2024]]</f>
        <v>0</v>
      </c>
    </row>
    <row r="285" spans="1:7" x14ac:dyDescent="0.45">
      <c r="A285" s="3" t="s">
        <v>481</v>
      </c>
      <c r="B285" s="2">
        <v>0</v>
      </c>
      <c r="C285" s="2">
        <v>0</v>
      </c>
      <c r="D285" s="2">
        <v>0</v>
      </c>
      <c r="E285" s="2">
        <v>0</v>
      </c>
      <c r="F285" s="2">
        <f>VLOOKUP(Share15[[#This Row],[Station]],'[7]Reach and Share'!$A$2:$C$563,3,0)</f>
        <v>0</v>
      </c>
      <c r="G285" s="2">
        <f>Share15[[#This Row],[Q1''2025]]-Share15[[#This Row],[Q4''2024]]</f>
        <v>0</v>
      </c>
    </row>
    <row r="286" spans="1:7" x14ac:dyDescent="0.45">
      <c r="A286" s="3" t="s">
        <v>322</v>
      </c>
      <c r="B286" s="2">
        <v>0</v>
      </c>
      <c r="C286" s="2">
        <v>0</v>
      </c>
      <c r="D286" s="2">
        <v>0</v>
      </c>
      <c r="E286" s="2">
        <v>0</v>
      </c>
      <c r="F286" s="2">
        <f>VLOOKUP(Share15[[#This Row],[Station]],'[7]Reach and Share'!$A$2:$C$563,3,0)</f>
        <v>0</v>
      </c>
      <c r="G286" s="2">
        <f>Share15[[#This Row],[Q1''2025]]-Share15[[#This Row],[Q4''2024]]</f>
        <v>0</v>
      </c>
    </row>
    <row r="287" spans="1:7" x14ac:dyDescent="0.45">
      <c r="A287" s="3" t="s">
        <v>323</v>
      </c>
      <c r="B287" s="2">
        <v>0</v>
      </c>
      <c r="C287" s="2">
        <v>0</v>
      </c>
      <c r="D287" s="2">
        <v>0</v>
      </c>
      <c r="E287" s="2">
        <v>0</v>
      </c>
      <c r="F287" s="2">
        <f>VLOOKUP(Share15[[#This Row],[Station]],'[7]Reach and Share'!$A$2:$C$563,3,0)</f>
        <v>0</v>
      </c>
      <c r="G287" s="2">
        <f>Share15[[#This Row],[Q1''2025]]-Share15[[#This Row],[Q4''2024]]</f>
        <v>0</v>
      </c>
    </row>
    <row r="288" spans="1:7" x14ac:dyDescent="0.45">
      <c r="A288" s="3" t="s">
        <v>482</v>
      </c>
      <c r="B288" s="2">
        <v>0</v>
      </c>
      <c r="C288" s="2">
        <v>0</v>
      </c>
      <c r="D288" s="2">
        <v>0</v>
      </c>
      <c r="E288" s="2">
        <v>0</v>
      </c>
      <c r="F288" s="2">
        <f>VLOOKUP(Share15[[#This Row],[Station]],'[7]Reach and Share'!$A$2:$C$563,3,0)</f>
        <v>0</v>
      </c>
      <c r="G288" s="2">
        <f>Share15[[#This Row],[Q1''2025]]-Share15[[#This Row],[Q4''2024]]</f>
        <v>0</v>
      </c>
    </row>
    <row r="289" spans="1:7" x14ac:dyDescent="0.45">
      <c r="A289" s="3" t="s">
        <v>37</v>
      </c>
      <c r="B289" s="2">
        <v>0</v>
      </c>
      <c r="C289" s="2">
        <v>0</v>
      </c>
      <c r="D289" s="2">
        <v>0</v>
      </c>
      <c r="E289" s="2">
        <v>0</v>
      </c>
      <c r="F289" s="2">
        <f>VLOOKUP(Share15[[#This Row],[Station]],'[7]Reach and Share'!$A$2:$C$563,3,0)</f>
        <v>0</v>
      </c>
      <c r="G289" s="2">
        <f>Share15[[#This Row],[Q1''2025]]-Share15[[#This Row],[Q4''2024]]</f>
        <v>0</v>
      </c>
    </row>
    <row r="290" spans="1:7" x14ac:dyDescent="0.45">
      <c r="A290" s="3" t="s">
        <v>435</v>
      </c>
      <c r="B290" s="2">
        <v>0</v>
      </c>
      <c r="C290" s="2">
        <v>0</v>
      </c>
      <c r="D290" s="2">
        <v>0</v>
      </c>
      <c r="E290" s="2">
        <v>0</v>
      </c>
      <c r="F290" s="2">
        <f>VLOOKUP(Share15[[#This Row],[Station]],'[7]Reach and Share'!$A$2:$C$563,3,0)</f>
        <v>0</v>
      </c>
      <c r="G290" s="2">
        <f>Share15[[#This Row],[Q1''2025]]-Share15[[#This Row],[Q4''2024]]</f>
        <v>0</v>
      </c>
    </row>
    <row r="291" spans="1:7" x14ac:dyDescent="0.45">
      <c r="A291" s="3" t="s">
        <v>82</v>
      </c>
      <c r="B291" s="2">
        <v>0</v>
      </c>
      <c r="C291" s="2">
        <v>0</v>
      </c>
      <c r="D291" s="2">
        <v>0</v>
      </c>
      <c r="E291" s="2">
        <v>0</v>
      </c>
      <c r="F291" s="2">
        <f>VLOOKUP(Share15[[#This Row],[Station]],'[7]Reach and Share'!$A$2:$C$563,3,0)</f>
        <v>0</v>
      </c>
      <c r="G291" s="2">
        <f>Share15[[#This Row],[Q1''2025]]-Share15[[#This Row],[Q4''2024]]</f>
        <v>0</v>
      </c>
    </row>
    <row r="292" spans="1:7" x14ac:dyDescent="0.45">
      <c r="A292" s="3" t="s">
        <v>291</v>
      </c>
      <c r="B292" s="2">
        <v>0</v>
      </c>
      <c r="C292" s="2">
        <v>0</v>
      </c>
      <c r="D292" s="2">
        <v>0</v>
      </c>
      <c r="E292" s="2">
        <v>0</v>
      </c>
      <c r="F292" s="2">
        <f>VLOOKUP(Share15[[#This Row],[Station]],'[7]Reach and Share'!$A$2:$C$563,3,0)</f>
        <v>0</v>
      </c>
      <c r="G292" s="2">
        <f>Share15[[#This Row],[Q1''2025]]-Share15[[#This Row],[Q4''2024]]</f>
        <v>0</v>
      </c>
    </row>
    <row r="293" spans="1:7" x14ac:dyDescent="0.45">
      <c r="A293" s="3" t="s">
        <v>290</v>
      </c>
      <c r="B293" s="2">
        <v>0</v>
      </c>
      <c r="C293" s="2">
        <v>0</v>
      </c>
      <c r="D293" s="2">
        <v>0</v>
      </c>
      <c r="E293" s="2">
        <v>0</v>
      </c>
      <c r="F293" s="2">
        <f>VLOOKUP(Share15[[#This Row],[Station]],'[7]Reach and Share'!$A$2:$C$563,3,0)</f>
        <v>0</v>
      </c>
      <c r="G293" s="2">
        <f>Share15[[#This Row],[Q1''2025]]-Share15[[#This Row],[Q4''2024]]</f>
        <v>0</v>
      </c>
    </row>
    <row r="294" spans="1:7" x14ac:dyDescent="0.45">
      <c r="A294" s="3" t="s">
        <v>315</v>
      </c>
      <c r="B294" s="2">
        <v>0</v>
      </c>
      <c r="C294" s="2">
        <v>0</v>
      </c>
      <c r="D294" s="2">
        <v>0</v>
      </c>
      <c r="E294" s="2">
        <v>0</v>
      </c>
      <c r="F294" s="2">
        <f>VLOOKUP(Share15[[#This Row],[Station]],'[7]Reach and Share'!$A$2:$C$563,3,0)</f>
        <v>0</v>
      </c>
      <c r="G294" s="2">
        <f>Share15[[#This Row],[Q1''2025]]-Share15[[#This Row],[Q4''2024]]</f>
        <v>0</v>
      </c>
    </row>
    <row r="295" spans="1:7" x14ac:dyDescent="0.45">
      <c r="A295" s="3" t="s">
        <v>167</v>
      </c>
      <c r="B295" s="2">
        <v>0</v>
      </c>
      <c r="C295" s="2">
        <v>0</v>
      </c>
      <c r="D295" s="2">
        <v>0</v>
      </c>
      <c r="E295" s="2">
        <v>0</v>
      </c>
      <c r="F295" s="2">
        <f>VLOOKUP(Share15[[#This Row],[Station]],'[7]Reach and Share'!$A$2:$C$563,3,0)</f>
        <v>0</v>
      </c>
      <c r="G295" s="2">
        <f>Share15[[#This Row],[Q1''2025]]-Share15[[#This Row],[Q4''2024]]</f>
        <v>0</v>
      </c>
    </row>
    <row r="296" spans="1:7" x14ac:dyDescent="0.45">
      <c r="A296" s="3" t="s">
        <v>318</v>
      </c>
      <c r="B296" s="2">
        <v>0</v>
      </c>
      <c r="C296" s="2">
        <v>0</v>
      </c>
      <c r="D296" s="2">
        <v>0</v>
      </c>
      <c r="E296" s="2">
        <v>0</v>
      </c>
      <c r="F296" s="2">
        <f>VLOOKUP(Share15[[#This Row],[Station]],'[7]Reach and Share'!$A$2:$C$563,3,0)</f>
        <v>0</v>
      </c>
      <c r="G296" s="2">
        <f>Share15[[#This Row],[Q1''2025]]-Share15[[#This Row],[Q4''2024]]</f>
        <v>0</v>
      </c>
    </row>
    <row r="297" spans="1:7" x14ac:dyDescent="0.45">
      <c r="A297" s="3" t="s">
        <v>317</v>
      </c>
      <c r="B297" s="2">
        <v>0</v>
      </c>
      <c r="C297" s="2">
        <v>0</v>
      </c>
      <c r="D297" s="2">
        <v>0</v>
      </c>
      <c r="E297" s="2">
        <v>0</v>
      </c>
      <c r="F297" s="2">
        <f>VLOOKUP(Share15[[#This Row],[Station]],'[7]Reach and Share'!$A$2:$C$563,3,0)</f>
        <v>0</v>
      </c>
      <c r="G297" s="2">
        <f>Share15[[#This Row],[Q1''2025]]-Share15[[#This Row],[Q4''2024]]</f>
        <v>0</v>
      </c>
    </row>
    <row r="298" spans="1:7" x14ac:dyDescent="0.45">
      <c r="A298" s="3" t="s">
        <v>330</v>
      </c>
      <c r="B298" s="2">
        <v>0</v>
      </c>
      <c r="C298" s="2">
        <v>0</v>
      </c>
      <c r="D298" s="2">
        <v>0</v>
      </c>
      <c r="E298" s="2">
        <v>0</v>
      </c>
      <c r="F298" s="2">
        <f>VLOOKUP(Share15[[#This Row],[Station]],'[7]Reach and Share'!$A$2:$C$563,3,0)</f>
        <v>0</v>
      </c>
      <c r="G298" s="2">
        <f>Share15[[#This Row],[Q1''2025]]-Share15[[#This Row],[Q4''2024]]</f>
        <v>0</v>
      </c>
    </row>
    <row r="299" spans="1:7" x14ac:dyDescent="0.45">
      <c r="A299" s="3" t="s">
        <v>329</v>
      </c>
      <c r="B299" s="2">
        <v>0</v>
      </c>
      <c r="C299" s="2">
        <v>0</v>
      </c>
      <c r="D299" s="2">
        <v>0</v>
      </c>
      <c r="E299" s="2">
        <v>0</v>
      </c>
      <c r="F299" s="2">
        <f>VLOOKUP(Share15[[#This Row],[Station]],'[7]Reach and Share'!$A$2:$C$563,3,0)</f>
        <v>0</v>
      </c>
      <c r="G299" s="2">
        <f>Share15[[#This Row],[Q1''2025]]-Share15[[#This Row],[Q4''2024]]</f>
        <v>0</v>
      </c>
    </row>
    <row r="300" spans="1:7" x14ac:dyDescent="0.45">
      <c r="A300" s="3" t="s">
        <v>326</v>
      </c>
      <c r="B300" s="2">
        <v>0</v>
      </c>
      <c r="C300" s="2">
        <v>0</v>
      </c>
      <c r="D300" s="2">
        <v>0</v>
      </c>
      <c r="E300" s="2">
        <v>0</v>
      </c>
      <c r="F300" s="2">
        <f>VLOOKUP(Share15[[#This Row],[Station]],'[7]Reach and Share'!$A$2:$C$563,3,0)</f>
        <v>0</v>
      </c>
      <c r="G300" s="2">
        <f>Share15[[#This Row],[Q1''2025]]-Share15[[#This Row],[Q4''2024]]</f>
        <v>0</v>
      </c>
    </row>
    <row r="301" spans="1:7" x14ac:dyDescent="0.45">
      <c r="A301" s="3" t="s">
        <v>87</v>
      </c>
      <c r="B301" s="2">
        <v>0</v>
      </c>
      <c r="C301" s="2">
        <v>0</v>
      </c>
      <c r="D301" s="2">
        <v>0</v>
      </c>
      <c r="E301" s="2">
        <v>0</v>
      </c>
      <c r="F301" s="2">
        <f>VLOOKUP(Share15[[#This Row],[Station]],'[7]Reach and Share'!$A$2:$C$563,3,0)</f>
        <v>0</v>
      </c>
      <c r="G301" s="2">
        <f>Share15[[#This Row],[Q1''2025]]-Share15[[#This Row],[Q4''2024]]</f>
        <v>0</v>
      </c>
    </row>
    <row r="302" spans="1:7" x14ac:dyDescent="0.45">
      <c r="A302" s="3" t="s">
        <v>328</v>
      </c>
      <c r="B302" s="2">
        <v>0</v>
      </c>
      <c r="C302" s="2">
        <v>0</v>
      </c>
      <c r="D302" s="2">
        <v>0</v>
      </c>
      <c r="E302" s="2">
        <v>0</v>
      </c>
      <c r="F302" s="2">
        <f>VLOOKUP(Share15[[#This Row],[Station]],'[7]Reach and Share'!$A$2:$C$563,3,0)</f>
        <v>0</v>
      </c>
      <c r="G302" s="2">
        <f>Share15[[#This Row],[Q1''2025]]-Share15[[#This Row],[Q4''2024]]</f>
        <v>0</v>
      </c>
    </row>
    <row r="303" spans="1:7" x14ac:dyDescent="0.45">
      <c r="A303" s="3" t="s">
        <v>332</v>
      </c>
      <c r="B303" s="2">
        <v>0</v>
      </c>
      <c r="C303" s="2">
        <v>0</v>
      </c>
      <c r="D303" s="2">
        <v>0</v>
      </c>
      <c r="E303" s="2">
        <v>0</v>
      </c>
      <c r="F303" s="2">
        <f>VLOOKUP(Share15[[#This Row],[Station]],'[7]Reach and Share'!$A$2:$C$563,3,0)</f>
        <v>0</v>
      </c>
      <c r="G303" s="2">
        <f>Share15[[#This Row],[Q1''2025]]-Share15[[#This Row],[Q4''2024]]</f>
        <v>0</v>
      </c>
    </row>
    <row r="304" spans="1:7" x14ac:dyDescent="0.45">
      <c r="A304" s="3" t="s">
        <v>331</v>
      </c>
      <c r="B304" s="2">
        <v>0</v>
      </c>
      <c r="C304" s="2">
        <v>0</v>
      </c>
      <c r="D304" s="2">
        <v>0</v>
      </c>
      <c r="E304" s="2">
        <v>0</v>
      </c>
      <c r="F304" s="2">
        <f>VLOOKUP(Share15[[#This Row],[Station]],'[7]Reach and Share'!$A$2:$C$563,3,0)</f>
        <v>0</v>
      </c>
      <c r="G304" s="2">
        <f>Share15[[#This Row],[Q1''2025]]-Share15[[#This Row],[Q4''2024]]</f>
        <v>0</v>
      </c>
    </row>
    <row r="305" spans="1:7" x14ac:dyDescent="0.45">
      <c r="A305" s="3" t="s">
        <v>492</v>
      </c>
      <c r="B305" s="2">
        <v>0</v>
      </c>
      <c r="C305" s="2">
        <v>0</v>
      </c>
      <c r="D305" s="2">
        <v>0</v>
      </c>
      <c r="E305" s="2">
        <v>0</v>
      </c>
      <c r="F305" s="2">
        <f>VLOOKUP(Share15[[#This Row],[Station]],'[7]Reach and Share'!$A$2:$C$563,3,0)</f>
        <v>0</v>
      </c>
      <c r="G305" s="2">
        <f>Share15[[#This Row],[Q1''2025]]-Share15[[#This Row],[Q4''2024]]</f>
        <v>0</v>
      </c>
    </row>
    <row r="306" spans="1:7" x14ac:dyDescent="0.45">
      <c r="A306" s="3" t="s">
        <v>233</v>
      </c>
      <c r="B306" s="2">
        <v>0</v>
      </c>
      <c r="C306" s="2">
        <v>0</v>
      </c>
      <c r="D306" s="2">
        <v>0</v>
      </c>
      <c r="E306" s="2">
        <v>0</v>
      </c>
      <c r="F306" s="2">
        <f>VLOOKUP(Share15[[#This Row],[Station]],'[7]Reach and Share'!$A$2:$C$563,3,0)</f>
        <v>0</v>
      </c>
      <c r="G306" s="2">
        <f>Share15[[#This Row],[Q1''2025]]-Share15[[#This Row],[Q4''2024]]</f>
        <v>0</v>
      </c>
    </row>
    <row r="307" spans="1:7" x14ac:dyDescent="0.45">
      <c r="A307" s="3" t="s">
        <v>483</v>
      </c>
      <c r="B307" s="2">
        <v>0</v>
      </c>
      <c r="C307" s="2">
        <v>0</v>
      </c>
      <c r="D307" s="2">
        <v>0</v>
      </c>
      <c r="E307" s="2">
        <v>0</v>
      </c>
      <c r="F307" s="2">
        <f>VLOOKUP(Share15[[#This Row],[Station]],'[7]Reach and Share'!$A$2:$C$563,3,0)</f>
        <v>0</v>
      </c>
      <c r="G307" s="2">
        <f>Share15[[#This Row],[Q1''2025]]-Share15[[#This Row],[Q4''2024]]</f>
        <v>0</v>
      </c>
    </row>
    <row r="308" spans="1:7" x14ac:dyDescent="0.45">
      <c r="A308" s="3" t="s">
        <v>193</v>
      </c>
      <c r="B308" s="2">
        <v>0</v>
      </c>
      <c r="C308" s="2">
        <v>0</v>
      </c>
      <c r="D308" s="2">
        <v>0</v>
      </c>
      <c r="E308" s="2">
        <v>0</v>
      </c>
      <c r="F308" s="2">
        <f>VLOOKUP(Share15[[#This Row],[Station]],'[7]Reach and Share'!$A$2:$C$563,3,0)</f>
        <v>0</v>
      </c>
      <c r="G308" s="2">
        <f>Share15[[#This Row],[Q1''2025]]-Share15[[#This Row],[Q4''2024]]</f>
        <v>0</v>
      </c>
    </row>
    <row r="309" spans="1:7" x14ac:dyDescent="0.45">
      <c r="A309" s="3" t="s">
        <v>325</v>
      </c>
      <c r="B309" s="2">
        <v>0</v>
      </c>
      <c r="C309" s="2">
        <v>0</v>
      </c>
      <c r="D309" s="2">
        <v>0</v>
      </c>
      <c r="E309" s="2">
        <v>0</v>
      </c>
      <c r="F309" s="2">
        <f>VLOOKUP(Share15[[#This Row],[Station]],'[7]Reach and Share'!$A$2:$C$563,3,0)</f>
        <v>0</v>
      </c>
      <c r="G309" s="2">
        <f>Share15[[#This Row],[Q1''2025]]-Share15[[#This Row],[Q4''2024]]</f>
        <v>0</v>
      </c>
    </row>
    <row r="310" spans="1:7" x14ac:dyDescent="0.45">
      <c r="A310" s="3" t="s">
        <v>484</v>
      </c>
      <c r="B310" s="2">
        <v>0</v>
      </c>
      <c r="C310" s="2">
        <v>0</v>
      </c>
      <c r="D310" s="2">
        <v>0</v>
      </c>
      <c r="E310" s="2">
        <v>0</v>
      </c>
      <c r="F310" s="2">
        <f>VLOOKUP(Share15[[#This Row],[Station]],'[7]Reach and Share'!$A$2:$C$563,3,0)</f>
        <v>0</v>
      </c>
      <c r="G310" s="2">
        <f>Share15[[#This Row],[Q1''2025]]-Share15[[#This Row],[Q4''2024]]</f>
        <v>0</v>
      </c>
    </row>
    <row r="311" spans="1:7" x14ac:dyDescent="0.45">
      <c r="A311" s="3" t="s">
        <v>316</v>
      </c>
      <c r="B311" s="2">
        <v>0</v>
      </c>
      <c r="C311" s="2">
        <v>0</v>
      </c>
      <c r="D311" s="2">
        <v>0</v>
      </c>
      <c r="E311" s="2">
        <v>0</v>
      </c>
      <c r="F311" s="2">
        <f>VLOOKUP(Share15[[#This Row],[Station]],'[7]Reach and Share'!$A$2:$C$563,3,0)</f>
        <v>0</v>
      </c>
      <c r="G311" s="2">
        <f>Share15[[#This Row],[Q1''2025]]-Share15[[#This Row],[Q4''2024]]</f>
        <v>0</v>
      </c>
    </row>
    <row r="312" spans="1:7" x14ac:dyDescent="0.45">
      <c r="A312" s="3" t="s">
        <v>448</v>
      </c>
      <c r="B312" s="2">
        <v>0</v>
      </c>
      <c r="C312" s="2">
        <v>0</v>
      </c>
      <c r="D312" s="2">
        <v>0</v>
      </c>
      <c r="E312" s="2">
        <v>0</v>
      </c>
      <c r="F312" s="2">
        <f>VLOOKUP(Share15[[#This Row],[Station]],'[7]Reach and Share'!$A$2:$C$563,3,0)</f>
        <v>0</v>
      </c>
      <c r="G312" s="2">
        <f>Share15[[#This Row],[Q1''2025]]-Share15[[#This Row],[Q4''2024]]</f>
        <v>0</v>
      </c>
    </row>
    <row r="313" spans="1:7" x14ac:dyDescent="0.45">
      <c r="A313" s="3" t="s">
        <v>259</v>
      </c>
      <c r="B313" s="2">
        <v>0</v>
      </c>
      <c r="C313" s="2">
        <v>0</v>
      </c>
      <c r="D313" s="2">
        <v>0</v>
      </c>
      <c r="E313" s="2">
        <v>0</v>
      </c>
      <c r="F313" s="2">
        <f>VLOOKUP(Share15[[#This Row],[Station]],'[7]Reach and Share'!$A$2:$C$563,3,0)</f>
        <v>0</v>
      </c>
      <c r="G313" s="2">
        <f>Share15[[#This Row],[Q1''2025]]-Share15[[#This Row],[Q4''2024]]</f>
        <v>0</v>
      </c>
    </row>
    <row r="314" spans="1:7" x14ac:dyDescent="0.45">
      <c r="A314" s="3" t="s">
        <v>258</v>
      </c>
      <c r="B314" s="2">
        <v>0</v>
      </c>
      <c r="C314" s="2">
        <v>0</v>
      </c>
      <c r="D314" s="2">
        <v>0</v>
      </c>
      <c r="E314" s="2">
        <v>0</v>
      </c>
      <c r="F314" s="2">
        <f>VLOOKUP(Share15[[#This Row],[Station]],'[7]Reach and Share'!$A$2:$C$563,3,0)</f>
        <v>0</v>
      </c>
      <c r="G314" s="2">
        <f>Share15[[#This Row],[Q1''2025]]-Share15[[#This Row],[Q4''2024]]</f>
        <v>0</v>
      </c>
    </row>
    <row r="315" spans="1:7" x14ac:dyDescent="0.45">
      <c r="A315" s="3" t="s">
        <v>260</v>
      </c>
      <c r="B315" s="2">
        <v>0</v>
      </c>
      <c r="C315" s="2">
        <v>0</v>
      </c>
      <c r="D315" s="2">
        <v>0</v>
      </c>
      <c r="E315" s="2">
        <v>0</v>
      </c>
      <c r="F315" s="2">
        <f>VLOOKUP(Share15[[#This Row],[Station]],'[7]Reach and Share'!$A$2:$C$563,3,0)</f>
        <v>0</v>
      </c>
      <c r="G315" s="2">
        <f>Share15[[#This Row],[Q1''2025]]-Share15[[#This Row],[Q4''2024]]</f>
        <v>0</v>
      </c>
    </row>
    <row r="316" spans="1:7" x14ac:dyDescent="0.45">
      <c r="A316" s="3" t="s">
        <v>262</v>
      </c>
      <c r="B316" s="2">
        <v>0</v>
      </c>
      <c r="C316" s="2">
        <v>0</v>
      </c>
      <c r="D316" s="2">
        <v>0</v>
      </c>
      <c r="E316" s="2">
        <v>0</v>
      </c>
      <c r="F316" s="2">
        <f>VLOOKUP(Share15[[#This Row],[Station]],'[7]Reach and Share'!$A$2:$C$563,3,0)</f>
        <v>0</v>
      </c>
      <c r="G316" s="2">
        <f>Share15[[#This Row],[Q1''2025]]-Share15[[#This Row],[Q4''2024]]</f>
        <v>0</v>
      </c>
    </row>
    <row r="317" spans="1:7" x14ac:dyDescent="0.45">
      <c r="A317" s="3" t="s">
        <v>202</v>
      </c>
      <c r="B317" s="2">
        <v>0</v>
      </c>
      <c r="C317" s="2">
        <v>0</v>
      </c>
      <c r="D317" s="2">
        <v>0</v>
      </c>
      <c r="E317" s="2">
        <v>0</v>
      </c>
      <c r="F317" s="2">
        <f>VLOOKUP(Share15[[#This Row],[Station]],'[7]Reach and Share'!$A$2:$C$563,3,0)</f>
        <v>0</v>
      </c>
      <c r="G317" s="2">
        <f>Share15[[#This Row],[Q1''2025]]-Share15[[#This Row],[Q4''2024]]</f>
        <v>0</v>
      </c>
    </row>
    <row r="318" spans="1:7" x14ac:dyDescent="0.45">
      <c r="A318" s="3" t="s">
        <v>261</v>
      </c>
      <c r="B318" s="2">
        <v>0</v>
      </c>
      <c r="C318" s="2">
        <v>0</v>
      </c>
      <c r="D318" s="2">
        <v>0</v>
      </c>
      <c r="E318" s="2">
        <v>0</v>
      </c>
      <c r="F318" s="2">
        <f>VLOOKUP(Share15[[#This Row],[Station]],'[7]Reach and Share'!$A$2:$C$563,3,0)</f>
        <v>0</v>
      </c>
      <c r="G318" s="2">
        <f>Share15[[#This Row],[Q1''2025]]-Share15[[#This Row],[Q4''2024]]</f>
        <v>0</v>
      </c>
    </row>
    <row r="319" spans="1:7" x14ac:dyDescent="0.45">
      <c r="A319" s="3" t="s">
        <v>257</v>
      </c>
      <c r="B319" s="2">
        <v>0</v>
      </c>
      <c r="C319" s="2">
        <v>0</v>
      </c>
      <c r="D319" s="2">
        <v>0</v>
      </c>
      <c r="E319" s="2">
        <v>0</v>
      </c>
      <c r="F319" s="2">
        <f>VLOOKUP(Share15[[#This Row],[Station]],'[7]Reach and Share'!$A$2:$C$563,3,0)</f>
        <v>0</v>
      </c>
      <c r="G319" s="2">
        <f>Share15[[#This Row],[Q1''2025]]-Share15[[#This Row],[Q4''2024]]</f>
        <v>0</v>
      </c>
    </row>
    <row r="320" spans="1:7" x14ac:dyDescent="0.45">
      <c r="A320" s="3" t="s">
        <v>246</v>
      </c>
      <c r="B320" s="2">
        <v>0</v>
      </c>
      <c r="C320" s="2">
        <v>0</v>
      </c>
      <c r="D320" s="2">
        <v>0</v>
      </c>
      <c r="E320" s="2">
        <v>0</v>
      </c>
      <c r="F320" s="2">
        <f>VLOOKUP(Share15[[#This Row],[Station]],'[7]Reach and Share'!$A$2:$C$563,3,0)</f>
        <v>0</v>
      </c>
      <c r="G320" s="2">
        <f>Share15[[#This Row],[Q1''2025]]-Share15[[#This Row],[Q4''2024]]</f>
        <v>0</v>
      </c>
    </row>
    <row r="321" spans="1:7" x14ac:dyDescent="0.45">
      <c r="A321" s="3" t="s">
        <v>447</v>
      </c>
      <c r="B321" s="2">
        <v>0</v>
      </c>
      <c r="C321" s="2">
        <v>0</v>
      </c>
      <c r="D321" s="2">
        <v>0</v>
      </c>
      <c r="E321" s="2">
        <v>0</v>
      </c>
      <c r="F321" s="2">
        <f>VLOOKUP(Share15[[#This Row],[Station]],'[7]Reach and Share'!$A$2:$C$563,3,0)</f>
        <v>0</v>
      </c>
      <c r="G321" s="2">
        <f>Share15[[#This Row],[Q1''2025]]-Share15[[#This Row],[Q4''2024]]</f>
        <v>0</v>
      </c>
    </row>
    <row r="322" spans="1:7" x14ac:dyDescent="0.45">
      <c r="A322" s="3" t="s">
        <v>253</v>
      </c>
      <c r="B322" s="2">
        <v>0</v>
      </c>
      <c r="C322" s="2">
        <v>0</v>
      </c>
      <c r="D322" s="2">
        <v>0</v>
      </c>
      <c r="E322" s="2">
        <v>0</v>
      </c>
      <c r="F322" s="2">
        <f>VLOOKUP(Share15[[#This Row],[Station]],'[7]Reach and Share'!$A$2:$C$563,3,0)</f>
        <v>0</v>
      </c>
      <c r="G322" s="2">
        <f>Share15[[#This Row],[Q1''2025]]-Share15[[#This Row],[Q4''2024]]</f>
        <v>0</v>
      </c>
    </row>
    <row r="323" spans="1:7" x14ac:dyDescent="0.45">
      <c r="A323" s="3" t="s">
        <v>464</v>
      </c>
      <c r="B323" s="2">
        <v>0</v>
      </c>
      <c r="C323" s="2">
        <v>0</v>
      </c>
      <c r="D323" s="2">
        <v>0</v>
      </c>
      <c r="E323" s="2">
        <v>0</v>
      </c>
      <c r="F323" s="2">
        <f>VLOOKUP(Share15[[#This Row],[Station]],'[7]Reach and Share'!$A$2:$C$563,3,0)</f>
        <v>0</v>
      </c>
      <c r="G323" s="2">
        <f>Share15[[#This Row],[Q1''2025]]-Share15[[#This Row],[Q4''2024]]</f>
        <v>0</v>
      </c>
    </row>
    <row r="324" spans="1:7" x14ac:dyDescent="0.45">
      <c r="A324" s="3" t="s">
        <v>255</v>
      </c>
      <c r="B324" s="2">
        <v>0</v>
      </c>
      <c r="C324" s="2">
        <v>0</v>
      </c>
      <c r="D324" s="2">
        <v>0</v>
      </c>
      <c r="E324" s="2">
        <v>0</v>
      </c>
      <c r="F324" s="2">
        <f>VLOOKUP(Share15[[#This Row],[Station]],'[7]Reach and Share'!$A$2:$C$563,3,0)</f>
        <v>0</v>
      </c>
      <c r="G324" s="2">
        <f>Share15[[#This Row],[Q1''2025]]-Share15[[#This Row],[Q4''2024]]</f>
        <v>0</v>
      </c>
    </row>
    <row r="325" spans="1:7" x14ac:dyDescent="0.45">
      <c r="A325" s="3" t="s">
        <v>26</v>
      </c>
      <c r="B325" s="2">
        <v>0</v>
      </c>
      <c r="C325" s="2">
        <v>0</v>
      </c>
      <c r="D325" s="2">
        <v>0</v>
      </c>
      <c r="E325" s="2">
        <v>0</v>
      </c>
      <c r="F325" s="2">
        <f>VLOOKUP(Share15[[#This Row],[Station]],'[7]Reach and Share'!$A$2:$C$563,3,0)</f>
        <v>0</v>
      </c>
      <c r="G325" s="2">
        <f>Share15[[#This Row],[Q1''2025]]-Share15[[#This Row],[Q4''2024]]</f>
        <v>0</v>
      </c>
    </row>
    <row r="326" spans="1:7" x14ac:dyDescent="0.45">
      <c r="A326" s="3" t="s">
        <v>434</v>
      </c>
      <c r="B326" s="2">
        <v>0</v>
      </c>
      <c r="C326" s="2">
        <v>0</v>
      </c>
      <c r="D326" s="2">
        <v>0</v>
      </c>
      <c r="E326" s="2">
        <v>0</v>
      </c>
      <c r="F326" s="2">
        <f>VLOOKUP(Share15[[#This Row],[Station]],'[7]Reach and Share'!$A$2:$C$563,3,0)</f>
        <v>0</v>
      </c>
      <c r="G326" s="2">
        <f>Share15[[#This Row],[Q1''2025]]-Share15[[#This Row],[Q4''2024]]</f>
        <v>0</v>
      </c>
    </row>
    <row r="327" spans="1:7" x14ac:dyDescent="0.45">
      <c r="A327" s="3" t="s">
        <v>228</v>
      </c>
      <c r="B327" s="2">
        <v>0</v>
      </c>
      <c r="C327" s="2">
        <v>0</v>
      </c>
      <c r="D327" s="2">
        <v>0</v>
      </c>
      <c r="E327" s="2">
        <v>0</v>
      </c>
      <c r="F327" s="2">
        <f>VLOOKUP(Share15[[#This Row],[Station]],'[7]Reach and Share'!$A$2:$C$563,3,0)</f>
        <v>0</v>
      </c>
      <c r="G327" s="2">
        <f>Share15[[#This Row],[Q1''2025]]-Share15[[#This Row],[Q4''2024]]</f>
        <v>0</v>
      </c>
    </row>
    <row r="328" spans="1:7" x14ac:dyDescent="0.45">
      <c r="A328" s="3" t="s">
        <v>164</v>
      </c>
      <c r="B328" s="2">
        <v>0</v>
      </c>
      <c r="C328" s="2">
        <v>0</v>
      </c>
      <c r="D328" s="2">
        <v>0</v>
      </c>
      <c r="E328" s="2">
        <v>0</v>
      </c>
      <c r="F328" s="2">
        <f>VLOOKUP(Share15[[#This Row],[Station]],'[7]Reach and Share'!$A$2:$C$563,3,0)</f>
        <v>0</v>
      </c>
      <c r="G328" s="2">
        <f>Share15[[#This Row],[Q1''2025]]-Share15[[#This Row],[Q4''2024]]</f>
        <v>0</v>
      </c>
    </row>
    <row r="329" spans="1:7" x14ac:dyDescent="0.45">
      <c r="A329" s="3" t="s">
        <v>170</v>
      </c>
      <c r="B329" s="2">
        <v>0</v>
      </c>
      <c r="C329" s="2">
        <v>0</v>
      </c>
      <c r="D329" s="2">
        <v>0</v>
      </c>
      <c r="E329" s="2">
        <v>0</v>
      </c>
      <c r="F329" s="2">
        <f>VLOOKUP(Share15[[#This Row],[Station]],'[7]Reach and Share'!$A$2:$C$563,3,0)</f>
        <v>0</v>
      </c>
      <c r="G329" s="2">
        <f>Share15[[#This Row],[Q1''2025]]-Share15[[#This Row],[Q4''2024]]</f>
        <v>0</v>
      </c>
    </row>
    <row r="330" spans="1:7" x14ac:dyDescent="0.45">
      <c r="A330" s="3" t="s">
        <v>81</v>
      </c>
      <c r="B330" s="2">
        <v>0</v>
      </c>
      <c r="C330" s="2">
        <v>0</v>
      </c>
      <c r="D330" s="2">
        <v>0</v>
      </c>
      <c r="E330" s="2">
        <v>0</v>
      </c>
      <c r="F330" s="2">
        <f>VLOOKUP(Share15[[#This Row],[Station]],'[7]Reach and Share'!$A$2:$C$563,3,0)</f>
        <v>0</v>
      </c>
      <c r="G330" s="2">
        <f>Share15[[#This Row],[Q1''2025]]-Share15[[#This Row],[Q4''2024]]</f>
        <v>0</v>
      </c>
    </row>
    <row r="331" spans="1:7" x14ac:dyDescent="0.45">
      <c r="A331" s="3" t="s">
        <v>289</v>
      </c>
      <c r="B331" s="2">
        <v>0</v>
      </c>
      <c r="C331" s="2">
        <v>0</v>
      </c>
      <c r="D331" s="2">
        <v>0</v>
      </c>
      <c r="E331" s="2">
        <v>0</v>
      </c>
      <c r="F331" s="2">
        <f>VLOOKUP(Share15[[#This Row],[Station]],'[7]Reach and Share'!$A$2:$C$563,3,0)</f>
        <v>0</v>
      </c>
      <c r="G331" s="2">
        <f>Share15[[#This Row],[Q1''2025]]-Share15[[#This Row],[Q4''2024]]</f>
        <v>0</v>
      </c>
    </row>
    <row r="332" spans="1:7" x14ac:dyDescent="0.45">
      <c r="A332" s="3" t="s">
        <v>220</v>
      </c>
      <c r="B332" s="2">
        <v>0</v>
      </c>
      <c r="C332" s="2">
        <v>0</v>
      </c>
      <c r="D332" s="2">
        <v>0</v>
      </c>
      <c r="E332" s="2">
        <v>0</v>
      </c>
      <c r="F332" s="2">
        <f>VLOOKUP(Share15[[#This Row],[Station]],'[7]Reach and Share'!$A$2:$C$563,3,0)</f>
        <v>0</v>
      </c>
      <c r="G332" s="2">
        <f>Share15[[#This Row],[Q1''2025]]-Share15[[#This Row],[Q4''2024]]</f>
        <v>0</v>
      </c>
    </row>
    <row r="333" spans="1:7" x14ac:dyDescent="0.45">
      <c r="A333" s="3" t="s">
        <v>439</v>
      </c>
      <c r="B333" s="2">
        <v>0</v>
      </c>
      <c r="C333" s="2">
        <v>0</v>
      </c>
      <c r="D333" s="2">
        <v>0</v>
      </c>
      <c r="E333" s="2">
        <v>0</v>
      </c>
      <c r="F333" s="2">
        <f>VLOOKUP(Share15[[#This Row],[Station]],'[7]Reach and Share'!$A$2:$C$563,3,0)</f>
        <v>0</v>
      </c>
      <c r="G333" s="2">
        <f>Share15[[#This Row],[Q1''2025]]-Share15[[#This Row],[Q4''2024]]</f>
        <v>0</v>
      </c>
    </row>
    <row r="334" spans="1:7" x14ac:dyDescent="0.45">
      <c r="A334" s="3" t="s">
        <v>185</v>
      </c>
      <c r="B334" s="2">
        <v>0</v>
      </c>
      <c r="C334" s="2">
        <v>0</v>
      </c>
      <c r="D334" s="2">
        <v>0</v>
      </c>
      <c r="E334" s="2">
        <v>0</v>
      </c>
      <c r="F334" s="2">
        <f>VLOOKUP(Share15[[#This Row],[Station]],'[7]Reach and Share'!$A$2:$C$563,3,0)</f>
        <v>0</v>
      </c>
      <c r="G334" s="2">
        <f>Share15[[#This Row],[Q1''2025]]-Share15[[#This Row],[Q4''2024]]</f>
        <v>0</v>
      </c>
    </row>
    <row r="335" spans="1:7" x14ac:dyDescent="0.45">
      <c r="A335" s="3" t="s">
        <v>174</v>
      </c>
      <c r="B335" s="2">
        <v>0</v>
      </c>
      <c r="C335" s="2">
        <v>0</v>
      </c>
      <c r="D335" s="2">
        <v>0</v>
      </c>
      <c r="E335" s="2">
        <v>0</v>
      </c>
      <c r="F335" s="2">
        <f>VLOOKUP(Share15[[#This Row],[Station]],'[7]Reach and Share'!$A$2:$C$563,3,0)</f>
        <v>0</v>
      </c>
      <c r="G335" s="2">
        <f>Share15[[#This Row],[Q1''2025]]-Share15[[#This Row],[Q4''2024]]</f>
        <v>0</v>
      </c>
    </row>
    <row r="336" spans="1:7" x14ac:dyDescent="0.45">
      <c r="A336" s="3" t="s">
        <v>480</v>
      </c>
      <c r="B336" s="2">
        <v>0</v>
      </c>
      <c r="C336" s="2">
        <v>0</v>
      </c>
      <c r="D336" s="2">
        <v>0</v>
      </c>
      <c r="E336" s="2">
        <v>0</v>
      </c>
      <c r="F336" s="2">
        <f>VLOOKUP(Share15[[#This Row],[Station]],'[7]Reach and Share'!$A$2:$C$563,3,0)</f>
        <v>0</v>
      </c>
      <c r="G336" s="2">
        <f>Share15[[#This Row],[Q1''2025]]-Share15[[#This Row],[Q4''2024]]</f>
        <v>0</v>
      </c>
    </row>
    <row r="337" spans="1:7" x14ac:dyDescent="0.45">
      <c r="A337" s="3" t="s">
        <v>263</v>
      </c>
      <c r="B337" s="2">
        <v>0</v>
      </c>
      <c r="C337" s="2">
        <v>0</v>
      </c>
      <c r="D337" s="2">
        <v>0</v>
      </c>
      <c r="E337" s="2">
        <v>0</v>
      </c>
      <c r="F337" s="2">
        <f>VLOOKUP(Share15[[#This Row],[Station]],'[7]Reach and Share'!$A$2:$C$563,3,0)</f>
        <v>0</v>
      </c>
      <c r="G337" s="2">
        <f>Share15[[#This Row],[Q1''2025]]-Share15[[#This Row],[Q4''2024]]</f>
        <v>0</v>
      </c>
    </row>
    <row r="338" spans="1:7" x14ac:dyDescent="0.45">
      <c r="A338" s="3" t="s">
        <v>231</v>
      </c>
      <c r="B338" s="2">
        <v>0</v>
      </c>
      <c r="C338" s="2">
        <v>0</v>
      </c>
      <c r="D338" s="2">
        <v>0</v>
      </c>
      <c r="E338" s="2">
        <v>0</v>
      </c>
      <c r="F338" s="2">
        <f>VLOOKUP(Share15[[#This Row],[Station]],'[7]Reach and Share'!$A$2:$C$563,3,0)</f>
        <v>0</v>
      </c>
      <c r="G338" s="2">
        <f>Share15[[#This Row],[Q1''2025]]-Share15[[#This Row],[Q4''2024]]</f>
        <v>0</v>
      </c>
    </row>
    <row r="339" spans="1:7" x14ac:dyDescent="0.45">
      <c r="A339" s="3" t="s">
        <v>498</v>
      </c>
      <c r="B339" s="2">
        <v>0</v>
      </c>
      <c r="C339" s="2">
        <v>0</v>
      </c>
      <c r="D339" s="2">
        <v>0</v>
      </c>
      <c r="E339" s="2">
        <v>0</v>
      </c>
      <c r="F339" s="2">
        <f>VLOOKUP(Share15[[#This Row],[Station]],'[7]Reach and Share'!$A$2:$C$563,3,0)</f>
        <v>0</v>
      </c>
      <c r="G339" s="2">
        <f>Share15[[#This Row],[Q1''2025]]-Share15[[#This Row],[Q4''2024]]</f>
        <v>0</v>
      </c>
    </row>
    <row r="340" spans="1:7" x14ac:dyDescent="0.45">
      <c r="A340" s="3" t="s">
        <v>334</v>
      </c>
      <c r="B340" s="2">
        <v>0</v>
      </c>
      <c r="C340" s="2">
        <v>0</v>
      </c>
      <c r="D340" s="2">
        <v>0</v>
      </c>
      <c r="E340" s="2">
        <v>0</v>
      </c>
      <c r="F340" s="2">
        <f>VLOOKUP(Share15[[#This Row],[Station]],'[7]Reach and Share'!$A$2:$C$563,3,0)</f>
        <v>0</v>
      </c>
      <c r="G340" s="2">
        <f>Share15[[#This Row],[Q1''2025]]-Share15[[#This Row],[Q4''2024]]</f>
        <v>0</v>
      </c>
    </row>
    <row r="341" spans="1:7" x14ac:dyDescent="0.45">
      <c r="A341" s="3" t="s">
        <v>305</v>
      </c>
      <c r="B341" s="2">
        <v>0</v>
      </c>
      <c r="C341" s="2">
        <v>0</v>
      </c>
      <c r="D341" s="2">
        <v>0</v>
      </c>
      <c r="E341" s="2">
        <v>0</v>
      </c>
      <c r="F341" s="2">
        <f>VLOOKUP(Share15[[#This Row],[Station]],'[7]Reach and Share'!$A$2:$C$563,3,0)</f>
        <v>0</v>
      </c>
      <c r="G341" s="2">
        <f>Share15[[#This Row],[Q1''2025]]-Share15[[#This Row],[Q4''2024]]</f>
        <v>0</v>
      </c>
    </row>
    <row r="342" spans="1:7" x14ac:dyDescent="0.45">
      <c r="A342" s="3" t="s">
        <v>488</v>
      </c>
      <c r="B342" s="2">
        <v>0</v>
      </c>
      <c r="C342" s="2">
        <v>0</v>
      </c>
      <c r="D342" s="2">
        <v>0</v>
      </c>
      <c r="E342" s="2">
        <v>0</v>
      </c>
      <c r="F342" s="2">
        <f>VLOOKUP(Share15[[#This Row],[Station]],'[7]Reach and Share'!$A$2:$C$563,3,0)</f>
        <v>0</v>
      </c>
      <c r="G342" s="2">
        <f>Share15[[#This Row],[Q1''2025]]-Share15[[#This Row],[Q4''2024]]</f>
        <v>0</v>
      </c>
    </row>
    <row r="343" spans="1:7" x14ac:dyDescent="0.45">
      <c r="A343" s="3" t="s">
        <v>152</v>
      </c>
      <c r="B343" s="2">
        <v>0</v>
      </c>
      <c r="C343" s="2">
        <v>0</v>
      </c>
      <c r="D343" s="2">
        <v>0</v>
      </c>
      <c r="E343" s="2">
        <v>0</v>
      </c>
      <c r="F343" s="2">
        <f>VLOOKUP(Share15[[#This Row],[Station]],'[7]Reach and Share'!$A$2:$C$563,3,0)</f>
        <v>0</v>
      </c>
      <c r="G343" s="2">
        <f>Share15[[#This Row],[Q1''2025]]-Share15[[#This Row],[Q4''2024]]</f>
        <v>0</v>
      </c>
    </row>
    <row r="344" spans="1:7" x14ac:dyDescent="0.45">
      <c r="A344" s="3" t="s">
        <v>310</v>
      </c>
      <c r="B344" s="2">
        <v>0</v>
      </c>
      <c r="C344" s="2">
        <v>1.7026773132926259E-3</v>
      </c>
      <c r="D344" s="2">
        <v>0</v>
      </c>
      <c r="E344" s="2">
        <v>0</v>
      </c>
      <c r="F344" s="2">
        <f>VLOOKUP(Share15[[#This Row],[Station]],'[7]Reach and Share'!$A$2:$C$563,3,0)</f>
        <v>0</v>
      </c>
      <c r="G344" s="2">
        <f>Share15[[#This Row],[Q1''2025]]-Share15[[#This Row],[Q4''2024]]</f>
        <v>0</v>
      </c>
    </row>
    <row r="345" spans="1:7" x14ac:dyDescent="0.45">
      <c r="A345" s="3" t="s">
        <v>309</v>
      </c>
      <c r="B345" s="2">
        <v>0</v>
      </c>
      <c r="C345" s="2">
        <v>0</v>
      </c>
      <c r="D345" s="2">
        <v>0</v>
      </c>
      <c r="E345" s="2">
        <v>0</v>
      </c>
      <c r="F345" s="2">
        <f>VLOOKUP(Share15[[#This Row],[Station]],'[7]Reach and Share'!$A$2:$C$563,3,0)</f>
        <v>0</v>
      </c>
      <c r="G345" s="2">
        <f>Share15[[#This Row],[Q1''2025]]-Share15[[#This Row],[Q4''2024]]</f>
        <v>0</v>
      </c>
    </row>
    <row r="346" spans="1:7" x14ac:dyDescent="0.45">
      <c r="A346" s="3" t="s">
        <v>308</v>
      </c>
      <c r="B346" s="2">
        <v>0</v>
      </c>
      <c r="C346" s="2">
        <v>0</v>
      </c>
      <c r="D346" s="2">
        <v>0</v>
      </c>
      <c r="E346" s="2">
        <v>0</v>
      </c>
      <c r="F346" s="2">
        <f>VLOOKUP(Share15[[#This Row],[Station]],'[7]Reach and Share'!$A$2:$C$563,3,0)</f>
        <v>0</v>
      </c>
      <c r="G346" s="2">
        <f>Share15[[#This Row],[Q1''2025]]-Share15[[#This Row],[Q4''2024]]</f>
        <v>0</v>
      </c>
    </row>
    <row r="347" spans="1:7" x14ac:dyDescent="0.45">
      <c r="A347" s="3" t="s">
        <v>304</v>
      </c>
      <c r="B347" s="2">
        <v>0</v>
      </c>
      <c r="C347" s="2">
        <v>0</v>
      </c>
      <c r="D347" s="2">
        <v>0</v>
      </c>
      <c r="E347" s="2">
        <v>0</v>
      </c>
      <c r="F347" s="2">
        <f>VLOOKUP(Share15[[#This Row],[Station]],'[7]Reach and Share'!$A$2:$C$563,3,0)</f>
        <v>0</v>
      </c>
      <c r="G347" s="2">
        <f>Share15[[#This Row],[Q1''2025]]-Share15[[#This Row],[Q4''2024]]</f>
        <v>0</v>
      </c>
    </row>
    <row r="348" spans="1:7" x14ac:dyDescent="0.45">
      <c r="A348" s="3" t="s">
        <v>235</v>
      </c>
      <c r="B348" s="2">
        <v>0</v>
      </c>
      <c r="C348" s="2">
        <v>0</v>
      </c>
      <c r="D348" s="2">
        <v>0</v>
      </c>
      <c r="E348" s="2">
        <v>0</v>
      </c>
      <c r="F348" s="2">
        <f>VLOOKUP(Share15[[#This Row],[Station]],'[7]Reach and Share'!$A$2:$C$563,3,0)</f>
        <v>0</v>
      </c>
      <c r="G348" s="2">
        <f>Share15[[#This Row],[Q1''2025]]-Share15[[#This Row],[Q4''2024]]</f>
        <v>0</v>
      </c>
    </row>
    <row r="349" spans="1:7" x14ac:dyDescent="0.45">
      <c r="A349" s="3" t="s">
        <v>301</v>
      </c>
      <c r="B349" s="2">
        <v>0</v>
      </c>
      <c r="C349" s="2">
        <v>0</v>
      </c>
      <c r="D349" s="2">
        <v>0</v>
      </c>
      <c r="E349" s="2">
        <v>0</v>
      </c>
      <c r="F349" s="2">
        <f>VLOOKUP(Share15[[#This Row],[Station]],'[7]Reach and Share'!$A$2:$C$563,3,0)</f>
        <v>0</v>
      </c>
      <c r="G349" s="2">
        <f>Share15[[#This Row],[Q1''2025]]-Share15[[#This Row],[Q4''2024]]</f>
        <v>0</v>
      </c>
    </row>
    <row r="350" spans="1:7" x14ac:dyDescent="0.45">
      <c r="A350" s="3" t="s">
        <v>300</v>
      </c>
      <c r="B350" s="2">
        <v>0</v>
      </c>
      <c r="C350" s="2">
        <v>0</v>
      </c>
      <c r="D350" s="2">
        <v>0</v>
      </c>
      <c r="E350" s="2">
        <v>0</v>
      </c>
      <c r="F350" s="2">
        <f>VLOOKUP(Share15[[#This Row],[Station]],'[7]Reach and Share'!$A$2:$C$563,3,0)</f>
        <v>0</v>
      </c>
      <c r="G350" s="2">
        <f>Share15[[#This Row],[Q1''2025]]-Share15[[#This Row],[Q4''2024]]</f>
        <v>0</v>
      </c>
    </row>
    <row r="351" spans="1:7" x14ac:dyDescent="0.45">
      <c r="A351" s="3" t="s">
        <v>16</v>
      </c>
      <c r="B351" s="2">
        <v>0</v>
      </c>
      <c r="C351" s="2">
        <v>0</v>
      </c>
      <c r="D351" s="2">
        <v>0</v>
      </c>
      <c r="E351" s="2">
        <v>0</v>
      </c>
      <c r="F351" s="2">
        <f>VLOOKUP(Share15[[#This Row],[Station]],'[7]Reach and Share'!$A$2:$C$563,3,0)</f>
        <v>0</v>
      </c>
      <c r="G351" s="2">
        <f>Share15[[#This Row],[Q1''2025]]-Share15[[#This Row],[Q4''2024]]</f>
        <v>0</v>
      </c>
    </row>
    <row r="352" spans="1:7" x14ac:dyDescent="0.45">
      <c r="A352" s="3" t="s">
        <v>302</v>
      </c>
      <c r="B352" s="2">
        <v>0</v>
      </c>
      <c r="C352" s="2">
        <v>0</v>
      </c>
      <c r="D352" s="2">
        <v>0</v>
      </c>
      <c r="E352" s="2">
        <v>0</v>
      </c>
      <c r="F352" s="2">
        <f>VLOOKUP(Share15[[#This Row],[Station]],'[7]Reach and Share'!$A$2:$C$563,3,0)</f>
        <v>0</v>
      </c>
      <c r="G352" s="2">
        <f>Share15[[#This Row],[Q1''2025]]-Share15[[#This Row],[Q4''2024]]</f>
        <v>0</v>
      </c>
    </row>
    <row r="353" spans="1:7" x14ac:dyDescent="0.45">
      <c r="A353" s="3" t="s">
        <v>80</v>
      </c>
      <c r="B353" s="2">
        <v>0</v>
      </c>
      <c r="C353" s="2">
        <v>0</v>
      </c>
      <c r="D353" s="2">
        <v>0</v>
      </c>
      <c r="E353" s="2">
        <v>0</v>
      </c>
      <c r="F353" s="2">
        <f>VLOOKUP(Share15[[#This Row],[Station]],'[7]Reach and Share'!$A$2:$C$563,3,0)</f>
        <v>0</v>
      </c>
      <c r="G353" s="2">
        <f>Share15[[#This Row],[Q1''2025]]-Share15[[#This Row],[Q4''2024]]</f>
        <v>0</v>
      </c>
    </row>
    <row r="354" spans="1:7" x14ac:dyDescent="0.45">
      <c r="A354" s="3" t="s">
        <v>292</v>
      </c>
      <c r="B354" s="2">
        <v>0</v>
      </c>
      <c r="C354" s="2">
        <v>0</v>
      </c>
      <c r="D354" s="2">
        <v>0</v>
      </c>
      <c r="E354" s="2">
        <v>0</v>
      </c>
      <c r="F354" s="2">
        <f>VLOOKUP(Share15[[#This Row],[Station]],'[7]Reach and Share'!$A$2:$C$563,3,0)</f>
        <v>0</v>
      </c>
      <c r="G354" s="2">
        <f>Share15[[#This Row],[Q1''2025]]-Share15[[#This Row],[Q4''2024]]</f>
        <v>0</v>
      </c>
    </row>
    <row r="355" spans="1:7" x14ac:dyDescent="0.45">
      <c r="A355" s="3" t="s">
        <v>499</v>
      </c>
      <c r="B355" s="2">
        <v>0</v>
      </c>
      <c r="C355" s="2">
        <v>0</v>
      </c>
      <c r="D355" s="2">
        <v>0</v>
      </c>
      <c r="E355" s="2">
        <v>0</v>
      </c>
      <c r="F355" s="2">
        <f>VLOOKUP(Share15[[#This Row],[Station]],'[7]Reach and Share'!$A$2:$C$563,3,0)</f>
        <v>0</v>
      </c>
      <c r="G355" s="2">
        <f>Share15[[#This Row],[Q1''2025]]-Share15[[#This Row],[Q4''2024]]</f>
        <v>0</v>
      </c>
    </row>
    <row r="356" spans="1:7" x14ac:dyDescent="0.45">
      <c r="A356" s="3" t="s">
        <v>505</v>
      </c>
      <c r="B356" s="2">
        <v>0</v>
      </c>
      <c r="C356" s="2">
        <v>0</v>
      </c>
      <c r="D356" s="2">
        <v>0</v>
      </c>
      <c r="E356" s="2">
        <v>0</v>
      </c>
      <c r="F356" s="2">
        <f>VLOOKUP(Share15[[#This Row],[Station]],'[7]Reach and Share'!$A$2:$C$563,3,0)</f>
        <v>0</v>
      </c>
      <c r="G356" s="2">
        <f>Share15[[#This Row],[Q1''2025]]-Share15[[#This Row],[Q4''2024]]</f>
        <v>0</v>
      </c>
    </row>
    <row r="357" spans="1:7" x14ac:dyDescent="0.45">
      <c r="A357" s="3" t="s">
        <v>513</v>
      </c>
      <c r="B357" s="2">
        <v>0</v>
      </c>
      <c r="C357" s="2">
        <v>0</v>
      </c>
      <c r="D357" s="2">
        <v>0</v>
      </c>
      <c r="E357" s="2">
        <v>0</v>
      </c>
      <c r="F357" s="2">
        <f>VLOOKUP(Share15[[#This Row],[Station]],'[7]Reach and Share'!$A$2:$C$563,3,0)</f>
        <v>0</v>
      </c>
      <c r="G357" s="2">
        <f>Share15[[#This Row],[Q1''2025]]-Share15[[#This Row],[Q4''2024]]</f>
        <v>0</v>
      </c>
    </row>
    <row r="358" spans="1:7" x14ac:dyDescent="0.45">
      <c r="A358" s="3" t="s">
        <v>512</v>
      </c>
      <c r="B358" s="2">
        <v>0</v>
      </c>
      <c r="C358" s="2">
        <v>0</v>
      </c>
      <c r="D358" s="2">
        <v>0</v>
      </c>
      <c r="E358" s="2">
        <v>0</v>
      </c>
      <c r="F358" s="2">
        <f>VLOOKUP(Share15[[#This Row],[Station]],'[7]Reach and Share'!$A$2:$C$563,3,0)</f>
        <v>0</v>
      </c>
      <c r="G358" s="2">
        <f>Share15[[#This Row],[Q1''2025]]-Share15[[#This Row],[Q4''2024]]</f>
        <v>0</v>
      </c>
    </row>
    <row r="359" spans="1:7" x14ac:dyDescent="0.45">
      <c r="A359" s="3" t="s">
        <v>306</v>
      </c>
      <c r="B359" s="2">
        <v>0</v>
      </c>
      <c r="C359" s="2">
        <v>0</v>
      </c>
      <c r="D359" s="2">
        <v>0</v>
      </c>
      <c r="E359" s="2">
        <v>0</v>
      </c>
      <c r="F359" s="2">
        <f>VLOOKUP(Share15[[#This Row],[Station]],'[7]Reach and Share'!$A$2:$C$563,3,0)</f>
        <v>0</v>
      </c>
      <c r="G359" s="2">
        <f>Share15[[#This Row],[Q1''2025]]-Share15[[#This Row],[Q4''2024]]</f>
        <v>0</v>
      </c>
    </row>
    <row r="360" spans="1:7" x14ac:dyDescent="0.45">
      <c r="A360" s="3" t="s">
        <v>84</v>
      </c>
      <c r="B360" s="2">
        <v>0</v>
      </c>
      <c r="C360" s="2">
        <v>0</v>
      </c>
      <c r="D360" s="2">
        <v>0</v>
      </c>
      <c r="E360" s="2">
        <v>0</v>
      </c>
      <c r="F360" s="2">
        <f>VLOOKUP(Share15[[#This Row],[Station]],'[7]Reach and Share'!$A$2:$C$563,3,0)</f>
        <v>0</v>
      </c>
      <c r="G360" s="2">
        <f>Share15[[#This Row],[Q1''2025]]-Share15[[#This Row],[Q4''2024]]</f>
        <v>0</v>
      </c>
    </row>
    <row r="361" spans="1:7" x14ac:dyDescent="0.45">
      <c r="A361" s="3" t="s">
        <v>487</v>
      </c>
      <c r="B361" s="2">
        <v>0</v>
      </c>
      <c r="C361" s="2">
        <v>0</v>
      </c>
      <c r="D361" s="2">
        <v>0</v>
      </c>
      <c r="E361" s="2">
        <v>0</v>
      </c>
      <c r="F361" s="2">
        <f>VLOOKUP(Share15[[#This Row],[Station]],'[7]Reach and Share'!$A$2:$C$563,3,0)</f>
        <v>0</v>
      </c>
      <c r="G361" s="2">
        <f>Share15[[#This Row],[Q1''2025]]-Share15[[#This Row],[Q4''2024]]</f>
        <v>0</v>
      </c>
    </row>
    <row r="362" spans="1:7" x14ac:dyDescent="0.45">
      <c r="A362" s="3" t="s">
        <v>149</v>
      </c>
      <c r="B362" s="2">
        <v>0</v>
      </c>
      <c r="C362" s="2">
        <v>0</v>
      </c>
      <c r="D362" s="2">
        <v>0</v>
      </c>
      <c r="E362" s="2">
        <v>0</v>
      </c>
      <c r="F362" s="2">
        <f>VLOOKUP(Share15[[#This Row],[Station]],'[7]Reach and Share'!$A$2:$C$563,3,0)</f>
        <v>0</v>
      </c>
      <c r="G362" s="2">
        <f>Share15[[#This Row],[Q1''2025]]-Share15[[#This Row],[Q4''2024]]</f>
        <v>0</v>
      </c>
    </row>
    <row r="363" spans="1:7" x14ac:dyDescent="0.45">
      <c r="A363" s="3" t="s">
        <v>89</v>
      </c>
      <c r="B363" s="2">
        <v>0</v>
      </c>
      <c r="C363" s="2">
        <v>0</v>
      </c>
      <c r="D363" s="2">
        <v>0</v>
      </c>
      <c r="E363" s="2">
        <v>0</v>
      </c>
      <c r="F363" s="2">
        <f>VLOOKUP(Share15[[#This Row],[Station]],'[7]Reach and Share'!$A$2:$C$563,3,0)</f>
        <v>0</v>
      </c>
      <c r="G363" s="2">
        <f>Share15[[#This Row],[Q1''2025]]-Share15[[#This Row],[Q4''2024]]</f>
        <v>0</v>
      </c>
    </row>
    <row r="364" spans="1:7" x14ac:dyDescent="0.45">
      <c r="A364" s="3" t="s">
        <v>486</v>
      </c>
      <c r="B364" s="2">
        <v>0</v>
      </c>
      <c r="C364" s="2">
        <v>0</v>
      </c>
      <c r="D364" s="2">
        <v>0</v>
      </c>
      <c r="E364" s="2">
        <v>0</v>
      </c>
      <c r="F364" s="2">
        <f>VLOOKUP(Share15[[#This Row],[Station]],'[7]Reach and Share'!$A$2:$C$563,3,0)</f>
        <v>0</v>
      </c>
      <c r="G364" s="2">
        <f>Share15[[#This Row],[Q1''2025]]-Share15[[#This Row],[Q4''2024]]</f>
        <v>0</v>
      </c>
    </row>
    <row r="365" spans="1:7" x14ac:dyDescent="0.45">
      <c r="A365" s="3" t="s">
        <v>85</v>
      </c>
      <c r="B365" s="2">
        <v>0</v>
      </c>
      <c r="C365" s="2">
        <v>0</v>
      </c>
      <c r="D365" s="2">
        <v>0</v>
      </c>
      <c r="E365" s="2">
        <v>0</v>
      </c>
      <c r="F365" s="2">
        <f>VLOOKUP(Share15[[#This Row],[Station]],'[7]Reach and Share'!$A$2:$C$563,3,0)</f>
        <v>0</v>
      </c>
      <c r="G365" s="2">
        <f>Share15[[#This Row],[Q1''2025]]-Share15[[#This Row],[Q4''2024]]</f>
        <v>0</v>
      </c>
    </row>
    <row r="366" spans="1:7" x14ac:dyDescent="0.45">
      <c r="A366" s="3" t="s">
        <v>75</v>
      </c>
      <c r="B366" s="2">
        <v>0</v>
      </c>
      <c r="C366" s="2">
        <v>0</v>
      </c>
      <c r="D366" s="2">
        <v>0</v>
      </c>
      <c r="E366" s="2">
        <v>0</v>
      </c>
      <c r="F366" s="2">
        <f>VLOOKUP(Share15[[#This Row],[Station]],'[7]Reach and Share'!$A$2:$C$563,3,0)</f>
        <v>0</v>
      </c>
      <c r="G366" s="2">
        <f>Share15[[#This Row],[Q1''2025]]-Share15[[#This Row],[Q4''2024]]</f>
        <v>0</v>
      </c>
    </row>
    <row r="367" spans="1:7" x14ac:dyDescent="0.45">
      <c r="A367" s="3" t="s">
        <v>333</v>
      </c>
      <c r="B367" s="2">
        <v>0</v>
      </c>
      <c r="C367" s="2">
        <v>0</v>
      </c>
      <c r="D367" s="2">
        <v>0</v>
      </c>
      <c r="E367" s="2">
        <v>0</v>
      </c>
      <c r="F367" s="2">
        <f>VLOOKUP(Share15[[#This Row],[Station]],'[7]Reach and Share'!$A$2:$C$563,3,0)</f>
        <v>0</v>
      </c>
      <c r="G367" s="2">
        <f>Share15[[#This Row],[Q1''2025]]-Share15[[#This Row],[Q4''2024]]</f>
        <v>0</v>
      </c>
    </row>
    <row r="368" spans="1:7" x14ac:dyDescent="0.45">
      <c r="A368" s="3" t="s">
        <v>194</v>
      </c>
      <c r="B368" s="2">
        <v>0</v>
      </c>
      <c r="C368" s="2">
        <v>0</v>
      </c>
      <c r="D368" s="2">
        <v>0</v>
      </c>
      <c r="E368" s="2">
        <v>0</v>
      </c>
      <c r="F368" s="2">
        <f>VLOOKUP(Share15[[#This Row],[Station]],'[7]Reach and Share'!$A$2:$C$563,3,0)</f>
        <v>0</v>
      </c>
      <c r="G368" s="2">
        <f>Share15[[#This Row],[Q1''2025]]-Share15[[#This Row],[Q4''2024]]</f>
        <v>0</v>
      </c>
    </row>
    <row r="369" spans="1:7" x14ac:dyDescent="0.45">
      <c r="A369" s="3" t="s">
        <v>176</v>
      </c>
      <c r="B369" s="2">
        <v>0</v>
      </c>
      <c r="C369" s="2">
        <v>0</v>
      </c>
      <c r="D369" s="2">
        <v>0</v>
      </c>
      <c r="E369" s="2">
        <v>0</v>
      </c>
      <c r="F369" s="2">
        <f>VLOOKUP(Share15[[#This Row],[Station]],'[7]Reach and Share'!$A$2:$C$563,3,0)</f>
        <v>0</v>
      </c>
      <c r="G369" s="2">
        <f>Share15[[#This Row],[Q1''2025]]-Share15[[#This Row],[Q4''2024]]</f>
        <v>0</v>
      </c>
    </row>
    <row r="370" spans="1:7" x14ac:dyDescent="0.45">
      <c r="A370" s="3" t="s">
        <v>151</v>
      </c>
      <c r="B370" s="2">
        <v>0</v>
      </c>
      <c r="C370" s="2">
        <v>0</v>
      </c>
      <c r="D370" s="2">
        <v>0</v>
      </c>
      <c r="E370" s="2">
        <v>0</v>
      </c>
      <c r="F370" s="2">
        <f>VLOOKUP(Share15[[#This Row],[Station]],'[7]Reach and Share'!$A$2:$C$563,3,0)</f>
        <v>0</v>
      </c>
      <c r="G370" s="2">
        <f>Share15[[#This Row],[Q1''2025]]-Share15[[#This Row],[Q4''2024]]</f>
        <v>0</v>
      </c>
    </row>
    <row r="371" spans="1:7" x14ac:dyDescent="0.45">
      <c r="A371" s="3" t="s">
        <v>449</v>
      </c>
      <c r="B371" s="2">
        <v>0</v>
      </c>
      <c r="C371" s="2">
        <v>0</v>
      </c>
      <c r="D371" s="2">
        <v>0</v>
      </c>
      <c r="E371" s="2">
        <v>0</v>
      </c>
      <c r="F371" s="2">
        <f>VLOOKUP(Share15[[#This Row],[Station]],'[7]Reach and Share'!$A$2:$C$563,3,0)</f>
        <v>0</v>
      </c>
      <c r="G371" s="2">
        <f>Share15[[#This Row],[Q1''2025]]-Share15[[#This Row],[Q4''2024]]</f>
        <v>0</v>
      </c>
    </row>
    <row r="372" spans="1:7" x14ac:dyDescent="0.45">
      <c r="A372" s="3" t="s">
        <v>88</v>
      </c>
      <c r="B372" s="2">
        <v>0</v>
      </c>
      <c r="C372" s="2">
        <v>0</v>
      </c>
      <c r="D372" s="2">
        <v>0</v>
      </c>
      <c r="E372" s="2">
        <v>0</v>
      </c>
      <c r="F372" s="2">
        <f>VLOOKUP(Share15[[#This Row],[Station]],'[7]Reach and Share'!$A$2:$C$563,3,0)</f>
        <v>0</v>
      </c>
      <c r="G372" s="2">
        <f>Share15[[#This Row],[Q1''2025]]-Share15[[#This Row],[Q4''2024]]</f>
        <v>0</v>
      </c>
    </row>
    <row r="373" spans="1:7" x14ac:dyDescent="0.45">
      <c r="A373" s="3" t="s">
        <v>327</v>
      </c>
      <c r="B373" s="2">
        <v>0</v>
      </c>
      <c r="C373" s="2">
        <v>0</v>
      </c>
      <c r="D373" s="2">
        <v>0</v>
      </c>
      <c r="E373" s="2">
        <v>0</v>
      </c>
      <c r="F373" s="2">
        <f>VLOOKUP(Share15[[#This Row],[Station]],'[7]Reach and Share'!$A$2:$C$563,3,0)</f>
        <v>0</v>
      </c>
      <c r="G373" s="2">
        <f>Share15[[#This Row],[Q1''2025]]-Share15[[#This Row],[Q4''2024]]</f>
        <v>0</v>
      </c>
    </row>
    <row r="374" spans="1:7" x14ac:dyDescent="0.45">
      <c r="A374" s="3" t="s">
        <v>232</v>
      </c>
      <c r="B374" s="2">
        <v>0</v>
      </c>
      <c r="C374" s="2">
        <v>0</v>
      </c>
      <c r="D374" s="2">
        <v>0</v>
      </c>
      <c r="E374" s="2">
        <v>0</v>
      </c>
      <c r="F374" s="2">
        <f>VLOOKUP(Share15[[#This Row],[Station]],'[7]Reach and Share'!$A$2:$C$563,3,0)</f>
        <v>0</v>
      </c>
      <c r="G374" s="2">
        <f>Share15[[#This Row],[Q1''2025]]-Share15[[#This Row],[Q4''2024]]</f>
        <v>0</v>
      </c>
    </row>
    <row r="375" spans="1:7" x14ac:dyDescent="0.45">
      <c r="A375" s="3" t="s">
        <v>165</v>
      </c>
      <c r="B375" s="2">
        <v>0</v>
      </c>
      <c r="C375" s="2">
        <v>0</v>
      </c>
      <c r="D375" s="2">
        <v>0</v>
      </c>
      <c r="E375" s="2">
        <v>0</v>
      </c>
      <c r="F375" s="2">
        <f>VLOOKUP(Share15[[#This Row],[Station]],'[7]Reach and Share'!$A$2:$C$563,3,0)</f>
        <v>0</v>
      </c>
      <c r="G375" s="2">
        <f>Share15[[#This Row],[Q1''2025]]-Share15[[#This Row],[Q4''2024]]</f>
        <v>0</v>
      </c>
    </row>
    <row r="376" spans="1:7" x14ac:dyDescent="0.45">
      <c r="A376" s="3" t="s">
        <v>83</v>
      </c>
      <c r="B376" s="2">
        <v>0</v>
      </c>
      <c r="C376" s="2">
        <v>0</v>
      </c>
      <c r="D376" s="2">
        <v>0</v>
      </c>
      <c r="E376" s="2">
        <v>0</v>
      </c>
      <c r="F376" s="2">
        <f>VLOOKUP(Share15[[#This Row],[Station]],'[7]Reach and Share'!$A$2:$C$563,3,0)</f>
        <v>0</v>
      </c>
      <c r="G376" s="2">
        <f>Share15[[#This Row],[Q1''2025]]-Share15[[#This Row],[Q4''2024]]</f>
        <v>0</v>
      </c>
    </row>
    <row r="377" spans="1:7" x14ac:dyDescent="0.45">
      <c r="A377" s="3" t="s">
        <v>314</v>
      </c>
      <c r="B377" s="2">
        <v>0</v>
      </c>
      <c r="C377" s="2">
        <v>0</v>
      </c>
      <c r="D377" s="2">
        <v>0</v>
      </c>
      <c r="E377" s="2">
        <v>0</v>
      </c>
      <c r="F377" s="2">
        <f>VLOOKUP(Share15[[#This Row],[Station]],'[7]Reach and Share'!$A$2:$C$563,3,0)</f>
        <v>0</v>
      </c>
      <c r="G377" s="2">
        <f>Share15[[#This Row],[Q1''2025]]-Share15[[#This Row],[Q4''2024]]</f>
        <v>0</v>
      </c>
    </row>
    <row r="378" spans="1:7" x14ac:dyDescent="0.45">
      <c r="A378" s="3" t="s">
        <v>297</v>
      </c>
      <c r="B378" s="2">
        <v>0</v>
      </c>
      <c r="C378" s="2">
        <v>0</v>
      </c>
      <c r="D378" s="2">
        <v>0</v>
      </c>
      <c r="E378" s="2">
        <v>0</v>
      </c>
      <c r="F378" s="2">
        <f>VLOOKUP(Share15[[#This Row],[Station]],'[7]Reach and Share'!$A$2:$C$563,3,0)</f>
        <v>0</v>
      </c>
      <c r="G378" s="2">
        <f>Share15[[#This Row],[Q1''2025]]-Share15[[#This Row],[Q4''2024]]</f>
        <v>0</v>
      </c>
    </row>
    <row r="379" spans="1:7" x14ac:dyDescent="0.45">
      <c r="A379" s="3" t="s">
        <v>440</v>
      </c>
      <c r="B379" s="2">
        <v>0</v>
      </c>
      <c r="C379" s="2">
        <v>0</v>
      </c>
      <c r="D379" s="2">
        <v>0</v>
      </c>
      <c r="E379" s="2">
        <v>0</v>
      </c>
      <c r="F379" s="2">
        <f>VLOOKUP(Share15[[#This Row],[Station]],'[7]Reach and Share'!$A$2:$C$563,3,0)</f>
        <v>0</v>
      </c>
      <c r="G379" s="2">
        <f>Share15[[#This Row],[Q1''2025]]-Share15[[#This Row],[Q4''2024]]</f>
        <v>0</v>
      </c>
    </row>
    <row r="380" spans="1:7" x14ac:dyDescent="0.45">
      <c r="A380" s="3" t="s">
        <v>294</v>
      </c>
      <c r="B380" s="2">
        <v>0</v>
      </c>
      <c r="C380" s="2">
        <v>0</v>
      </c>
      <c r="D380" s="2">
        <v>0</v>
      </c>
      <c r="E380" s="2">
        <v>0</v>
      </c>
      <c r="F380" s="2">
        <f>VLOOKUP(Share15[[#This Row],[Station]],'[7]Reach and Share'!$A$2:$C$563,3,0)</f>
        <v>0</v>
      </c>
      <c r="G380" s="2">
        <f>Share15[[#This Row],[Q1''2025]]-Share15[[#This Row],[Q4''2024]]</f>
        <v>0</v>
      </c>
    </row>
    <row r="381" spans="1:7" x14ac:dyDescent="0.45">
      <c r="A381" s="3" t="s">
        <v>157</v>
      </c>
      <c r="B381" s="2">
        <v>0</v>
      </c>
      <c r="C381" s="2">
        <v>0</v>
      </c>
      <c r="D381" s="2">
        <v>0</v>
      </c>
      <c r="E381" s="2">
        <v>0</v>
      </c>
      <c r="F381" s="2">
        <f>VLOOKUP(Share15[[#This Row],[Station]],'[7]Reach and Share'!$A$2:$C$563,3,0)</f>
        <v>0</v>
      </c>
      <c r="G381" s="2">
        <f>Share15[[#This Row],[Q1''2025]]-Share15[[#This Row],[Q4''2024]]</f>
        <v>0</v>
      </c>
    </row>
    <row r="382" spans="1:7" x14ac:dyDescent="0.45">
      <c r="A382" s="3" t="s">
        <v>218</v>
      </c>
      <c r="B382" s="2">
        <v>0</v>
      </c>
      <c r="C382" s="2">
        <v>0</v>
      </c>
      <c r="D382" s="2">
        <v>0</v>
      </c>
      <c r="E382" s="2">
        <v>0</v>
      </c>
      <c r="F382" s="2">
        <f>VLOOKUP(Share15[[#This Row],[Station]],'[7]Reach and Share'!$A$2:$C$563,3,0)</f>
        <v>0</v>
      </c>
      <c r="G382" s="2">
        <f>Share15[[#This Row],[Q1''2025]]-Share15[[#This Row],[Q4''2024]]</f>
        <v>0</v>
      </c>
    </row>
    <row r="383" spans="1:7" x14ac:dyDescent="0.45">
      <c r="A383" s="3" t="s">
        <v>299</v>
      </c>
      <c r="B383" s="2">
        <v>0</v>
      </c>
      <c r="C383" s="2">
        <v>0</v>
      </c>
      <c r="D383" s="2">
        <v>0</v>
      </c>
      <c r="E383" s="2">
        <v>0</v>
      </c>
      <c r="F383" s="2">
        <f>VLOOKUP(Share15[[#This Row],[Station]],'[7]Reach and Share'!$A$2:$C$563,3,0)</f>
        <v>0</v>
      </c>
      <c r="G383" s="2">
        <f>Share15[[#This Row],[Q1''2025]]-Share15[[#This Row],[Q4''2024]]</f>
        <v>0</v>
      </c>
    </row>
    <row r="384" spans="1:7" x14ac:dyDescent="0.45">
      <c r="A384" s="3" t="s">
        <v>298</v>
      </c>
      <c r="B384" s="2">
        <v>0</v>
      </c>
      <c r="C384" s="2">
        <v>0</v>
      </c>
      <c r="D384" s="2">
        <v>0</v>
      </c>
      <c r="E384" s="2">
        <v>0</v>
      </c>
      <c r="F384" s="2">
        <f>VLOOKUP(Share15[[#This Row],[Station]],'[7]Reach and Share'!$A$2:$C$563,3,0)</f>
        <v>0</v>
      </c>
      <c r="G384" s="2">
        <f>Share15[[#This Row],[Q1''2025]]-Share15[[#This Row],[Q4''2024]]</f>
        <v>0</v>
      </c>
    </row>
    <row r="385" spans="1:7" x14ac:dyDescent="0.45">
      <c r="A385" s="3" t="s">
        <v>293</v>
      </c>
      <c r="B385" s="2">
        <v>0</v>
      </c>
      <c r="C385" s="2">
        <v>0</v>
      </c>
      <c r="D385" s="2">
        <v>0</v>
      </c>
      <c r="E385" s="2">
        <v>0</v>
      </c>
      <c r="F385" s="2">
        <f>VLOOKUP(Share15[[#This Row],[Station]],'[7]Reach and Share'!$A$2:$C$563,3,0)</f>
        <v>0</v>
      </c>
      <c r="G385" s="2">
        <f>Share15[[#This Row],[Q1''2025]]-Share15[[#This Row],[Q4''2024]]</f>
        <v>0</v>
      </c>
    </row>
    <row r="386" spans="1:7" x14ac:dyDescent="0.45">
      <c r="A386" s="3" t="s">
        <v>467</v>
      </c>
      <c r="B386" s="2">
        <v>0</v>
      </c>
      <c r="C386" s="2">
        <v>0</v>
      </c>
      <c r="D386" s="2">
        <v>0</v>
      </c>
      <c r="E386" s="2">
        <v>0</v>
      </c>
      <c r="F386" s="2">
        <f>VLOOKUP(Share15[[#This Row],[Station]],'[7]Reach and Share'!$A$2:$C$563,3,0)</f>
        <v>0</v>
      </c>
      <c r="G386" s="2">
        <f>Share15[[#This Row],[Q1''2025]]-Share15[[#This Row],[Q4''2024]]</f>
        <v>0</v>
      </c>
    </row>
    <row r="387" spans="1:7" x14ac:dyDescent="0.45">
      <c r="A387" s="3" t="s">
        <v>38</v>
      </c>
      <c r="B387" s="2">
        <v>0</v>
      </c>
      <c r="C387" s="2">
        <v>0</v>
      </c>
      <c r="D387" s="2">
        <v>0</v>
      </c>
      <c r="E387" s="2">
        <v>0</v>
      </c>
      <c r="F387" s="2">
        <f>VLOOKUP(Share15[[#This Row],[Station]],'[7]Reach and Share'!$A$2:$C$563,3,0)</f>
        <v>0</v>
      </c>
      <c r="G387" s="2">
        <f>Share15[[#This Row],[Q1''2025]]-Share15[[#This Row],[Q4''2024]]</f>
        <v>0</v>
      </c>
    </row>
    <row r="388" spans="1:7" x14ac:dyDescent="0.45">
      <c r="A388" s="3" t="s">
        <v>171</v>
      </c>
      <c r="B388" s="2">
        <v>0</v>
      </c>
      <c r="C388" s="2">
        <v>0</v>
      </c>
      <c r="D388" s="2">
        <v>0</v>
      </c>
      <c r="E388" s="2">
        <v>0</v>
      </c>
      <c r="F388" s="2">
        <f>VLOOKUP(Share15[[#This Row],[Station]],'[7]Reach and Share'!$A$2:$C$563,3,0)</f>
        <v>0</v>
      </c>
      <c r="G388" s="2">
        <f>Share15[[#This Row],[Q1''2025]]-Share15[[#This Row],[Q4''2024]]</f>
        <v>0</v>
      </c>
    </row>
    <row r="389" spans="1:7" x14ac:dyDescent="0.45">
      <c r="A389" s="3" t="s">
        <v>313</v>
      </c>
      <c r="B389" s="2">
        <v>0</v>
      </c>
      <c r="C389" s="2">
        <v>0</v>
      </c>
      <c r="D389" s="2">
        <v>0</v>
      </c>
      <c r="E389" s="2">
        <v>0</v>
      </c>
      <c r="F389" s="2">
        <f>VLOOKUP(Share15[[#This Row],[Station]],'[7]Reach and Share'!$A$2:$C$563,3,0)</f>
        <v>0</v>
      </c>
      <c r="G389" s="2">
        <f>Share15[[#This Row],[Q1''2025]]-Share15[[#This Row],[Q4''2024]]</f>
        <v>0</v>
      </c>
    </row>
    <row r="390" spans="1:7" x14ac:dyDescent="0.45">
      <c r="A390" s="3" t="s">
        <v>459</v>
      </c>
      <c r="B390" s="2">
        <v>0</v>
      </c>
      <c r="C390" s="2">
        <v>0</v>
      </c>
      <c r="D390" s="2">
        <v>0</v>
      </c>
      <c r="E390" s="2">
        <v>0</v>
      </c>
      <c r="F390" s="2">
        <f>VLOOKUP(Share15[[#This Row],[Station]],'[7]Reach and Share'!$A$2:$C$563,3,0)</f>
        <v>0</v>
      </c>
      <c r="G390" s="2">
        <f>Share15[[#This Row],[Q1''2025]]-Share15[[#This Row],[Q4''2024]]</f>
        <v>0</v>
      </c>
    </row>
    <row r="391" spans="1:7" x14ac:dyDescent="0.45">
      <c r="A391" s="3" t="s">
        <v>177</v>
      </c>
      <c r="B391" s="2">
        <v>0</v>
      </c>
      <c r="C391" s="2">
        <v>0</v>
      </c>
      <c r="D391" s="2">
        <v>0</v>
      </c>
      <c r="E391" s="2">
        <v>0</v>
      </c>
      <c r="F391" s="2">
        <f>VLOOKUP(Share15[[#This Row],[Station]],'[7]Reach and Share'!$A$2:$C$563,3,0)</f>
        <v>0</v>
      </c>
      <c r="G391" s="2">
        <f>Share15[[#This Row],[Q1''2025]]-Share15[[#This Row],[Q4''2024]]</f>
        <v>0</v>
      </c>
    </row>
    <row r="392" spans="1:7" x14ac:dyDescent="0.45">
      <c r="A392" s="3" t="s">
        <v>252</v>
      </c>
      <c r="B392" s="2">
        <v>0</v>
      </c>
      <c r="C392" s="2">
        <v>0</v>
      </c>
      <c r="D392" s="2">
        <v>0</v>
      </c>
      <c r="E392" s="2">
        <v>0</v>
      </c>
      <c r="F392" s="2">
        <f>VLOOKUP(Share15[[#This Row],[Station]],'[7]Reach and Share'!$A$2:$C$563,3,0)</f>
        <v>0</v>
      </c>
      <c r="G392" s="2">
        <f>Share15[[#This Row],[Q1''2025]]-Share15[[#This Row],[Q4''2024]]</f>
        <v>0</v>
      </c>
    </row>
    <row r="393" spans="1:7" x14ac:dyDescent="0.45">
      <c r="A393" s="3" t="s">
        <v>403</v>
      </c>
      <c r="B393" s="2">
        <v>0</v>
      </c>
      <c r="C393" s="2">
        <v>0</v>
      </c>
      <c r="D393" s="2">
        <v>0</v>
      </c>
      <c r="E393" s="2">
        <v>0</v>
      </c>
      <c r="F393" s="2">
        <f>VLOOKUP(Share15[[#This Row],[Station]],'[7]Reach and Share'!$A$2:$C$563,3,0)</f>
        <v>0</v>
      </c>
      <c r="G393" s="2">
        <f>Share15[[#This Row],[Q1''2025]]-Share15[[#This Row],[Q4''2024]]</f>
        <v>0</v>
      </c>
    </row>
    <row r="394" spans="1:7" x14ac:dyDescent="0.45">
      <c r="A394" s="3" t="s">
        <v>402</v>
      </c>
      <c r="B394" s="2">
        <v>0</v>
      </c>
      <c r="C394" s="2">
        <v>0</v>
      </c>
      <c r="D394" s="2">
        <v>0</v>
      </c>
      <c r="E394" s="2">
        <v>0</v>
      </c>
      <c r="F394" s="2">
        <f>VLOOKUP(Share15[[#This Row],[Station]],'[7]Reach and Share'!$A$2:$C$563,3,0)</f>
        <v>0</v>
      </c>
      <c r="G394" s="2">
        <f>Share15[[#This Row],[Q1''2025]]-Share15[[#This Row],[Q4''2024]]</f>
        <v>0</v>
      </c>
    </row>
    <row r="395" spans="1:7" x14ac:dyDescent="0.45">
      <c r="A395" s="3" t="s">
        <v>404</v>
      </c>
      <c r="B395" s="2">
        <v>0</v>
      </c>
      <c r="C395" s="2">
        <v>0</v>
      </c>
      <c r="D395" s="2">
        <v>0</v>
      </c>
      <c r="E395" s="2">
        <v>0</v>
      </c>
      <c r="F395" s="2">
        <f>VLOOKUP(Share15[[#This Row],[Station]],'[7]Reach and Share'!$A$2:$C$563,3,0)</f>
        <v>0</v>
      </c>
      <c r="G395" s="2">
        <f>Share15[[#This Row],[Q1''2025]]-Share15[[#This Row],[Q4''2024]]</f>
        <v>0</v>
      </c>
    </row>
    <row r="396" spans="1:7" x14ac:dyDescent="0.45">
      <c r="A396" s="3" t="s">
        <v>465</v>
      </c>
      <c r="B396" s="2">
        <v>0</v>
      </c>
      <c r="C396" s="2">
        <v>0</v>
      </c>
      <c r="D396" s="2">
        <v>0</v>
      </c>
      <c r="E396" s="2">
        <v>0</v>
      </c>
      <c r="F396" s="2">
        <f>VLOOKUP(Share15[[#This Row],[Station]],'[7]Reach and Share'!$A$2:$C$563,3,0)</f>
        <v>0</v>
      </c>
      <c r="G396" s="2">
        <f>Share15[[#This Row],[Q1''2025]]-Share15[[#This Row],[Q4''2024]]</f>
        <v>0</v>
      </c>
    </row>
    <row r="397" spans="1:7" x14ac:dyDescent="0.45">
      <c r="A397" s="3" t="s">
        <v>394</v>
      </c>
      <c r="B397" s="2">
        <v>0</v>
      </c>
      <c r="C397" s="2">
        <v>0</v>
      </c>
      <c r="D397" s="2">
        <v>0</v>
      </c>
      <c r="E397" s="2">
        <v>0</v>
      </c>
      <c r="F397" s="2">
        <f>VLOOKUP(Share15[[#This Row],[Station]],'[7]Reach and Share'!$A$2:$C$563,3,0)</f>
        <v>0</v>
      </c>
      <c r="G397" s="2">
        <f>Share15[[#This Row],[Q1''2025]]-Share15[[#This Row],[Q4''2024]]</f>
        <v>0</v>
      </c>
    </row>
    <row r="398" spans="1:7" x14ac:dyDescent="0.45">
      <c r="A398" s="3" t="s">
        <v>401</v>
      </c>
      <c r="B398" s="2">
        <v>0</v>
      </c>
      <c r="C398" s="2">
        <v>0</v>
      </c>
      <c r="D398" s="2">
        <v>0</v>
      </c>
      <c r="E398" s="2">
        <v>0</v>
      </c>
      <c r="F398" s="2">
        <f>VLOOKUP(Share15[[#This Row],[Station]],'[7]Reach and Share'!$A$2:$C$563,3,0)</f>
        <v>0</v>
      </c>
      <c r="G398" s="2">
        <f>Share15[[#This Row],[Q1''2025]]-Share15[[#This Row],[Q4''2024]]</f>
        <v>0</v>
      </c>
    </row>
    <row r="399" spans="1:7" x14ac:dyDescent="0.45">
      <c r="A399" s="3" t="s">
        <v>475</v>
      </c>
      <c r="B399" s="2">
        <v>0</v>
      </c>
      <c r="C399" s="2">
        <v>0</v>
      </c>
      <c r="D399" s="2">
        <v>0</v>
      </c>
      <c r="E399" s="2">
        <v>0</v>
      </c>
      <c r="F399" s="2">
        <f>VLOOKUP(Share15[[#This Row],[Station]],'[7]Reach and Share'!$A$2:$C$563,3,0)</f>
        <v>0</v>
      </c>
      <c r="G399" s="2">
        <f>Share15[[#This Row],[Q1''2025]]-Share15[[#This Row],[Q4''2024]]</f>
        <v>0</v>
      </c>
    </row>
    <row r="400" spans="1:7" x14ac:dyDescent="0.45">
      <c r="A400" s="3" t="s">
        <v>395</v>
      </c>
      <c r="B400" s="2">
        <v>0</v>
      </c>
      <c r="C400" s="2">
        <v>0</v>
      </c>
      <c r="D400" s="2">
        <v>0</v>
      </c>
      <c r="E400" s="2">
        <v>0</v>
      </c>
      <c r="F400" s="2">
        <f>VLOOKUP(Share15[[#This Row],[Station]],'[7]Reach and Share'!$A$2:$C$563,3,0)</f>
        <v>0</v>
      </c>
      <c r="G400" s="2">
        <f>Share15[[#This Row],[Q1''2025]]-Share15[[#This Row],[Q4''2024]]</f>
        <v>0</v>
      </c>
    </row>
    <row r="401" spans="1:7" x14ac:dyDescent="0.45">
      <c r="A401" s="3" t="s">
        <v>502</v>
      </c>
      <c r="B401" s="2">
        <v>0</v>
      </c>
      <c r="C401" s="2">
        <v>0</v>
      </c>
      <c r="D401" s="2">
        <v>0</v>
      </c>
      <c r="E401" s="2">
        <v>0</v>
      </c>
      <c r="F401" s="2">
        <f>VLOOKUP(Share15[[#This Row],[Station]],'[7]Reach and Share'!$A$2:$C$563,3,0)</f>
        <v>0</v>
      </c>
      <c r="G401" s="2">
        <f>Share15[[#This Row],[Q1''2025]]-Share15[[#This Row],[Q4''2024]]</f>
        <v>0</v>
      </c>
    </row>
    <row r="402" spans="1:7" x14ac:dyDescent="0.45">
      <c r="A402" s="3" t="s">
        <v>400</v>
      </c>
      <c r="B402" s="2">
        <v>0</v>
      </c>
      <c r="C402" s="2">
        <v>0</v>
      </c>
      <c r="D402" s="2">
        <v>0</v>
      </c>
      <c r="E402" s="2">
        <v>0</v>
      </c>
      <c r="F402" s="2">
        <f>VLOOKUP(Share15[[#This Row],[Station]],'[7]Reach and Share'!$A$2:$C$563,3,0)</f>
        <v>0</v>
      </c>
      <c r="G402" s="2">
        <f>Share15[[#This Row],[Q1''2025]]-Share15[[#This Row],[Q4''2024]]</f>
        <v>0</v>
      </c>
    </row>
    <row r="403" spans="1:7" x14ac:dyDescent="0.45">
      <c r="A403" s="3" t="s">
        <v>398</v>
      </c>
      <c r="B403" s="2">
        <v>0</v>
      </c>
      <c r="C403" s="2">
        <v>0</v>
      </c>
      <c r="D403" s="2">
        <v>0</v>
      </c>
      <c r="E403" s="2">
        <v>0</v>
      </c>
      <c r="F403" s="2">
        <f>VLOOKUP(Share15[[#This Row],[Station]],'[7]Reach and Share'!$A$2:$C$563,3,0)</f>
        <v>0</v>
      </c>
      <c r="G403" s="2">
        <f>Share15[[#This Row],[Q1''2025]]-Share15[[#This Row],[Q4''2024]]</f>
        <v>0</v>
      </c>
    </row>
    <row r="404" spans="1:7" x14ac:dyDescent="0.45">
      <c r="A404" s="3" t="s">
        <v>521</v>
      </c>
      <c r="B404" s="2">
        <v>0</v>
      </c>
      <c r="C404" s="2">
        <v>0</v>
      </c>
      <c r="D404" s="2">
        <v>0</v>
      </c>
      <c r="E404" s="2">
        <v>0</v>
      </c>
      <c r="F404" s="2">
        <f>VLOOKUP(Share15[[#This Row],[Station]],'[7]Reach and Share'!$A$2:$C$563,3,0)</f>
        <v>0</v>
      </c>
      <c r="G404" s="2">
        <f>Share15[[#This Row],[Q1''2025]]-Share15[[#This Row],[Q4''2024]]</f>
        <v>0</v>
      </c>
    </row>
    <row r="405" spans="1:7" x14ac:dyDescent="0.45">
      <c r="A405" s="3" t="s">
        <v>172</v>
      </c>
      <c r="B405" s="2">
        <v>0</v>
      </c>
      <c r="C405" s="2">
        <v>0</v>
      </c>
      <c r="D405" s="2">
        <v>0</v>
      </c>
      <c r="E405" s="2">
        <v>0</v>
      </c>
      <c r="F405" s="2">
        <f>VLOOKUP(Share15[[#This Row],[Station]],'[7]Reach and Share'!$A$2:$C$563,3,0)</f>
        <v>0</v>
      </c>
      <c r="G405" s="2">
        <f>Share15[[#This Row],[Q1''2025]]-Share15[[#This Row],[Q4''2024]]</f>
        <v>0</v>
      </c>
    </row>
    <row r="406" spans="1:7" x14ac:dyDescent="0.45">
      <c r="A406" s="3" t="s">
        <v>35</v>
      </c>
      <c r="B406" s="2">
        <v>0</v>
      </c>
      <c r="C406" s="2">
        <v>0</v>
      </c>
      <c r="D406" s="2">
        <v>0</v>
      </c>
      <c r="E406" s="2">
        <v>0</v>
      </c>
      <c r="F406" s="2">
        <f>VLOOKUP(Share15[[#This Row],[Station]],'[7]Reach and Share'!$A$2:$C$563,3,0)</f>
        <v>0</v>
      </c>
      <c r="G406" s="2">
        <f>Share15[[#This Row],[Q1''2025]]-Share15[[#This Row],[Q4''2024]]</f>
        <v>0</v>
      </c>
    </row>
    <row r="407" spans="1:7" x14ac:dyDescent="0.45">
      <c r="A407" s="3" t="s">
        <v>339</v>
      </c>
      <c r="B407" s="2">
        <v>0</v>
      </c>
      <c r="C407" s="2">
        <v>0</v>
      </c>
      <c r="D407" s="2">
        <v>0</v>
      </c>
      <c r="E407" s="2">
        <v>0</v>
      </c>
      <c r="F407" s="2">
        <f>VLOOKUP(Share15[[#This Row],[Station]],'[7]Reach and Share'!$A$2:$C$563,3,0)</f>
        <v>0</v>
      </c>
      <c r="G407" s="2">
        <f>Share15[[#This Row],[Q1''2025]]-Share15[[#This Row],[Q4''2024]]</f>
        <v>0</v>
      </c>
    </row>
    <row r="408" spans="1:7" x14ac:dyDescent="0.45">
      <c r="A408" s="3" t="s">
        <v>433</v>
      </c>
      <c r="B408" s="2">
        <v>0</v>
      </c>
      <c r="C408" s="2">
        <v>0</v>
      </c>
      <c r="D408" s="2">
        <v>0</v>
      </c>
      <c r="E408" s="2">
        <v>0</v>
      </c>
      <c r="F408" s="2">
        <f>VLOOKUP(Share15[[#This Row],[Station]],'[7]Reach and Share'!$A$2:$C$563,3,0)</f>
        <v>0</v>
      </c>
      <c r="G408" s="2">
        <f>Share15[[#This Row],[Q1''2025]]-Share15[[#This Row],[Q4''2024]]</f>
        <v>0</v>
      </c>
    </row>
    <row r="409" spans="1:7" x14ac:dyDescent="0.45">
      <c r="A409" s="3" t="s">
        <v>236</v>
      </c>
      <c r="B409" s="2">
        <v>0</v>
      </c>
      <c r="C409" s="2">
        <v>0</v>
      </c>
      <c r="D409" s="2">
        <v>0</v>
      </c>
      <c r="E409" s="2">
        <v>0</v>
      </c>
      <c r="F409" s="2">
        <f>VLOOKUP(Share15[[#This Row],[Station]],'[7]Reach and Share'!$A$2:$C$563,3,0)</f>
        <v>0</v>
      </c>
      <c r="G409" s="2">
        <f>Share15[[#This Row],[Q1''2025]]-Share15[[#This Row],[Q4''2024]]</f>
        <v>0</v>
      </c>
    </row>
    <row r="410" spans="1:7" x14ac:dyDescent="0.45">
      <c r="A410" s="3" t="s">
        <v>161</v>
      </c>
      <c r="B410" s="2">
        <v>0</v>
      </c>
      <c r="C410" s="2">
        <v>0</v>
      </c>
      <c r="D410" s="2">
        <v>0</v>
      </c>
      <c r="E410" s="2">
        <v>0</v>
      </c>
      <c r="F410" s="2">
        <f>VLOOKUP(Share15[[#This Row],[Station]],'[7]Reach and Share'!$A$2:$C$563,3,0)</f>
        <v>0</v>
      </c>
      <c r="G410" s="2">
        <f>Share15[[#This Row],[Q1''2025]]-Share15[[#This Row],[Q4''2024]]</f>
        <v>0</v>
      </c>
    </row>
    <row r="411" spans="1:7" x14ac:dyDescent="0.45">
      <c r="A411" s="3" t="s">
        <v>458</v>
      </c>
      <c r="B411" s="2">
        <v>0</v>
      </c>
      <c r="C411" s="2">
        <v>0</v>
      </c>
      <c r="D411" s="2">
        <v>0</v>
      </c>
      <c r="E411" s="2">
        <v>0</v>
      </c>
      <c r="F411" s="2">
        <f>VLOOKUP(Share15[[#This Row],[Station]],'[7]Reach and Share'!$A$2:$C$563,3,0)</f>
        <v>0</v>
      </c>
      <c r="G411" s="2">
        <f>Share15[[#This Row],[Q1''2025]]-Share15[[#This Row],[Q4''2024]]</f>
        <v>0</v>
      </c>
    </row>
    <row r="412" spans="1:7" x14ac:dyDescent="0.45">
      <c r="A412" s="3" t="s">
        <v>134</v>
      </c>
      <c r="B412" s="2">
        <v>0</v>
      </c>
      <c r="C412" s="2">
        <v>0</v>
      </c>
      <c r="D412" s="2">
        <v>0</v>
      </c>
      <c r="E412" s="2">
        <v>0</v>
      </c>
      <c r="F412" s="2">
        <f>VLOOKUP(Share15[[#This Row],[Station]],'[7]Reach and Share'!$A$2:$C$563,3,0)</f>
        <v>0</v>
      </c>
      <c r="G412" s="2">
        <f>Share15[[#This Row],[Q1''2025]]-Share15[[#This Row],[Q4''2024]]</f>
        <v>0</v>
      </c>
    </row>
    <row r="413" spans="1:7" x14ac:dyDescent="0.45">
      <c r="A413" s="3" t="s">
        <v>476</v>
      </c>
      <c r="B413" s="2">
        <v>0</v>
      </c>
      <c r="C413" s="2">
        <v>0</v>
      </c>
      <c r="D413" s="2">
        <v>0</v>
      </c>
      <c r="E413" s="2">
        <v>0</v>
      </c>
      <c r="F413" s="2">
        <f>VLOOKUP(Share15[[#This Row],[Station]],'[7]Reach and Share'!$A$2:$C$563,3,0)</f>
        <v>0</v>
      </c>
      <c r="G413" s="2">
        <f>Share15[[#This Row],[Q1''2025]]-Share15[[#This Row],[Q4''2024]]</f>
        <v>0</v>
      </c>
    </row>
    <row r="414" spans="1:7" x14ac:dyDescent="0.45">
      <c r="A414" s="3" t="s">
        <v>21</v>
      </c>
      <c r="B414" s="2">
        <v>0</v>
      </c>
      <c r="C414" s="2">
        <v>0</v>
      </c>
      <c r="D414" s="2">
        <v>0</v>
      </c>
      <c r="E414" s="2">
        <v>0</v>
      </c>
      <c r="F414" s="2">
        <f>VLOOKUP(Share15[[#This Row],[Station]],'[7]Reach and Share'!$A$2:$C$563,3,0)</f>
        <v>0</v>
      </c>
      <c r="G414" s="2">
        <f>Share15[[#This Row],[Q1''2025]]-Share15[[#This Row],[Q4''2024]]</f>
        <v>0</v>
      </c>
    </row>
    <row r="415" spans="1:7" x14ac:dyDescent="0.45">
      <c r="A415" s="3" t="s">
        <v>406</v>
      </c>
      <c r="B415" s="2">
        <v>0</v>
      </c>
      <c r="C415" s="2">
        <v>0</v>
      </c>
      <c r="D415" s="2">
        <v>0</v>
      </c>
      <c r="E415" s="2">
        <v>0</v>
      </c>
      <c r="F415" s="2">
        <f>VLOOKUP(Share15[[#This Row],[Station]],'[7]Reach and Share'!$A$2:$C$563,3,0)</f>
        <v>0</v>
      </c>
      <c r="G415" s="2">
        <f>Share15[[#This Row],[Q1''2025]]-Share15[[#This Row],[Q4''2024]]</f>
        <v>0</v>
      </c>
    </row>
    <row r="416" spans="1:7" x14ac:dyDescent="0.45">
      <c r="A416" s="3" t="s">
        <v>407</v>
      </c>
      <c r="B416" s="2">
        <v>3.8268095342226116E-4</v>
      </c>
      <c r="C416" s="2">
        <v>0</v>
      </c>
      <c r="D416" s="2">
        <v>0</v>
      </c>
      <c r="E416" s="2">
        <v>0</v>
      </c>
      <c r="F416" s="2">
        <f>VLOOKUP(Share15[[#This Row],[Station]],'[7]Reach and Share'!$A$2:$C$563,3,0)</f>
        <v>0</v>
      </c>
      <c r="G416" s="2">
        <f>Share15[[#This Row],[Q1''2025]]-Share15[[#This Row],[Q4''2024]]</f>
        <v>0</v>
      </c>
    </row>
    <row r="417" spans="1:7" x14ac:dyDescent="0.45">
      <c r="A417" s="3" t="s">
        <v>387</v>
      </c>
      <c r="B417" s="2">
        <v>0</v>
      </c>
      <c r="C417" s="2">
        <v>0</v>
      </c>
      <c r="D417" s="2">
        <v>0</v>
      </c>
      <c r="E417" s="2">
        <v>0</v>
      </c>
      <c r="F417" s="2">
        <f>VLOOKUP(Share15[[#This Row],[Station]],'[7]Reach and Share'!$A$2:$C$563,3,0)</f>
        <v>0</v>
      </c>
      <c r="G417" s="2">
        <f>Share15[[#This Row],[Q1''2025]]-Share15[[#This Row],[Q4''2024]]</f>
        <v>0</v>
      </c>
    </row>
    <row r="418" spans="1:7" x14ac:dyDescent="0.45">
      <c r="A418" s="3" t="s">
        <v>408</v>
      </c>
      <c r="B418" s="2">
        <v>3.280122457905095E-4</v>
      </c>
      <c r="C418" s="2">
        <v>0</v>
      </c>
      <c r="D418" s="2">
        <v>0</v>
      </c>
      <c r="E418" s="2">
        <v>0</v>
      </c>
      <c r="F418" s="2">
        <f>VLOOKUP(Share15[[#This Row],[Station]],'[7]Reach and Share'!$A$2:$C$563,3,0)</f>
        <v>0</v>
      </c>
      <c r="G418" s="2">
        <f>Share15[[#This Row],[Q1''2025]]-Share15[[#This Row],[Q4''2024]]</f>
        <v>0</v>
      </c>
    </row>
    <row r="419" spans="1:7" x14ac:dyDescent="0.45">
      <c r="A419" s="3" t="s">
        <v>445</v>
      </c>
      <c r="B419" s="2">
        <v>0</v>
      </c>
      <c r="C419" s="2">
        <v>0</v>
      </c>
      <c r="D419" s="2">
        <v>0</v>
      </c>
      <c r="E419" s="2">
        <v>0</v>
      </c>
      <c r="F419" s="2">
        <f>VLOOKUP(Share15[[#This Row],[Station]],'[7]Reach and Share'!$A$2:$C$563,3,0)</f>
        <v>0</v>
      </c>
      <c r="G419" s="2">
        <f>Share15[[#This Row],[Q1''2025]]-Share15[[#This Row],[Q4''2024]]</f>
        <v>0</v>
      </c>
    </row>
    <row r="420" spans="1:7" x14ac:dyDescent="0.45">
      <c r="A420" s="3" t="s">
        <v>430</v>
      </c>
      <c r="B420" s="2">
        <v>0</v>
      </c>
      <c r="C420" s="2">
        <v>0</v>
      </c>
      <c r="D420" s="2">
        <v>0</v>
      </c>
      <c r="E420" s="2">
        <v>0</v>
      </c>
      <c r="F420" s="2">
        <f>VLOOKUP(Share15[[#This Row],[Station]],'[7]Reach and Share'!$A$2:$C$563,3,0)</f>
        <v>0</v>
      </c>
      <c r="G420" s="2">
        <f>Share15[[#This Row],[Q1''2025]]-Share15[[#This Row],[Q4''2024]]</f>
        <v>0</v>
      </c>
    </row>
    <row r="421" spans="1:7" x14ac:dyDescent="0.45">
      <c r="A421" s="3" t="s">
        <v>422</v>
      </c>
      <c r="B421" s="2">
        <v>0</v>
      </c>
      <c r="C421" s="2">
        <v>0</v>
      </c>
      <c r="D421" s="2">
        <v>0</v>
      </c>
      <c r="E421" s="2">
        <v>0</v>
      </c>
      <c r="F421" s="2">
        <f>VLOOKUP(Share15[[#This Row],[Station]],'[7]Reach and Share'!$A$2:$C$563,3,0)</f>
        <v>0</v>
      </c>
      <c r="G421" s="2">
        <f>Share15[[#This Row],[Q1''2025]]-Share15[[#This Row],[Q4''2024]]</f>
        <v>0</v>
      </c>
    </row>
    <row r="422" spans="1:7" x14ac:dyDescent="0.45">
      <c r="A422" s="3" t="s">
        <v>399</v>
      </c>
      <c r="B422" s="2">
        <v>0</v>
      </c>
      <c r="C422" s="2">
        <v>0</v>
      </c>
      <c r="D422" s="2">
        <v>0</v>
      </c>
      <c r="E422" s="2">
        <v>0</v>
      </c>
      <c r="F422" s="2">
        <f>VLOOKUP(Share15[[#This Row],[Station]],'[7]Reach and Share'!$A$2:$C$563,3,0)</f>
        <v>0</v>
      </c>
      <c r="G422" s="2">
        <f>Share15[[#This Row],[Q1''2025]]-Share15[[#This Row],[Q4''2024]]</f>
        <v>0</v>
      </c>
    </row>
    <row r="423" spans="1:7" x14ac:dyDescent="0.45">
      <c r="A423" s="3" t="s">
        <v>410</v>
      </c>
      <c r="B423" s="2">
        <v>0</v>
      </c>
      <c r="C423" s="2">
        <v>0</v>
      </c>
      <c r="D423" s="2">
        <v>0</v>
      </c>
      <c r="E423" s="2">
        <v>0</v>
      </c>
      <c r="F423" s="2">
        <f>VLOOKUP(Share15[[#This Row],[Station]],'[7]Reach and Share'!$A$2:$C$563,3,0)</f>
        <v>0</v>
      </c>
      <c r="G423" s="2">
        <f>Share15[[#This Row],[Q1''2025]]-Share15[[#This Row],[Q4''2024]]</f>
        <v>0</v>
      </c>
    </row>
    <row r="424" spans="1:7" x14ac:dyDescent="0.45">
      <c r="A424" s="3" t="s">
        <v>509</v>
      </c>
      <c r="B424" s="2">
        <v>0</v>
      </c>
      <c r="C424" s="2">
        <v>0</v>
      </c>
      <c r="D424" s="2">
        <v>0</v>
      </c>
      <c r="E424" s="2">
        <v>0</v>
      </c>
      <c r="F424" s="2">
        <f>VLOOKUP(Share15[[#This Row],[Station]],'[7]Reach and Share'!$A$2:$C$563,3,0)</f>
        <v>0</v>
      </c>
      <c r="G424" s="2">
        <f>Share15[[#This Row],[Q1''2025]]-Share15[[#This Row],[Q4''2024]]</f>
        <v>0</v>
      </c>
    </row>
    <row r="425" spans="1:7" x14ac:dyDescent="0.45">
      <c r="A425" s="3" t="s">
        <v>426</v>
      </c>
      <c r="B425" s="2">
        <v>0</v>
      </c>
      <c r="C425" s="2">
        <v>0</v>
      </c>
      <c r="D425" s="2">
        <v>0</v>
      </c>
      <c r="E425" s="2">
        <v>0</v>
      </c>
      <c r="F425" s="2">
        <f>VLOOKUP(Share15[[#This Row],[Station]],'[7]Reach and Share'!$A$2:$C$563,3,0)</f>
        <v>0</v>
      </c>
      <c r="G425" s="2">
        <f>Share15[[#This Row],[Q1''2025]]-Share15[[#This Row],[Q4''2024]]</f>
        <v>0</v>
      </c>
    </row>
    <row r="426" spans="1:7" x14ac:dyDescent="0.45">
      <c r="A426" s="3" t="s">
        <v>444</v>
      </c>
      <c r="B426" s="2">
        <v>0</v>
      </c>
      <c r="C426" s="2">
        <v>0</v>
      </c>
      <c r="D426" s="2">
        <v>0</v>
      </c>
      <c r="E426" s="2">
        <v>0</v>
      </c>
      <c r="F426" s="2">
        <f>VLOOKUP(Share15[[#This Row],[Station]],'[7]Reach and Share'!$A$2:$C$563,3,0)</f>
        <v>0</v>
      </c>
      <c r="G426" s="2">
        <f>Share15[[#This Row],[Q1''2025]]-Share15[[#This Row],[Q4''2024]]</f>
        <v>0</v>
      </c>
    </row>
    <row r="427" spans="1:7" x14ac:dyDescent="0.45">
      <c r="A427" s="3" t="s">
        <v>180</v>
      </c>
      <c r="B427" s="2">
        <v>0</v>
      </c>
      <c r="C427" s="2">
        <v>0</v>
      </c>
      <c r="D427" s="2">
        <v>0</v>
      </c>
      <c r="E427" s="2">
        <v>0</v>
      </c>
      <c r="F427" s="2">
        <f>VLOOKUP(Share15[[#This Row],[Station]],'[7]Reach and Share'!$A$2:$C$563,3,0)</f>
        <v>0</v>
      </c>
      <c r="G427" s="2">
        <f>Share15[[#This Row],[Q1''2025]]-Share15[[#This Row],[Q4''2024]]</f>
        <v>0</v>
      </c>
    </row>
    <row r="428" spans="1:7" x14ac:dyDescent="0.45">
      <c r="A428" s="3" t="s">
        <v>519</v>
      </c>
      <c r="B428" s="2">
        <v>0</v>
      </c>
      <c r="C428" s="2">
        <v>0</v>
      </c>
      <c r="D428" s="2">
        <v>0</v>
      </c>
      <c r="E428" s="2">
        <v>0</v>
      </c>
      <c r="F428" s="2">
        <f>VLOOKUP(Share15[[#This Row],[Station]],'[7]Reach and Share'!$A$2:$C$563,3,0)</f>
        <v>0</v>
      </c>
      <c r="G428" s="2">
        <f>Share15[[#This Row],[Q1''2025]]-Share15[[#This Row],[Q4''2024]]</f>
        <v>0</v>
      </c>
    </row>
    <row r="429" spans="1:7" x14ac:dyDescent="0.45">
      <c r="A429" s="3" t="s">
        <v>429</v>
      </c>
      <c r="B429" s="2">
        <v>0</v>
      </c>
      <c r="C429" s="2">
        <v>0</v>
      </c>
      <c r="D429" s="2">
        <v>0</v>
      </c>
      <c r="E429" s="2">
        <v>0</v>
      </c>
      <c r="F429" s="2">
        <f>VLOOKUP(Share15[[#This Row],[Station]],'[7]Reach and Share'!$A$2:$C$563,3,0)</f>
        <v>0</v>
      </c>
      <c r="G429" s="2">
        <f>Share15[[#This Row],[Q1''2025]]-Share15[[#This Row],[Q4''2024]]</f>
        <v>0</v>
      </c>
    </row>
    <row r="430" spans="1:7" x14ac:dyDescent="0.45">
      <c r="A430" s="3" t="s">
        <v>428</v>
      </c>
      <c r="B430" s="2">
        <v>0</v>
      </c>
      <c r="C430" s="2">
        <v>4.6970408642555191E-3</v>
      </c>
      <c r="D430" s="2">
        <v>0</v>
      </c>
      <c r="E430" s="2">
        <v>0</v>
      </c>
      <c r="F430" s="2">
        <f>VLOOKUP(Share15[[#This Row],[Station]],'[7]Reach and Share'!$A$2:$C$563,3,0)</f>
        <v>0</v>
      </c>
      <c r="G430" s="2">
        <f>Share15[[#This Row],[Q1''2025]]-Share15[[#This Row],[Q4''2024]]</f>
        <v>0</v>
      </c>
    </row>
    <row r="431" spans="1:7" x14ac:dyDescent="0.45">
      <c r="A431" s="3" t="s">
        <v>427</v>
      </c>
      <c r="B431" s="2">
        <v>2.1867483052700638E-4</v>
      </c>
      <c r="C431" s="2">
        <v>0</v>
      </c>
      <c r="D431" s="2">
        <v>0</v>
      </c>
      <c r="E431" s="2">
        <v>0</v>
      </c>
      <c r="F431" s="2">
        <f>VLOOKUP(Share15[[#This Row],[Station]],'[7]Reach and Share'!$A$2:$C$563,3,0)</f>
        <v>0</v>
      </c>
      <c r="G431" s="2">
        <f>Share15[[#This Row],[Q1''2025]]-Share15[[#This Row],[Q4''2024]]</f>
        <v>0</v>
      </c>
    </row>
    <row r="432" spans="1:7" x14ac:dyDescent="0.45">
      <c r="A432" s="3" t="s">
        <v>389</v>
      </c>
      <c r="B432" s="2">
        <v>0</v>
      </c>
      <c r="C432" s="2">
        <v>0</v>
      </c>
      <c r="D432" s="2">
        <v>0</v>
      </c>
      <c r="E432" s="2">
        <v>0</v>
      </c>
      <c r="F432" s="2">
        <f>VLOOKUP(Share15[[#This Row],[Station]],'[7]Reach and Share'!$A$2:$C$563,3,0)</f>
        <v>0</v>
      </c>
      <c r="G432" s="2">
        <f>Share15[[#This Row],[Q1''2025]]-Share15[[#This Row],[Q4''2024]]</f>
        <v>0</v>
      </c>
    </row>
    <row r="433" spans="1:7" x14ac:dyDescent="0.45">
      <c r="A433" s="3" t="s">
        <v>45</v>
      </c>
      <c r="B433" s="2">
        <v>2.7334353815875801E-4</v>
      </c>
      <c r="C433" s="2">
        <v>0</v>
      </c>
      <c r="D433" s="2">
        <v>0</v>
      </c>
      <c r="E433" s="2">
        <v>0</v>
      </c>
      <c r="F433" s="2">
        <f>VLOOKUP(Share15[[#This Row],[Station]],'[7]Reach and Share'!$A$2:$C$563,3,0)</f>
        <v>0</v>
      </c>
      <c r="G433" s="2">
        <f>Share15[[#This Row],[Q1''2025]]-Share15[[#This Row],[Q4''2024]]</f>
        <v>0</v>
      </c>
    </row>
    <row r="434" spans="1:7" x14ac:dyDescent="0.45">
      <c r="A434" s="3" t="s">
        <v>474</v>
      </c>
      <c r="B434" s="2">
        <v>0</v>
      </c>
      <c r="C434" s="2">
        <v>0</v>
      </c>
      <c r="D434" s="2">
        <v>0</v>
      </c>
      <c r="E434" s="2">
        <v>0</v>
      </c>
      <c r="F434" s="2">
        <f>VLOOKUP(Share15[[#This Row],[Station]],'[7]Reach and Share'!$A$2:$C$563,3,0)</f>
        <v>0</v>
      </c>
      <c r="G434" s="2">
        <f>Share15[[#This Row],[Q1''2025]]-Share15[[#This Row],[Q4''2024]]</f>
        <v>0</v>
      </c>
    </row>
    <row r="435" spans="1:7" x14ac:dyDescent="0.45">
      <c r="A435" s="3" t="s">
        <v>390</v>
      </c>
      <c r="B435" s="2">
        <v>0</v>
      </c>
      <c r="C435" s="2">
        <v>0</v>
      </c>
      <c r="D435" s="2">
        <v>0</v>
      </c>
      <c r="E435" s="2">
        <v>0</v>
      </c>
      <c r="F435" s="2">
        <f>VLOOKUP(Share15[[#This Row],[Station]],'[7]Reach and Share'!$A$2:$C$563,3,0)</f>
        <v>0</v>
      </c>
      <c r="G435" s="2">
        <f>Share15[[#This Row],[Q1''2025]]-Share15[[#This Row],[Q4''2024]]</f>
        <v>0</v>
      </c>
    </row>
    <row r="436" spans="1:7" x14ac:dyDescent="0.45">
      <c r="A436" s="3" t="s">
        <v>393</v>
      </c>
      <c r="B436" s="2">
        <v>0</v>
      </c>
      <c r="C436" s="2">
        <v>0</v>
      </c>
      <c r="D436" s="2">
        <v>0</v>
      </c>
      <c r="E436" s="2">
        <v>0</v>
      </c>
      <c r="F436" s="2">
        <f>VLOOKUP(Share15[[#This Row],[Station]],'[7]Reach and Share'!$A$2:$C$563,3,0)</f>
        <v>0</v>
      </c>
      <c r="G436" s="2">
        <f>Share15[[#This Row],[Q1''2025]]-Share15[[#This Row],[Q4''2024]]</f>
        <v>0</v>
      </c>
    </row>
    <row r="437" spans="1:7" x14ac:dyDescent="0.45">
      <c r="A437" s="3" t="s">
        <v>392</v>
      </c>
      <c r="B437" s="2">
        <v>0</v>
      </c>
      <c r="C437" s="2">
        <v>0</v>
      </c>
      <c r="D437" s="2">
        <v>0</v>
      </c>
      <c r="E437" s="2">
        <v>0</v>
      </c>
      <c r="F437" s="2">
        <f>VLOOKUP(Share15[[#This Row],[Station]],'[7]Reach and Share'!$A$2:$C$563,3,0)</f>
        <v>0</v>
      </c>
      <c r="G437" s="2">
        <f>Share15[[#This Row],[Q1''2025]]-Share15[[#This Row],[Q4''2024]]</f>
        <v>0</v>
      </c>
    </row>
    <row r="438" spans="1:7" x14ac:dyDescent="0.45">
      <c r="A438" s="3" t="s">
        <v>391</v>
      </c>
      <c r="B438" s="2">
        <v>0</v>
      </c>
      <c r="C438" s="2">
        <v>0</v>
      </c>
      <c r="D438" s="2">
        <v>0</v>
      </c>
      <c r="E438" s="2">
        <v>0</v>
      </c>
      <c r="F438" s="2">
        <f>VLOOKUP(Share15[[#This Row],[Station]],'[7]Reach and Share'!$A$2:$C$563,3,0)</f>
        <v>0</v>
      </c>
      <c r="G438" s="2">
        <f>Share15[[#This Row],[Q1''2025]]-Share15[[#This Row],[Q4''2024]]</f>
        <v>0</v>
      </c>
    </row>
    <row r="439" spans="1:7" x14ac:dyDescent="0.45">
      <c r="A439" s="3" t="s">
        <v>187</v>
      </c>
      <c r="B439" s="2">
        <v>0</v>
      </c>
      <c r="C439" s="2">
        <v>0</v>
      </c>
      <c r="D439" s="2">
        <v>0</v>
      </c>
      <c r="E439" s="2">
        <v>0</v>
      </c>
      <c r="F439" s="2">
        <f>VLOOKUP(Share15[[#This Row],[Station]],'[7]Reach and Share'!$A$2:$C$563,3,0)</f>
        <v>0</v>
      </c>
      <c r="G439" s="2">
        <f>Share15[[#This Row],[Q1''2025]]-Share15[[#This Row],[Q4''2024]]</f>
        <v>0</v>
      </c>
    </row>
    <row r="440" spans="1:7" x14ac:dyDescent="0.45">
      <c r="A440" s="3" t="s">
        <v>436</v>
      </c>
      <c r="B440" s="2">
        <v>0</v>
      </c>
      <c r="C440" s="2">
        <v>5.3428839830906537E-3</v>
      </c>
      <c r="D440" s="2">
        <v>0</v>
      </c>
      <c r="E440" s="2">
        <v>0</v>
      </c>
      <c r="F440" s="2">
        <f>VLOOKUP(Share15[[#This Row],[Station]],'[7]Reach and Share'!$A$2:$C$563,3,0)</f>
        <v>0</v>
      </c>
      <c r="G440" s="2">
        <f>Share15[[#This Row],[Q1''2025]]-Share15[[#This Row],[Q4''2024]]</f>
        <v>0</v>
      </c>
    </row>
    <row r="441" spans="1:7" x14ac:dyDescent="0.45">
      <c r="A441" s="3" t="s">
        <v>409</v>
      </c>
      <c r="B441" s="2">
        <v>0</v>
      </c>
      <c r="C441" s="2">
        <v>0</v>
      </c>
      <c r="D441" s="2">
        <v>0</v>
      </c>
      <c r="E441" s="2">
        <v>0</v>
      </c>
      <c r="F441" s="2">
        <f>VLOOKUP(Share15[[#This Row],[Station]],'[7]Reach and Share'!$A$2:$C$563,3,0)</f>
        <v>0</v>
      </c>
      <c r="G441" s="2">
        <f>Share15[[#This Row],[Q1''2025]]-Share15[[#This Row],[Q4''2024]]</f>
        <v>0</v>
      </c>
    </row>
    <row r="442" spans="1:7" x14ac:dyDescent="0.45">
      <c r="A442" s="3" t="s">
        <v>208</v>
      </c>
      <c r="B442" s="2">
        <v>0</v>
      </c>
      <c r="C442" s="2">
        <v>0</v>
      </c>
      <c r="D442" s="2">
        <v>0</v>
      </c>
      <c r="E442" s="2">
        <v>0</v>
      </c>
      <c r="F442" s="2">
        <f>VLOOKUP(Share15[[#This Row],[Station]],'[7]Reach and Share'!$A$2:$C$563,3,0)</f>
        <v>0</v>
      </c>
      <c r="G442" s="2">
        <f>Share15[[#This Row],[Q1''2025]]-Share15[[#This Row],[Q4''2024]]</f>
        <v>0</v>
      </c>
    </row>
    <row r="443" spans="1:7" x14ac:dyDescent="0.45">
      <c r="A443" s="3" t="s">
        <v>437</v>
      </c>
      <c r="B443" s="2">
        <v>0</v>
      </c>
      <c r="C443" s="2">
        <v>0</v>
      </c>
      <c r="D443" s="2">
        <v>0</v>
      </c>
      <c r="E443" s="2">
        <v>0</v>
      </c>
      <c r="F443" s="2">
        <f>VLOOKUP(Share15[[#This Row],[Station]],'[7]Reach and Share'!$A$2:$C$563,3,0)</f>
        <v>0</v>
      </c>
      <c r="G443" s="2">
        <f>Share15[[#This Row],[Q1''2025]]-Share15[[#This Row],[Q4''2024]]</f>
        <v>0</v>
      </c>
    </row>
    <row r="444" spans="1:7" x14ac:dyDescent="0.45">
      <c r="A444" s="3" t="s">
        <v>146</v>
      </c>
      <c r="B444" s="2">
        <v>0</v>
      </c>
      <c r="C444" s="2">
        <v>0</v>
      </c>
      <c r="D444" s="2">
        <v>0</v>
      </c>
      <c r="E444" s="2">
        <v>0</v>
      </c>
      <c r="F444" s="2">
        <f>VLOOKUP(Share15[[#This Row],[Station]],'[7]Reach and Share'!$A$2:$C$563,3,0)</f>
        <v>0</v>
      </c>
      <c r="G444" s="2">
        <f>Share15[[#This Row],[Q1''2025]]-Share15[[#This Row],[Q4''2024]]</f>
        <v>0</v>
      </c>
    </row>
    <row r="445" spans="1:7" x14ac:dyDescent="0.45">
      <c r="A445" s="3" t="s">
        <v>237</v>
      </c>
      <c r="B445" s="2">
        <v>0</v>
      </c>
      <c r="C445" s="2">
        <v>0</v>
      </c>
      <c r="D445" s="2">
        <v>0</v>
      </c>
      <c r="E445" s="2">
        <v>0</v>
      </c>
      <c r="F445" s="2">
        <f>VLOOKUP(Share15[[#This Row],[Station]],'[7]Reach and Share'!$A$2:$C$563,3,0)</f>
        <v>0</v>
      </c>
      <c r="G445" s="2">
        <f>Share15[[#This Row],[Q1''2025]]-Share15[[#This Row],[Q4''2024]]</f>
        <v>0</v>
      </c>
    </row>
    <row r="446" spans="1:7" x14ac:dyDescent="0.45">
      <c r="A446" s="3" t="s">
        <v>201</v>
      </c>
      <c r="B446" s="2">
        <v>0</v>
      </c>
      <c r="C446" s="2">
        <v>0</v>
      </c>
      <c r="D446" s="2">
        <v>0</v>
      </c>
      <c r="E446" s="2">
        <v>0</v>
      </c>
      <c r="F446" s="2">
        <f>VLOOKUP(Share15[[#This Row],[Station]],'[7]Reach and Share'!$A$2:$C$563,3,0)</f>
        <v>0</v>
      </c>
      <c r="G446" s="2">
        <f>Share15[[#This Row],[Q1''2025]]-Share15[[#This Row],[Q4''2024]]</f>
        <v>0</v>
      </c>
    </row>
    <row r="447" spans="1:7" x14ac:dyDescent="0.45">
      <c r="A447" s="3" t="s">
        <v>144</v>
      </c>
      <c r="B447" s="2">
        <v>0</v>
      </c>
      <c r="C447" s="2">
        <v>0</v>
      </c>
      <c r="D447" s="2">
        <v>0</v>
      </c>
      <c r="E447" s="2">
        <v>0</v>
      </c>
      <c r="F447" s="2">
        <f>VLOOKUP(Share15[[#This Row],[Station]],'[7]Reach and Share'!$A$2:$C$563,3,0)</f>
        <v>0</v>
      </c>
      <c r="G447" s="2">
        <f>Share15[[#This Row],[Q1''2025]]-Share15[[#This Row],[Q4''2024]]</f>
        <v>0</v>
      </c>
    </row>
    <row r="448" spans="1:7" x14ac:dyDescent="0.45">
      <c r="A448" s="3" t="s">
        <v>266</v>
      </c>
      <c r="B448" s="2">
        <v>0</v>
      </c>
      <c r="C448" s="2">
        <v>0</v>
      </c>
      <c r="D448" s="2">
        <v>0</v>
      </c>
      <c r="E448" s="2">
        <v>0</v>
      </c>
      <c r="F448" s="2">
        <f>VLOOKUP(Share15[[#This Row],[Station]],'[7]Reach and Share'!$A$2:$C$563,3,0)</f>
        <v>0</v>
      </c>
      <c r="G448" s="2">
        <f>Share15[[#This Row],[Q1''2025]]-Share15[[#This Row],[Q4''2024]]</f>
        <v>0</v>
      </c>
    </row>
    <row r="449" spans="1:7" x14ac:dyDescent="0.45">
      <c r="A449" s="3" t="s">
        <v>159</v>
      </c>
      <c r="B449" s="2">
        <v>0</v>
      </c>
      <c r="C449" s="2">
        <v>0</v>
      </c>
      <c r="D449" s="2">
        <v>0</v>
      </c>
      <c r="E449" s="2">
        <v>0</v>
      </c>
      <c r="F449" s="2">
        <f>VLOOKUP(Share15[[#This Row],[Station]],'[7]Reach and Share'!$A$2:$C$563,3,0)</f>
        <v>0</v>
      </c>
      <c r="G449" s="2">
        <f>Share15[[#This Row],[Q1''2025]]-Share15[[#This Row],[Q4''2024]]</f>
        <v>0</v>
      </c>
    </row>
    <row r="450" spans="1:7" x14ac:dyDescent="0.45">
      <c r="A450" s="3" t="s">
        <v>265</v>
      </c>
      <c r="B450" s="2">
        <v>0</v>
      </c>
      <c r="C450" s="2">
        <v>0</v>
      </c>
      <c r="D450" s="2">
        <v>0</v>
      </c>
      <c r="E450" s="2">
        <v>0</v>
      </c>
      <c r="F450" s="2">
        <f>VLOOKUP(Share15[[#This Row],[Station]],'[7]Reach and Share'!$A$2:$C$563,3,0)</f>
        <v>0</v>
      </c>
      <c r="G450" s="2">
        <f>Share15[[#This Row],[Q1''2025]]-Share15[[#This Row],[Q4''2024]]</f>
        <v>0</v>
      </c>
    </row>
    <row r="451" spans="1:7" x14ac:dyDescent="0.45">
      <c r="A451" s="3" t="s">
        <v>504</v>
      </c>
      <c r="B451" s="2">
        <v>0</v>
      </c>
      <c r="C451" s="2">
        <v>0</v>
      </c>
      <c r="D451" s="2">
        <v>0</v>
      </c>
      <c r="E451" s="2">
        <v>0</v>
      </c>
      <c r="F451" s="2">
        <f>VLOOKUP(Share15[[#This Row],[Station]],'[7]Reach and Share'!$A$2:$C$563,3,0)</f>
        <v>0</v>
      </c>
      <c r="G451" s="2">
        <f>Share15[[#This Row],[Q1''2025]]-Share15[[#This Row],[Q4''2024]]</f>
        <v>0</v>
      </c>
    </row>
    <row r="452" spans="1:7" x14ac:dyDescent="0.45">
      <c r="A452" s="3" t="s">
        <v>284</v>
      </c>
      <c r="B452" s="2">
        <v>0</v>
      </c>
      <c r="C452" s="2">
        <v>0</v>
      </c>
      <c r="D452" s="2">
        <v>0</v>
      </c>
      <c r="E452" s="2">
        <v>0</v>
      </c>
      <c r="F452" s="2">
        <f>VLOOKUP(Share15[[#This Row],[Station]],'[7]Reach and Share'!$A$2:$C$563,3,0)</f>
        <v>0</v>
      </c>
      <c r="G452" s="2">
        <f>Share15[[#This Row],[Q1''2025]]-Share15[[#This Row],[Q4''2024]]</f>
        <v>0</v>
      </c>
    </row>
    <row r="453" spans="1:7" x14ac:dyDescent="0.45">
      <c r="A453" s="3" t="s">
        <v>495</v>
      </c>
      <c r="B453" s="2">
        <v>0</v>
      </c>
      <c r="C453" s="2">
        <v>0</v>
      </c>
      <c r="D453" s="2">
        <v>0</v>
      </c>
      <c r="E453" s="2">
        <v>0</v>
      </c>
      <c r="F453" s="2">
        <f>VLOOKUP(Share15[[#This Row],[Station]],'[7]Reach and Share'!$A$2:$C$563,3,0)</f>
        <v>0</v>
      </c>
      <c r="G453" s="2">
        <f>Share15[[#This Row],[Q1''2025]]-Share15[[#This Row],[Q4''2024]]</f>
        <v>0</v>
      </c>
    </row>
    <row r="454" spans="1:7" x14ac:dyDescent="0.45">
      <c r="A454" s="3" t="s">
        <v>93</v>
      </c>
      <c r="B454" s="2">
        <v>0</v>
      </c>
      <c r="C454" s="2">
        <v>0</v>
      </c>
      <c r="D454" s="2">
        <v>0</v>
      </c>
      <c r="E454" s="2">
        <v>0</v>
      </c>
      <c r="F454" s="2">
        <f>VLOOKUP(Share15[[#This Row],[Station]],'[7]Reach and Share'!$A$2:$C$563,3,0)</f>
        <v>0</v>
      </c>
      <c r="G454" s="2">
        <f>Share15[[#This Row],[Q1''2025]]-Share15[[#This Row],[Q4''2024]]</f>
        <v>0</v>
      </c>
    </row>
    <row r="455" spans="1:7" x14ac:dyDescent="0.45">
      <c r="A455" s="3" t="s">
        <v>39</v>
      </c>
      <c r="B455" s="2">
        <v>0</v>
      </c>
      <c r="C455" s="2">
        <v>0</v>
      </c>
      <c r="D455" s="2">
        <v>0</v>
      </c>
      <c r="E455" s="2">
        <v>0</v>
      </c>
      <c r="F455" s="2">
        <f>VLOOKUP(Share15[[#This Row],[Station]],'[7]Reach and Share'!$A$2:$C$563,3,0)</f>
        <v>0</v>
      </c>
      <c r="G455" s="2">
        <f>Share15[[#This Row],[Q1''2025]]-Share15[[#This Row],[Q4''2024]]</f>
        <v>0</v>
      </c>
    </row>
    <row r="456" spans="1:7" x14ac:dyDescent="0.45">
      <c r="A456" s="3" t="s">
        <v>286</v>
      </c>
      <c r="B456" s="2">
        <v>0</v>
      </c>
      <c r="C456" s="2">
        <v>0</v>
      </c>
      <c r="D456" s="2">
        <v>0</v>
      </c>
      <c r="E456" s="2">
        <v>0</v>
      </c>
      <c r="F456" s="2">
        <f>VLOOKUP(Share15[[#This Row],[Station]],'[7]Reach and Share'!$A$2:$C$563,3,0)</f>
        <v>0</v>
      </c>
      <c r="G456" s="2">
        <f>Share15[[#This Row],[Q1''2025]]-Share15[[#This Row],[Q4''2024]]</f>
        <v>0</v>
      </c>
    </row>
    <row r="457" spans="1:7" x14ac:dyDescent="0.45">
      <c r="A457" s="3" t="s">
        <v>452</v>
      </c>
      <c r="B457" s="2">
        <v>0</v>
      </c>
      <c r="C457" s="2">
        <v>0</v>
      </c>
      <c r="D457" s="2">
        <v>0</v>
      </c>
      <c r="E457" s="2">
        <v>0</v>
      </c>
      <c r="F457" s="2">
        <f>VLOOKUP(Share15[[#This Row],[Station]],'[7]Reach and Share'!$A$2:$C$563,3,0)</f>
        <v>0</v>
      </c>
      <c r="G457" s="2">
        <f>Share15[[#This Row],[Q1''2025]]-Share15[[#This Row],[Q4''2024]]</f>
        <v>0</v>
      </c>
    </row>
    <row r="458" spans="1:7" x14ac:dyDescent="0.45">
      <c r="A458" s="3" t="s">
        <v>251</v>
      </c>
      <c r="B458" s="2">
        <v>0</v>
      </c>
      <c r="C458" s="2">
        <v>0</v>
      </c>
      <c r="D458" s="2">
        <v>0</v>
      </c>
      <c r="E458" s="2">
        <v>0</v>
      </c>
      <c r="F458" s="2">
        <f>VLOOKUP(Share15[[#This Row],[Station]],'[7]Reach and Share'!$A$2:$C$563,3,0)</f>
        <v>0</v>
      </c>
      <c r="G458" s="2">
        <f>Share15[[#This Row],[Q1''2025]]-Share15[[#This Row],[Q4''2024]]</f>
        <v>0</v>
      </c>
    </row>
    <row r="459" spans="1:7" x14ac:dyDescent="0.45">
      <c r="A459" s="3" t="s">
        <v>229</v>
      </c>
      <c r="B459" s="2">
        <v>0</v>
      </c>
      <c r="C459" s="2">
        <v>0</v>
      </c>
      <c r="D459" s="2">
        <v>0</v>
      </c>
      <c r="E459" s="2">
        <v>0</v>
      </c>
      <c r="F459" s="2">
        <f>VLOOKUP(Share15[[#This Row],[Station]],'[7]Reach and Share'!$A$2:$C$563,3,0)</f>
        <v>0</v>
      </c>
      <c r="G459" s="2">
        <f>Share15[[#This Row],[Q1''2025]]-Share15[[#This Row],[Q4''2024]]</f>
        <v>0</v>
      </c>
    </row>
    <row r="460" spans="1:7" x14ac:dyDescent="0.45">
      <c r="A460" s="3" t="s">
        <v>20</v>
      </c>
      <c r="B460" s="2">
        <v>6.0135578394926751E-4</v>
      </c>
      <c r="C460" s="2">
        <v>0</v>
      </c>
      <c r="D460" s="2">
        <v>0</v>
      </c>
      <c r="E460" s="2">
        <v>0</v>
      </c>
      <c r="F460" s="2">
        <f>VLOOKUP(Share15[[#This Row],[Station]],'[7]Reach and Share'!$A$2:$C$563,3,0)</f>
        <v>0</v>
      </c>
      <c r="G460" s="2">
        <f>Share15[[#This Row],[Q1''2025]]-Share15[[#This Row],[Q4''2024]]</f>
        <v>0</v>
      </c>
    </row>
    <row r="461" spans="1:7" x14ac:dyDescent="0.45">
      <c r="A461" s="3" t="s">
        <v>153</v>
      </c>
      <c r="B461" s="2">
        <v>0</v>
      </c>
      <c r="C461" s="2">
        <v>0</v>
      </c>
      <c r="D461" s="2">
        <v>0</v>
      </c>
      <c r="E461" s="2">
        <v>0</v>
      </c>
      <c r="F461" s="2">
        <f>VLOOKUP(Share15[[#This Row],[Station]],'[7]Reach and Share'!$A$2:$C$563,3,0)</f>
        <v>0</v>
      </c>
      <c r="G461" s="2">
        <f>Share15[[#This Row],[Q1''2025]]-Share15[[#This Row],[Q4''2024]]</f>
        <v>0</v>
      </c>
    </row>
    <row r="462" spans="1:7" x14ac:dyDescent="0.45">
      <c r="A462" s="3" t="s">
        <v>79</v>
      </c>
      <c r="B462" s="2">
        <v>0</v>
      </c>
      <c r="C462" s="2">
        <v>0</v>
      </c>
      <c r="D462" s="2">
        <v>0</v>
      </c>
      <c r="E462" s="2">
        <v>0</v>
      </c>
      <c r="F462" s="2">
        <f>VLOOKUP(Share15[[#This Row],[Station]],'[7]Reach and Share'!$A$2:$C$563,3,0)</f>
        <v>0</v>
      </c>
      <c r="G462" s="2">
        <f>Share15[[#This Row],[Q1''2025]]-Share15[[#This Row],[Q4''2024]]</f>
        <v>0</v>
      </c>
    </row>
    <row r="463" spans="1:7" x14ac:dyDescent="0.45">
      <c r="A463" s="3" t="s">
        <v>451</v>
      </c>
      <c r="B463" s="2">
        <v>0</v>
      </c>
      <c r="C463" s="2">
        <v>0</v>
      </c>
      <c r="D463" s="2">
        <v>0</v>
      </c>
      <c r="E463" s="2">
        <v>0</v>
      </c>
      <c r="F463" s="2">
        <f>VLOOKUP(Share15[[#This Row],[Station]],'[7]Reach and Share'!$A$2:$C$563,3,0)</f>
        <v>0</v>
      </c>
      <c r="G463" s="2">
        <f>Share15[[#This Row],[Q1''2025]]-Share15[[#This Row],[Q4''2024]]</f>
        <v>0</v>
      </c>
    </row>
    <row r="464" spans="1:7" x14ac:dyDescent="0.45">
      <c r="A464" s="3" t="s">
        <v>250</v>
      </c>
      <c r="B464" s="2">
        <v>0</v>
      </c>
      <c r="C464" s="2">
        <v>0</v>
      </c>
      <c r="D464" s="2">
        <v>0</v>
      </c>
      <c r="E464" s="2">
        <v>0</v>
      </c>
      <c r="F464" s="2">
        <f>VLOOKUP(Share15[[#This Row],[Station]],'[7]Reach and Share'!$A$2:$C$563,3,0)</f>
        <v>0</v>
      </c>
      <c r="G464" s="2">
        <f>Share15[[#This Row],[Q1''2025]]-Share15[[#This Row],[Q4''2024]]</f>
        <v>0</v>
      </c>
    </row>
    <row r="465" spans="1:7" x14ac:dyDescent="0.45">
      <c r="A465" s="3" t="s">
        <v>244</v>
      </c>
      <c r="B465" s="2">
        <v>0</v>
      </c>
      <c r="C465" s="2">
        <v>0</v>
      </c>
      <c r="D465" s="2">
        <v>0</v>
      </c>
      <c r="E465" s="2">
        <v>0</v>
      </c>
      <c r="F465" s="2">
        <f>VLOOKUP(Share15[[#This Row],[Station]],'[7]Reach and Share'!$A$2:$C$563,3,0)</f>
        <v>0</v>
      </c>
      <c r="G465" s="2">
        <f>Share15[[#This Row],[Q1''2025]]-Share15[[#This Row],[Q4''2024]]</f>
        <v>0</v>
      </c>
    </row>
    <row r="466" spans="1:7" x14ac:dyDescent="0.45">
      <c r="A466" s="3" t="s">
        <v>25</v>
      </c>
      <c r="B466" s="2">
        <v>0</v>
      </c>
      <c r="C466" s="2">
        <v>0</v>
      </c>
      <c r="D466" s="2">
        <v>0</v>
      </c>
      <c r="E466" s="2">
        <v>0</v>
      </c>
      <c r="F466" s="2">
        <f>VLOOKUP(Share15[[#This Row],[Station]],'[7]Reach and Share'!$A$2:$C$563,3,0)</f>
        <v>0</v>
      </c>
      <c r="G466" s="2">
        <f>Share15[[#This Row],[Q1''2025]]-Share15[[#This Row],[Q4''2024]]</f>
        <v>0</v>
      </c>
    </row>
    <row r="467" spans="1:7" x14ac:dyDescent="0.45">
      <c r="A467" s="3" t="s">
        <v>221</v>
      </c>
      <c r="B467" s="2">
        <v>0</v>
      </c>
      <c r="C467" s="2">
        <v>0</v>
      </c>
      <c r="D467" s="2">
        <v>0</v>
      </c>
      <c r="E467" s="2">
        <v>0</v>
      </c>
      <c r="F467" s="2">
        <f>VLOOKUP(Share15[[#This Row],[Station]],'[7]Reach and Share'!$A$2:$C$563,3,0)</f>
        <v>0</v>
      </c>
      <c r="G467" s="2">
        <f>Share15[[#This Row],[Q1''2025]]-Share15[[#This Row],[Q4''2024]]</f>
        <v>0</v>
      </c>
    </row>
    <row r="468" spans="1:7" x14ac:dyDescent="0.45">
      <c r="A468" s="3" t="s">
        <v>485</v>
      </c>
      <c r="B468" s="2">
        <v>0</v>
      </c>
      <c r="C468" s="2">
        <v>0</v>
      </c>
      <c r="D468" s="2">
        <v>0</v>
      </c>
      <c r="E468" s="2">
        <v>0</v>
      </c>
      <c r="F468" s="2">
        <f>VLOOKUP(Share15[[#This Row],[Station]],'[7]Reach and Share'!$A$2:$C$563,3,0)</f>
        <v>0</v>
      </c>
      <c r="G468" s="2">
        <f>Share15[[#This Row],[Q1''2025]]-Share15[[#This Row],[Q4''2024]]</f>
        <v>0</v>
      </c>
    </row>
    <row r="469" spans="1:7" x14ac:dyDescent="0.45">
      <c r="A469" s="3" t="s">
        <v>248</v>
      </c>
      <c r="B469" s="2">
        <v>0</v>
      </c>
      <c r="C469" s="2">
        <v>0</v>
      </c>
      <c r="D469" s="2">
        <v>0</v>
      </c>
      <c r="E469" s="2">
        <v>0</v>
      </c>
      <c r="F469" s="2">
        <f>VLOOKUP(Share15[[#This Row],[Station]],'[7]Reach and Share'!$A$2:$C$563,3,0)</f>
        <v>0</v>
      </c>
      <c r="G469" s="2">
        <f>Share15[[#This Row],[Q1''2025]]-Share15[[#This Row],[Q4''2024]]</f>
        <v>0</v>
      </c>
    </row>
    <row r="470" spans="1:7" x14ac:dyDescent="0.45">
      <c r="A470" s="3" t="s">
        <v>247</v>
      </c>
      <c r="B470" s="2">
        <v>0</v>
      </c>
      <c r="C470" s="2">
        <v>0</v>
      </c>
      <c r="D470" s="2">
        <v>0</v>
      </c>
      <c r="E470" s="2">
        <v>0</v>
      </c>
      <c r="F470" s="2">
        <f>VLOOKUP(Share15[[#This Row],[Station]],'[7]Reach and Share'!$A$2:$C$563,3,0)</f>
        <v>0</v>
      </c>
      <c r="G470" s="2">
        <f>Share15[[#This Row],[Q1''2025]]-Share15[[#This Row],[Q4''2024]]</f>
        <v>0</v>
      </c>
    </row>
    <row r="471" spans="1:7" x14ac:dyDescent="0.45">
      <c r="A471" s="3" t="s">
        <v>245</v>
      </c>
      <c r="B471" s="2">
        <v>0</v>
      </c>
      <c r="C471" s="2">
        <v>0</v>
      </c>
      <c r="D471" s="2">
        <v>0</v>
      </c>
      <c r="E471" s="2">
        <v>0</v>
      </c>
      <c r="F471" s="2">
        <f>VLOOKUP(Share15[[#This Row],[Station]],'[7]Reach and Share'!$A$2:$C$563,3,0)</f>
        <v>0</v>
      </c>
      <c r="G471" s="2">
        <f>Share15[[#This Row],[Q1''2025]]-Share15[[#This Row],[Q4''2024]]</f>
        <v>0</v>
      </c>
    </row>
    <row r="472" spans="1:7" x14ac:dyDescent="0.45">
      <c r="A472" s="3" t="s">
        <v>277</v>
      </c>
      <c r="B472" s="2">
        <v>0</v>
      </c>
      <c r="C472" s="2">
        <v>0</v>
      </c>
      <c r="D472" s="2">
        <v>0</v>
      </c>
      <c r="E472" s="2">
        <v>0</v>
      </c>
      <c r="F472" s="2">
        <f>VLOOKUP(Share15[[#This Row],[Station]],'[7]Reach and Share'!$A$2:$C$563,3,0)</f>
        <v>0</v>
      </c>
      <c r="G472" s="2">
        <f>Share15[[#This Row],[Q1''2025]]-Share15[[#This Row],[Q4''2024]]</f>
        <v>0</v>
      </c>
    </row>
    <row r="473" spans="1:7" x14ac:dyDescent="0.45">
      <c r="A473" s="3" t="s">
        <v>276</v>
      </c>
      <c r="B473" s="2">
        <v>0</v>
      </c>
      <c r="C473" s="2">
        <v>0</v>
      </c>
      <c r="D473" s="2">
        <v>0</v>
      </c>
      <c r="E473" s="2">
        <v>0</v>
      </c>
      <c r="F473" s="2">
        <f>VLOOKUP(Share15[[#This Row],[Station]],'[7]Reach and Share'!$A$2:$C$563,3,0)</f>
        <v>0</v>
      </c>
      <c r="G473" s="2">
        <f>Share15[[#This Row],[Q1''2025]]-Share15[[#This Row],[Q4''2024]]</f>
        <v>0</v>
      </c>
    </row>
    <row r="474" spans="1:7" x14ac:dyDescent="0.45">
      <c r="A474" s="3" t="s">
        <v>275</v>
      </c>
      <c r="B474" s="2">
        <v>0</v>
      </c>
      <c r="C474" s="2">
        <v>0</v>
      </c>
      <c r="D474" s="2">
        <v>0</v>
      </c>
      <c r="E474" s="2">
        <v>0</v>
      </c>
      <c r="F474" s="2">
        <f>VLOOKUP(Share15[[#This Row],[Station]],'[7]Reach and Share'!$A$2:$C$563,3,0)</f>
        <v>0</v>
      </c>
      <c r="G474" s="2">
        <f>Share15[[#This Row],[Q1''2025]]-Share15[[#This Row],[Q4''2024]]</f>
        <v>0</v>
      </c>
    </row>
    <row r="475" spans="1:7" x14ac:dyDescent="0.45">
      <c r="A475" s="3" t="s">
        <v>446</v>
      </c>
      <c r="B475" s="2">
        <v>0</v>
      </c>
      <c r="C475" s="2">
        <v>9.9812118365429797E-4</v>
      </c>
      <c r="D475" s="2">
        <v>0</v>
      </c>
      <c r="E475" s="2">
        <v>0</v>
      </c>
      <c r="F475" s="2">
        <f>VLOOKUP(Share15[[#This Row],[Station]],'[7]Reach and Share'!$A$2:$C$563,3,0)</f>
        <v>0</v>
      </c>
      <c r="G475" s="2">
        <f>Share15[[#This Row],[Q1''2025]]-Share15[[#This Row],[Q4''2024]]</f>
        <v>0</v>
      </c>
    </row>
    <row r="476" spans="1:7" x14ac:dyDescent="0.45">
      <c r="A476" s="3" t="s">
        <v>181</v>
      </c>
      <c r="B476" s="2">
        <v>0</v>
      </c>
      <c r="C476" s="2">
        <v>0</v>
      </c>
      <c r="D476" s="2">
        <v>0</v>
      </c>
      <c r="E476" s="2">
        <v>0</v>
      </c>
      <c r="F476" s="2">
        <f>VLOOKUP(Share15[[#This Row],[Station]],'[7]Reach and Share'!$A$2:$C$563,3,0)</f>
        <v>0</v>
      </c>
      <c r="G476" s="2">
        <f>Share15[[#This Row],[Q1''2025]]-Share15[[#This Row],[Q4''2024]]</f>
        <v>0</v>
      </c>
    </row>
    <row r="477" spans="1:7" x14ac:dyDescent="0.45">
      <c r="A477" s="3" t="s">
        <v>510</v>
      </c>
      <c r="B477" s="2">
        <v>0</v>
      </c>
      <c r="C477" s="2">
        <v>0</v>
      </c>
      <c r="D477" s="2">
        <v>0</v>
      </c>
      <c r="E477" s="2">
        <v>0</v>
      </c>
      <c r="F477" s="2">
        <f>VLOOKUP(Share15[[#This Row],[Station]],'[7]Reach and Share'!$A$2:$C$563,3,0)</f>
        <v>0</v>
      </c>
      <c r="G477" s="2">
        <f>Share15[[#This Row],[Q1''2025]]-Share15[[#This Row],[Q4''2024]]</f>
        <v>0</v>
      </c>
    </row>
    <row r="478" spans="1:7" x14ac:dyDescent="0.45">
      <c r="A478" s="3" t="s">
        <v>73</v>
      </c>
      <c r="B478" s="2">
        <v>0</v>
      </c>
      <c r="C478" s="2">
        <v>0</v>
      </c>
      <c r="D478" s="2">
        <v>0</v>
      </c>
      <c r="E478" s="2">
        <v>0</v>
      </c>
      <c r="F478" s="2">
        <f>VLOOKUP(Share15[[#This Row],[Station]],'[7]Reach and Share'!$A$2:$C$563,3,0)</f>
        <v>0</v>
      </c>
      <c r="G478" s="2">
        <f>Share15[[#This Row],[Q1''2025]]-Share15[[#This Row],[Q4''2024]]</f>
        <v>0</v>
      </c>
    </row>
    <row r="479" spans="1:7" x14ac:dyDescent="0.45">
      <c r="A479" s="3" t="s">
        <v>274</v>
      </c>
      <c r="B479" s="2">
        <v>0</v>
      </c>
      <c r="C479" s="2">
        <v>0</v>
      </c>
      <c r="D479" s="2">
        <v>0</v>
      </c>
      <c r="E479" s="2">
        <v>0</v>
      </c>
      <c r="F479" s="2">
        <f>VLOOKUP(Share15[[#This Row],[Station]],'[7]Reach and Share'!$A$2:$C$563,3,0)</f>
        <v>0</v>
      </c>
      <c r="G479" s="2">
        <f>Share15[[#This Row],[Q1''2025]]-Share15[[#This Row],[Q4''2024]]</f>
        <v>0</v>
      </c>
    </row>
    <row r="480" spans="1:7" x14ac:dyDescent="0.45">
      <c r="A480" s="3" t="s">
        <v>270</v>
      </c>
      <c r="B480" s="2">
        <v>2.1867483052700638E-4</v>
      </c>
      <c r="C480" s="2">
        <v>0</v>
      </c>
      <c r="D480" s="2">
        <v>0</v>
      </c>
      <c r="E480" s="2">
        <v>0</v>
      </c>
      <c r="F480" s="2">
        <f>VLOOKUP(Share15[[#This Row],[Station]],'[7]Reach and Share'!$A$2:$C$563,3,0)</f>
        <v>0</v>
      </c>
      <c r="G480" s="2">
        <f>Share15[[#This Row],[Q1''2025]]-Share15[[#This Row],[Q4''2024]]</f>
        <v>0</v>
      </c>
    </row>
    <row r="481" spans="1:7" x14ac:dyDescent="0.45">
      <c r="A481" s="3" t="s">
        <v>337</v>
      </c>
      <c r="B481" s="2">
        <v>0</v>
      </c>
      <c r="C481" s="2">
        <v>0</v>
      </c>
      <c r="D481" s="2">
        <v>0</v>
      </c>
      <c r="E481" s="2">
        <v>0</v>
      </c>
      <c r="F481" s="2">
        <f>VLOOKUP(Share15[[#This Row],[Station]],'[7]Reach and Share'!$A$2:$C$563,3,0)</f>
        <v>0</v>
      </c>
      <c r="G481" s="2">
        <f>Share15[[#This Row],[Q1''2025]]-Share15[[#This Row],[Q4''2024]]</f>
        <v>0</v>
      </c>
    </row>
    <row r="482" spans="1:7" x14ac:dyDescent="0.45">
      <c r="A482" s="3" t="s">
        <v>338</v>
      </c>
      <c r="B482" s="2">
        <v>0</v>
      </c>
      <c r="C482" s="2">
        <v>0</v>
      </c>
      <c r="D482" s="2">
        <v>0</v>
      </c>
      <c r="E482" s="2">
        <v>0</v>
      </c>
      <c r="F482" s="2">
        <f>VLOOKUP(Share15[[#This Row],[Station]],'[7]Reach and Share'!$A$2:$C$563,3,0)</f>
        <v>0</v>
      </c>
      <c r="G482" s="2">
        <f>Share15[[#This Row],[Q1''2025]]-Share15[[#This Row],[Q4''2024]]</f>
        <v>0</v>
      </c>
    </row>
    <row r="483" spans="1:7" x14ac:dyDescent="0.45">
      <c r="A483" s="3" t="s">
        <v>496</v>
      </c>
      <c r="B483" s="2">
        <v>0</v>
      </c>
      <c r="C483" s="2">
        <v>0</v>
      </c>
      <c r="D483" s="2">
        <v>0</v>
      </c>
      <c r="E483" s="2">
        <v>0</v>
      </c>
      <c r="F483" s="2">
        <f>VLOOKUP(Share15[[#This Row],[Station]],'[7]Reach and Share'!$A$2:$C$563,3,0)</f>
        <v>0</v>
      </c>
      <c r="G483" s="2">
        <f>Share15[[#This Row],[Q1''2025]]-Share15[[#This Row],[Q4''2024]]</f>
        <v>0</v>
      </c>
    </row>
    <row r="484" spans="1:7" x14ac:dyDescent="0.45">
      <c r="A484" s="3" t="s">
        <v>273</v>
      </c>
      <c r="B484" s="2">
        <v>0</v>
      </c>
      <c r="C484" s="2">
        <v>0</v>
      </c>
      <c r="D484" s="2">
        <v>0</v>
      </c>
      <c r="E484" s="2">
        <v>0</v>
      </c>
      <c r="F484" s="2">
        <f>VLOOKUP(Share15[[#This Row],[Station]],'[7]Reach and Share'!$A$2:$C$563,3,0)</f>
        <v>0</v>
      </c>
      <c r="G484" s="2">
        <f>Share15[[#This Row],[Q1''2025]]-Share15[[#This Row],[Q4''2024]]</f>
        <v>0</v>
      </c>
    </row>
    <row r="485" spans="1:7" x14ac:dyDescent="0.45">
      <c r="A485" s="3" t="s">
        <v>76</v>
      </c>
      <c r="B485" s="2">
        <v>0</v>
      </c>
      <c r="C485" s="2">
        <v>0</v>
      </c>
      <c r="D485" s="2">
        <v>0</v>
      </c>
      <c r="E485" s="2">
        <v>0</v>
      </c>
      <c r="F485" s="2">
        <f>VLOOKUP(Share15[[#This Row],[Station]],'[7]Reach and Share'!$A$2:$C$563,3,0)</f>
        <v>0</v>
      </c>
      <c r="G485" s="2">
        <f>Share15[[#This Row],[Q1''2025]]-Share15[[#This Row],[Q4''2024]]</f>
        <v>0</v>
      </c>
    </row>
    <row r="486" spans="1:7" x14ac:dyDescent="0.45">
      <c r="A486" s="3" t="s">
        <v>288</v>
      </c>
      <c r="B486" s="2">
        <v>0</v>
      </c>
      <c r="C486" s="2">
        <v>0</v>
      </c>
      <c r="D486" s="2">
        <v>0</v>
      </c>
      <c r="E486" s="2">
        <v>0</v>
      </c>
      <c r="F486" s="2">
        <f>VLOOKUP(Share15[[#This Row],[Station]],'[7]Reach and Share'!$A$2:$C$563,3,0)</f>
        <v>0</v>
      </c>
      <c r="G486" s="2">
        <f>Share15[[#This Row],[Q1''2025]]-Share15[[#This Row],[Q4''2024]]</f>
        <v>0</v>
      </c>
    </row>
    <row r="487" spans="1:7" x14ac:dyDescent="0.45">
      <c r="A487" s="3" t="s">
        <v>188</v>
      </c>
      <c r="B487" s="2">
        <v>0</v>
      </c>
      <c r="C487" s="2">
        <v>0</v>
      </c>
      <c r="D487" s="2">
        <v>0</v>
      </c>
      <c r="E487" s="2">
        <v>0</v>
      </c>
      <c r="F487" s="2">
        <f>VLOOKUP(Share15[[#This Row],[Station]],'[7]Reach and Share'!$A$2:$C$563,3,0)</f>
        <v>0</v>
      </c>
      <c r="G487" s="2">
        <f>Share15[[#This Row],[Q1''2025]]-Share15[[#This Row],[Q4''2024]]</f>
        <v>0</v>
      </c>
    </row>
    <row r="488" spans="1:7" x14ac:dyDescent="0.45">
      <c r="A488" s="3" t="s">
        <v>269</v>
      </c>
      <c r="B488" s="2">
        <v>0</v>
      </c>
      <c r="C488" s="2">
        <v>0</v>
      </c>
      <c r="D488" s="2">
        <v>0</v>
      </c>
      <c r="E488" s="2">
        <v>0</v>
      </c>
      <c r="F488" s="2">
        <f>VLOOKUP(Share15[[#This Row],[Station]],'[7]Reach and Share'!$A$2:$C$563,3,0)</f>
        <v>0</v>
      </c>
      <c r="G488" s="2">
        <f>Share15[[#This Row],[Q1''2025]]-Share15[[#This Row],[Q4''2024]]</f>
        <v>0</v>
      </c>
    </row>
    <row r="489" spans="1:7" x14ac:dyDescent="0.45">
      <c r="A489" s="3" t="s">
        <v>503</v>
      </c>
      <c r="B489" s="2">
        <v>0</v>
      </c>
      <c r="C489" s="2">
        <v>0</v>
      </c>
      <c r="D489" s="2">
        <v>0</v>
      </c>
      <c r="E489" s="2">
        <v>0</v>
      </c>
      <c r="F489" s="2">
        <f>VLOOKUP(Share15[[#This Row],[Station]],'[7]Reach and Share'!$A$2:$C$563,3,0)</f>
        <v>0</v>
      </c>
      <c r="G489" s="2">
        <f>Share15[[#This Row],[Q1''2025]]-Share15[[#This Row],[Q4''2024]]</f>
        <v>0</v>
      </c>
    </row>
    <row r="490" spans="1:7" x14ac:dyDescent="0.45">
      <c r="A490" s="3" t="s">
        <v>466</v>
      </c>
      <c r="B490" s="2">
        <v>0</v>
      </c>
      <c r="C490" s="2">
        <v>0</v>
      </c>
      <c r="D490" s="2">
        <v>0</v>
      </c>
      <c r="E490" s="2">
        <v>0</v>
      </c>
      <c r="F490" s="2">
        <f>VLOOKUP(Share15[[#This Row],[Station]],'[7]Reach and Share'!$A$2:$C$563,3,0)</f>
        <v>0</v>
      </c>
      <c r="G490" s="2">
        <f>Share15[[#This Row],[Q1''2025]]-Share15[[#This Row],[Q4''2024]]</f>
        <v>0</v>
      </c>
    </row>
    <row r="491" spans="1:7" x14ac:dyDescent="0.45">
      <c r="A491" s="3" t="s">
        <v>222</v>
      </c>
      <c r="B491" s="2">
        <v>0</v>
      </c>
      <c r="C491" s="2">
        <v>0</v>
      </c>
      <c r="D491" s="2">
        <v>0</v>
      </c>
      <c r="E491" s="2">
        <v>0</v>
      </c>
      <c r="F491" s="2">
        <f>VLOOKUP(Share15[[#This Row],[Station]],'[7]Reach and Share'!$A$2:$C$563,3,0)</f>
        <v>0</v>
      </c>
      <c r="G491" s="2">
        <f>Share15[[#This Row],[Q1''2025]]-Share15[[#This Row],[Q4''2024]]</f>
        <v>0</v>
      </c>
    </row>
    <row r="492" spans="1:7" x14ac:dyDescent="0.45">
      <c r="A492" s="3" t="s">
        <v>278</v>
      </c>
      <c r="B492" s="2">
        <v>0</v>
      </c>
      <c r="C492" s="2">
        <v>0</v>
      </c>
      <c r="D492" s="2">
        <v>0</v>
      </c>
      <c r="E492" s="2">
        <v>0</v>
      </c>
      <c r="F492" s="2">
        <f>VLOOKUP(Share15[[#This Row],[Station]],'[7]Reach and Share'!$A$2:$C$563,3,0)</f>
        <v>0</v>
      </c>
      <c r="G492" s="2">
        <f>Share15[[#This Row],[Q1''2025]]-Share15[[#This Row],[Q4''2024]]</f>
        <v>0</v>
      </c>
    </row>
    <row r="493" spans="1:7" x14ac:dyDescent="0.45">
      <c r="A493" s="3" t="s">
        <v>40</v>
      </c>
      <c r="B493" s="2">
        <v>0</v>
      </c>
      <c r="C493" s="2">
        <v>0</v>
      </c>
      <c r="D493" s="2">
        <v>0</v>
      </c>
      <c r="E493" s="2">
        <v>0</v>
      </c>
      <c r="F493" s="2">
        <f>VLOOKUP(Share15[[#This Row],[Station]],'[7]Reach and Share'!$A$2:$C$563,3,0)</f>
        <v>0</v>
      </c>
      <c r="G493" s="2">
        <f>Share15[[#This Row],[Q1''2025]]-Share15[[#This Row],[Q4''2024]]</f>
        <v>0</v>
      </c>
    </row>
    <row r="494" spans="1:7" x14ac:dyDescent="0.45">
      <c r="A494" s="3" t="s">
        <v>281</v>
      </c>
      <c r="B494" s="2">
        <v>4.9201836868576431E-4</v>
      </c>
      <c r="C494" s="2">
        <v>2.8182245185533112E-3</v>
      </c>
      <c r="D494" s="2">
        <v>0</v>
      </c>
      <c r="E494" s="2">
        <v>0</v>
      </c>
      <c r="F494" s="2">
        <f>VLOOKUP(Share15[[#This Row],[Station]],'[7]Reach and Share'!$A$2:$C$563,3,0)</f>
        <v>0</v>
      </c>
      <c r="G494" s="2">
        <f>Share15[[#This Row],[Q1''2025]]-Share15[[#This Row],[Q4''2024]]</f>
        <v>0</v>
      </c>
    </row>
    <row r="495" spans="1:7" x14ac:dyDescent="0.45">
      <c r="A495" s="3" t="s">
        <v>78</v>
      </c>
      <c r="B495" s="2">
        <v>0</v>
      </c>
      <c r="C495" s="2">
        <v>0</v>
      </c>
      <c r="D495" s="2">
        <v>0</v>
      </c>
      <c r="E495" s="2">
        <v>0</v>
      </c>
      <c r="F495" s="2">
        <f>VLOOKUP(Share15[[#This Row],[Station]],'[7]Reach and Share'!$A$2:$C$563,3,0)</f>
        <v>0</v>
      </c>
      <c r="G495" s="2">
        <f>Share15[[#This Row],[Q1''2025]]-Share15[[#This Row],[Q4''2024]]</f>
        <v>0</v>
      </c>
    </row>
    <row r="496" spans="1:7" x14ac:dyDescent="0.45">
      <c r="A496" s="3" t="s">
        <v>477</v>
      </c>
      <c r="B496" s="2">
        <v>0</v>
      </c>
      <c r="C496" s="2">
        <v>0</v>
      </c>
      <c r="D496" s="2">
        <v>0</v>
      </c>
      <c r="E496" s="2">
        <v>0</v>
      </c>
      <c r="F496" s="2">
        <f>VLOOKUP(Share15[[#This Row],[Station]],'[7]Reach and Share'!$A$2:$C$563,3,0)</f>
        <v>0</v>
      </c>
      <c r="G496" s="2">
        <f>Share15[[#This Row],[Q1''2025]]-Share15[[#This Row],[Q4''2024]]</f>
        <v>0</v>
      </c>
    </row>
    <row r="497" spans="1:7" x14ac:dyDescent="0.45">
      <c r="A497" s="3" t="s">
        <v>283</v>
      </c>
      <c r="B497" s="2">
        <v>0</v>
      </c>
      <c r="C497" s="2">
        <v>0</v>
      </c>
      <c r="D497" s="2">
        <v>0</v>
      </c>
      <c r="E497" s="2">
        <v>0</v>
      </c>
      <c r="F497" s="2">
        <f>VLOOKUP(Share15[[#This Row],[Station]],'[7]Reach and Share'!$A$2:$C$563,3,0)</f>
        <v>0</v>
      </c>
      <c r="G497" s="2">
        <f>Share15[[#This Row],[Q1''2025]]-Share15[[#This Row],[Q4''2024]]</f>
        <v>0</v>
      </c>
    </row>
    <row r="498" spans="1:7" x14ac:dyDescent="0.45">
      <c r="A498" s="3" t="s">
        <v>287</v>
      </c>
      <c r="B498" s="2">
        <v>0</v>
      </c>
      <c r="C498" s="2">
        <v>0</v>
      </c>
      <c r="D498" s="2">
        <v>2.231345947875759E-4</v>
      </c>
      <c r="E498" s="2">
        <v>0</v>
      </c>
      <c r="F498" s="2">
        <f>VLOOKUP(Share15[[#This Row],[Station]],'[7]Reach and Share'!$A$2:$C$563,3,0)</f>
        <v>0</v>
      </c>
      <c r="G498" s="2">
        <f>Share15[[#This Row],[Q1''2025]]-Share15[[#This Row],[Q4''2024]]</f>
        <v>0</v>
      </c>
    </row>
    <row r="499" spans="1:7" x14ac:dyDescent="0.45">
      <c r="A499" s="3" t="s">
        <v>336</v>
      </c>
      <c r="B499" s="2">
        <v>0</v>
      </c>
      <c r="C499" s="2">
        <v>1.409112259276656E-3</v>
      </c>
      <c r="D499" s="2">
        <v>3.123884327026062E-4</v>
      </c>
      <c r="E499" s="2">
        <v>0</v>
      </c>
      <c r="F499" s="2">
        <f>VLOOKUP(Share15[[#This Row],[Station]],'[7]Reach and Share'!$A$2:$C$563,3,0)</f>
        <v>0</v>
      </c>
      <c r="G499" s="2">
        <f>Share15[[#This Row],[Q1''2025]]-Share15[[#This Row],[Q4''2024]]</f>
        <v>0</v>
      </c>
    </row>
    <row r="500" spans="1:7" x14ac:dyDescent="0.45">
      <c r="A500" s="3" t="s">
        <v>179</v>
      </c>
      <c r="B500" s="2">
        <v>0</v>
      </c>
      <c r="C500" s="2">
        <v>0</v>
      </c>
      <c r="D500" s="2">
        <v>4.0164227061763644E-4</v>
      </c>
      <c r="E500" s="2">
        <v>0</v>
      </c>
      <c r="F500" s="2">
        <f>VLOOKUP(Share15[[#This Row],[Station]],'[7]Reach and Share'!$A$2:$C$563,3,0)</f>
        <v>0</v>
      </c>
      <c r="G500" s="2">
        <f>Share15[[#This Row],[Q1''2025]]-Share15[[#This Row],[Q4''2024]]</f>
        <v>0</v>
      </c>
    </row>
    <row r="501" spans="1:7" x14ac:dyDescent="0.45">
      <c r="A501" s="3" t="s">
        <v>345</v>
      </c>
      <c r="B501" s="2">
        <v>0</v>
      </c>
      <c r="C501" s="2">
        <v>0</v>
      </c>
      <c r="D501" s="2">
        <v>5.3552302749018199E-4</v>
      </c>
      <c r="E501" s="2">
        <v>0</v>
      </c>
      <c r="F501" s="2">
        <f>VLOOKUP(Share15[[#This Row],[Station]],'[7]Reach and Share'!$A$2:$C$563,3,0)</f>
        <v>0</v>
      </c>
      <c r="G501" s="2">
        <f>Share15[[#This Row],[Q1''2025]]-Share15[[#This Row],[Q4''2024]]</f>
        <v>0</v>
      </c>
    </row>
    <row r="502" spans="1:7" x14ac:dyDescent="0.45">
      <c r="A502" s="3" t="s">
        <v>479</v>
      </c>
      <c r="B502" s="2">
        <v>0</v>
      </c>
      <c r="C502" s="2">
        <v>0</v>
      </c>
      <c r="D502" s="2">
        <v>5.3552302749018199E-4</v>
      </c>
      <c r="E502" s="2">
        <v>0</v>
      </c>
      <c r="F502" s="2">
        <f>VLOOKUP(Share15[[#This Row],[Station]],'[7]Reach and Share'!$A$2:$C$563,3,0)</f>
        <v>0</v>
      </c>
      <c r="G502" s="2">
        <f>Share15[[#This Row],[Q1''2025]]-Share15[[#This Row],[Q4''2024]]</f>
        <v>0</v>
      </c>
    </row>
    <row r="503" spans="1:7" x14ac:dyDescent="0.45">
      <c r="A503" s="3" t="s">
        <v>271</v>
      </c>
      <c r="B503" s="2">
        <v>0</v>
      </c>
      <c r="C503" s="2">
        <v>0</v>
      </c>
      <c r="D503" s="2">
        <v>5.801499464476972E-4</v>
      </c>
      <c r="E503" s="2">
        <v>0</v>
      </c>
      <c r="F503" s="2">
        <f>VLOOKUP(Share15[[#This Row],[Station]],'[7]Reach and Share'!$A$2:$C$563,3,0)</f>
        <v>0</v>
      </c>
      <c r="G503" s="2">
        <f>Share15[[#This Row],[Q1''2025]]-Share15[[#This Row],[Q4''2024]]</f>
        <v>0</v>
      </c>
    </row>
    <row r="504" spans="1:7" x14ac:dyDescent="0.45">
      <c r="A504" s="3" t="s">
        <v>303</v>
      </c>
      <c r="B504" s="2">
        <v>0</v>
      </c>
      <c r="C504" s="2">
        <v>0</v>
      </c>
      <c r="D504" s="2">
        <v>8.925383791503035E-4</v>
      </c>
      <c r="E504" s="2">
        <v>0</v>
      </c>
      <c r="F504" s="2">
        <f>VLOOKUP(Share15[[#This Row],[Station]],'[7]Reach and Share'!$A$2:$C$563,3,0)</f>
        <v>0</v>
      </c>
      <c r="G504" s="2">
        <f>Share15[[#This Row],[Q1''2025]]-Share15[[#This Row],[Q4''2024]]</f>
        <v>0</v>
      </c>
    </row>
    <row r="505" spans="1:7" x14ac:dyDescent="0.45">
      <c r="A505" s="3" t="s">
        <v>280</v>
      </c>
      <c r="B505" s="2">
        <v>0</v>
      </c>
      <c r="C505" s="2">
        <v>0</v>
      </c>
      <c r="D505" s="2">
        <v>9.371652981078186E-4</v>
      </c>
      <c r="E505" s="2">
        <v>0</v>
      </c>
      <c r="F505" s="2">
        <f>VLOOKUP(Share15[[#This Row],[Station]],'[7]Reach and Share'!$A$2:$C$563,3,0)</f>
        <v>0</v>
      </c>
      <c r="G505" s="2">
        <f>Share15[[#This Row],[Q1''2025]]-Share15[[#This Row],[Q4''2024]]</f>
        <v>0</v>
      </c>
    </row>
    <row r="506" spans="1:7" x14ac:dyDescent="0.45">
      <c r="A506" s="3" t="s">
        <v>264</v>
      </c>
      <c r="B506" s="2">
        <v>0</v>
      </c>
      <c r="C506" s="2">
        <v>0</v>
      </c>
      <c r="D506" s="2">
        <v>1.026419136022849E-3</v>
      </c>
      <c r="E506" s="2">
        <v>0</v>
      </c>
      <c r="F506" s="2">
        <f>VLOOKUP(Share15[[#This Row],[Station]],'[7]Reach and Share'!$A$2:$C$563,3,0)</f>
        <v>0</v>
      </c>
      <c r="G506" s="2">
        <f>Share15[[#This Row],[Q1''2025]]-Share15[[#This Row],[Q4''2024]]</f>
        <v>0</v>
      </c>
    </row>
    <row r="507" spans="1:7" x14ac:dyDescent="0.45">
      <c r="A507" s="3" t="s">
        <v>478</v>
      </c>
      <c r="B507" s="2">
        <v>0</v>
      </c>
      <c r="C507" s="2">
        <v>0</v>
      </c>
      <c r="D507" s="2">
        <v>1.249553730810425E-3</v>
      </c>
      <c r="E507" s="2">
        <v>0</v>
      </c>
      <c r="F507" s="2">
        <f>VLOOKUP(Share15[[#This Row],[Station]],'[7]Reach and Share'!$A$2:$C$563,3,0)</f>
        <v>0</v>
      </c>
      <c r="G507" s="2">
        <f>Share15[[#This Row],[Q1''2025]]-Share15[[#This Row],[Q4''2024]]</f>
        <v>0</v>
      </c>
    </row>
    <row r="508" spans="1:7" x14ac:dyDescent="0.45">
      <c r="A508" s="3" t="s">
        <v>335</v>
      </c>
      <c r="B508" s="2">
        <v>0</v>
      </c>
      <c r="C508" s="2">
        <v>6.399718177548145E-3</v>
      </c>
      <c r="D508" s="2">
        <v>1.29418064976794E-3</v>
      </c>
      <c r="E508" s="2">
        <v>0</v>
      </c>
      <c r="F508" s="2">
        <f>VLOOKUP(Share15[[#This Row],[Station]],'[7]Reach and Share'!$A$2:$C$563,3,0)</f>
        <v>0</v>
      </c>
      <c r="G508" s="2">
        <f>Share15[[#This Row],[Q1''2025]]-Share15[[#This Row],[Q4''2024]]</f>
        <v>0</v>
      </c>
    </row>
    <row r="509" spans="1:7" x14ac:dyDescent="0.45">
      <c r="A509" s="3" t="s">
        <v>473</v>
      </c>
      <c r="B509" s="2">
        <v>0</v>
      </c>
      <c r="C509" s="2">
        <v>0</v>
      </c>
      <c r="D509" s="2">
        <v>1.472688325598001E-3</v>
      </c>
      <c r="E509" s="2">
        <v>0</v>
      </c>
      <c r="F509" s="2">
        <f>VLOOKUP(Share15[[#This Row],[Station]],'[7]Reach and Share'!$A$2:$C$563,3,0)</f>
        <v>0</v>
      </c>
      <c r="G509" s="2">
        <f>Share15[[#This Row],[Q1''2025]]-Share15[[#This Row],[Q4''2024]]</f>
        <v>0</v>
      </c>
    </row>
    <row r="510" spans="1:7" x14ac:dyDescent="0.45">
      <c r="A510" s="3" t="s">
        <v>49</v>
      </c>
      <c r="B510" s="2">
        <v>0</v>
      </c>
      <c r="C510" s="2">
        <v>1.8788163457022081E-3</v>
      </c>
      <c r="D510" s="2">
        <v>1.472688325598001E-3</v>
      </c>
      <c r="E510" s="2">
        <v>0</v>
      </c>
      <c r="F510" s="2">
        <f>VLOOKUP(Share15[[#This Row],[Station]],'[7]Reach and Share'!$A$2:$C$563,3,0)</f>
        <v>0</v>
      </c>
      <c r="G510" s="2">
        <f>Share15[[#This Row],[Q1''2025]]-Share15[[#This Row],[Q4''2024]]</f>
        <v>0</v>
      </c>
    </row>
    <row r="511" spans="1:7" x14ac:dyDescent="0.45">
      <c r="A511" s="3" t="s">
        <v>203</v>
      </c>
      <c r="B511" s="2">
        <v>0</v>
      </c>
      <c r="C511" s="2">
        <v>0</v>
      </c>
      <c r="D511" s="2">
        <v>1.472688325598001E-3</v>
      </c>
      <c r="E511" s="2">
        <v>0</v>
      </c>
      <c r="F511" s="2">
        <f>VLOOKUP(Share15[[#This Row],[Station]],'[7]Reach and Share'!$A$2:$C$563,3,0)</f>
        <v>0</v>
      </c>
      <c r="G511" s="2">
        <f>Share15[[#This Row],[Q1''2025]]-Share15[[#This Row],[Q4''2024]]</f>
        <v>0</v>
      </c>
    </row>
    <row r="512" spans="1:7" x14ac:dyDescent="0.45">
      <c r="A512" s="3" t="s">
        <v>160</v>
      </c>
      <c r="B512" s="2">
        <v>4.9201836868576431E-4</v>
      </c>
      <c r="C512" s="2">
        <v>0</v>
      </c>
      <c r="D512" s="2">
        <v>1.740449839343092E-3</v>
      </c>
      <c r="E512" s="2">
        <v>0</v>
      </c>
      <c r="F512" s="2">
        <f>VLOOKUP(Share15[[#This Row],[Station]],'[7]Reach and Share'!$A$2:$C$563,3,0)</f>
        <v>0</v>
      </c>
      <c r="G512" s="2">
        <f>Share15[[#This Row],[Q1''2025]]-Share15[[#This Row],[Q4''2024]]</f>
        <v>0</v>
      </c>
    </row>
    <row r="513" spans="1:7" x14ac:dyDescent="0.45">
      <c r="A513" s="3" t="s">
        <v>412</v>
      </c>
      <c r="B513" s="2">
        <v>0</v>
      </c>
      <c r="C513" s="2">
        <v>0</v>
      </c>
      <c r="D513" s="2">
        <v>1.8297036772581222E-3</v>
      </c>
      <c r="E513" s="2">
        <v>0</v>
      </c>
      <c r="F513" s="2">
        <f>VLOOKUP(Share15[[#This Row],[Station]],'[7]Reach and Share'!$A$2:$C$563,3,0)</f>
        <v>0</v>
      </c>
      <c r="G513" s="2">
        <f>Share15[[#This Row],[Q1''2025]]-Share15[[#This Row],[Q4''2024]]</f>
        <v>0</v>
      </c>
    </row>
    <row r="514" spans="1:7" x14ac:dyDescent="0.45">
      <c r="A514" s="3" t="s">
        <v>168</v>
      </c>
      <c r="B514" s="2">
        <v>0</v>
      </c>
      <c r="C514" s="2">
        <v>0</v>
      </c>
      <c r="D514" s="2">
        <v>2.052838272045698E-3</v>
      </c>
      <c r="E514" s="2">
        <v>0</v>
      </c>
      <c r="F514" s="2">
        <f>VLOOKUP(Share15[[#This Row],[Station]],'[7]Reach and Share'!$A$2:$C$563,3,0)</f>
        <v>0</v>
      </c>
      <c r="G514" s="2">
        <f>Share15[[#This Row],[Q1''2025]]-Share15[[#This Row],[Q4''2024]]</f>
        <v>0</v>
      </c>
    </row>
    <row r="515" spans="1:7" x14ac:dyDescent="0.45">
      <c r="A515" s="3" t="s">
        <v>44</v>
      </c>
      <c r="B515" s="2">
        <v>0</v>
      </c>
      <c r="C515" s="2">
        <v>0</v>
      </c>
      <c r="D515" s="2">
        <v>2.097465191003213E-3</v>
      </c>
      <c r="E515" s="2">
        <v>0</v>
      </c>
      <c r="F515" s="2">
        <f>VLOOKUP(Share15[[#This Row],[Station]],'[7]Reach and Share'!$A$2:$C$563,3,0)</f>
        <v>0</v>
      </c>
      <c r="G515" s="2">
        <f>Share15[[#This Row],[Q1''2025]]-Share15[[#This Row],[Q4''2024]]</f>
        <v>0</v>
      </c>
    </row>
    <row r="516" spans="1:7" x14ac:dyDescent="0.45">
      <c r="A516" s="3" t="s">
        <v>320</v>
      </c>
      <c r="B516" s="2">
        <v>0</v>
      </c>
      <c r="C516" s="2">
        <v>0</v>
      </c>
      <c r="D516" s="2">
        <v>2.142092109960728E-3</v>
      </c>
      <c r="E516" s="2">
        <v>0</v>
      </c>
      <c r="F516" s="2">
        <f>VLOOKUP(Share15[[#This Row],[Station]],'[7]Reach and Share'!$A$2:$C$563,3,0)</f>
        <v>0</v>
      </c>
      <c r="G516" s="2">
        <f>Share15[[#This Row],[Q1''2025]]-Share15[[#This Row],[Q4''2024]]</f>
        <v>0</v>
      </c>
    </row>
    <row r="517" spans="1:7" x14ac:dyDescent="0.45">
      <c r="A517" s="3" t="s">
        <v>453</v>
      </c>
      <c r="B517" s="2">
        <v>0</v>
      </c>
      <c r="C517" s="2">
        <v>0</v>
      </c>
      <c r="D517" s="2">
        <v>2.8561228132809708E-3</v>
      </c>
      <c r="E517" s="2">
        <v>0</v>
      </c>
      <c r="F517" s="2">
        <f>VLOOKUP(Share15[[#This Row],[Station]],'[7]Reach and Share'!$A$2:$C$563,3,0)</f>
        <v>0</v>
      </c>
      <c r="G517" s="2">
        <f>Share15[[#This Row],[Q1''2025]]-Share15[[#This Row],[Q4''2024]]</f>
        <v>0</v>
      </c>
    </row>
    <row r="518" spans="1:7" x14ac:dyDescent="0.45">
      <c r="A518" s="3" t="s">
        <v>468</v>
      </c>
      <c r="B518" s="2">
        <v>0</v>
      </c>
      <c r="C518" s="2">
        <v>0</v>
      </c>
      <c r="D518" s="2">
        <v>8.7022491967154586E-3</v>
      </c>
      <c r="E518" s="2">
        <v>0</v>
      </c>
      <c r="F518" s="2">
        <f>VLOOKUP(Share15[[#This Row],[Station]],'[7]Reach and Share'!$A$2:$C$563,3,0)</f>
        <v>0</v>
      </c>
      <c r="G518" s="2">
        <f>Share15[[#This Row],[Q1''2025]]-Share15[[#This Row],[Q4''2024]]</f>
        <v>0</v>
      </c>
    </row>
    <row r="519" spans="1:7" x14ac:dyDescent="0.45">
      <c r="A519" s="3" t="s">
        <v>353</v>
      </c>
      <c r="B519" s="2">
        <v>0</v>
      </c>
      <c r="C519" s="2">
        <v>3.2879286049788642E-3</v>
      </c>
      <c r="D519" s="2">
        <v>8.7915030346304886E-3</v>
      </c>
      <c r="E519" s="2">
        <v>0</v>
      </c>
      <c r="F519" s="2">
        <f>VLOOKUP(Share15[[#This Row],[Station]],'[7]Reach and Share'!$A$2:$C$563,3,0)</f>
        <v>0</v>
      </c>
      <c r="G519" s="2">
        <f>Share15[[#This Row],[Q1''2025]]-Share15[[#This Row],[Q4''2024]]</f>
        <v>0</v>
      </c>
    </row>
    <row r="520" spans="1:7" x14ac:dyDescent="0.45">
      <c r="A520" s="3" t="s">
        <v>405</v>
      </c>
      <c r="B520" s="2">
        <v>0</v>
      </c>
      <c r="C520" s="2">
        <v>0</v>
      </c>
      <c r="D520" s="2">
        <v>9.6840414137807918E-3</v>
      </c>
      <c r="E520" s="2">
        <v>0</v>
      </c>
      <c r="F520" s="2">
        <f>VLOOKUP(Share15[[#This Row],[Station]],'[7]Reach and Share'!$A$2:$C$563,3,0)</f>
        <v>0</v>
      </c>
      <c r="G520" s="2">
        <f>Share15[[#This Row],[Q1''2025]]-Share15[[#This Row],[Q4''2024]]</f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0"/>
  <sheetViews>
    <sheetView workbookViewId="0">
      <selection activeCell="J11" sqref="J11"/>
    </sheetView>
  </sheetViews>
  <sheetFormatPr defaultRowHeight="14.25" x14ac:dyDescent="0.45"/>
  <cols>
    <col min="1" max="1" width="31.796875" bestFit="1" customWidth="1"/>
    <col min="2" max="4" width="11.73046875" bestFit="1" customWidth="1"/>
    <col min="5" max="5" width="11.73046875" style="4" bestFit="1" customWidth="1"/>
    <col min="6" max="6" width="9.06640625" style="2"/>
  </cols>
  <sheetData>
    <row r="1" spans="1:13" x14ac:dyDescent="0.45">
      <c r="A1" s="3" t="s">
        <v>0</v>
      </c>
      <c r="B1" s="3" t="s">
        <v>527</v>
      </c>
      <c r="C1" s="3" t="s">
        <v>528</v>
      </c>
      <c r="D1" s="3" t="s">
        <v>529</v>
      </c>
      <c r="E1" s="4" t="s">
        <v>530</v>
      </c>
      <c r="F1" s="2" t="s">
        <v>531</v>
      </c>
      <c r="G1" t="s">
        <v>532</v>
      </c>
    </row>
    <row r="2" spans="1:13" x14ac:dyDescent="0.45">
      <c r="A2" s="3" t="s">
        <v>4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f>Share16[[#This Row],[Q1''2025]]-Share16[[#This Row],[Q4''2024]]</f>
        <v>0</v>
      </c>
    </row>
    <row r="3" spans="1:13" x14ac:dyDescent="0.45">
      <c r="A3" s="3" t="s">
        <v>279</v>
      </c>
      <c r="B3" s="2">
        <v>0.16196748302119779</v>
      </c>
      <c r="C3" s="2">
        <v>0.21095475211084649</v>
      </c>
      <c r="D3" s="2">
        <v>0.2557132273323075</v>
      </c>
      <c r="E3" s="2">
        <v>0.3503001438706157</v>
      </c>
      <c r="F3" s="2">
        <f>VLOOKUP(Share16[[#This Row],[Station]],'[8]Reach and Share'!$A$3:$C$562,3,0)</f>
        <v>0.32755694965804488</v>
      </c>
      <c r="G3" s="2">
        <f>Share16[[#This Row],[Q1''2025]]-Share16[[#This Row],[Q4''2024]]</f>
        <v>-2.2743194212570816E-2</v>
      </c>
    </row>
    <row r="4" spans="1:13" x14ac:dyDescent="0.45">
      <c r="A4" s="3" t="s">
        <v>30</v>
      </c>
      <c r="B4" s="2">
        <v>0.25915826301708167</v>
      </c>
      <c r="C4" s="2">
        <v>0.38120805369127519</v>
      </c>
      <c r="D4" s="2">
        <v>0.27092950361885221</v>
      </c>
      <c r="E4" s="2">
        <v>0.17815151064146451</v>
      </c>
      <c r="F4" s="2">
        <f>VLOOKUP(Share16[[#This Row],[Station]],'[8]Reach and Share'!$A$3:$C$562,3,0)</f>
        <v>0.22049673471486611</v>
      </c>
      <c r="G4" s="2">
        <f>Share16[[#This Row],[Q1''2025]]-Share16[[#This Row],[Q4''2024]]</f>
        <v>4.2345224073401605E-2</v>
      </c>
    </row>
    <row r="5" spans="1:13" x14ac:dyDescent="0.45">
      <c r="A5" s="3" t="s">
        <v>5</v>
      </c>
      <c r="B5" s="2">
        <v>0.1994237497427454</v>
      </c>
      <c r="C5" s="2">
        <v>0.10673305910370211</v>
      </c>
      <c r="D5" s="2">
        <v>0.18105659087023418</v>
      </c>
      <c r="E5" s="2">
        <v>0.11529493476211741</v>
      </c>
      <c r="F5" s="2">
        <f>VLOOKUP(Share16[[#This Row],[Station]],'[8]Reach and Share'!$A$3:$C$562,3,0)</f>
        <v>0.12649766030750251</v>
      </c>
      <c r="G5" s="2">
        <f>Share16[[#This Row],[Q1''2025]]-Share16[[#This Row],[Q4''2024]]</f>
        <v>1.1202725545385095E-2</v>
      </c>
      <c r="M5">
        <v>100</v>
      </c>
    </row>
    <row r="6" spans="1:13" x14ac:dyDescent="0.45">
      <c r="A6" s="3" t="s">
        <v>14</v>
      </c>
      <c r="B6" s="2">
        <v>5.8654044041983929E-3</v>
      </c>
      <c r="C6" s="2">
        <v>1.24702316518727E-2</v>
      </c>
      <c r="D6" s="2">
        <v>9.9162249957257653E-3</v>
      </c>
      <c r="E6" s="2">
        <v>4.1077541300788806E-2</v>
      </c>
      <c r="F6" s="2">
        <f>VLOOKUP(Share16[[#This Row],[Station]],'[8]Reach and Share'!$A$3:$C$562,3,0)</f>
        <v>7.2144803825782894E-2</v>
      </c>
      <c r="G6" s="2">
        <f>Share16[[#This Row],[Q1''2025]]-Share16[[#This Row],[Q4''2024]]</f>
        <v>3.1067262524994088E-2</v>
      </c>
    </row>
    <row r="7" spans="1:13" x14ac:dyDescent="0.45">
      <c r="A7" s="3" t="s">
        <v>6</v>
      </c>
      <c r="B7" s="2">
        <v>5.1399464910475416E-2</v>
      </c>
      <c r="C7" s="2">
        <v>3.4509634119939375E-2</v>
      </c>
      <c r="D7" s="2">
        <v>5.1632757736365192E-2</v>
      </c>
      <c r="E7" s="2">
        <v>7.1389591705114858E-2</v>
      </c>
      <c r="F7" s="2">
        <f>VLOOKUP(Share16[[#This Row],[Station]],'[8]Reach and Share'!$A$3:$C$562,3,0)</f>
        <v>4.2422995834833138E-2</v>
      </c>
      <c r="G7" s="2">
        <f>Share16[[#This Row],[Q1''2025]]-Share16[[#This Row],[Q4''2024]]</f>
        <v>-2.8966595870281719E-2</v>
      </c>
    </row>
    <row r="8" spans="1:13" x14ac:dyDescent="0.45">
      <c r="A8" s="3" t="s">
        <v>22</v>
      </c>
      <c r="B8" s="2">
        <v>1.646429306441655E-2</v>
      </c>
      <c r="C8" s="2">
        <v>1.4765100671140941E-2</v>
      </c>
      <c r="D8" s="2">
        <v>1.2936684333504301E-2</v>
      </c>
      <c r="E8" s="2">
        <v>0</v>
      </c>
      <c r="F8" s="2">
        <f>VLOOKUP(Share16[[#This Row],[Station]],'[8]Reach and Share'!$A$3:$C$562,3,0)</f>
        <v>2.2111379647246361E-2</v>
      </c>
      <c r="G8" s="2">
        <f>Share16[[#This Row],[Q1''2025]]-Share16[[#This Row],[Q4''2024]]</f>
        <v>2.2111379647246361E-2</v>
      </c>
    </row>
    <row r="9" spans="1:13" x14ac:dyDescent="0.45">
      <c r="A9" s="3" t="s">
        <v>8</v>
      </c>
      <c r="B9" s="2">
        <v>2.037456266721548E-2</v>
      </c>
      <c r="C9" s="2">
        <v>1.7925957999566998E-2</v>
      </c>
      <c r="D9" s="2">
        <v>1.9547500997321481E-2</v>
      </c>
      <c r="E9" s="2">
        <v>4.65843131418366E-2</v>
      </c>
      <c r="F9" s="2">
        <f>VLOOKUP(Share16[[#This Row],[Station]],'[8]Reach and Share'!$A$3:$C$562,3,0)</f>
        <v>2.0928677945184351E-2</v>
      </c>
      <c r="G9" s="2">
        <f>Share16[[#This Row],[Q1''2025]]-Share16[[#This Row],[Q4''2024]]</f>
        <v>-2.565563519665225E-2</v>
      </c>
    </row>
    <row r="10" spans="1:13" x14ac:dyDescent="0.45">
      <c r="A10" s="3" t="s">
        <v>11</v>
      </c>
      <c r="B10" s="2">
        <v>8.1240996089730386E-2</v>
      </c>
      <c r="C10" s="2">
        <v>4.615717687811214E-2</v>
      </c>
      <c r="D10" s="2">
        <v>4.564882885963413E-2</v>
      </c>
      <c r="E10" s="2">
        <v>5.1892642754378132E-2</v>
      </c>
      <c r="F10" s="2">
        <f>VLOOKUP(Share16[[#This Row],[Station]],'[8]Reach and Share'!$A$3:$C$562,3,0)</f>
        <v>1.9180336298657889E-2</v>
      </c>
      <c r="G10" s="2">
        <f>Share16[[#This Row],[Q1''2025]]-Share16[[#This Row],[Q4''2024]]</f>
        <v>-3.2712306455720243E-2</v>
      </c>
    </row>
    <row r="11" spans="1:13" x14ac:dyDescent="0.45">
      <c r="A11" s="3" t="s">
        <v>336</v>
      </c>
      <c r="B11" s="2">
        <v>1.450915826301708E-2</v>
      </c>
      <c r="C11" s="2">
        <v>2.061052175795627E-2</v>
      </c>
      <c r="D11" s="2">
        <v>2.1143215364449758E-2</v>
      </c>
      <c r="E11" s="2">
        <v>1.726447388004167E-2</v>
      </c>
      <c r="F11" s="2">
        <f>VLOOKUP(Share16[[#This Row],[Station]],'[8]Reach and Share'!$A$3:$C$562,3,0)</f>
        <v>1.5683653005604981E-2</v>
      </c>
      <c r="G11" s="2">
        <f>Share16[[#This Row],[Q1''2025]]-Share16[[#This Row],[Q4''2024]]</f>
        <v>-1.5808208744366899E-3</v>
      </c>
    </row>
    <row r="12" spans="1:13" x14ac:dyDescent="0.45">
      <c r="A12" s="3" t="s">
        <v>261</v>
      </c>
      <c r="B12" s="2">
        <v>9.7756740069973227E-3</v>
      </c>
      <c r="C12" s="2">
        <v>2.468066681099805E-2</v>
      </c>
      <c r="D12" s="2">
        <v>4.5021941072548024E-3</v>
      </c>
      <c r="E12" s="2">
        <v>5.5563823981743324E-3</v>
      </c>
      <c r="F12" s="2">
        <f>VLOOKUP(Share16[[#This Row],[Station]],'[8]Reach and Share'!$A$3:$C$562,3,0)</f>
        <v>1.352393685401347E-2</v>
      </c>
      <c r="G12" s="2">
        <f>Share16[[#This Row],[Q1''2025]]-Share16[[#This Row],[Q4''2024]]</f>
        <v>7.9675544558391372E-3</v>
      </c>
    </row>
    <row r="13" spans="1:13" x14ac:dyDescent="0.45">
      <c r="A13" s="3" t="s">
        <v>33</v>
      </c>
      <c r="B13" s="2">
        <v>3.1899567812307063E-3</v>
      </c>
      <c r="C13" s="2">
        <v>3.5072526520891971E-3</v>
      </c>
      <c r="D13" s="2">
        <v>1.0258163788681831E-3</v>
      </c>
      <c r="E13" s="2">
        <v>0</v>
      </c>
      <c r="F13" s="2">
        <f>VLOOKUP(Share16[[#This Row],[Station]],'[8]Reach and Share'!$A$3:$C$562,3,0)</f>
        <v>1.285545328328277E-2</v>
      </c>
      <c r="G13" s="2">
        <f>Share16[[#This Row],[Q1''2025]]-Share16[[#This Row],[Q4''2024]]</f>
        <v>1.285545328328277E-2</v>
      </c>
    </row>
    <row r="14" spans="1:13" x14ac:dyDescent="0.45">
      <c r="A14" s="3" t="s">
        <v>28</v>
      </c>
      <c r="B14" s="2">
        <v>4.0646223502778349E-3</v>
      </c>
      <c r="C14" s="2">
        <v>4.892833946741719E-3</v>
      </c>
      <c r="D14" s="2">
        <v>3.87530632016869E-3</v>
      </c>
      <c r="E14" s="2">
        <v>1.9943443964875719E-2</v>
      </c>
      <c r="F14" s="2">
        <f>VLOOKUP(Share16[[#This Row],[Station]],'[8]Reach and Share'!$A$3:$C$562,3,0)</f>
        <v>7.4047410911708741E-3</v>
      </c>
      <c r="G14" s="2">
        <f>Share16[[#This Row],[Q1''2025]]-Share16[[#This Row],[Q4''2024]]</f>
        <v>-1.2538702873704845E-2</v>
      </c>
    </row>
    <row r="15" spans="1:13" x14ac:dyDescent="0.45">
      <c r="A15" s="3" t="s">
        <v>324</v>
      </c>
      <c r="B15" s="2">
        <v>3.4986622761885161E-3</v>
      </c>
      <c r="C15" s="2">
        <v>5.6289240095258705E-4</v>
      </c>
      <c r="D15" s="2">
        <v>3.9892859178207099E-4</v>
      </c>
      <c r="E15" s="2">
        <v>1.9844222850622613E-4</v>
      </c>
      <c r="F15" s="2">
        <f>VLOOKUP(Share16[[#This Row],[Station]],'[8]Reach and Share'!$A$3:$C$562,3,0)</f>
        <v>6.3248830153751221E-3</v>
      </c>
      <c r="G15" s="2">
        <f>Share16[[#This Row],[Q1''2025]]-Share16[[#This Row],[Q4''2024]]</f>
        <v>6.1264407868688959E-3</v>
      </c>
    </row>
    <row r="16" spans="1:13" x14ac:dyDescent="0.45">
      <c r="A16" s="3" t="s">
        <v>17</v>
      </c>
      <c r="B16" s="2">
        <v>1.3891747273101461E-2</v>
      </c>
      <c r="C16" s="2">
        <v>1.2989824637367389E-3</v>
      </c>
      <c r="D16" s="2">
        <v>1.1967857753462129E-3</v>
      </c>
      <c r="E16" s="2">
        <v>3.5719601131120699E-3</v>
      </c>
      <c r="F16" s="2">
        <f>VLOOKUP(Share16[[#This Row],[Station]],'[8]Reach and Share'!$A$3:$C$562,3,0)</f>
        <v>6.2220393891088601E-3</v>
      </c>
      <c r="G16" s="2">
        <f>Share16[[#This Row],[Q1''2025]]-Share16[[#This Row],[Q4''2024]]</f>
        <v>2.6500792759967902E-3</v>
      </c>
    </row>
    <row r="17" spans="1:7" x14ac:dyDescent="0.45">
      <c r="A17" s="3" t="s">
        <v>19</v>
      </c>
      <c r="B17" s="2">
        <v>2.3255813953488368E-2</v>
      </c>
      <c r="C17" s="2">
        <v>3.9748863390344231E-2</v>
      </c>
      <c r="D17" s="2">
        <v>7.180714652077278E-3</v>
      </c>
      <c r="E17" s="2">
        <v>1.1410428139108004E-3</v>
      </c>
      <c r="F17" s="2">
        <f>VLOOKUP(Share16[[#This Row],[Station]],'[8]Reach and Share'!$A$3:$C$562,3,0)</f>
        <v>6.1706175759757287E-3</v>
      </c>
      <c r="G17" s="2">
        <f>Share16[[#This Row],[Q1''2025]]-Share16[[#This Row],[Q4''2024]]</f>
        <v>5.0295747620649287E-3</v>
      </c>
    </row>
    <row r="18" spans="1:7" x14ac:dyDescent="0.45">
      <c r="A18" s="3" t="s">
        <v>41</v>
      </c>
      <c r="B18" s="2">
        <v>0</v>
      </c>
      <c r="C18" s="2">
        <v>0</v>
      </c>
      <c r="D18" s="2">
        <v>0</v>
      </c>
      <c r="E18" s="2">
        <v>4.4153395842635324E-3</v>
      </c>
      <c r="F18" s="2">
        <f>VLOOKUP(Share16[[#This Row],[Station]],'[8]Reach and Share'!$A$3:$C$562,3,0)</f>
        <v>6.0677739497094667E-3</v>
      </c>
      <c r="G18" s="2">
        <f>Share16[[#This Row],[Q1''2025]]-Share16[[#This Row],[Q4''2024]]</f>
        <v>1.6524343654459343E-3</v>
      </c>
    </row>
    <row r="19" spans="1:7" x14ac:dyDescent="0.45">
      <c r="A19" s="3" t="s">
        <v>7</v>
      </c>
      <c r="B19" s="2">
        <v>2.469643959662482E-2</v>
      </c>
      <c r="C19" s="2">
        <v>3.1911669192465901E-2</v>
      </c>
      <c r="D19" s="2">
        <v>1.06570923804639E-2</v>
      </c>
      <c r="E19" s="2">
        <v>1.3246018752790589E-2</v>
      </c>
      <c r="F19" s="2">
        <f>VLOOKUP(Share16[[#This Row],[Station]],'[8]Reach and Share'!$A$3:$C$562,3,0)</f>
        <v>5.7592430709106808E-3</v>
      </c>
      <c r="G19" s="2">
        <f>Share16[[#This Row],[Q1''2025]]-Share16[[#This Row],[Q4''2024]]</f>
        <v>-7.4867756818799078E-3</v>
      </c>
    </row>
    <row r="20" spans="1:7" x14ac:dyDescent="0.45">
      <c r="A20" s="3" t="s">
        <v>425</v>
      </c>
      <c r="B20" s="2">
        <v>3.2414076970570084E-3</v>
      </c>
      <c r="C20" s="2">
        <v>1.775276033773544E-3</v>
      </c>
      <c r="D20" s="2">
        <v>6.0409186755570757E-3</v>
      </c>
      <c r="E20" s="2">
        <v>1.1410428139108004E-3</v>
      </c>
      <c r="F20" s="2">
        <f>VLOOKUP(Share16[[#This Row],[Station]],'[8]Reach and Share'!$A$3:$C$562,3,0)</f>
        <v>5.1936031264462387E-3</v>
      </c>
      <c r="G20" s="2">
        <f>Share16[[#This Row],[Q1''2025]]-Share16[[#This Row],[Q4''2024]]</f>
        <v>4.0525603125354387E-3</v>
      </c>
    </row>
    <row r="21" spans="1:7" x14ac:dyDescent="0.45">
      <c r="A21" s="3" t="s">
        <v>13</v>
      </c>
      <c r="B21" s="2">
        <v>3.0356040337517999E-3</v>
      </c>
      <c r="C21" s="2">
        <v>7.7938947824204383E-3</v>
      </c>
      <c r="D21" s="2">
        <v>2.1656123553883849E-3</v>
      </c>
      <c r="E21" s="2">
        <v>4.1672867986307484E-3</v>
      </c>
      <c r="F21" s="2">
        <f>VLOOKUP(Share16[[#This Row],[Station]],'[8]Reach and Share'!$A$3:$C$562,3,0)</f>
        <v>5.0907595001799767E-3</v>
      </c>
      <c r="G21" s="2">
        <f>Share16[[#This Row],[Q1''2025]]-Share16[[#This Row],[Q4''2024]]</f>
        <v>9.2347270154922827E-4</v>
      </c>
    </row>
    <row r="22" spans="1:7" x14ac:dyDescent="0.45">
      <c r="A22" s="3" t="s">
        <v>42</v>
      </c>
      <c r="B22" s="2">
        <v>2.058036633052068E-4</v>
      </c>
      <c r="C22" s="2">
        <v>4.3299415457891322E-4</v>
      </c>
      <c r="D22" s="2">
        <v>1.1568929161680059E-2</v>
      </c>
      <c r="E22" s="2">
        <v>9.8228903110581939E-3</v>
      </c>
      <c r="F22" s="2">
        <f>VLOOKUP(Share16[[#This Row],[Station]],'[8]Reach and Share'!$A$3:$C$562,3,0)</f>
        <v>4.576541368848666E-3</v>
      </c>
      <c r="G22" s="2">
        <f>Share16[[#This Row],[Q1''2025]]-Share16[[#This Row],[Q4''2024]]</f>
        <v>-5.2463489422095279E-3</v>
      </c>
    </row>
    <row r="23" spans="1:7" x14ac:dyDescent="0.45">
      <c r="A23" s="3" t="s">
        <v>48</v>
      </c>
      <c r="B23" s="2">
        <v>5.453797077587981E-3</v>
      </c>
      <c r="C23" s="2">
        <v>3.5072526520891971E-3</v>
      </c>
      <c r="D23" s="2">
        <v>3.7613267225166704E-3</v>
      </c>
      <c r="E23" s="2">
        <v>9.9717219824378613E-3</v>
      </c>
      <c r="F23" s="2">
        <f>VLOOKUP(Share16[[#This Row],[Station]],'[8]Reach and Share'!$A$3:$C$562,3,0)</f>
        <v>4.1137450506504858E-3</v>
      </c>
      <c r="G23" s="2">
        <f>Share16[[#This Row],[Q1''2025]]-Share16[[#This Row],[Q4''2024]]</f>
        <v>-5.8579769317873755E-3</v>
      </c>
    </row>
    <row r="24" spans="1:7" x14ac:dyDescent="0.45">
      <c r="A24" s="3" t="s">
        <v>311</v>
      </c>
      <c r="B24" s="2">
        <v>0</v>
      </c>
      <c r="C24" s="2">
        <v>1.6453777873998701E-3</v>
      </c>
      <c r="D24" s="2">
        <v>4.5591839060808118E-4</v>
      </c>
      <c r="E24" s="2">
        <v>0</v>
      </c>
      <c r="F24" s="2">
        <f>VLOOKUP(Share16[[#This Row],[Station]],'[8]Reach and Share'!$A$3:$C$562,3,0)</f>
        <v>3.5995269193191751E-3</v>
      </c>
      <c r="G24" s="2">
        <f>Share16[[#This Row],[Q1''2025]]-Share16[[#This Row],[Q4''2024]]</f>
        <v>3.5995269193191751E-3</v>
      </c>
    </row>
    <row r="25" spans="1:7" x14ac:dyDescent="0.45">
      <c r="A25" s="3" t="s">
        <v>27</v>
      </c>
      <c r="B25" s="2">
        <v>6.5651368594360979E-2</v>
      </c>
      <c r="C25" s="2">
        <v>4.9361333621996102E-3</v>
      </c>
      <c r="D25" s="2">
        <v>1.0543112782811882E-2</v>
      </c>
      <c r="E25" s="2">
        <v>7.391973011856923E-3</v>
      </c>
      <c r="F25" s="2">
        <f>VLOOKUP(Share16[[#This Row],[Station]],'[8]Reach and Share'!$A$3:$C$562,3,0)</f>
        <v>3.5481051061860441E-3</v>
      </c>
      <c r="G25" s="2">
        <f>Share16[[#This Row],[Q1''2025]]-Share16[[#This Row],[Q4''2024]]</f>
        <v>-3.8438679056708789E-3</v>
      </c>
    </row>
    <row r="26" spans="1:7" x14ac:dyDescent="0.45">
      <c r="A26" s="3" t="s">
        <v>61</v>
      </c>
      <c r="B26" s="2">
        <v>0</v>
      </c>
      <c r="C26" s="2">
        <v>1.602078371941979E-3</v>
      </c>
      <c r="D26" s="2">
        <v>0</v>
      </c>
      <c r="E26" s="2">
        <v>3.9688445701245226E-4</v>
      </c>
      <c r="F26" s="2">
        <f>VLOOKUP(Share16[[#This Row],[Station]],'[8]Reach and Share'!$A$3:$C$562,3,0)</f>
        <v>3.2909960405203892E-3</v>
      </c>
      <c r="G26" s="2">
        <f>Share16[[#This Row],[Q1''2025]]-Share16[[#This Row],[Q4''2024]]</f>
        <v>2.8941115835079368E-3</v>
      </c>
    </row>
    <row r="27" spans="1:7" x14ac:dyDescent="0.45">
      <c r="A27" s="3" t="s">
        <v>256</v>
      </c>
      <c r="B27" s="2">
        <v>7.203128215682239E-4</v>
      </c>
      <c r="C27" s="2">
        <v>1.1690842173630661E-3</v>
      </c>
      <c r="D27" s="2">
        <v>3.4763777283866189E-3</v>
      </c>
      <c r="E27" s="2">
        <v>7.4415835689834798E-4</v>
      </c>
      <c r="F27" s="2">
        <f>VLOOKUP(Share16[[#This Row],[Station]],'[8]Reach and Share'!$A$3:$C$562,3,0)</f>
        <v>3.2395742273872582E-3</v>
      </c>
      <c r="G27" s="2">
        <f>Share16[[#This Row],[Q1''2025]]-Share16[[#This Row],[Q4''2024]]</f>
        <v>2.4954158704889101E-3</v>
      </c>
    </row>
    <row r="28" spans="1:7" x14ac:dyDescent="0.45">
      <c r="A28" s="3" t="s">
        <v>12</v>
      </c>
      <c r="B28" s="2">
        <v>3.1385058654044029E-3</v>
      </c>
      <c r="C28" s="2">
        <v>2.511366096557696E-3</v>
      </c>
      <c r="D28" s="2">
        <v>5.0151022966888927E-3</v>
      </c>
      <c r="E28" s="2">
        <v>3.2742967703527307E-3</v>
      </c>
      <c r="F28" s="2">
        <f>VLOOKUP(Share16[[#This Row],[Station]],'[8]Reach and Share'!$A$3:$C$562,3,0)</f>
        <v>2.931043348588471E-3</v>
      </c>
      <c r="G28" s="2">
        <f>Share16[[#This Row],[Q1''2025]]-Share16[[#This Row],[Q4''2024]]</f>
        <v>-3.4325342176425976E-4</v>
      </c>
    </row>
    <row r="29" spans="1:7" x14ac:dyDescent="0.45">
      <c r="A29" s="3" t="s">
        <v>413</v>
      </c>
      <c r="B29" s="2">
        <v>0</v>
      </c>
      <c r="C29" s="2">
        <v>0</v>
      </c>
      <c r="D29" s="2">
        <v>0</v>
      </c>
      <c r="E29" s="2">
        <v>0</v>
      </c>
      <c r="F29" s="2">
        <f>VLOOKUP(Share16[[#This Row],[Station]],'[8]Reach and Share'!$A$3:$C$562,3,0)</f>
        <v>2.673934282922816E-3</v>
      </c>
      <c r="G29" s="2">
        <f>Share16[[#This Row],[Q1''2025]]-Share16[[#This Row],[Q4''2024]]</f>
        <v>2.673934282922816E-3</v>
      </c>
    </row>
    <row r="30" spans="1:7" x14ac:dyDescent="0.45">
      <c r="A30" s="3" t="s">
        <v>43</v>
      </c>
      <c r="B30" s="2">
        <v>5.7110516567194895E-3</v>
      </c>
      <c r="C30" s="2">
        <v>0</v>
      </c>
      <c r="D30" s="2">
        <v>7.522653445033339E-3</v>
      </c>
      <c r="E30" s="2">
        <v>2.7781911990871662E-3</v>
      </c>
      <c r="F30" s="2">
        <f>VLOOKUP(Share16[[#This Row],[Station]],'[8]Reach and Share'!$A$3:$C$562,3,0)</f>
        <v>2.673934282922816E-3</v>
      </c>
      <c r="G30" s="2">
        <f>Share16[[#This Row],[Q1''2025]]-Share16[[#This Row],[Q4''2024]]</f>
        <v>-1.0425691616435017E-4</v>
      </c>
    </row>
    <row r="31" spans="1:7" x14ac:dyDescent="0.45">
      <c r="A31" s="3" t="s">
        <v>179</v>
      </c>
      <c r="B31" s="2">
        <v>0</v>
      </c>
      <c r="C31" s="2">
        <v>0</v>
      </c>
      <c r="D31" s="2">
        <v>0</v>
      </c>
      <c r="E31" s="2">
        <v>9.9221114253113065E-5</v>
      </c>
      <c r="F31" s="2">
        <f>VLOOKUP(Share16[[#This Row],[Station]],'[8]Reach and Share'!$A$3:$C$562,3,0)</f>
        <v>2.0054507121921119E-3</v>
      </c>
      <c r="G31" s="2">
        <f>Share16[[#This Row],[Q1''2025]]-Share16[[#This Row],[Q4''2024]]</f>
        <v>1.9062295979389988E-3</v>
      </c>
    </row>
    <row r="32" spans="1:7" x14ac:dyDescent="0.45">
      <c r="A32" s="3" t="s">
        <v>393</v>
      </c>
      <c r="B32" s="2">
        <v>0</v>
      </c>
      <c r="C32" s="2">
        <v>0</v>
      </c>
      <c r="D32" s="2">
        <v>6.8387758591212172E-4</v>
      </c>
      <c r="E32" s="2">
        <v>2.9766334275933918E-4</v>
      </c>
      <c r="F32" s="2">
        <f>VLOOKUP(Share16[[#This Row],[Station]],'[8]Reach and Share'!$A$3:$C$562,3,0)</f>
        <v>2.0054507121921119E-3</v>
      </c>
      <c r="G32" s="2">
        <f>Share16[[#This Row],[Q1''2025]]-Share16[[#This Row],[Q4''2024]]</f>
        <v>1.7077873694327727E-3</v>
      </c>
    </row>
    <row r="33" spans="1:7" x14ac:dyDescent="0.45">
      <c r="A33" s="3" t="s">
        <v>412</v>
      </c>
      <c r="B33" s="2">
        <v>0</v>
      </c>
      <c r="C33" s="2">
        <v>0</v>
      </c>
      <c r="D33" s="2">
        <v>0</v>
      </c>
      <c r="E33" s="2">
        <v>0</v>
      </c>
      <c r="F33" s="2">
        <f>VLOOKUP(Share16[[#This Row],[Station]],'[8]Reach and Share'!$A$3:$C$562,3,0)</f>
        <v>1.799763459659588E-3</v>
      </c>
      <c r="G33" s="2">
        <f>Share16[[#This Row],[Q1''2025]]-Share16[[#This Row],[Q4''2024]]</f>
        <v>1.799763459659588E-3</v>
      </c>
    </row>
    <row r="34" spans="1:7" x14ac:dyDescent="0.45">
      <c r="A34" s="3" t="s">
        <v>10</v>
      </c>
      <c r="B34" s="2">
        <v>0</v>
      </c>
      <c r="C34" s="2">
        <v>0</v>
      </c>
      <c r="D34" s="2">
        <v>0</v>
      </c>
      <c r="E34" s="2">
        <v>7.9376891402490452E-4</v>
      </c>
      <c r="F34" s="2">
        <f>VLOOKUP(Share16[[#This Row],[Station]],'[8]Reach and Share'!$A$3:$C$562,3,0)</f>
        <v>1.234123515195146E-3</v>
      </c>
      <c r="G34" s="2">
        <f>Share16[[#This Row],[Q1''2025]]-Share16[[#This Row],[Q4''2024]]</f>
        <v>4.4035460117024152E-4</v>
      </c>
    </row>
    <row r="35" spans="1:7" x14ac:dyDescent="0.45">
      <c r="A35" s="3" t="s">
        <v>72</v>
      </c>
      <c r="B35" s="2">
        <v>0</v>
      </c>
      <c r="C35" s="2">
        <v>3.2041567438839567E-3</v>
      </c>
      <c r="D35" s="2">
        <v>0</v>
      </c>
      <c r="E35" s="2">
        <v>2.0340328421888177E-3</v>
      </c>
      <c r="F35" s="2">
        <f>VLOOKUP(Share16[[#This Row],[Station]],'[8]Reach and Share'!$A$3:$C$562,3,0)</f>
        <v>1.1312798889288841E-3</v>
      </c>
      <c r="G35" s="2">
        <f>Share16[[#This Row],[Q1''2025]]-Share16[[#This Row],[Q4''2024]]</f>
        <v>-9.027529532599336E-4</v>
      </c>
    </row>
    <row r="36" spans="1:7" x14ac:dyDescent="0.45">
      <c r="A36" s="3" t="s">
        <v>58</v>
      </c>
      <c r="B36" s="2">
        <v>4.6305824243671531E-4</v>
      </c>
      <c r="C36" s="2">
        <v>0</v>
      </c>
      <c r="D36" s="2">
        <v>0</v>
      </c>
      <c r="E36" s="2">
        <v>0</v>
      </c>
      <c r="F36" s="2">
        <f>VLOOKUP(Share16[[#This Row],[Station]],'[8]Reach and Share'!$A$3:$C$562,3,0)</f>
        <v>1.079858075795752E-3</v>
      </c>
      <c r="G36" s="2">
        <f>Share16[[#This Row],[Q1''2025]]-Share16[[#This Row],[Q4''2024]]</f>
        <v>1.079858075795752E-3</v>
      </c>
    </row>
    <row r="37" spans="1:7" x14ac:dyDescent="0.45">
      <c r="A37" s="3" t="s">
        <v>126</v>
      </c>
      <c r="B37" s="2">
        <v>0</v>
      </c>
      <c r="C37" s="2">
        <v>0</v>
      </c>
      <c r="D37" s="2">
        <v>0</v>
      </c>
      <c r="E37" s="2">
        <v>0</v>
      </c>
      <c r="F37" s="2">
        <f>VLOOKUP(Share16[[#This Row],[Station]],'[8]Reach and Share'!$A$3:$C$562,3,0)</f>
        <v>9.7701444952949046E-4</v>
      </c>
      <c r="G37" s="2">
        <f>Share16[[#This Row],[Q1''2025]]-Share16[[#This Row],[Q4''2024]]</f>
        <v>9.7701444952949046E-4</v>
      </c>
    </row>
    <row r="38" spans="1:7" x14ac:dyDescent="0.45">
      <c r="A38" s="3" t="s">
        <v>418</v>
      </c>
      <c r="B38" s="2">
        <v>0</v>
      </c>
      <c r="C38" s="2">
        <v>0</v>
      </c>
      <c r="D38" s="2">
        <v>0</v>
      </c>
      <c r="E38" s="2">
        <v>1.0418216996576871E-3</v>
      </c>
      <c r="F38" s="2">
        <f>VLOOKUP(Share16[[#This Row],[Station]],'[8]Reach and Share'!$A$3:$C$562,3,0)</f>
        <v>9.7701444952949046E-4</v>
      </c>
      <c r="G38" s="2">
        <f>Share16[[#This Row],[Q1''2025]]-Share16[[#This Row],[Q4''2024]]</f>
        <v>-6.4807250128196643E-5</v>
      </c>
    </row>
    <row r="39" spans="1:7" x14ac:dyDescent="0.45">
      <c r="A39" s="3" t="s">
        <v>367</v>
      </c>
      <c r="B39" s="2">
        <v>0</v>
      </c>
      <c r="C39" s="2">
        <v>0</v>
      </c>
      <c r="D39" s="2">
        <v>3.419387929560608E-4</v>
      </c>
      <c r="E39" s="2">
        <v>4.9610557126556532E-5</v>
      </c>
      <c r="F39" s="2">
        <f>VLOOKUP(Share16[[#This Row],[Station]],'[8]Reach and Share'!$A$3:$C$562,3,0)</f>
        <v>8.2274901013009718E-4</v>
      </c>
      <c r="G39" s="2">
        <f>Share16[[#This Row],[Q1''2025]]-Share16[[#This Row],[Q4''2024]]</f>
        <v>7.7313845300354064E-4</v>
      </c>
    </row>
    <row r="40" spans="1:7" x14ac:dyDescent="0.45">
      <c r="A40" s="3" t="s">
        <v>110</v>
      </c>
      <c r="B40" s="2">
        <v>1.131920148178638E-3</v>
      </c>
      <c r="C40" s="2">
        <v>0</v>
      </c>
      <c r="D40" s="2">
        <v>4.1602553142987397E-3</v>
      </c>
      <c r="E40" s="2">
        <v>7.4415835689834798E-4</v>
      </c>
      <c r="F40" s="2">
        <f>VLOOKUP(Share16[[#This Row],[Station]],'[8]Reach and Share'!$A$3:$C$562,3,0)</f>
        <v>8.2274901013009718E-4</v>
      </c>
      <c r="G40" s="2">
        <f>Share16[[#This Row],[Q1''2025]]-Share16[[#This Row],[Q4''2024]]</f>
        <v>7.8590653231749201E-5</v>
      </c>
    </row>
    <row r="41" spans="1:7" x14ac:dyDescent="0.45">
      <c r="A41" s="3" t="s">
        <v>46</v>
      </c>
      <c r="B41" s="2">
        <v>2.10948754887837E-3</v>
      </c>
      <c r="C41" s="2">
        <v>1.1690842173630661E-3</v>
      </c>
      <c r="D41" s="2">
        <v>0</v>
      </c>
      <c r="E41" s="2">
        <v>9.4260058540457413E-4</v>
      </c>
      <c r="F41" s="2">
        <f>VLOOKUP(Share16[[#This Row],[Station]],'[8]Reach and Share'!$A$3:$C$562,3,0)</f>
        <v>8.2274901013009718E-4</v>
      </c>
      <c r="G41" s="2">
        <f>Share16[[#This Row],[Q1''2025]]-Share16[[#This Row],[Q4''2024]]</f>
        <v>-1.1985157527447696E-4</v>
      </c>
    </row>
    <row r="42" spans="1:7" x14ac:dyDescent="0.45">
      <c r="A42" s="3" t="s">
        <v>318</v>
      </c>
      <c r="B42" s="2">
        <v>0</v>
      </c>
      <c r="C42" s="2">
        <v>0</v>
      </c>
      <c r="D42" s="2">
        <v>0</v>
      </c>
      <c r="E42" s="2">
        <v>0</v>
      </c>
      <c r="F42" s="2">
        <f>VLOOKUP(Share16[[#This Row],[Station]],'[8]Reach and Share'!$A$3:$C$562,3,0)</f>
        <v>7.199053838638351E-4</v>
      </c>
      <c r="G42" s="2">
        <f>Share16[[#This Row],[Q1''2025]]-Share16[[#This Row],[Q4''2024]]</f>
        <v>7.199053838638351E-4</v>
      </c>
    </row>
    <row r="43" spans="1:7" x14ac:dyDescent="0.45">
      <c r="A43" s="3" t="s">
        <v>90</v>
      </c>
      <c r="B43" s="2">
        <v>5.8654044041983929E-3</v>
      </c>
      <c r="C43" s="2">
        <v>0</v>
      </c>
      <c r="D43" s="2">
        <v>0</v>
      </c>
      <c r="E43" s="2">
        <v>4.464950141390088E-4</v>
      </c>
      <c r="F43" s="2">
        <f>VLOOKUP(Share16[[#This Row],[Station]],'[8]Reach and Share'!$A$3:$C$562,3,0)</f>
        <v>6.6848357073070401E-4</v>
      </c>
      <c r="G43" s="2">
        <f>Share16[[#This Row],[Q1''2025]]-Share16[[#This Row],[Q4''2024]]</f>
        <v>2.2198855659169521E-4</v>
      </c>
    </row>
    <row r="44" spans="1:7" x14ac:dyDescent="0.45">
      <c r="A44" s="3" t="s">
        <v>137</v>
      </c>
      <c r="B44" s="2">
        <v>1.131920148178638E-3</v>
      </c>
      <c r="C44" s="2">
        <v>1.389911236198311E-2</v>
      </c>
      <c r="D44" s="2">
        <v>1.1967857753462129E-3</v>
      </c>
      <c r="E44" s="2">
        <v>1.1608870367614231E-2</v>
      </c>
      <c r="F44" s="2">
        <f>VLOOKUP(Share16[[#This Row],[Station]],'[8]Reach and Share'!$A$3:$C$562,3,0)</f>
        <v>6.6848357073070401E-4</v>
      </c>
      <c r="G44" s="2">
        <f>Share16[[#This Row],[Q1''2025]]-Share16[[#This Row],[Q4''2024]]</f>
        <v>-1.0940386796883528E-2</v>
      </c>
    </row>
    <row r="45" spans="1:7" x14ac:dyDescent="0.45">
      <c r="A45" s="3" t="s">
        <v>335</v>
      </c>
      <c r="B45" s="2">
        <v>0</v>
      </c>
      <c r="C45" s="2">
        <v>0</v>
      </c>
      <c r="D45" s="2">
        <v>5.2430614919929345E-3</v>
      </c>
      <c r="E45" s="2">
        <v>0</v>
      </c>
      <c r="F45" s="2">
        <f>VLOOKUP(Share16[[#This Row],[Station]],'[8]Reach and Share'!$A$3:$C$562,3,0)</f>
        <v>5.1421813133131072E-4</v>
      </c>
      <c r="G45" s="2">
        <f>Share16[[#This Row],[Q1''2025]]-Share16[[#This Row],[Q4''2024]]</f>
        <v>5.1421813133131072E-4</v>
      </c>
    </row>
    <row r="46" spans="1:7" x14ac:dyDescent="0.45">
      <c r="A46" s="3" t="s">
        <v>97</v>
      </c>
      <c r="B46" s="2">
        <v>1.1473554229265279E-2</v>
      </c>
      <c r="C46" s="2">
        <v>0</v>
      </c>
      <c r="D46" s="2">
        <v>2.5075511483444463E-3</v>
      </c>
      <c r="E46" s="2">
        <v>1.6867589423029223E-3</v>
      </c>
      <c r="F46" s="2">
        <f>VLOOKUP(Share16[[#This Row],[Station]],'[8]Reach and Share'!$A$3:$C$562,3,0)</f>
        <v>4.6279631819817958E-4</v>
      </c>
      <c r="G46" s="2">
        <f>Share16[[#This Row],[Q1''2025]]-Share16[[#This Row],[Q4''2024]]</f>
        <v>-1.2239626241047428E-3</v>
      </c>
    </row>
    <row r="47" spans="1:7" x14ac:dyDescent="0.45">
      <c r="A47" s="3" t="s">
        <v>281</v>
      </c>
      <c r="B47" s="2">
        <v>9.0039102696027988E-3</v>
      </c>
      <c r="C47" s="2">
        <v>8.7897813379519373E-3</v>
      </c>
      <c r="D47" s="2">
        <v>0</v>
      </c>
      <c r="E47" s="2">
        <v>2.2820856278216008E-3</v>
      </c>
      <c r="F47" s="2">
        <f>VLOOKUP(Share16[[#This Row],[Station]],'[8]Reach and Share'!$A$3:$C$562,3,0)</f>
        <v>4.6279631819817958E-4</v>
      </c>
      <c r="G47" s="2">
        <f>Share16[[#This Row],[Q1''2025]]-Share16[[#This Row],[Q4''2024]]</f>
        <v>-1.8192893096234213E-3</v>
      </c>
    </row>
    <row r="48" spans="1:7" x14ac:dyDescent="0.45">
      <c r="A48" s="3" t="s">
        <v>78</v>
      </c>
      <c r="B48" s="2">
        <v>0</v>
      </c>
      <c r="C48" s="2">
        <v>0</v>
      </c>
      <c r="D48" s="2">
        <v>0</v>
      </c>
      <c r="E48" s="2">
        <v>1.4883167137966959E-4</v>
      </c>
      <c r="F48" s="2">
        <f>VLOOKUP(Share16[[#This Row],[Station]],'[8]Reach and Share'!$A$3:$C$562,3,0)</f>
        <v>4.1137450506504859E-4</v>
      </c>
      <c r="G48" s="2">
        <f>Share16[[#This Row],[Q1''2025]]-Share16[[#This Row],[Q4''2024]]</f>
        <v>2.6254283368537903E-4</v>
      </c>
    </row>
    <row r="49" spans="1:7" x14ac:dyDescent="0.45">
      <c r="A49" s="3" t="s">
        <v>111</v>
      </c>
      <c r="B49" s="2">
        <v>0</v>
      </c>
      <c r="C49" s="2">
        <v>0</v>
      </c>
      <c r="D49" s="2">
        <v>0</v>
      </c>
      <c r="E49" s="2">
        <v>0</v>
      </c>
      <c r="F49" s="2">
        <f>VLOOKUP(Share16[[#This Row],[Station]],'[8]Reach and Share'!$A$3:$C$562,3,0)</f>
        <v>3.599526919319176E-4</v>
      </c>
      <c r="G49" s="2">
        <f>Share16[[#This Row],[Q1''2025]]-Share16[[#This Row],[Q4''2024]]</f>
        <v>3.599526919319176E-4</v>
      </c>
    </row>
    <row r="50" spans="1:7" x14ac:dyDescent="0.45">
      <c r="A50" s="3" t="s">
        <v>339</v>
      </c>
      <c r="B50" s="2">
        <v>0</v>
      </c>
      <c r="C50" s="2">
        <v>0</v>
      </c>
      <c r="D50" s="2">
        <v>0</v>
      </c>
      <c r="E50" s="2">
        <v>0</v>
      </c>
      <c r="F50" s="2">
        <f>VLOOKUP(Share16[[#This Row],[Station]],'[8]Reach and Share'!$A$3:$C$562,3,0)</f>
        <v>3.599526919319176E-4</v>
      </c>
      <c r="G50" s="2">
        <f>Share16[[#This Row],[Q1''2025]]-Share16[[#This Row],[Q4''2024]]</f>
        <v>3.599526919319176E-4</v>
      </c>
    </row>
    <row r="51" spans="1:7" x14ac:dyDescent="0.45">
      <c r="A51" s="3" t="s">
        <v>295</v>
      </c>
      <c r="B51" s="2">
        <v>0</v>
      </c>
      <c r="C51" s="2">
        <v>1.039185970989392E-3</v>
      </c>
      <c r="D51" s="2">
        <v>5.6989798826010147E-5</v>
      </c>
      <c r="E51" s="2">
        <v>3.9688445701245231E-3</v>
      </c>
      <c r="F51" s="2">
        <f>VLOOKUP(Share16[[#This Row],[Station]],'[8]Reach and Share'!$A$3:$C$562,3,0)</f>
        <v>3.0853087879878651E-4</v>
      </c>
      <c r="G51" s="2">
        <f>Share16[[#This Row],[Q1''2025]]-Share16[[#This Row],[Q4''2024]]</f>
        <v>-3.6603136913257368E-3</v>
      </c>
    </row>
    <row r="52" spans="1:7" x14ac:dyDescent="0.45">
      <c r="A52" s="3" t="s">
        <v>426</v>
      </c>
      <c r="B52" s="2">
        <v>0</v>
      </c>
      <c r="C52" s="2">
        <v>0</v>
      </c>
      <c r="D52" s="2">
        <v>0</v>
      </c>
      <c r="E52" s="2">
        <v>0</v>
      </c>
      <c r="F52" s="2">
        <f>VLOOKUP(Share16[[#This Row],[Station]],'[8]Reach and Share'!$A$3:$C$562,3,0)</f>
        <v>2.5710906566565542E-4</v>
      </c>
      <c r="G52" s="2">
        <f>Share16[[#This Row],[Q1''2025]]-Share16[[#This Row],[Q4''2024]]</f>
        <v>2.5710906566565542E-4</v>
      </c>
    </row>
    <row r="53" spans="1:7" x14ac:dyDescent="0.45">
      <c r="A53" s="3" t="s">
        <v>317</v>
      </c>
      <c r="B53" s="2">
        <v>7.717637373945255E-4</v>
      </c>
      <c r="C53" s="2">
        <v>2.381467850184023E-3</v>
      </c>
      <c r="D53" s="2">
        <v>2.9064797401265169E-3</v>
      </c>
      <c r="E53" s="2">
        <v>0</v>
      </c>
      <c r="F53" s="2">
        <f>VLOOKUP(Share16[[#This Row],[Station]],'[8]Reach and Share'!$A$3:$C$562,3,0)</f>
        <v>2.5710906566565542E-4</v>
      </c>
      <c r="G53" s="2">
        <f>Share16[[#This Row],[Q1''2025]]-Share16[[#This Row],[Q4''2024]]</f>
        <v>2.5710906566565542E-4</v>
      </c>
    </row>
    <row r="54" spans="1:7" x14ac:dyDescent="0.45">
      <c r="A54" s="3" t="s">
        <v>86</v>
      </c>
      <c r="B54" s="2">
        <v>0</v>
      </c>
      <c r="C54" s="2">
        <v>0</v>
      </c>
      <c r="D54" s="2">
        <v>0</v>
      </c>
      <c r="E54" s="2">
        <v>0</v>
      </c>
      <c r="F54" s="2">
        <f>VLOOKUP(Share16[[#This Row],[Station]],'[8]Reach and Share'!$A$3:$C$562,3,0)</f>
        <v>1.542654393993932E-4</v>
      </c>
      <c r="G54" s="2">
        <f>Share16[[#This Row],[Q1''2025]]-Share16[[#This Row],[Q4''2024]]</f>
        <v>1.542654393993932E-4</v>
      </c>
    </row>
    <row r="55" spans="1:7" x14ac:dyDescent="0.45">
      <c r="A55" s="3" t="s">
        <v>350</v>
      </c>
      <c r="B55" s="2">
        <v>0</v>
      </c>
      <c r="C55" s="2">
        <v>0</v>
      </c>
      <c r="D55" s="2">
        <v>0</v>
      </c>
      <c r="E55" s="2">
        <v>0</v>
      </c>
      <c r="F55" s="2">
        <f>VLOOKUP(Share16[[#This Row],[Station]],'[8]Reach and Share'!$A$3:$C$562,3,0)</f>
        <v>5.1421813133131067E-5</v>
      </c>
      <c r="G55" s="2">
        <f>Share16[[#This Row],[Q1''2025]]-Share16[[#This Row],[Q4''2024]]</f>
        <v>5.1421813133131067E-5</v>
      </c>
    </row>
    <row r="56" spans="1:7" x14ac:dyDescent="0.45">
      <c r="A56" s="3" t="s">
        <v>349</v>
      </c>
      <c r="B56" s="2">
        <v>0</v>
      </c>
      <c r="C56" s="2">
        <v>0</v>
      </c>
      <c r="D56" s="2">
        <v>0</v>
      </c>
      <c r="E56" s="2">
        <v>0</v>
      </c>
      <c r="F56" s="2">
        <f>VLOOKUP(Share16[[#This Row],[Station]],'[8]Reach and Share'!$A$3:$C$562,3,0)</f>
        <v>0</v>
      </c>
      <c r="G56" s="2">
        <f>Share16[[#This Row],[Q1''2025]]-Share16[[#This Row],[Q4''2024]]</f>
        <v>0</v>
      </c>
    </row>
    <row r="57" spans="1:7" x14ac:dyDescent="0.45">
      <c r="A57" s="3" t="s">
        <v>340</v>
      </c>
      <c r="B57" s="2">
        <v>0</v>
      </c>
      <c r="C57" s="2">
        <v>0</v>
      </c>
      <c r="D57" s="2">
        <v>0</v>
      </c>
      <c r="E57" s="2">
        <v>0</v>
      </c>
      <c r="F57" s="2">
        <f>VLOOKUP(Share16[[#This Row],[Station]],'[8]Reach and Share'!$A$3:$C$562,3,0)</f>
        <v>0</v>
      </c>
      <c r="G57" s="2">
        <f>Share16[[#This Row],[Q1''2025]]-Share16[[#This Row],[Q4''2024]]</f>
        <v>0</v>
      </c>
    </row>
    <row r="58" spans="1:7" x14ac:dyDescent="0.45">
      <c r="A58" s="3" t="s">
        <v>358</v>
      </c>
      <c r="B58" s="2">
        <v>0</v>
      </c>
      <c r="C58" s="2">
        <v>0</v>
      </c>
      <c r="D58" s="2">
        <v>0</v>
      </c>
      <c r="E58" s="2">
        <v>0</v>
      </c>
      <c r="F58" s="2">
        <f>VLOOKUP(Share16[[#This Row],[Station]],'[8]Reach and Share'!$A$3:$C$562,3,0)</f>
        <v>0</v>
      </c>
      <c r="G58" s="2">
        <f>Share16[[#This Row],[Q1''2025]]-Share16[[#This Row],[Q4''2024]]</f>
        <v>0</v>
      </c>
    </row>
    <row r="59" spans="1:7" x14ac:dyDescent="0.45">
      <c r="A59" s="3" t="s">
        <v>356</v>
      </c>
      <c r="B59" s="2">
        <v>0</v>
      </c>
      <c r="C59" s="2">
        <v>0</v>
      </c>
      <c r="D59" s="2">
        <v>0</v>
      </c>
      <c r="E59" s="2">
        <v>0</v>
      </c>
      <c r="F59" s="2">
        <f>VLOOKUP(Share16[[#This Row],[Station]],'[8]Reach and Share'!$A$3:$C$562,3,0)</f>
        <v>0</v>
      </c>
      <c r="G59" s="2">
        <f>Share16[[#This Row],[Q1''2025]]-Share16[[#This Row],[Q4''2024]]</f>
        <v>0</v>
      </c>
    </row>
    <row r="60" spans="1:7" x14ac:dyDescent="0.45">
      <c r="A60" s="3" t="s">
        <v>506</v>
      </c>
      <c r="B60" s="2">
        <v>0</v>
      </c>
      <c r="C60" s="2">
        <v>0</v>
      </c>
      <c r="D60" s="2">
        <v>0</v>
      </c>
      <c r="E60" s="2">
        <v>0</v>
      </c>
      <c r="F60" s="2">
        <f>VLOOKUP(Share16[[#This Row],[Station]],'[8]Reach and Share'!$A$3:$C$562,3,0)</f>
        <v>0</v>
      </c>
      <c r="G60" s="2">
        <f>Share16[[#This Row],[Q1''2025]]-Share16[[#This Row],[Q4''2024]]</f>
        <v>0</v>
      </c>
    </row>
    <row r="61" spans="1:7" x14ac:dyDescent="0.45">
      <c r="A61" s="3" t="s">
        <v>346</v>
      </c>
      <c r="B61" s="2">
        <v>0</v>
      </c>
      <c r="C61" s="2">
        <v>0</v>
      </c>
      <c r="D61" s="2">
        <v>0</v>
      </c>
      <c r="E61" s="2">
        <v>0</v>
      </c>
      <c r="F61" s="2">
        <f>VLOOKUP(Share16[[#This Row],[Station]],'[8]Reach and Share'!$A$3:$C$562,3,0)</f>
        <v>0</v>
      </c>
      <c r="G61" s="2">
        <f>Share16[[#This Row],[Q1''2025]]-Share16[[#This Row],[Q4''2024]]</f>
        <v>0</v>
      </c>
    </row>
    <row r="62" spans="1:7" x14ac:dyDescent="0.45">
      <c r="A62" s="3" t="s">
        <v>347</v>
      </c>
      <c r="B62" s="2">
        <v>0</v>
      </c>
      <c r="C62" s="2">
        <v>0</v>
      </c>
      <c r="D62" s="2">
        <v>0</v>
      </c>
      <c r="E62" s="2">
        <v>0</v>
      </c>
      <c r="F62" s="2">
        <f>VLOOKUP(Share16[[#This Row],[Station]],'[8]Reach and Share'!$A$3:$C$562,3,0)</f>
        <v>0</v>
      </c>
      <c r="G62" s="2">
        <f>Share16[[#This Row],[Q1''2025]]-Share16[[#This Row],[Q4''2024]]</f>
        <v>0</v>
      </c>
    </row>
    <row r="63" spans="1:7" x14ac:dyDescent="0.45">
      <c r="A63" s="3" t="s">
        <v>357</v>
      </c>
      <c r="B63" s="2">
        <v>0</v>
      </c>
      <c r="C63" s="2">
        <v>0</v>
      </c>
      <c r="D63" s="2">
        <v>0</v>
      </c>
      <c r="E63" s="2">
        <v>0</v>
      </c>
      <c r="F63" s="2">
        <f>VLOOKUP(Share16[[#This Row],[Station]],'[8]Reach and Share'!$A$3:$C$562,3,0)</f>
        <v>0</v>
      </c>
      <c r="G63" s="2">
        <f>Share16[[#This Row],[Q1''2025]]-Share16[[#This Row],[Q4''2024]]</f>
        <v>0</v>
      </c>
    </row>
    <row r="64" spans="1:7" x14ac:dyDescent="0.45">
      <c r="A64" s="3" t="s">
        <v>348</v>
      </c>
      <c r="B64" s="2">
        <v>0</v>
      </c>
      <c r="C64" s="2">
        <v>0</v>
      </c>
      <c r="D64" s="2">
        <v>0</v>
      </c>
      <c r="E64" s="2">
        <v>0</v>
      </c>
      <c r="F64" s="2">
        <f>VLOOKUP(Share16[[#This Row],[Station]],'[8]Reach and Share'!$A$3:$C$562,3,0)</f>
        <v>0</v>
      </c>
      <c r="G64" s="2">
        <f>Share16[[#This Row],[Q1''2025]]-Share16[[#This Row],[Q4''2024]]</f>
        <v>0</v>
      </c>
    </row>
    <row r="65" spans="1:7" x14ac:dyDescent="0.45">
      <c r="A65" s="3" t="s">
        <v>355</v>
      </c>
      <c r="B65" s="2">
        <v>0</v>
      </c>
      <c r="C65" s="2">
        <v>0</v>
      </c>
      <c r="D65" s="2">
        <v>0</v>
      </c>
      <c r="E65" s="2">
        <v>0</v>
      </c>
      <c r="F65" s="2">
        <f>VLOOKUP(Share16[[#This Row],[Station]],'[8]Reach and Share'!$A$3:$C$562,3,0)</f>
        <v>0</v>
      </c>
      <c r="G65" s="2">
        <f>Share16[[#This Row],[Q1''2025]]-Share16[[#This Row],[Q4''2024]]</f>
        <v>0</v>
      </c>
    </row>
    <row r="66" spans="1:7" x14ac:dyDescent="0.45">
      <c r="A66" s="3" t="s">
        <v>169</v>
      </c>
      <c r="B66" s="2">
        <v>0</v>
      </c>
      <c r="C66" s="2">
        <v>0</v>
      </c>
      <c r="D66" s="2">
        <v>0</v>
      </c>
      <c r="E66" s="2">
        <v>0</v>
      </c>
      <c r="F66" s="2">
        <f>VLOOKUP(Share16[[#This Row],[Station]],'[8]Reach and Share'!$A$3:$C$562,3,0)</f>
        <v>0</v>
      </c>
      <c r="G66" s="2">
        <f>Share16[[#This Row],[Q1''2025]]-Share16[[#This Row],[Q4''2024]]</f>
        <v>0</v>
      </c>
    </row>
    <row r="67" spans="1:7" x14ac:dyDescent="0.45">
      <c r="A67" s="3" t="s">
        <v>473</v>
      </c>
      <c r="B67" s="2">
        <v>0</v>
      </c>
      <c r="C67" s="2">
        <v>0</v>
      </c>
      <c r="D67" s="2">
        <v>0</v>
      </c>
      <c r="E67" s="2">
        <v>0</v>
      </c>
      <c r="F67" s="2">
        <f>VLOOKUP(Share16[[#This Row],[Station]],'[8]Reach and Share'!$A$3:$C$562,3,0)</f>
        <v>0</v>
      </c>
      <c r="G67" s="2">
        <f>Share16[[#This Row],[Q1''2025]]-Share16[[#This Row],[Q4''2024]]</f>
        <v>0</v>
      </c>
    </row>
    <row r="68" spans="1:7" x14ac:dyDescent="0.45">
      <c r="A68" s="3" t="s">
        <v>118</v>
      </c>
      <c r="B68" s="2">
        <v>0</v>
      </c>
      <c r="C68" s="2">
        <v>0</v>
      </c>
      <c r="D68" s="2">
        <v>0</v>
      </c>
      <c r="E68" s="2">
        <v>0</v>
      </c>
      <c r="F68" s="2">
        <f>VLOOKUP(Share16[[#This Row],[Station]],'[8]Reach and Share'!$A$3:$C$562,3,0)</f>
        <v>0</v>
      </c>
      <c r="G68" s="2">
        <f>Share16[[#This Row],[Q1''2025]]-Share16[[#This Row],[Q4''2024]]</f>
        <v>0</v>
      </c>
    </row>
    <row r="69" spans="1:7" x14ac:dyDescent="0.45">
      <c r="A69" s="3" t="s">
        <v>507</v>
      </c>
      <c r="B69" s="2">
        <v>0</v>
      </c>
      <c r="C69" s="2">
        <v>0</v>
      </c>
      <c r="D69" s="2">
        <v>0</v>
      </c>
      <c r="E69" s="2">
        <v>0</v>
      </c>
      <c r="F69" s="2">
        <f>VLOOKUP(Share16[[#This Row],[Station]],'[8]Reach and Share'!$A$3:$C$562,3,0)</f>
        <v>0</v>
      </c>
      <c r="G69" s="2">
        <f>Share16[[#This Row],[Q1''2025]]-Share16[[#This Row],[Q4''2024]]</f>
        <v>0</v>
      </c>
    </row>
    <row r="70" spans="1:7" x14ac:dyDescent="0.45">
      <c r="A70" s="3" t="s">
        <v>117</v>
      </c>
      <c r="B70" s="2">
        <v>0</v>
      </c>
      <c r="C70" s="2">
        <v>0</v>
      </c>
      <c r="D70" s="2">
        <v>0</v>
      </c>
      <c r="E70" s="2">
        <v>0</v>
      </c>
      <c r="F70" s="2">
        <f>VLOOKUP(Share16[[#This Row],[Station]],'[8]Reach and Share'!$A$3:$C$562,3,0)</f>
        <v>0</v>
      </c>
      <c r="G70" s="2">
        <f>Share16[[#This Row],[Q1''2025]]-Share16[[#This Row],[Q4''2024]]</f>
        <v>0</v>
      </c>
    </row>
    <row r="71" spans="1:7" x14ac:dyDescent="0.45">
      <c r="A71" s="3" t="s">
        <v>354</v>
      </c>
      <c r="B71" s="2">
        <v>0</v>
      </c>
      <c r="C71" s="2">
        <v>0</v>
      </c>
      <c r="D71" s="2">
        <v>0</v>
      </c>
      <c r="E71" s="2">
        <v>0</v>
      </c>
      <c r="F71" s="2">
        <f>VLOOKUP(Share16[[#This Row],[Station]],'[8]Reach and Share'!$A$3:$C$562,3,0)</f>
        <v>0</v>
      </c>
      <c r="G71" s="2">
        <f>Share16[[#This Row],[Q1''2025]]-Share16[[#This Row],[Q4''2024]]</f>
        <v>0</v>
      </c>
    </row>
    <row r="72" spans="1:7" x14ac:dyDescent="0.45">
      <c r="A72" s="3" t="s">
        <v>242</v>
      </c>
      <c r="B72" s="2">
        <v>0</v>
      </c>
      <c r="C72" s="2">
        <v>0</v>
      </c>
      <c r="D72" s="2">
        <v>0</v>
      </c>
      <c r="E72" s="2">
        <v>0</v>
      </c>
      <c r="F72" s="2">
        <f>VLOOKUP(Share16[[#This Row],[Station]],'[8]Reach and Share'!$A$3:$C$562,3,0)</f>
        <v>0</v>
      </c>
      <c r="G72" s="2">
        <f>Share16[[#This Row],[Q1''2025]]-Share16[[#This Row],[Q4''2024]]</f>
        <v>0</v>
      </c>
    </row>
    <row r="73" spans="1:7" x14ac:dyDescent="0.45">
      <c r="A73" s="3" t="s">
        <v>352</v>
      </c>
      <c r="B73" s="2">
        <v>0</v>
      </c>
      <c r="C73" s="2">
        <v>0</v>
      </c>
      <c r="D73" s="2">
        <v>0</v>
      </c>
      <c r="E73" s="2">
        <v>0</v>
      </c>
      <c r="F73" s="2">
        <f>VLOOKUP(Share16[[#This Row],[Station]],'[8]Reach and Share'!$A$3:$C$562,3,0)</f>
        <v>0</v>
      </c>
      <c r="G73" s="2">
        <f>Share16[[#This Row],[Q1''2025]]-Share16[[#This Row],[Q4''2024]]</f>
        <v>0</v>
      </c>
    </row>
    <row r="74" spans="1:7" x14ac:dyDescent="0.45">
      <c r="A74" s="3" t="s">
        <v>353</v>
      </c>
      <c r="B74" s="2">
        <v>0</v>
      </c>
      <c r="C74" s="2">
        <v>0</v>
      </c>
      <c r="D74" s="2">
        <v>0</v>
      </c>
      <c r="E74" s="2">
        <v>0</v>
      </c>
      <c r="F74" s="2">
        <f>VLOOKUP(Share16[[#This Row],[Station]],'[8]Reach and Share'!$A$3:$C$562,3,0)</f>
        <v>0</v>
      </c>
      <c r="G74" s="2">
        <f>Share16[[#This Row],[Q1''2025]]-Share16[[#This Row],[Q4''2024]]</f>
        <v>0</v>
      </c>
    </row>
    <row r="75" spans="1:7" x14ac:dyDescent="0.45">
      <c r="A75" s="3" t="s">
        <v>119</v>
      </c>
      <c r="B75" s="2">
        <v>0</v>
      </c>
      <c r="C75" s="2">
        <v>0</v>
      </c>
      <c r="D75" s="2">
        <v>0</v>
      </c>
      <c r="E75" s="2">
        <v>0</v>
      </c>
      <c r="F75" s="2">
        <f>VLOOKUP(Share16[[#This Row],[Station]],'[8]Reach and Share'!$A$3:$C$562,3,0)</f>
        <v>0</v>
      </c>
      <c r="G75" s="2">
        <f>Share16[[#This Row],[Q1''2025]]-Share16[[#This Row],[Q4''2024]]</f>
        <v>0</v>
      </c>
    </row>
    <row r="76" spans="1:7" x14ac:dyDescent="0.45">
      <c r="A76" s="3" t="s">
        <v>380</v>
      </c>
      <c r="B76" s="2">
        <v>0</v>
      </c>
      <c r="C76" s="2">
        <v>0</v>
      </c>
      <c r="D76" s="2">
        <v>0</v>
      </c>
      <c r="E76" s="2">
        <v>0</v>
      </c>
      <c r="F76" s="2">
        <f>VLOOKUP(Share16[[#This Row],[Station]],'[8]Reach and Share'!$A$3:$C$562,3,0)</f>
        <v>0</v>
      </c>
      <c r="G76" s="2">
        <f>Share16[[#This Row],[Q1''2025]]-Share16[[#This Row],[Q4''2024]]</f>
        <v>0</v>
      </c>
    </row>
    <row r="77" spans="1:7" x14ac:dyDescent="0.45">
      <c r="A77" s="3" t="s">
        <v>462</v>
      </c>
      <c r="B77" s="2">
        <v>0</v>
      </c>
      <c r="C77" s="2">
        <v>0</v>
      </c>
      <c r="D77" s="2">
        <v>0</v>
      </c>
      <c r="E77" s="2">
        <v>0</v>
      </c>
      <c r="F77" s="2">
        <f>VLOOKUP(Share16[[#This Row],[Station]],'[8]Reach and Share'!$A$3:$C$562,3,0)</f>
        <v>0</v>
      </c>
      <c r="G77" s="2">
        <f>Share16[[#This Row],[Q1''2025]]-Share16[[#This Row],[Q4''2024]]</f>
        <v>0</v>
      </c>
    </row>
    <row r="78" spans="1:7" x14ac:dyDescent="0.45">
      <c r="A78" s="3" t="s">
        <v>381</v>
      </c>
      <c r="B78" s="2">
        <v>0</v>
      </c>
      <c r="C78" s="2">
        <v>0</v>
      </c>
      <c r="D78" s="2">
        <v>0</v>
      </c>
      <c r="E78" s="2">
        <v>0</v>
      </c>
      <c r="F78" s="2">
        <f>VLOOKUP(Share16[[#This Row],[Station]],'[8]Reach and Share'!$A$3:$C$562,3,0)</f>
        <v>0</v>
      </c>
      <c r="G78" s="2">
        <f>Share16[[#This Row],[Q1''2025]]-Share16[[#This Row],[Q4''2024]]</f>
        <v>0</v>
      </c>
    </row>
    <row r="79" spans="1:7" x14ac:dyDescent="0.45">
      <c r="A79" s="3" t="s">
        <v>384</v>
      </c>
      <c r="B79" s="2">
        <v>0</v>
      </c>
      <c r="C79" s="2">
        <v>0</v>
      </c>
      <c r="D79" s="2">
        <v>0</v>
      </c>
      <c r="E79" s="2">
        <v>0</v>
      </c>
      <c r="F79" s="2">
        <f>VLOOKUP(Share16[[#This Row],[Station]],'[8]Reach and Share'!$A$3:$C$562,3,0)</f>
        <v>0</v>
      </c>
      <c r="G79" s="2">
        <f>Share16[[#This Row],[Q1''2025]]-Share16[[#This Row],[Q4''2024]]</f>
        <v>0</v>
      </c>
    </row>
    <row r="80" spans="1:7" x14ac:dyDescent="0.45">
      <c r="A80" s="3" t="s">
        <v>383</v>
      </c>
      <c r="B80" s="2">
        <v>0</v>
      </c>
      <c r="C80" s="2">
        <v>0</v>
      </c>
      <c r="D80" s="2">
        <v>0</v>
      </c>
      <c r="E80" s="2">
        <v>0</v>
      </c>
      <c r="F80" s="2">
        <f>VLOOKUP(Share16[[#This Row],[Station]],'[8]Reach and Share'!$A$3:$C$562,3,0)</f>
        <v>0</v>
      </c>
      <c r="G80" s="2">
        <f>Share16[[#This Row],[Q1''2025]]-Share16[[#This Row],[Q4''2024]]</f>
        <v>0</v>
      </c>
    </row>
    <row r="81" spans="1:7" x14ac:dyDescent="0.45">
      <c r="A81" s="3" t="s">
        <v>382</v>
      </c>
      <c r="B81" s="2">
        <v>0</v>
      </c>
      <c r="C81" s="2">
        <v>0</v>
      </c>
      <c r="D81" s="2">
        <v>0</v>
      </c>
      <c r="E81" s="2">
        <v>0</v>
      </c>
      <c r="F81" s="2">
        <f>VLOOKUP(Share16[[#This Row],[Station]],'[8]Reach and Share'!$A$3:$C$562,3,0)</f>
        <v>0</v>
      </c>
      <c r="G81" s="2">
        <f>Share16[[#This Row],[Q1''2025]]-Share16[[#This Row],[Q4''2024]]</f>
        <v>0</v>
      </c>
    </row>
    <row r="82" spans="1:7" x14ac:dyDescent="0.45">
      <c r="A82" s="3" t="s">
        <v>378</v>
      </c>
      <c r="B82" s="2">
        <v>0</v>
      </c>
      <c r="C82" s="2">
        <v>0</v>
      </c>
      <c r="D82" s="2">
        <v>0</v>
      </c>
      <c r="E82" s="2">
        <v>0</v>
      </c>
      <c r="F82" s="2">
        <f>VLOOKUP(Share16[[#This Row],[Station]],'[8]Reach and Share'!$A$3:$C$562,3,0)</f>
        <v>0</v>
      </c>
      <c r="G82" s="2">
        <f>Share16[[#This Row],[Q1''2025]]-Share16[[#This Row],[Q4''2024]]</f>
        <v>0</v>
      </c>
    </row>
    <row r="83" spans="1:7" x14ac:dyDescent="0.45">
      <c r="A83" s="3" t="s">
        <v>372</v>
      </c>
      <c r="B83" s="2">
        <v>0</v>
      </c>
      <c r="C83" s="2">
        <v>0</v>
      </c>
      <c r="D83" s="2">
        <v>0</v>
      </c>
      <c r="E83" s="2">
        <v>0</v>
      </c>
      <c r="F83" s="2">
        <f>VLOOKUP(Share16[[#This Row],[Station]],'[8]Reach and Share'!$A$3:$C$562,3,0)</f>
        <v>0</v>
      </c>
      <c r="G83" s="2">
        <f>Share16[[#This Row],[Q1''2025]]-Share16[[#This Row],[Q4''2024]]</f>
        <v>0</v>
      </c>
    </row>
    <row r="84" spans="1:7" x14ac:dyDescent="0.45">
      <c r="A84" s="3" t="s">
        <v>215</v>
      </c>
      <c r="B84" s="2">
        <v>0</v>
      </c>
      <c r="C84" s="2">
        <v>0</v>
      </c>
      <c r="D84" s="2">
        <v>0</v>
      </c>
      <c r="E84" s="2">
        <v>0</v>
      </c>
      <c r="F84" s="2">
        <f>VLOOKUP(Share16[[#This Row],[Station]],'[8]Reach and Share'!$A$3:$C$562,3,0)</f>
        <v>0</v>
      </c>
      <c r="G84" s="2">
        <f>Share16[[#This Row],[Q1''2025]]-Share16[[#This Row],[Q4''2024]]</f>
        <v>0</v>
      </c>
    </row>
    <row r="85" spans="1:7" x14ac:dyDescent="0.45">
      <c r="A85" s="3" t="s">
        <v>364</v>
      </c>
      <c r="B85" s="2">
        <v>0</v>
      </c>
      <c r="C85" s="2">
        <v>0</v>
      </c>
      <c r="D85" s="2">
        <v>0</v>
      </c>
      <c r="E85" s="2">
        <v>0</v>
      </c>
      <c r="F85" s="2">
        <f>VLOOKUP(Share16[[#This Row],[Station]],'[8]Reach and Share'!$A$3:$C$562,3,0)</f>
        <v>0</v>
      </c>
      <c r="G85" s="2">
        <f>Share16[[#This Row],[Q1''2025]]-Share16[[#This Row],[Q4''2024]]</f>
        <v>0</v>
      </c>
    </row>
    <row r="86" spans="1:7" x14ac:dyDescent="0.45">
      <c r="A86" s="3" t="s">
        <v>377</v>
      </c>
      <c r="B86" s="2">
        <v>0</v>
      </c>
      <c r="C86" s="2">
        <v>0</v>
      </c>
      <c r="D86" s="2">
        <v>0</v>
      </c>
      <c r="E86" s="2">
        <v>0</v>
      </c>
      <c r="F86" s="2">
        <f>VLOOKUP(Share16[[#This Row],[Station]],'[8]Reach and Share'!$A$3:$C$562,3,0)</f>
        <v>0</v>
      </c>
      <c r="G86" s="2">
        <f>Share16[[#This Row],[Q1''2025]]-Share16[[#This Row],[Q4''2024]]</f>
        <v>0</v>
      </c>
    </row>
    <row r="87" spans="1:7" x14ac:dyDescent="0.45">
      <c r="A87" s="3" t="s">
        <v>376</v>
      </c>
      <c r="B87" s="2">
        <v>0</v>
      </c>
      <c r="C87" s="2">
        <v>0</v>
      </c>
      <c r="D87" s="2">
        <v>0</v>
      </c>
      <c r="E87" s="2">
        <v>0</v>
      </c>
      <c r="F87" s="2">
        <f>VLOOKUP(Share16[[#This Row],[Station]],'[8]Reach and Share'!$A$3:$C$562,3,0)</f>
        <v>0</v>
      </c>
      <c r="G87" s="2">
        <f>Share16[[#This Row],[Q1''2025]]-Share16[[#This Row],[Q4''2024]]</f>
        <v>0</v>
      </c>
    </row>
    <row r="88" spans="1:7" x14ac:dyDescent="0.45">
      <c r="A88" s="3" t="s">
        <v>374</v>
      </c>
      <c r="B88" s="2">
        <v>0</v>
      </c>
      <c r="C88" s="2">
        <v>0</v>
      </c>
      <c r="D88" s="2">
        <v>0</v>
      </c>
      <c r="E88" s="2">
        <v>0</v>
      </c>
      <c r="F88" s="2">
        <f>VLOOKUP(Share16[[#This Row],[Station]],'[8]Reach and Share'!$A$3:$C$562,3,0)</f>
        <v>0</v>
      </c>
      <c r="G88" s="2">
        <f>Share16[[#This Row],[Q1''2025]]-Share16[[#This Row],[Q4''2024]]</f>
        <v>0</v>
      </c>
    </row>
    <row r="89" spans="1:7" x14ac:dyDescent="0.45">
      <c r="A89" s="3" t="s">
        <v>31</v>
      </c>
      <c r="B89" s="2">
        <v>0</v>
      </c>
      <c r="C89" s="2">
        <v>0</v>
      </c>
      <c r="D89" s="2">
        <v>0</v>
      </c>
      <c r="E89" s="2">
        <v>0</v>
      </c>
      <c r="F89" s="2">
        <f>VLOOKUP(Share16[[#This Row],[Station]],'[8]Reach and Share'!$A$3:$C$562,3,0)</f>
        <v>0</v>
      </c>
      <c r="G89" s="2">
        <f>Share16[[#This Row],[Q1''2025]]-Share16[[#This Row],[Q4''2024]]</f>
        <v>0</v>
      </c>
    </row>
    <row r="90" spans="1:7" x14ac:dyDescent="0.45">
      <c r="A90" s="3" t="s">
        <v>342</v>
      </c>
      <c r="B90" s="2">
        <v>0</v>
      </c>
      <c r="C90" s="2">
        <v>0</v>
      </c>
      <c r="D90" s="2">
        <v>0</v>
      </c>
      <c r="E90" s="2">
        <v>0</v>
      </c>
      <c r="F90" s="2">
        <f>VLOOKUP(Share16[[#This Row],[Station]],'[8]Reach and Share'!$A$3:$C$562,3,0)</f>
        <v>0</v>
      </c>
      <c r="G90" s="2">
        <f>Share16[[#This Row],[Q1''2025]]-Share16[[#This Row],[Q4''2024]]</f>
        <v>0</v>
      </c>
    </row>
    <row r="91" spans="1:7" x14ac:dyDescent="0.45">
      <c r="A91" s="3" t="s">
        <v>341</v>
      </c>
      <c r="B91" s="2">
        <v>0</v>
      </c>
      <c r="C91" s="2">
        <v>0</v>
      </c>
      <c r="D91" s="2">
        <v>0</v>
      </c>
      <c r="E91" s="2">
        <v>0</v>
      </c>
      <c r="F91" s="2">
        <f>VLOOKUP(Share16[[#This Row],[Station]],'[8]Reach and Share'!$A$3:$C$562,3,0)</f>
        <v>0</v>
      </c>
      <c r="G91" s="2">
        <f>Share16[[#This Row],[Q1''2025]]-Share16[[#This Row],[Q4''2024]]</f>
        <v>0</v>
      </c>
    </row>
    <row r="92" spans="1:7" x14ac:dyDescent="0.45">
      <c r="A92" s="3" t="s">
        <v>361</v>
      </c>
      <c r="B92" s="2">
        <v>0</v>
      </c>
      <c r="C92" s="2">
        <v>0</v>
      </c>
      <c r="D92" s="2">
        <v>0</v>
      </c>
      <c r="E92" s="2">
        <v>0</v>
      </c>
      <c r="F92" s="2">
        <f>VLOOKUP(Share16[[#This Row],[Station]],'[8]Reach and Share'!$A$3:$C$562,3,0)</f>
        <v>0</v>
      </c>
      <c r="G92" s="2">
        <f>Share16[[#This Row],[Q1''2025]]-Share16[[#This Row],[Q4''2024]]</f>
        <v>0</v>
      </c>
    </row>
    <row r="93" spans="1:7" x14ac:dyDescent="0.45">
      <c r="A93" s="3" t="s">
        <v>493</v>
      </c>
      <c r="B93" s="2">
        <v>0</v>
      </c>
      <c r="C93" s="2">
        <v>0</v>
      </c>
      <c r="D93" s="2">
        <v>0</v>
      </c>
      <c r="E93" s="2">
        <v>0</v>
      </c>
      <c r="F93" s="2">
        <f>VLOOKUP(Share16[[#This Row],[Station]],'[8]Reach and Share'!$A$3:$C$562,3,0)</f>
        <v>0</v>
      </c>
      <c r="G93" s="2">
        <f>Share16[[#This Row],[Q1''2025]]-Share16[[#This Row],[Q4''2024]]</f>
        <v>0</v>
      </c>
    </row>
    <row r="94" spans="1:7" x14ac:dyDescent="0.45">
      <c r="A94" s="3" t="s">
        <v>345</v>
      </c>
      <c r="B94" s="2">
        <v>0</v>
      </c>
      <c r="C94" s="2">
        <v>0</v>
      </c>
      <c r="D94" s="2">
        <v>0</v>
      </c>
      <c r="E94" s="2">
        <v>0</v>
      </c>
      <c r="F94" s="2">
        <f>VLOOKUP(Share16[[#This Row],[Station]],'[8]Reach and Share'!$A$3:$C$562,3,0)</f>
        <v>0</v>
      </c>
      <c r="G94" s="2">
        <f>Share16[[#This Row],[Q1''2025]]-Share16[[#This Row],[Q4''2024]]</f>
        <v>0</v>
      </c>
    </row>
    <row r="95" spans="1:7" x14ac:dyDescent="0.45">
      <c r="A95" s="3" t="s">
        <v>344</v>
      </c>
      <c r="B95" s="2">
        <v>0</v>
      </c>
      <c r="C95" s="2">
        <v>0</v>
      </c>
      <c r="D95" s="2">
        <v>0</v>
      </c>
      <c r="E95" s="2">
        <v>0</v>
      </c>
      <c r="F95" s="2">
        <f>VLOOKUP(Share16[[#This Row],[Station]],'[8]Reach and Share'!$A$3:$C$562,3,0)</f>
        <v>0</v>
      </c>
      <c r="G95" s="2">
        <f>Share16[[#This Row],[Q1''2025]]-Share16[[#This Row],[Q4''2024]]</f>
        <v>0</v>
      </c>
    </row>
    <row r="96" spans="1:7" x14ac:dyDescent="0.45">
      <c r="A96" s="3" t="s">
        <v>343</v>
      </c>
      <c r="B96" s="2">
        <v>0</v>
      </c>
      <c r="C96" s="2">
        <v>0</v>
      </c>
      <c r="D96" s="2">
        <v>0</v>
      </c>
      <c r="E96" s="2">
        <v>0</v>
      </c>
      <c r="F96" s="2">
        <f>VLOOKUP(Share16[[#This Row],[Station]],'[8]Reach and Share'!$A$3:$C$562,3,0)</f>
        <v>0</v>
      </c>
      <c r="G96" s="2">
        <f>Share16[[#This Row],[Q1''2025]]-Share16[[#This Row],[Q4''2024]]</f>
        <v>0</v>
      </c>
    </row>
    <row r="97" spans="1:7" x14ac:dyDescent="0.45">
      <c r="A97" s="3" t="s">
        <v>36</v>
      </c>
      <c r="B97" s="2">
        <v>0</v>
      </c>
      <c r="C97" s="2">
        <v>0</v>
      </c>
      <c r="D97" s="2">
        <v>0</v>
      </c>
      <c r="E97" s="2">
        <v>0</v>
      </c>
      <c r="F97" s="2">
        <f>VLOOKUP(Share16[[#This Row],[Station]],'[8]Reach and Share'!$A$3:$C$562,3,0)</f>
        <v>0</v>
      </c>
      <c r="G97" s="2">
        <f>Share16[[#This Row],[Q1''2025]]-Share16[[#This Row],[Q4''2024]]</f>
        <v>0</v>
      </c>
    </row>
    <row r="98" spans="1:7" x14ac:dyDescent="0.45">
      <c r="A98" s="3" t="s">
        <v>432</v>
      </c>
      <c r="B98" s="2">
        <v>5.0421897509775673E-3</v>
      </c>
      <c r="C98" s="2">
        <v>0</v>
      </c>
      <c r="D98" s="2">
        <v>0</v>
      </c>
      <c r="E98" s="2">
        <v>0</v>
      </c>
      <c r="F98" s="2">
        <f>VLOOKUP(Share16[[#This Row],[Station]],'[8]Reach and Share'!$A$3:$C$562,3,0)</f>
        <v>0</v>
      </c>
      <c r="G98" s="2">
        <f>Share16[[#This Row],[Q1''2025]]-Share16[[#This Row],[Q4''2024]]</f>
        <v>0</v>
      </c>
    </row>
    <row r="99" spans="1:7" x14ac:dyDescent="0.45">
      <c r="A99" s="3" t="s">
        <v>192</v>
      </c>
      <c r="B99" s="2">
        <v>0</v>
      </c>
      <c r="C99" s="2">
        <v>0</v>
      </c>
      <c r="D99" s="2">
        <v>0</v>
      </c>
      <c r="E99" s="2">
        <v>0</v>
      </c>
      <c r="F99" s="2">
        <f>VLOOKUP(Share16[[#This Row],[Station]],'[8]Reach and Share'!$A$3:$C$562,3,0)</f>
        <v>0</v>
      </c>
      <c r="G99" s="2">
        <f>Share16[[#This Row],[Q1''2025]]-Share16[[#This Row],[Q4''2024]]</f>
        <v>0</v>
      </c>
    </row>
    <row r="100" spans="1:7" x14ac:dyDescent="0.45">
      <c r="A100" s="3" t="s">
        <v>241</v>
      </c>
      <c r="B100" s="2">
        <v>0</v>
      </c>
      <c r="C100" s="2">
        <v>0</v>
      </c>
      <c r="D100" s="2">
        <v>0</v>
      </c>
      <c r="E100" s="2">
        <v>0</v>
      </c>
      <c r="F100" s="2">
        <f>VLOOKUP(Share16[[#This Row],[Station]],'[8]Reach and Share'!$A$3:$C$562,3,0)</f>
        <v>0</v>
      </c>
      <c r="G100" s="2">
        <f>Share16[[#This Row],[Q1''2025]]-Share16[[#This Row],[Q4''2024]]</f>
        <v>0</v>
      </c>
    </row>
    <row r="101" spans="1:7" x14ac:dyDescent="0.45">
      <c r="A101" s="3" t="s">
        <v>375</v>
      </c>
      <c r="B101" s="2">
        <v>0</v>
      </c>
      <c r="C101" s="2">
        <v>0</v>
      </c>
      <c r="D101" s="2">
        <v>0</v>
      </c>
      <c r="E101" s="2">
        <v>0</v>
      </c>
      <c r="F101" s="2">
        <f>VLOOKUP(Share16[[#This Row],[Station]],'[8]Reach and Share'!$A$3:$C$562,3,0)</f>
        <v>0</v>
      </c>
      <c r="G101" s="2">
        <f>Share16[[#This Row],[Q1''2025]]-Share16[[#This Row],[Q4''2024]]</f>
        <v>0</v>
      </c>
    </row>
    <row r="102" spans="1:7" x14ac:dyDescent="0.45">
      <c r="A102" s="3" t="s">
        <v>351</v>
      </c>
      <c r="B102" s="2">
        <v>0</v>
      </c>
      <c r="C102" s="2">
        <v>0</v>
      </c>
      <c r="D102" s="2">
        <v>0</v>
      </c>
      <c r="E102" s="2">
        <v>0</v>
      </c>
      <c r="F102" s="2">
        <f>VLOOKUP(Share16[[#This Row],[Station]],'[8]Reach and Share'!$A$3:$C$562,3,0)</f>
        <v>0</v>
      </c>
      <c r="G102" s="2">
        <f>Share16[[#This Row],[Q1''2025]]-Share16[[#This Row],[Q4''2024]]</f>
        <v>0</v>
      </c>
    </row>
    <row r="103" spans="1:7" x14ac:dyDescent="0.45">
      <c r="A103" s="3" t="s">
        <v>29</v>
      </c>
      <c r="B103" s="2">
        <v>0</v>
      </c>
      <c r="C103" s="2">
        <v>0</v>
      </c>
      <c r="D103" s="2">
        <v>0</v>
      </c>
      <c r="E103" s="2">
        <v>0</v>
      </c>
      <c r="F103" s="2">
        <f>VLOOKUP(Share16[[#This Row],[Station]],'[8]Reach and Share'!$A$3:$C$562,3,0)</f>
        <v>0</v>
      </c>
      <c r="G103" s="2">
        <f>Share16[[#This Row],[Q1''2025]]-Share16[[#This Row],[Q4''2024]]</f>
        <v>0</v>
      </c>
    </row>
    <row r="104" spans="1:7" x14ac:dyDescent="0.45">
      <c r="A104" s="3" t="s">
        <v>158</v>
      </c>
      <c r="B104" s="2">
        <v>0</v>
      </c>
      <c r="C104" s="2">
        <v>0</v>
      </c>
      <c r="D104" s="2">
        <v>0</v>
      </c>
      <c r="E104" s="2">
        <v>0</v>
      </c>
      <c r="F104" s="2">
        <f>VLOOKUP(Share16[[#This Row],[Station]],'[8]Reach and Share'!$A$3:$C$562,3,0)</f>
        <v>0</v>
      </c>
      <c r="G104" s="2">
        <f>Share16[[#This Row],[Q1''2025]]-Share16[[#This Row],[Q4''2024]]</f>
        <v>0</v>
      </c>
    </row>
    <row r="105" spans="1:7" x14ac:dyDescent="0.45">
      <c r="A105" s="3" t="s">
        <v>419</v>
      </c>
      <c r="B105" s="2">
        <v>0</v>
      </c>
      <c r="C105" s="2">
        <v>0</v>
      </c>
      <c r="D105" s="2">
        <v>0</v>
      </c>
      <c r="E105" s="2">
        <v>0</v>
      </c>
      <c r="F105" s="2">
        <f>VLOOKUP(Share16[[#This Row],[Station]],'[8]Reach and Share'!$A$3:$C$562,3,0)</f>
        <v>0</v>
      </c>
      <c r="G105" s="2">
        <f>Share16[[#This Row],[Q1''2025]]-Share16[[#This Row],[Q4''2024]]</f>
        <v>0</v>
      </c>
    </row>
    <row r="106" spans="1:7" x14ac:dyDescent="0.45">
      <c r="A106" s="3" t="s">
        <v>457</v>
      </c>
      <c r="B106" s="2">
        <v>0</v>
      </c>
      <c r="C106" s="2">
        <v>0</v>
      </c>
      <c r="D106" s="2">
        <v>0</v>
      </c>
      <c r="E106" s="2">
        <v>0</v>
      </c>
      <c r="F106" s="2">
        <f>VLOOKUP(Share16[[#This Row],[Station]],'[8]Reach and Share'!$A$3:$C$562,3,0)</f>
        <v>0</v>
      </c>
      <c r="G106" s="2">
        <f>Share16[[#This Row],[Q1''2025]]-Share16[[#This Row],[Q4''2024]]</f>
        <v>0</v>
      </c>
    </row>
    <row r="107" spans="1:7" x14ac:dyDescent="0.45">
      <c r="A107" s="3" t="s">
        <v>191</v>
      </c>
      <c r="B107" s="2">
        <v>0</v>
      </c>
      <c r="C107" s="2">
        <v>0</v>
      </c>
      <c r="D107" s="2">
        <v>0</v>
      </c>
      <c r="E107" s="2">
        <v>0</v>
      </c>
      <c r="F107" s="2">
        <f>VLOOKUP(Share16[[#This Row],[Station]],'[8]Reach and Share'!$A$3:$C$562,3,0)</f>
        <v>0</v>
      </c>
      <c r="G107" s="2">
        <f>Share16[[#This Row],[Q1''2025]]-Share16[[#This Row],[Q4''2024]]</f>
        <v>0</v>
      </c>
    </row>
    <row r="108" spans="1:7" x14ac:dyDescent="0.45">
      <c r="A108" s="3" t="s">
        <v>421</v>
      </c>
      <c r="B108" s="2">
        <v>0</v>
      </c>
      <c r="C108" s="2">
        <v>0</v>
      </c>
      <c r="D108" s="2">
        <v>0</v>
      </c>
      <c r="E108" s="2">
        <v>0</v>
      </c>
      <c r="F108" s="2">
        <f>VLOOKUP(Share16[[#This Row],[Station]],'[8]Reach and Share'!$A$3:$C$562,3,0)</f>
        <v>0</v>
      </c>
      <c r="G108" s="2">
        <f>Share16[[#This Row],[Q1''2025]]-Share16[[#This Row],[Q4''2024]]</f>
        <v>0</v>
      </c>
    </row>
    <row r="109" spans="1:7" x14ac:dyDescent="0.45">
      <c r="A109" s="3" t="s">
        <v>423</v>
      </c>
      <c r="B109" s="2">
        <v>0</v>
      </c>
      <c r="C109" s="2">
        <v>0</v>
      </c>
      <c r="D109" s="2">
        <v>0</v>
      </c>
      <c r="E109" s="2">
        <v>0</v>
      </c>
      <c r="F109" s="2">
        <f>VLOOKUP(Share16[[#This Row],[Station]],'[8]Reach and Share'!$A$3:$C$562,3,0)</f>
        <v>0</v>
      </c>
      <c r="G109" s="2">
        <f>Share16[[#This Row],[Q1''2025]]-Share16[[#This Row],[Q4''2024]]</f>
        <v>0</v>
      </c>
    </row>
    <row r="110" spans="1:7" x14ac:dyDescent="0.45">
      <c r="A110" s="3" t="s">
        <v>420</v>
      </c>
      <c r="B110" s="2">
        <v>0</v>
      </c>
      <c r="C110" s="2">
        <v>0</v>
      </c>
      <c r="D110" s="2">
        <v>0</v>
      </c>
      <c r="E110" s="2">
        <v>0</v>
      </c>
      <c r="F110" s="2">
        <f>VLOOKUP(Share16[[#This Row],[Station]],'[8]Reach and Share'!$A$3:$C$562,3,0)</f>
        <v>0</v>
      </c>
      <c r="G110" s="2">
        <f>Share16[[#This Row],[Q1''2025]]-Share16[[#This Row],[Q4''2024]]</f>
        <v>0</v>
      </c>
    </row>
    <row r="111" spans="1:7" x14ac:dyDescent="0.45">
      <c r="A111" s="3" t="s">
        <v>32</v>
      </c>
      <c r="B111" s="2">
        <v>0</v>
      </c>
      <c r="C111" s="2">
        <v>0</v>
      </c>
      <c r="D111" s="2">
        <v>0</v>
      </c>
      <c r="E111" s="2">
        <v>0</v>
      </c>
      <c r="F111" s="2">
        <f>VLOOKUP(Share16[[#This Row],[Station]],'[8]Reach and Share'!$A$3:$C$562,3,0)</f>
        <v>0</v>
      </c>
      <c r="G111" s="2">
        <f>Share16[[#This Row],[Q1''2025]]-Share16[[#This Row],[Q4''2024]]</f>
        <v>0</v>
      </c>
    </row>
    <row r="112" spans="1:7" x14ac:dyDescent="0.45">
      <c r="A112" s="3" t="s">
        <v>173</v>
      </c>
      <c r="B112" s="2">
        <v>0</v>
      </c>
      <c r="C112" s="2">
        <v>0</v>
      </c>
      <c r="D112" s="2">
        <v>0</v>
      </c>
      <c r="E112" s="2">
        <v>0</v>
      </c>
      <c r="F112" s="2">
        <f>VLOOKUP(Share16[[#This Row],[Station]],'[8]Reach and Share'!$A$3:$C$562,3,0)</f>
        <v>0</v>
      </c>
      <c r="G112" s="2">
        <f>Share16[[#This Row],[Q1''2025]]-Share16[[#This Row],[Q4''2024]]</f>
        <v>0</v>
      </c>
    </row>
    <row r="113" spans="1:7" x14ac:dyDescent="0.45">
      <c r="A113" s="3" t="s">
        <v>417</v>
      </c>
      <c r="B113" s="2">
        <v>0</v>
      </c>
      <c r="C113" s="2">
        <v>0</v>
      </c>
      <c r="D113" s="2">
        <v>0</v>
      </c>
      <c r="E113" s="2">
        <v>0</v>
      </c>
      <c r="F113" s="2">
        <f>VLOOKUP(Share16[[#This Row],[Station]],'[8]Reach and Share'!$A$3:$C$562,3,0)</f>
        <v>0</v>
      </c>
      <c r="G113" s="2">
        <f>Share16[[#This Row],[Q1''2025]]-Share16[[#This Row],[Q4''2024]]</f>
        <v>0</v>
      </c>
    </row>
    <row r="114" spans="1:7" x14ac:dyDescent="0.45">
      <c r="A114" s="3" t="s">
        <v>163</v>
      </c>
      <c r="B114" s="2">
        <v>0</v>
      </c>
      <c r="C114" s="2">
        <v>0</v>
      </c>
      <c r="D114" s="2">
        <v>0</v>
      </c>
      <c r="E114" s="2">
        <v>0</v>
      </c>
      <c r="F114" s="2">
        <f>VLOOKUP(Share16[[#This Row],[Station]],'[8]Reach and Share'!$A$3:$C$562,3,0)</f>
        <v>0</v>
      </c>
      <c r="G114" s="2">
        <f>Share16[[#This Row],[Q1''2025]]-Share16[[#This Row],[Q4''2024]]</f>
        <v>0</v>
      </c>
    </row>
    <row r="115" spans="1:7" x14ac:dyDescent="0.45">
      <c r="A115" s="3" t="s">
        <v>238</v>
      </c>
      <c r="B115" s="2">
        <v>0</v>
      </c>
      <c r="C115" s="2">
        <v>0</v>
      </c>
      <c r="D115" s="2">
        <v>0</v>
      </c>
      <c r="E115" s="2">
        <v>0</v>
      </c>
      <c r="F115" s="2">
        <f>VLOOKUP(Share16[[#This Row],[Station]],'[8]Reach and Share'!$A$3:$C$562,3,0)</f>
        <v>0</v>
      </c>
      <c r="G115" s="2">
        <f>Share16[[#This Row],[Q1''2025]]-Share16[[#This Row],[Q4''2024]]</f>
        <v>0</v>
      </c>
    </row>
    <row r="116" spans="1:7" x14ac:dyDescent="0.45">
      <c r="A116" s="3" t="s">
        <v>190</v>
      </c>
      <c r="B116" s="2">
        <v>0</v>
      </c>
      <c r="C116" s="2">
        <v>0</v>
      </c>
      <c r="D116" s="2">
        <v>0</v>
      </c>
      <c r="E116" s="2">
        <v>0</v>
      </c>
      <c r="F116" s="2">
        <f>VLOOKUP(Share16[[#This Row],[Station]],'[8]Reach and Share'!$A$3:$C$562,3,0)</f>
        <v>0</v>
      </c>
      <c r="G116" s="2">
        <f>Share16[[#This Row],[Q1''2025]]-Share16[[#This Row],[Q4''2024]]</f>
        <v>0</v>
      </c>
    </row>
    <row r="117" spans="1:7" x14ac:dyDescent="0.45">
      <c r="A117" s="3" t="s">
        <v>519</v>
      </c>
      <c r="B117" s="2">
        <v>0</v>
      </c>
      <c r="C117" s="2">
        <v>0</v>
      </c>
      <c r="D117" s="2">
        <v>0</v>
      </c>
      <c r="E117" s="2">
        <v>0</v>
      </c>
      <c r="F117" s="2">
        <f>VLOOKUP(Share16[[#This Row],[Station]],'[8]Reach and Share'!$A$3:$C$562,3,0)</f>
        <v>0</v>
      </c>
      <c r="G117" s="2">
        <f>Share16[[#This Row],[Q1''2025]]-Share16[[#This Row],[Q4''2024]]</f>
        <v>0</v>
      </c>
    </row>
    <row r="118" spans="1:7" x14ac:dyDescent="0.45">
      <c r="A118" s="3" t="s">
        <v>427</v>
      </c>
      <c r="B118" s="2">
        <v>0</v>
      </c>
      <c r="C118" s="2">
        <v>0</v>
      </c>
      <c r="D118" s="2">
        <v>0</v>
      </c>
      <c r="E118" s="2">
        <v>0</v>
      </c>
      <c r="F118" s="2">
        <f>VLOOKUP(Share16[[#This Row],[Station]],'[8]Reach and Share'!$A$3:$C$562,3,0)</f>
        <v>0</v>
      </c>
      <c r="G118" s="2">
        <f>Share16[[#This Row],[Q1''2025]]-Share16[[#This Row],[Q4''2024]]</f>
        <v>0</v>
      </c>
    </row>
    <row r="119" spans="1:7" x14ac:dyDescent="0.45">
      <c r="A119" s="3" t="s">
        <v>444</v>
      </c>
      <c r="B119" s="2">
        <v>0</v>
      </c>
      <c r="C119" s="2">
        <v>0</v>
      </c>
      <c r="D119" s="2">
        <v>0</v>
      </c>
      <c r="E119" s="2">
        <v>0</v>
      </c>
      <c r="F119" s="2">
        <f>VLOOKUP(Share16[[#This Row],[Station]],'[8]Reach and Share'!$A$3:$C$562,3,0)</f>
        <v>0</v>
      </c>
      <c r="G119" s="2">
        <f>Share16[[#This Row],[Q1''2025]]-Share16[[#This Row],[Q4''2024]]</f>
        <v>0</v>
      </c>
    </row>
    <row r="120" spans="1:7" x14ac:dyDescent="0.45">
      <c r="A120" s="3" t="s">
        <v>509</v>
      </c>
      <c r="B120" s="2">
        <v>0</v>
      </c>
      <c r="C120" s="2">
        <v>0</v>
      </c>
      <c r="D120" s="2">
        <v>0</v>
      </c>
      <c r="E120" s="2">
        <v>0</v>
      </c>
      <c r="F120" s="2">
        <f>VLOOKUP(Share16[[#This Row],[Station]],'[8]Reach and Share'!$A$3:$C$562,3,0)</f>
        <v>0</v>
      </c>
      <c r="G120" s="2">
        <f>Share16[[#This Row],[Q1''2025]]-Share16[[#This Row],[Q4''2024]]</f>
        <v>0</v>
      </c>
    </row>
    <row r="121" spans="1:7" x14ac:dyDescent="0.45">
      <c r="A121" s="3" t="s">
        <v>430</v>
      </c>
      <c r="B121" s="2">
        <v>0</v>
      </c>
      <c r="C121" s="2">
        <v>0</v>
      </c>
      <c r="D121" s="2">
        <v>0</v>
      </c>
      <c r="E121" s="2">
        <v>0</v>
      </c>
      <c r="F121" s="2">
        <f>VLOOKUP(Share16[[#This Row],[Station]],'[8]Reach and Share'!$A$3:$C$562,3,0)</f>
        <v>0</v>
      </c>
      <c r="G121" s="2">
        <f>Share16[[#This Row],[Q1''2025]]-Share16[[#This Row],[Q4''2024]]</f>
        <v>0</v>
      </c>
    </row>
    <row r="122" spans="1:7" x14ac:dyDescent="0.45">
      <c r="A122" s="3" t="s">
        <v>428</v>
      </c>
      <c r="B122" s="2">
        <v>0</v>
      </c>
      <c r="C122" s="2">
        <v>0</v>
      </c>
      <c r="D122" s="2">
        <v>0</v>
      </c>
      <c r="E122" s="2">
        <v>0</v>
      </c>
      <c r="F122" s="2">
        <f>VLOOKUP(Share16[[#This Row],[Station]],'[8]Reach and Share'!$A$3:$C$562,3,0)</f>
        <v>0</v>
      </c>
      <c r="G122" s="2">
        <f>Share16[[#This Row],[Q1''2025]]-Share16[[#This Row],[Q4''2024]]</f>
        <v>0</v>
      </c>
    </row>
    <row r="123" spans="1:7" x14ac:dyDescent="0.45">
      <c r="A123" s="3" t="s">
        <v>429</v>
      </c>
      <c r="B123" s="2">
        <v>0</v>
      </c>
      <c r="C123" s="2">
        <v>0</v>
      </c>
      <c r="D123" s="2">
        <v>0</v>
      </c>
      <c r="E123" s="2">
        <v>0</v>
      </c>
      <c r="F123" s="2">
        <f>VLOOKUP(Share16[[#This Row],[Station]],'[8]Reach and Share'!$A$3:$C$562,3,0)</f>
        <v>0</v>
      </c>
      <c r="G123" s="2">
        <f>Share16[[#This Row],[Q1''2025]]-Share16[[#This Row],[Q4''2024]]</f>
        <v>0</v>
      </c>
    </row>
    <row r="124" spans="1:7" x14ac:dyDescent="0.45">
      <c r="A124" s="3" t="s">
        <v>424</v>
      </c>
      <c r="B124" s="2">
        <v>0</v>
      </c>
      <c r="C124" s="2">
        <v>1.3812513531067329E-2</v>
      </c>
      <c r="D124" s="2">
        <v>1.1283980167550009E-2</v>
      </c>
      <c r="E124" s="2">
        <v>0</v>
      </c>
      <c r="F124" s="2">
        <f>VLOOKUP(Share16[[#This Row],[Station]],'[8]Reach and Share'!$A$3:$C$562,3,0)</f>
        <v>0</v>
      </c>
      <c r="G124" s="2">
        <f>Share16[[#This Row],[Q1''2025]]-Share16[[#This Row],[Q4''2024]]</f>
        <v>0</v>
      </c>
    </row>
    <row r="125" spans="1:7" x14ac:dyDescent="0.45">
      <c r="A125" s="3" t="s">
        <v>182</v>
      </c>
      <c r="B125" s="2">
        <v>0</v>
      </c>
      <c r="C125" s="2">
        <v>0</v>
      </c>
      <c r="D125" s="2">
        <v>0</v>
      </c>
      <c r="E125" s="2">
        <v>0</v>
      </c>
      <c r="F125" s="2">
        <f>VLOOKUP(Share16[[#This Row],[Station]],'[8]Reach and Share'!$A$3:$C$562,3,0)</f>
        <v>0</v>
      </c>
      <c r="G125" s="2">
        <f>Share16[[#This Row],[Q1''2025]]-Share16[[#This Row],[Q4''2024]]</f>
        <v>0</v>
      </c>
    </row>
    <row r="126" spans="1:7" x14ac:dyDescent="0.45">
      <c r="A126" s="3" t="s">
        <v>195</v>
      </c>
      <c r="B126" s="2">
        <v>0</v>
      </c>
      <c r="C126" s="2">
        <v>0</v>
      </c>
      <c r="D126" s="2">
        <v>0</v>
      </c>
      <c r="E126" s="2">
        <v>0</v>
      </c>
      <c r="F126" s="2">
        <f>VLOOKUP(Share16[[#This Row],[Station]],'[8]Reach and Share'!$A$3:$C$562,3,0)</f>
        <v>0</v>
      </c>
      <c r="G126" s="2">
        <f>Share16[[#This Row],[Q1''2025]]-Share16[[#This Row],[Q4''2024]]</f>
        <v>0</v>
      </c>
    </row>
    <row r="127" spans="1:7" x14ac:dyDescent="0.45">
      <c r="A127" s="3" t="s">
        <v>226</v>
      </c>
      <c r="B127" s="2">
        <v>0</v>
      </c>
      <c r="C127" s="2">
        <v>0</v>
      </c>
      <c r="D127" s="2">
        <v>0</v>
      </c>
      <c r="E127" s="2">
        <v>0</v>
      </c>
      <c r="F127" s="2">
        <f>VLOOKUP(Share16[[#This Row],[Station]],'[8]Reach and Share'!$A$3:$C$562,3,0)</f>
        <v>0</v>
      </c>
      <c r="G127" s="2">
        <f>Share16[[#This Row],[Q1''2025]]-Share16[[#This Row],[Q4''2024]]</f>
        <v>0</v>
      </c>
    </row>
    <row r="128" spans="1:7" x14ac:dyDescent="0.45">
      <c r="A128" s="3" t="s">
        <v>180</v>
      </c>
      <c r="B128" s="2">
        <v>3.6015641078411201E-4</v>
      </c>
      <c r="C128" s="2">
        <v>0</v>
      </c>
      <c r="D128" s="2">
        <v>0</v>
      </c>
      <c r="E128" s="2">
        <v>0</v>
      </c>
      <c r="F128" s="2">
        <f>VLOOKUP(Share16[[#This Row],[Station]],'[8]Reach and Share'!$A$3:$C$562,3,0)</f>
        <v>0</v>
      </c>
      <c r="G128" s="2">
        <f>Share16[[#This Row],[Q1''2025]]-Share16[[#This Row],[Q4''2024]]</f>
        <v>0</v>
      </c>
    </row>
    <row r="129" spans="1:7" x14ac:dyDescent="0.45">
      <c r="A129" s="3" t="s">
        <v>363</v>
      </c>
      <c r="B129" s="2">
        <v>0</v>
      </c>
      <c r="C129" s="2">
        <v>0</v>
      </c>
      <c r="D129" s="2">
        <v>0</v>
      </c>
      <c r="E129" s="2">
        <v>0</v>
      </c>
      <c r="F129" s="2">
        <f>VLOOKUP(Share16[[#This Row],[Station]],'[8]Reach and Share'!$A$3:$C$562,3,0)</f>
        <v>0</v>
      </c>
      <c r="G129" s="2">
        <f>Share16[[#This Row],[Q1''2025]]-Share16[[#This Row],[Q4''2024]]</f>
        <v>0</v>
      </c>
    </row>
    <row r="130" spans="1:7" x14ac:dyDescent="0.45">
      <c r="A130" s="3" t="s">
        <v>438</v>
      </c>
      <c r="B130" s="2">
        <v>0</v>
      </c>
      <c r="C130" s="2">
        <v>0</v>
      </c>
      <c r="D130" s="2">
        <v>0</v>
      </c>
      <c r="E130" s="2">
        <v>0</v>
      </c>
      <c r="F130" s="2">
        <f>VLOOKUP(Share16[[#This Row],[Station]],'[8]Reach and Share'!$A$3:$C$562,3,0)</f>
        <v>0</v>
      </c>
      <c r="G130" s="2">
        <f>Share16[[#This Row],[Q1''2025]]-Share16[[#This Row],[Q4''2024]]</f>
        <v>0</v>
      </c>
    </row>
    <row r="131" spans="1:7" x14ac:dyDescent="0.45">
      <c r="A131" s="3" t="s">
        <v>442</v>
      </c>
      <c r="B131" s="2">
        <v>0</v>
      </c>
      <c r="C131" s="2">
        <v>0</v>
      </c>
      <c r="D131" s="2">
        <v>0</v>
      </c>
      <c r="E131" s="2">
        <v>0</v>
      </c>
      <c r="F131" s="2">
        <f>VLOOKUP(Share16[[#This Row],[Station]],'[8]Reach and Share'!$A$3:$C$562,3,0)</f>
        <v>0</v>
      </c>
      <c r="G131" s="2">
        <f>Share16[[#This Row],[Q1''2025]]-Share16[[#This Row],[Q4''2024]]</f>
        <v>0</v>
      </c>
    </row>
    <row r="132" spans="1:7" x14ac:dyDescent="0.45">
      <c r="A132" s="3" t="s">
        <v>385</v>
      </c>
      <c r="B132" s="2">
        <v>0</v>
      </c>
      <c r="C132" s="2">
        <v>0</v>
      </c>
      <c r="D132" s="2">
        <v>0</v>
      </c>
      <c r="E132" s="2">
        <v>0</v>
      </c>
      <c r="F132" s="2">
        <f>VLOOKUP(Share16[[#This Row],[Station]],'[8]Reach and Share'!$A$3:$C$562,3,0)</f>
        <v>0</v>
      </c>
      <c r="G132" s="2">
        <f>Share16[[#This Row],[Q1''2025]]-Share16[[#This Row],[Q4''2024]]</f>
        <v>0</v>
      </c>
    </row>
    <row r="133" spans="1:7" x14ac:dyDescent="0.45">
      <c r="A133" s="3" t="s">
        <v>443</v>
      </c>
      <c r="B133" s="2">
        <v>0</v>
      </c>
      <c r="C133" s="2">
        <v>0</v>
      </c>
      <c r="D133" s="2">
        <v>0</v>
      </c>
      <c r="E133" s="2">
        <v>0</v>
      </c>
      <c r="F133" s="2">
        <f>VLOOKUP(Share16[[#This Row],[Station]],'[8]Reach and Share'!$A$3:$C$562,3,0)</f>
        <v>0</v>
      </c>
      <c r="G133" s="2">
        <f>Share16[[#This Row],[Q1''2025]]-Share16[[#This Row],[Q4''2024]]</f>
        <v>0</v>
      </c>
    </row>
    <row r="134" spans="1:7" x14ac:dyDescent="0.45">
      <c r="A134" s="3" t="s">
        <v>386</v>
      </c>
      <c r="B134" s="2">
        <v>0</v>
      </c>
      <c r="C134" s="2">
        <v>0</v>
      </c>
      <c r="D134" s="2">
        <v>0</v>
      </c>
      <c r="E134" s="2">
        <v>0</v>
      </c>
      <c r="F134" s="2">
        <f>VLOOKUP(Share16[[#This Row],[Station]],'[8]Reach and Share'!$A$3:$C$562,3,0)</f>
        <v>0</v>
      </c>
      <c r="G134" s="2">
        <f>Share16[[#This Row],[Q1''2025]]-Share16[[#This Row],[Q4''2024]]</f>
        <v>0</v>
      </c>
    </row>
    <row r="135" spans="1:7" x14ac:dyDescent="0.45">
      <c r="A135" s="3" t="s">
        <v>34</v>
      </c>
      <c r="B135" s="2">
        <v>0</v>
      </c>
      <c r="C135" s="2">
        <v>0</v>
      </c>
      <c r="D135" s="2">
        <v>0</v>
      </c>
      <c r="E135" s="2">
        <v>0</v>
      </c>
      <c r="F135" s="2">
        <f>VLOOKUP(Share16[[#This Row],[Station]],'[8]Reach and Share'!$A$3:$C$562,3,0)</f>
        <v>0</v>
      </c>
      <c r="G135" s="2">
        <f>Share16[[#This Row],[Q1''2025]]-Share16[[#This Row],[Q4''2024]]</f>
        <v>0</v>
      </c>
    </row>
    <row r="136" spans="1:7" x14ac:dyDescent="0.45">
      <c r="A136" s="3" t="s">
        <v>225</v>
      </c>
      <c r="B136" s="2">
        <v>0</v>
      </c>
      <c r="C136" s="2">
        <v>0</v>
      </c>
      <c r="D136" s="2">
        <v>0</v>
      </c>
      <c r="E136" s="2">
        <v>0</v>
      </c>
      <c r="F136" s="2">
        <f>VLOOKUP(Share16[[#This Row],[Station]],'[8]Reach and Share'!$A$3:$C$562,3,0)</f>
        <v>0</v>
      </c>
      <c r="G136" s="2">
        <f>Share16[[#This Row],[Q1''2025]]-Share16[[#This Row],[Q4''2024]]</f>
        <v>0</v>
      </c>
    </row>
    <row r="137" spans="1:7" x14ac:dyDescent="0.45">
      <c r="A137" s="3" t="s">
        <v>472</v>
      </c>
      <c r="B137" s="2">
        <v>0</v>
      </c>
      <c r="C137" s="2">
        <v>0</v>
      </c>
      <c r="D137" s="2">
        <v>0</v>
      </c>
      <c r="E137" s="2">
        <v>0</v>
      </c>
      <c r="F137" s="2">
        <f>VLOOKUP(Share16[[#This Row],[Station]],'[8]Reach and Share'!$A$3:$C$562,3,0)</f>
        <v>0</v>
      </c>
      <c r="G137" s="2">
        <f>Share16[[#This Row],[Q1''2025]]-Share16[[#This Row],[Q4''2024]]</f>
        <v>0</v>
      </c>
    </row>
    <row r="138" spans="1:7" x14ac:dyDescent="0.45">
      <c r="A138" s="3" t="s">
        <v>359</v>
      </c>
      <c r="B138" s="2">
        <v>0</v>
      </c>
      <c r="C138" s="2">
        <v>0</v>
      </c>
      <c r="D138" s="2">
        <v>0</v>
      </c>
      <c r="E138" s="2">
        <v>0</v>
      </c>
      <c r="F138" s="2">
        <f>VLOOKUP(Share16[[#This Row],[Station]],'[8]Reach and Share'!$A$3:$C$562,3,0)</f>
        <v>0</v>
      </c>
      <c r="G138" s="2">
        <f>Share16[[#This Row],[Q1''2025]]-Share16[[#This Row],[Q4''2024]]</f>
        <v>0</v>
      </c>
    </row>
    <row r="139" spans="1:7" x14ac:dyDescent="0.45">
      <c r="A139" s="3" t="s">
        <v>217</v>
      </c>
      <c r="B139" s="2">
        <v>0</v>
      </c>
      <c r="C139" s="2">
        <v>0</v>
      </c>
      <c r="D139" s="2">
        <v>0</v>
      </c>
      <c r="E139" s="2">
        <v>0</v>
      </c>
      <c r="F139" s="2">
        <f>VLOOKUP(Share16[[#This Row],[Station]],'[8]Reach and Share'!$A$3:$C$562,3,0)</f>
        <v>0</v>
      </c>
      <c r="G139" s="2">
        <f>Share16[[#This Row],[Q1''2025]]-Share16[[#This Row],[Q4''2024]]</f>
        <v>0</v>
      </c>
    </row>
    <row r="140" spans="1:7" x14ac:dyDescent="0.45">
      <c r="A140" s="3" t="s">
        <v>92</v>
      </c>
      <c r="B140" s="2">
        <v>0</v>
      </c>
      <c r="C140" s="2">
        <v>0</v>
      </c>
      <c r="D140" s="2">
        <v>0</v>
      </c>
      <c r="E140" s="2">
        <v>0</v>
      </c>
      <c r="F140" s="2">
        <f>VLOOKUP(Share16[[#This Row],[Station]],'[8]Reach and Share'!$A$3:$C$562,3,0)</f>
        <v>0</v>
      </c>
      <c r="G140" s="2">
        <f>Share16[[#This Row],[Q1''2025]]-Share16[[#This Row],[Q4''2024]]</f>
        <v>0</v>
      </c>
    </row>
    <row r="141" spans="1:7" x14ac:dyDescent="0.45">
      <c r="A141" s="3" t="s">
        <v>23</v>
      </c>
      <c r="B141" s="2">
        <v>9.5184194278658159E-3</v>
      </c>
      <c r="C141" s="2">
        <v>0</v>
      </c>
      <c r="D141" s="2">
        <v>0</v>
      </c>
      <c r="E141" s="2">
        <v>0</v>
      </c>
      <c r="F141" s="2">
        <f>VLOOKUP(Share16[[#This Row],[Station]],'[8]Reach and Share'!$A$3:$C$562,3,0)</f>
        <v>0</v>
      </c>
      <c r="G141" s="2">
        <f>Share16[[#This Row],[Q1''2025]]-Share16[[#This Row],[Q4''2024]]</f>
        <v>0</v>
      </c>
    </row>
    <row r="142" spans="1:7" x14ac:dyDescent="0.45">
      <c r="A142" s="3" t="s">
        <v>239</v>
      </c>
      <c r="B142" s="2">
        <v>0</v>
      </c>
      <c r="C142" s="2">
        <v>0</v>
      </c>
      <c r="D142" s="2">
        <v>0</v>
      </c>
      <c r="E142" s="2">
        <v>0</v>
      </c>
      <c r="F142" s="2">
        <f>VLOOKUP(Share16[[#This Row],[Station]],'[8]Reach and Share'!$A$3:$C$562,3,0)</f>
        <v>0</v>
      </c>
      <c r="G142" s="2">
        <f>Share16[[#This Row],[Q1''2025]]-Share16[[#This Row],[Q4''2024]]</f>
        <v>0</v>
      </c>
    </row>
    <row r="143" spans="1:7" x14ac:dyDescent="0.45">
      <c r="A143" s="3" t="s">
        <v>360</v>
      </c>
      <c r="B143" s="2">
        <v>0</v>
      </c>
      <c r="C143" s="2">
        <v>0</v>
      </c>
      <c r="D143" s="2">
        <v>0</v>
      </c>
      <c r="E143" s="2">
        <v>0</v>
      </c>
      <c r="F143" s="2">
        <f>VLOOKUP(Share16[[#This Row],[Station]],'[8]Reach and Share'!$A$3:$C$562,3,0)</f>
        <v>0</v>
      </c>
      <c r="G143" s="2">
        <f>Share16[[#This Row],[Q1''2025]]-Share16[[#This Row],[Q4''2024]]</f>
        <v>0</v>
      </c>
    </row>
    <row r="144" spans="1:7" x14ac:dyDescent="0.45">
      <c r="A144" s="3" t="s">
        <v>469</v>
      </c>
      <c r="B144" s="2">
        <v>0</v>
      </c>
      <c r="C144" s="2">
        <v>0</v>
      </c>
      <c r="D144" s="2">
        <v>7.4086738473813189E-3</v>
      </c>
      <c r="E144" s="2">
        <v>0</v>
      </c>
      <c r="F144" s="2">
        <f>VLOOKUP(Share16[[#This Row],[Station]],'[8]Reach and Share'!$A$3:$C$562,3,0)</f>
        <v>0</v>
      </c>
      <c r="G144" s="2">
        <f>Share16[[#This Row],[Q1''2025]]-Share16[[#This Row],[Q4''2024]]</f>
        <v>0</v>
      </c>
    </row>
    <row r="145" spans="1:7" x14ac:dyDescent="0.45">
      <c r="A145" s="3" t="s">
        <v>415</v>
      </c>
      <c r="B145" s="2">
        <v>0</v>
      </c>
      <c r="C145" s="2">
        <v>0</v>
      </c>
      <c r="D145" s="2">
        <v>0</v>
      </c>
      <c r="E145" s="2">
        <v>0</v>
      </c>
      <c r="F145" s="2">
        <f>VLOOKUP(Share16[[#This Row],[Station]],'[8]Reach and Share'!$A$3:$C$562,3,0)</f>
        <v>0</v>
      </c>
      <c r="G145" s="2">
        <f>Share16[[#This Row],[Q1''2025]]-Share16[[#This Row],[Q4''2024]]</f>
        <v>0</v>
      </c>
    </row>
    <row r="146" spans="1:7" x14ac:dyDescent="0.45">
      <c r="A146" s="3" t="s">
        <v>147</v>
      </c>
      <c r="B146" s="2">
        <v>0</v>
      </c>
      <c r="C146" s="2">
        <v>0</v>
      </c>
      <c r="D146" s="2">
        <v>0</v>
      </c>
      <c r="E146" s="2">
        <v>0</v>
      </c>
      <c r="F146" s="2">
        <f>VLOOKUP(Share16[[#This Row],[Station]],'[8]Reach and Share'!$A$3:$C$562,3,0)</f>
        <v>0</v>
      </c>
      <c r="G146" s="2">
        <f>Share16[[#This Row],[Q1''2025]]-Share16[[#This Row],[Q4''2024]]</f>
        <v>0</v>
      </c>
    </row>
    <row r="147" spans="1:7" x14ac:dyDescent="0.45">
      <c r="A147" s="3" t="s">
        <v>456</v>
      </c>
      <c r="B147" s="2">
        <v>0</v>
      </c>
      <c r="C147" s="2">
        <v>1.775276033773544E-3</v>
      </c>
      <c r="D147" s="2">
        <v>0</v>
      </c>
      <c r="E147" s="2">
        <v>0</v>
      </c>
      <c r="F147" s="2">
        <f>VLOOKUP(Share16[[#This Row],[Station]],'[8]Reach and Share'!$A$3:$C$562,3,0)</f>
        <v>0</v>
      </c>
      <c r="G147" s="2">
        <f>Share16[[#This Row],[Q1''2025]]-Share16[[#This Row],[Q4''2024]]</f>
        <v>0</v>
      </c>
    </row>
    <row r="148" spans="1:7" x14ac:dyDescent="0.45">
      <c r="A148" s="3" t="s">
        <v>471</v>
      </c>
      <c r="B148" s="2">
        <v>0</v>
      </c>
      <c r="C148" s="2">
        <v>0</v>
      </c>
      <c r="D148" s="2">
        <v>1.5387245683022742E-3</v>
      </c>
      <c r="E148" s="2">
        <v>0</v>
      </c>
      <c r="F148" s="2">
        <f>VLOOKUP(Share16[[#This Row],[Station]],'[8]Reach and Share'!$A$3:$C$562,3,0)</f>
        <v>0</v>
      </c>
      <c r="G148" s="2">
        <f>Share16[[#This Row],[Q1''2025]]-Share16[[#This Row],[Q4''2024]]</f>
        <v>0</v>
      </c>
    </row>
    <row r="149" spans="1:7" x14ac:dyDescent="0.45">
      <c r="A149" s="3" t="s">
        <v>207</v>
      </c>
      <c r="B149" s="2">
        <v>0</v>
      </c>
      <c r="C149" s="2">
        <v>0</v>
      </c>
      <c r="D149" s="2">
        <v>0</v>
      </c>
      <c r="E149" s="2">
        <v>0</v>
      </c>
      <c r="F149" s="2">
        <f>VLOOKUP(Share16[[#This Row],[Station]],'[8]Reach and Share'!$A$3:$C$562,3,0)</f>
        <v>0</v>
      </c>
      <c r="G149" s="2">
        <f>Share16[[#This Row],[Q1''2025]]-Share16[[#This Row],[Q4''2024]]</f>
        <v>0</v>
      </c>
    </row>
    <row r="150" spans="1:7" x14ac:dyDescent="0.45">
      <c r="A150" s="3" t="s">
        <v>416</v>
      </c>
      <c r="B150" s="2">
        <v>0</v>
      </c>
      <c r="C150" s="2">
        <v>0</v>
      </c>
      <c r="D150" s="2">
        <v>0</v>
      </c>
      <c r="E150" s="2">
        <v>0</v>
      </c>
      <c r="F150" s="2">
        <f>VLOOKUP(Share16[[#This Row],[Station]],'[8]Reach and Share'!$A$3:$C$562,3,0)</f>
        <v>0</v>
      </c>
      <c r="G150" s="2">
        <f>Share16[[#This Row],[Q1''2025]]-Share16[[#This Row],[Q4''2024]]</f>
        <v>0</v>
      </c>
    </row>
    <row r="151" spans="1:7" x14ac:dyDescent="0.45">
      <c r="A151" s="3" t="s">
        <v>411</v>
      </c>
      <c r="B151" s="2">
        <v>0</v>
      </c>
      <c r="C151" s="2">
        <v>0</v>
      </c>
      <c r="D151" s="2">
        <v>0</v>
      </c>
      <c r="E151" s="2">
        <v>0</v>
      </c>
      <c r="F151" s="2">
        <f>VLOOKUP(Share16[[#This Row],[Station]],'[8]Reach and Share'!$A$3:$C$562,3,0)</f>
        <v>0</v>
      </c>
      <c r="G151" s="2">
        <f>Share16[[#This Row],[Q1''2025]]-Share16[[#This Row],[Q4''2024]]</f>
        <v>0</v>
      </c>
    </row>
    <row r="152" spans="1:7" x14ac:dyDescent="0.45">
      <c r="A152" s="3" t="s">
        <v>463</v>
      </c>
      <c r="B152" s="2">
        <v>0</v>
      </c>
      <c r="C152" s="2">
        <v>0</v>
      </c>
      <c r="D152" s="2">
        <v>0</v>
      </c>
      <c r="E152" s="2">
        <v>0</v>
      </c>
      <c r="F152" s="2">
        <f>VLOOKUP(Share16[[#This Row],[Station]],'[8]Reach and Share'!$A$3:$C$562,3,0)</f>
        <v>0</v>
      </c>
      <c r="G152" s="2">
        <f>Share16[[#This Row],[Q1''2025]]-Share16[[#This Row],[Q4''2024]]</f>
        <v>0</v>
      </c>
    </row>
    <row r="153" spans="1:7" x14ac:dyDescent="0.45">
      <c r="A153" s="3" t="s">
        <v>500</v>
      </c>
      <c r="B153" s="2">
        <v>0</v>
      </c>
      <c r="C153" s="2">
        <v>0</v>
      </c>
      <c r="D153" s="2">
        <v>0</v>
      </c>
      <c r="E153" s="2">
        <v>0</v>
      </c>
      <c r="F153" s="2">
        <f>VLOOKUP(Share16[[#This Row],[Station]],'[8]Reach and Share'!$A$3:$C$562,3,0)</f>
        <v>0</v>
      </c>
      <c r="G153" s="2">
        <f>Share16[[#This Row],[Q1''2025]]-Share16[[#This Row],[Q4''2024]]</f>
        <v>0</v>
      </c>
    </row>
    <row r="154" spans="1:7" x14ac:dyDescent="0.45">
      <c r="A154" s="3" t="s">
        <v>414</v>
      </c>
      <c r="B154" s="2">
        <v>0</v>
      </c>
      <c r="C154" s="2">
        <v>3.4639532366313058E-4</v>
      </c>
      <c r="D154" s="2">
        <v>0</v>
      </c>
      <c r="E154" s="2">
        <v>0</v>
      </c>
      <c r="F154" s="2">
        <f>VLOOKUP(Share16[[#This Row],[Station]],'[8]Reach and Share'!$A$3:$C$562,3,0)</f>
        <v>0</v>
      </c>
      <c r="G154" s="2">
        <f>Share16[[#This Row],[Q1''2025]]-Share16[[#This Row],[Q4''2024]]</f>
        <v>0</v>
      </c>
    </row>
    <row r="155" spans="1:7" x14ac:dyDescent="0.45">
      <c r="A155" s="3" t="s">
        <v>491</v>
      </c>
      <c r="B155" s="2">
        <v>0</v>
      </c>
      <c r="C155" s="2">
        <v>0</v>
      </c>
      <c r="D155" s="2">
        <v>0</v>
      </c>
      <c r="E155" s="2">
        <v>0</v>
      </c>
      <c r="F155" s="2">
        <f>VLOOKUP(Share16[[#This Row],[Station]],'[8]Reach and Share'!$A$3:$C$562,3,0)</f>
        <v>0</v>
      </c>
      <c r="G155" s="2">
        <f>Share16[[#This Row],[Q1''2025]]-Share16[[#This Row],[Q4''2024]]</f>
        <v>0</v>
      </c>
    </row>
    <row r="156" spans="1:7" x14ac:dyDescent="0.45">
      <c r="A156" s="3" t="s">
        <v>91</v>
      </c>
      <c r="B156" s="2">
        <v>2.058036633052068E-4</v>
      </c>
      <c r="C156" s="2">
        <v>0</v>
      </c>
      <c r="D156" s="2">
        <v>0</v>
      </c>
      <c r="E156" s="2">
        <v>0</v>
      </c>
      <c r="F156" s="2">
        <f>VLOOKUP(Share16[[#This Row],[Station]],'[8]Reach and Share'!$A$3:$C$562,3,0)</f>
        <v>0</v>
      </c>
      <c r="G156" s="2">
        <f>Share16[[#This Row],[Q1''2025]]-Share16[[#This Row],[Q4''2024]]</f>
        <v>0</v>
      </c>
    </row>
    <row r="157" spans="1:7" x14ac:dyDescent="0.45">
      <c r="A157" s="3" t="s">
        <v>501</v>
      </c>
      <c r="B157" s="2">
        <v>0</v>
      </c>
      <c r="C157" s="2">
        <v>0</v>
      </c>
      <c r="D157" s="2">
        <v>0</v>
      </c>
      <c r="E157" s="2">
        <v>0</v>
      </c>
      <c r="F157" s="2">
        <f>VLOOKUP(Share16[[#This Row],[Station]],'[8]Reach and Share'!$A$3:$C$562,3,0)</f>
        <v>0</v>
      </c>
      <c r="G157" s="2">
        <f>Share16[[#This Row],[Q1''2025]]-Share16[[#This Row],[Q4''2024]]</f>
        <v>0</v>
      </c>
    </row>
    <row r="158" spans="1:7" x14ac:dyDescent="0.45">
      <c r="A158" s="3" t="s">
        <v>50</v>
      </c>
      <c r="B158" s="2">
        <v>0</v>
      </c>
      <c r="C158" s="2">
        <v>0</v>
      </c>
      <c r="D158" s="2">
        <v>0</v>
      </c>
      <c r="E158" s="2">
        <v>0</v>
      </c>
      <c r="F158" s="2">
        <f>VLOOKUP(Share16[[#This Row],[Station]],'[8]Reach and Share'!$A$3:$C$562,3,0)</f>
        <v>0</v>
      </c>
      <c r="G158" s="2">
        <f>Share16[[#This Row],[Q1''2025]]-Share16[[#This Row],[Q4''2024]]</f>
        <v>0</v>
      </c>
    </row>
    <row r="159" spans="1:7" x14ac:dyDescent="0.45">
      <c r="A159" s="3" t="s">
        <v>65</v>
      </c>
      <c r="B159" s="2">
        <v>0</v>
      </c>
      <c r="C159" s="2">
        <v>0</v>
      </c>
      <c r="D159" s="2">
        <v>0</v>
      </c>
      <c r="E159" s="2">
        <v>0</v>
      </c>
      <c r="F159" s="2">
        <f>VLOOKUP(Share16[[#This Row],[Station]],'[8]Reach and Share'!$A$3:$C$562,3,0)</f>
        <v>0</v>
      </c>
      <c r="G159" s="2">
        <f>Share16[[#This Row],[Q1''2025]]-Share16[[#This Row],[Q4''2024]]</f>
        <v>0</v>
      </c>
    </row>
    <row r="160" spans="1:7" x14ac:dyDescent="0.45">
      <c r="A160" s="3" t="s">
        <v>70</v>
      </c>
      <c r="B160" s="2">
        <v>0</v>
      </c>
      <c r="C160" s="2">
        <v>0</v>
      </c>
      <c r="D160" s="2">
        <v>0</v>
      </c>
      <c r="E160" s="2">
        <v>0</v>
      </c>
      <c r="F160" s="2">
        <f>VLOOKUP(Share16[[#This Row],[Station]],'[8]Reach and Share'!$A$3:$C$562,3,0)</f>
        <v>0</v>
      </c>
      <c r="G160" s="2">
        <f>Share16[[#This Row],[Q1''2025]]-Share16[[#This Row],[Q4''2024]]</f>
        <v>0</v>
      </c>
    </row>
    <row r="161" spans="1:7" x14ac:dyDescent="0.45">
      <c r="A161" s="3" t="s">
        <v>68</v>
      </c>
      <c r="B161" s="2">
        <v>0</v>
      </c>
      <c r="C161" s="2">
        <v>0</v>
      </c>
      <c r="D161" s="2">
        <v>0</v>
      </c>
      <c r="E161" s="2">
        <v>0</v>
      </c>
      <c r="F161" s="2">
        <f>VLOOKUP(Share16[[#This Row],[Station]],'[8]Reach and Share'!$A$3:$C$562,3,0)</f>
        <v>0</v>
      </c>
      <c r="G161" s="2">
        <f>Share16[[#This Row],[Q1''2025]]-Share16[[#This Row],[Q4''2024]]</f>
        <v>0</v>
      </c>
    </row>
    <row r="162" spans="1:7" x14ac:dyDescent="0.45">
      <c r="A162" s="3" t="s">
        <v>69</v>
      </c>
      <c r="B162" s="2">
        <v>0</v>
      </c>
      <c r="C162" s="2">
        <v>0</v>
      </c>
      <c r="D162" s="2">
        <v>0</v>
      </c>
      <c r="E162" s="2">
        <v>0</v>
      </c>
      <c r="F162" s="2">
        <f>VLOOKUP(Share16[[#This Row],[Station]],'[8]Reach and Share'!$A$3:$C$562,3,0)</f>
        <v>0</v>
      </c>
      <c r="G162" s="2">
        <f>Share16[[#This Row],[Q1''2025]]-Share16[[#This Row],[Q4''2024]]</f>
        <v>0</v>
      </c>
    </row>
    <row r="163" spans="1:7" x14ac:dyDescent="0.45">
      <c r="A163" s="3" t="s">
        <v>77</v>
      </c>
      <c r="B163" s="2">
        <v>0</v>
      </c>
      <c r="C163" s="2">
        <v>0</v>
      </c>
      <c r="D163" s="2">
        <v>0</v>
      </c>
      <c r="E163" s="2">
        <v>0</v>
      </c>
      <c r="F163" s="2">
        <f>VLOOKUP(Share16[[#This Row],[Station]],'[8]Reach and Share'!$A$3:$C$562,3,0)</f>
        <v>0</v>
      </c>
      <c r="G163" s="2">
        <f>Share16[[#This Row],[Q1''2025]]-Share16[[#This Row],[Q4''2024]]</f>
        <v>0</v>
      </c>
    </row>
    <row r="164" spans="1:7" x14ac:dyDescent="0.45">
      <c r="A164" s="3" t="s">
        <v>98</v>
      </c>
      <c r="B164" s="2">
        <v>0</v>
      </c>
      <c r="C164" s="2">
        <v>0</v>
      </c>
      <c r="D164" s="2">
        <v>0</v>
      </c>
      <c r="E164" s="2">
        <v>0</v>
      </c>
      <c r="F164" s="2">
        <f>VLOOKUP(Share16[[#This Row],[Station]],'[8]Reach and Share'!$A$3:$C$562,3,0)</f>
        <v>0</v>
      </c>
      <c r="G164" s="2">
        <f>Share16[[#This Row],[Q1''2025]]-Share16[[#This Row],[Q4''2024]]</f>
        <v>0</v>
      </c>
    </row>
    <row r="165" spans="1:7" x14ac:dyDescent="0.45">
      <c r="A165" s="3" t="s">
        <v>227</v>
      </c>
      <c r="B165" s="2">
        <v>0</v>
      </c>
      <c r="C165" s="2">
        <v>0</v>
      </c>
      <c r="D165" s="2">
        <v>0</v>
      </c>
      <c r="E165" s="2">
        <v>0</v>
      </c>
      <c r="F165" s="2">
        <f>VLOOKUP(Share16[[#This Row],[Station]],'[8]Reach and Share'!$A$3:$C$562,3,0)</f>
        <v>0</v>
      </c>
      <c r="G165" s="2">
        <f>Share16[[#This Row],[Q1''2025]]-Share16[[#This Row],[Q4''2024]]</f>
        <v>0</v>
      </c>
    </row>
    <row r="166" spans="1:7" x14ac:dyDescent="0.45">
      <c r="A166" s="3" t="s">
        <v>96</v>
      </c>
      <c r="B166" s="2">
        <v>0</v>
      </c>
      <c r="C166" s="2">
        <v>0</v>
      </c>
      <c r="D166" s="2">
        <v>0</v>
      </c>
      <c r="E166" s="2">
        <v>0</v>
      </c>
      <c r="F166" s="2">
        <f>VLOOKUP(Share16[[#This Row],[Station]],'[8]Reach and Share'!$A$3:$C$562,3,0)</f>
        <v>0</v>
      </c>
      <c r="G166" s="2">
        <f>Share16[[#This Row],[Q1''2025]]-Share16[[#This Row],[Q4''2024]]</f>
        <v>0</v>
      </c>
    </row>
    <row r="167" spans="1:7" x14ac:dyDescent="0.45">
      <c r="A167" s="3" t="s">
        <v>64</v>
      </c>
      <c r="B167" s="2">
        <v>0</v>
      </c>
      <c r="C167" s="2">
        <v>0</v>
      </c>
      <c r="D167" s="2">
        <v>0</v>
      </c>
      <c r="E167" s="2">
        <v>0</v>
      </c>
      <c r="F167" s="2">
        <f>VLOOKUP(Share16[[#This Row],[Station]],'[8]Reach and Share'!$A$3:$C$562,3,0)</f>
        <v>0</v>
      </c>
      <c r="G167" s="2">
        <f>Share16[[#This Row],[Q1''2025]]-Share16[[#This Row],[Q4''2024]]</f>
        <v>0</v>
      </c>
    </row>
    <row r="168" spans="1:7" x14ac:dyDescent="0.45">
      <c r="A168" s="3" t="s">
        <v>178</v>
      </c>
      <c r="B168" s="2">
        <v>0</v>
      </c>
      <c r="C168" s="2">
        <v>0</v>
      </c>
      <c r="D168" s="2">
        <v>0</v>
      </c>
      <c r="E168" s="2">
        <v>0</v>
      </c>
      <c r="F168" s="2">
        <f>VLOOKUP(Share16[[#This Row],[Station]],'[8]Reach and Share'!$A$3:$C$562,3,0)</f>
        <v>0</v>
      </c>
      <c r="G168" s="2">
        <f>Share16[[#This Row],[Q1''2025]]-Share16[[#This Row],[Q4''2024]]</f>
        <v>0</v>
      </c>
    </row>
    <row r="169" spans="1:7" x14ac:dyDescent="0.45">
      <c r="A169" s="3" t="s">
        <v>200</v>
      </c>
      <c r="B169" s="2">
        <v>0</v>
      </c>
      <c r="C169" s="2">
        <v>0</v>
      </c>
      <c r="D169" s="2">
        <v>0</v>
      </c>
      <c r="E169" s="2">
        <v>0</v>
      </c>
      <c r="F169" s="2">
        <f>VLOOKUP(Share16[[#This Row],[Station]],'[8]Reach and Share'!$A$3:$C$562,3,0)</f>
        <v>0</v>
      </c>
      <c r="G169" s="2">
        <f>Share16[[#This Row],[Q1''2025]]-Share16[[#This Row],[Q4''2024]]</f>
        <v>0</v>
      </c>
    </row>
    <row r="170" spans="1:7" x14ac:dyDescent="0.45">
      <c r="A170" s="3" t="s">
        <v>63</v>
      </c>
      <c r="B170" s="2">
        <v>0</v>
      </c>
      <c r="C170" s="2">
        <v>0</v>
      </c>
      <c r="D170" s="2">
        <v>0</v>
      </c>
      <c r="E170" s="2">
        <v>0</v>
      </c>
      <c r="F170" s="2">
        <f>VLOOKUP(Share16[[#This Row],[Station]],'[8]Reach and Share'!$A$3:$C$562,3,0)</f>
        <v>0</v>
      </c>
      <c r="G170" s="2">
        <f>Share16[[#This Row],[Q1''2025]]-Share16[[#This Row],[Q4''2024]]</f>
        <v>0</v>
      </c>
    </row>
    <row r="171" spans="1:7" x14ac:dyDescent="0.45">
      <c r="A171" s="3" t="s">
        <v>60</v>
      </c>
      <c r="B171" s="2">
        <v>0</v>
      </c>
      <c r="C171" s="2">
        <v>0</v>
      </c>
      <c r="D171" s="2">
        <v>0</v>
      </c>
      <c r="E171" s="2">
        <v>0</v>
      </c>
      <c r="F171" s="2">
        <f>VLOOKUP(Share16[[#This Row],[Station]],'[8]Reach and Share'!$A$3:$C$562,3,0)</f>
        <v>0</v>
      </c>
      <c r="G171" s="2">
        <f>Share16[[#This Row],[Q1''2025]]-Share16[[#This Row],[Q4''2024]]</f>
        <v>0</v>
      </c>
    </row>
    <row r="172" spans="1:7" x14ac:dyDescent="0.45">
      <c r="A172" s="3" t="s">
        <v>66</v>
      </c>
      <c r="B172" s="2">
        <v>0</v>
      </c>
      <c r="C172" s="2">
        <v>0</v>
      </c>
      <c r="D172" s="2">
        <v>0</v>
      </c>
      <c r="E172" s="2">
        <v>0</v>
      </c>
      <c r="F172" s="2">
        <f>VLOOKUP(Share16[[#This Row],[Station]],'[8]Reach and Share'!$A$3:$C$562,3,0)</f>
        <v>0</v>
      </c>
      <c r="G172" s="2">
        <f>Share16[[#This Row],[Q1''2025]]-Share16[[#This Row],[Q4''2024]]</f>
        <v>0</v>
      </c>
    </row>
    <row r="173" spans="1:7" x14ac:dyDescent="0.45">
      <c r="A173" s="3" t="s">
        <v>67</v>
      </c>
      <c r="B173" s="2">
        <v>0</v>
      </c>
      <c r="C173" s="2">
        <v>0</v>
      </c>
      <c r="D173" s="2">
        <v>0</v>
      </c>
      <c r="E173" s="2">
        <v>0</v>
      </c>
      <c r="F173" s="2">
        <f>VLOOKUP(Share16[[#This Row],[Station]],'[8]Reach and Share'!$A$3:$C$562,3,0)</f>
        <v>0</v>
      </c>
      <c r="G173" s="2">
        <f>Share16[[#This Row],[Q1''2025]]-Share16[[#This Row],[Q4''2024]]</f>
        <v>0</v>
      </c>
    </row>
    <row r="174" spans="1:7" x14ac:dyDescent="0.45">
      <c r="A174" s="3" t="s">
        <v>216</v>
      </c>
      <c r="B174" s="2">
        <v>0</v>
      </c>
      <c r="C174" s="2">
        <v>0</v>
      </c>
      <c r="D174" s="2">
        <v>0</v>
      </c>
      <c r="E174" s="2">
        <v>0</v>
      </c>
      <c r="F174" s="2">
        <f>VLOOKUP(Share16[[#This Row],[Station]],'[8]Reach and Share'!$A$3:$C$562,3,0)</f>
        <v>0</v>
      </c>
      <c r="G174" s="2">
        <f>Share16[[#This Row],[Q1''2025]]-Share16[[#This Row],[Q4''2024]]</f>
        <v>0</v>
      </c>
    </row>
    <row r="175" spans="1:7" x14ac:dyDescent="0.45">
      <c r="A175" s="3" t="s">
        <v>196</v>
      </c>
      <c r="B175" s="2">
        <v>0</v>
      </c>
      <c r="C175" s="2">
        <v>0</v>
      </c>
      <c r="D175" s="2">
        <v>0</v>
      </c>
      <c r="E175" s="2">
        <v>0</v>
      </c>
      <c r="F175" s="2">
        <f>VLOOKUP(Share16[[#This Row],[Station]],'[8]Reach and Share'!$A$3:$C$562,3,0)</f>
        <v>0</v>
      </c>
      <c r="G175" s="2">
        <f>Share16[[#This Row],[Q1''2025]]-Share16[[#This Row],[Q4''2024]]</f>
        <v>0</v>
      </c>
    </row>
    <row r="176" spans="1:7" x14ac:dyDescent="0.45">
      <c r="A176" s="3" t="s">
        <v>514</v>
      </c>
      <c r="B176" s="2">
        <v>0</v>
      </c>
      <c r="C176" s="2">
        <v>0</v>
      </c>
      <c r="D176" s="2">
        <v>0</v>
      </c>
      <c r="E176" s="2">
        <v>0</v>
      </c>
      <c r="F176" s="2">
        <f>VLOOKUP(Share16[[#This Row],[Station]],'[8]Reach and Share'!$A$3:$C$562,3,0)</f>
        <v>0</v>
      </c>
      <c r="G176" s="2">
        <f>Share16[[#This Row],[Q1''2025]]-Share16[[#This Row],[Q4''2024]]</f>
        <v>0</v>
      </c>
    </row>
    <row r="177" spans="1:7" x14ac:dyDescent="0.45">
      <c r="A177" s="3" t="s">
        <v>128</v>
      </c>
      <c r="B177" s="2">
        <v>0</v>
      </c>
      <c r="C177" s="2">
        <v>2.4680666810998051E-3</v>
      </c>
      <c r="D177" s="2">
        <v>0</v>
      </c>
      <c r="E177" s="2">
        <v>0</v>
      </c>
      <c r="F177" s="2">
        <f>VLOOKUP(Share16[[#This Row],[Station]],'[8]Reach and Share'!$A$3:$C$562,3,0)</f>
        <v>0</v>
      </c>
      <c r="G177" s="2">
        <f>Share16[[#This Row],[Q1''2025]]-Share16[[#This Row],[Q4''2024]]</f>
        <v>0</v>
      </c>
    </row>
    <row r="178" spans="1:7" x14ac:dyDescent="0.45">
      <c r="A178" s="3" t="s">
        <v>129</v>
      </c>
      <c r="B178" s="2">
        <v>0</v>
      </c>
      <c r="C178" s="2">
        <v>0</v>
      </c>
      <c r="D178" s="2">
        <v>0</v>
      </c>
      <c r="E178" s="2">
        <v>0</v>
      </c>
      <c r="F178" s="2">
        <f>VLOOKUP(Share16[[#This Row],[Station]],'[8]Reach and Share'!$A$3:$C$562,3,0)</f>
        <v>0</v>
      </c>
      <c r="G178" s="2">
        <f>Share16[[#This Row],[Q1''2025]]-Share16[[#This Row],[Q4''2024]]</f>
        <v>0</v>
      </c>
    </row>
    <row r="179" spans="1:7" x14ac:dyDescent="0.45">
      <c r="A179" s="3" t="s">
        <v>454</v>
      </c>
      <c r="B179" s="2">
        <v>0</v>
      </c>
      <c r="C179" s="2">
        <v>0</v>
      </c>
      <c r="D179" s="2">
        <v>0</v>
      </c>
      <c r="E179" s="2">
        <v>0</v>
      </c>
      <c r="F179" s="2">
        <f>VLOOKUP(Share16[[#This Row],[Station]],'[8]Reach and Share'!$A$3:$C$562,3,0)</f>
        <v>0</v>
      </c>
      <c r="G179" s="2">
        <f>Share16[[#This Row],[Q1''2025]]-Share16[[#This Row],[Q4''2024]]</f>
        <v>0</v>
      </c>
    </row>
    <row r="180" spans="1:7" x14ac:dyDescent="0.45">
      <c r="A180" s="3" t="s">
        <v>490</v>
      </c>
      <c r="B180" s="2">
        <v>0</v>
      </c>
      <c r="C180" s="2">
        <v>0</v>
      </c>
      <c r="D180" s="2">
        <v>0</v>
      </c>
      <c r="E180" s="2">
        <v>0</v>
      </c>
      <c r="F180" s="2">
        <f>VLOOKUP(Share16[[#This Row],[Station]],'[8]Reach and Share'!$A$3:$C$562,3,0)</f>
        <v>0</v>
      </c>
      <c r="G180" s="2">
        <f>Share16[[#This Row],[Q1''2025]]-Share16[[#This Row],[Q4''2024]]</f>
        <v>0</v>
      </c>
    </row>
    <row r="181" spans="1:7" x14ac:dyDescent="0.45">
      <c r="A181" s="3" t="s">
        <v>189</v>
      </c>
      <c r="B181" s="2">
        <v>0</v>
      </c>
      <c r="C181" s="2">
        <v>0</v>
      </c>
      <c r="D181" s="2">
        <v>0</v>
      </c>
      <c r="E181" s="2">
        <v>0</v>
      </c>
      <c r="F181" s="2">
        <f>VLOOKUP(Share16[[#This Row],[Station]],'[8]Reach and Share'!$A$3:$C$562,3,0)</f>
        <v>0</v>
      </c>
      <c r="G181" s="2">
        <f>Share16[[#This Row],[Q1''2025]]-Share16[[#This Row],[Q4''2024]]</f>
        <v>0</v>
      </c>
    </row>
    <row r="182" spans="1:7" x14ac:dyDescent="0.45">
      <c r="A182" s="3" t="s">
        <v>210</v>
      </c>
      <c r="B182" s="2">
        <v>0</v>
      </c>
      <c r="C182" s="2">
        <v>0</v>
      </c>
      <c r="D182" s="2">
        <v>4.5591839060808118E-4</v>
      </c>
      <c r="E182" s="2">
        <v>0</v>
      </c>
      <c r="F182" s="2">
        <f>VLOOKUP(Share16[[#This Row],[Station]],'[8]Reach and Share'!$A$3:$C$562,3,0)</f>
        <v>0</v>
      </c>
      <c r="G182" s="2">
        <f>Share16[[#This Row],[Q1''2025]]-Share16[[#This Row],[Q4''2024]]</f>
        <v>0</v>
      </c>
    </row>
    <row r="183" spans="1:7" x14ac:dyDescent="0.45">
      <c r="A183" s="3" t="s">
        <v>122</v>
      </c>
      <c r="B183" s="2">
        <v>0</v>
      </c>
      <c r="C183" s="2">
        <v>0</v>
      </c>
      <c r="D183" s="2">
        <v>0</v>
      </c>
      <c r="E183" s="2">
        <v>0</v>
      </c>
      <c r="F183" s="2">
        <f>VLOOKUP(Share16[[#This Row],[Station]],'[8]Reach and Share'!$A$3:$C$562,3,0)</f>
        <v>0</v>
      </c>
      <c r="G183" s="2">
        <f>Share16[[#This Row],[Q1''2025]]-Share16[[#This Row],[Q4''2024]]</f>
        <v>0</v>
      </c>
    </row>
    <row r="184" spans="1:7" x14ac:dyDescent="0.45">
      <c r="A184" s="3" t="s">
        <v>124</v>
      </c>
      <c r="B184" s="2">
        <v>0</v>
      </c>
      <c r="C184" s="2">
        <v>0</v>
      </c>
      <c r="D184" s="2">
        <v>0</v>
      </c>
      <c r="E184" s="2">
        <v>0</v>
      </c>
      <c r="F184" s="2">
        <f>VLOOKUP(Share16[[#This Row],[Station]],'[8]Reach and Share'!$A$3:$C$562,3,0)</f>
        <v>0</v>
      </c>
      <c r="G184" s="2">
        <f>Share16[[#This Row],[Q1''2025]]-Share16[[#This Row],[Q4''2024]]</f>
        <v>0</v>
      </c>
    </row>
    <row r="185" spans="1:7" x14ac:dyDescent="0.45">
      <c r="A185" s="3" t="s">
        <v>460</v>
      </c>
      <c r="B185" s="2">
        <v>0</v>
      </c>
      <c r="C185" s="2">
        <v>0</v>
      </c>
      <c r="D185" s="2">
        <v>0</v>
      </c>
      <c r="E185" s="2">
        <v>0</v>
      </c>
      <c r="F185" s="2">
        <f>VLOOKUP(Share16[[#This Row],[Station]],'[8]Reach and Share'!$A$3:$C$562,3,0)</f>
        <v>0</v>
      </c>
      <c r="G185" s="2">
        <f>Share16[[#This Row],[Q1''2025]]-Share16[[#This Row],[Q4''2024]]</f>
        <v>0</v>
      </c>
    </row>
    <row r="186" spans="1:7" x14ac:dyDescent="0.45">
      <c r="A186" s="3" t="s">
        <v>125</v>
      </c>
      <c r="B186" s="2">
        <v>0</v>
      </c>
      <c r="C186" s="2">
        <v>0</v>
      </c>
      <c r="D186" s="2">
        <v>0</v>
      </c>
      <c r="E186" s="2">
        <v>0</v>
      </c>
      <c r="F186" s="2">
        <f>VLOOKUP(Share16[[#This Row],[Station]],'[8]Reach and Share'!$A$3:$C$562,3,0)</f>
        <v>0</v>
      </c>
      <c r="G186" s="2">
        <f>Share16[[#This Row],[Q1''2025]]-Share16[[#This Row],[Q4''2024]]</f>
        <v>0</v>
      </c>
    </row>
    <row r="187" spans="1:7" x14ac:dyDescent="0.45">
      <c r="A187" s="3" t="s">
        <v>71</v>
      </c>
      <c r="B187" s="2">
        <v>0</v>
      </c>
      <c r="C187" s="2">
        <v>0</v>
      </c>
      <c r="D187" s="2">
        <v>0</v>
      </c>
      <c r="E187" s="2">
        <v>0</v>
      </c>
      <c r="F187" s="2">
        <f>VLOOKUP(Share16[[#This Row],[Station]],'[8]Reach and Share'!$A$3:$C$562,3,0)</f>
        <v>0</v>
      </c>
      <c r="G187" s="2">
        <f>Share16[[#This Row],[Q1''2025]]-Share16[[#This Row],[Q4''2024]]</f>
        <v>0</v>
      </c>
    </row>
    <row r="188" spans="1:7" x14ac:dyDescent="0.45">
      <c r="A188" s="3" t="s">
        <v>74</v>
      </c>
      <c r="B188" s="2">
        <v>0</v>
      </c>
      <c r="C188" s="2">
        <v>0</v>
      </c>
      <c r="D188" s="2">
        <v>0</v>
      </c>
      <c r="E188" s="2">
        <v>0</v>
      </c>
      <c r="F188" s="2">
        <f>VLOOKUP(Share16[[#This Row],[Station]],'[8]Reach and Share'!$A$3:$C$562,3,0)</f>
        <v>0</v>
      </c>
      <c r="G188" s="2">
        <f>Share16[[#This Row],[Q1''2025]]-Share16[[#This Row],[Q4''2024]]</f>
        <v>0</v>
      </c>
    </row>
    <row r="189" spans="1:7" x14ac:dyDescent="0.45">
      <c r="A189" s="3" t="s">
        <v>53</v>
      </c>
      <c r="B189" s="2">
        <v>0</v>
      </c>
      <c r="C189" s="2">
        <v>3.4639532366313058E-3</v>
      </c>
      <c r="D189" s="2">
        <v>0</v>
      </c>
      <c r="E189" s="2">
        <v>0</v>
      </c>
      <c r="F189" s="2">
        <f>VLOOKUP(Share16[[#This Row],[Station]],'[8]Reach and Share'!$A$3:$C$562,3,0)</f>
        <v>0</v>
      </c>
      <c r="G189" s="2">
        <f>Share16[[#This Row],[Q1''2025]]-Share16[[#This Row],[Q4''2024]]</f>
        <v>0</v>
      </c>
    </row>
    <row r="190" spans="1:7" x14ac:dyDescent="0.45">
      <c r="A190" s="3" t="s">
        <v>52</v>
      </c>
      <c r="B190" s="2">
        <v>0</v>
      </c>
      <c r="C190" s="2">
        <v>0</v>
      </c>
      <c r="D190" s="2">
        <v>0</v>
      </c>
      <c r="E190" s="2">
        <v>0</v>
      </c>
      <c r="F190" s="2">
        <f>VLOOKUP(Share16[[#This Row],[Station]],'[8]Reach and Share'!$A$3:$C$562,3,0)</f>
        <v>0</v>
      </c>
      <c r="G190" s="2">
        <f>Share16[[#This Row],[Q1''2025]]-Share16[[#This Row],[Q4''2024]]</f>
        <v>0</v>
      </c>
    </row>
    <row r="191" spans="1:7" x14ac:dyDescent="0.45">
      <c r="A191" s="3" t="s">
        <v>209</v>
      </c>
      <c r="B191" s="2">
        <v>0</v>
      </c>
      <c r="C191" s="2">
        <v>0</v>
      </c>
      <c r="D191" s="2">
        <v>0</v>
      </c>
      <c r="E191" s="2">
        <v>0</v>
      </c>
      <c r="F191" s="2">
        <f>VLOOKUP(Share16[[#This Row],[Station]],'[8]Reach and Share'!$A$3:$C$562,3,0)</f>
        <v>0</v>
      </c>
      <c r="G191" s="2">
        <f>Share16[[#This Row],[Q1''2025]]-Share16[[#This Row],[Q4''2024]]</f>
        <v>0</v>
      </c>
    </row>
    <row r="192" spans="1:7" x14ac:dyDescent="0.45">
      <c r="A192" s="3" t="s">
        <v>517</v>
      </c>
      <c r="B192" s="2">
        <v>0</v>
      </c>
      <c r="C192" s="2">
        <v>0</v>
      </c>
      <c r="D192" s="2">
        <v>0</v>
      </c>
      <c r="E192" s="2">
        <v>0</v>
      </c>
      <c r="F192" s="2">
        <f>VLOOKUP(Share16[[#This Row],[Station]],'[8]Reach and Share'!$A$3:$C$562,3,0)</f>
        <v>0</v>
      </c>
      <c r="G192" s="2">
        <f>Share16[[#This Row],[Q1''2025]]-Share16[[#This Row],[Q4''2024]]</f>
        <v>0</v>
      </c>
    </row>
    <row r="193" spans="1:7" x14ac:dyDescent="0.45">
      <c r="A193" s="3" t="s">
        <v>470</v>
      </c>
      <c r="B193" s="2">
        <v>0</v>
      </c>
      <c r="C193" s="2">
        <v>0</v>
      </c>
      <c r="D193" s="2">
        <v>0</v>
      </c>
      <c r="E193" s="2">
        <v>0</v>
      </c>
      <c r="F193" s="2">
        <f>VLOOKUP(Share16[[#This Row],[Station]],'[8]Reach and Share'!$A$3:$C$562,3,0)</f>
        <v>0</v>
      </c>
      <c r="G193" s="2">
        <f>Share16[[#This Row],[Q1''2025]]-Share16[[#This Row],[Q4''2024]]</f>
        <v>0</v>
      </c>
    </row>
    <row r="194" spans="1:7" x14ac:dyDescent="0.45">
      <c r="A194" s="3" t="s">
        <v>213</v>
      </c>
      <c r="B194" s="2">
        <v>0</v>
      </c>
      <c r="C194" s="2">
        <v>0</v>
      </c>
      <c r="D194" s="2">
        <v>0</v>
      </c>
      <c r="E194" s="2">
        <v>0</v>
      </c>
      <c r="F194" s="2">
        <f>VLOOKUP(Share16[[#This Row],[Station]],'[8]Reach and Share'!$A$3:$C$562,3,0)</f>
        <v>0</v>
      </c>
      <c r="G194" s="2">
        <f>Share16[[#This Row],[Q1''2025]]-Share16[[#This Row],[Q4''2024]]</f>
        <v>0</v>
      </c>
    </row>
    <row r="195" spans="1:7" x14ac:dyDescent="0.45">
      <c r="A195" s="3" t="s">
        <v>516</v>
      </c>
      <c r="B195" s="2">
        <v>0</v>
      </c>
      <c r="C195" s="2">
        <v>0</v>
      </c>
      <c r="D195" s="2">
        <v>0</v>
      </c>
      <c r="E195" s="2">
        <v>0</v>
      </c>
      <c r="F195" s="2">
        <f>VLOOKUP(Share16[[#This Row],[Station]],'[8]Reach and Share'!$A$3:$C$562,3,0)</f>
        <v>0</v>
      </c>
      <c r="G195" s="2">
        <f>Share16[[#This Row],[Q1''2025]]-Share16[[#This Row],[Q4''2024]]</f>
        <v>0</v>
      </c>
    </row>
    <row r="196" spans="1:7" x14ac:dyDescent="0.45">
      <c r="A196" s="3" t="s">
        <v>95</v>
      </c>
      <c r="B196" s="2">
        <v>0</v>
      </c>
      <c r="C196" s="2">
        <v>0</v>
      </c>
      <c r="D196" s="2">
        <v>0</v>
      </c>
      <c r="E196" s="2">
        <v>0</v>
      </c>
      <c r="F196" s="2">
        <f>VLOOKUP(Share16[[#This Row],[Station]],'[8]Reach and Share'!$A$3:$C$562,3,0)</f>
        <v>0</v>
      </c>
      <c r="G196" s="2">
        <f>Share16[[#This Row],[Q1''2025]]-Share16[[#This Row],[Q4''2024]]</f>
        <v>0</v>
      </c>
    </row>
    <row r="197" spans="1:7" x14ac:dyDescent="0.45">
      <c r="A197" s="3" t="s">
        <v>175</v>
      </c>
      <c r="B197" s="2">
        <v>0</v>
      </c>
      <c r="C197" s="2">
        <v>0</v>
      </c>
      <c r="D197" s="2">
        <v>0</v>
      </c>
      <c r="E197" s="2">
        <v>0</v>
      </c>
      <c r="F197" s="2">
        <f>VLOOKUP(Share16[[#This Row],[Station]],'[8]Reach and Share'!$A$3:$C$562,3,0)</f>
        <v>0</v>
      </c>
      <c r="G197" s="2">
        <f>Share16[[#This Row],[Q1''2025]]-Share16[[#This Row],[Q4''2024]]</f>
        <v>0</v>
      </c>
    </row>
    <row r="198" spans="1:7" x14ac:dyDescent="0.45">
      <c r="A198" s="3" t="s">
        <v>59</v>
      </c>
      <c r="B198" s="2">
        <v>0</v>
      </c>
      <c r="C198" s="2">
        <v>0</v>
      </c>
      <c r="D198" s="2">
        <v>0</v>
      </c>
      <c r="E198" s="2">
        <v>0</v>
      </c>
      <c r="F198" s="2">
        <f>VLOOKUP(Share16[[#This Row],[Station]],'[8]Reach and Share'!$A$3:$C$562,3,0)</f>
        <v>0</v>
      </c>
      <c r="G198" s="2">
        <f>Share16[[#This Row],[Q1''2025]]-Share16[[#This Row],[Q4''2024]]</f>
        <v>0</v>
      </c>
    </row>
    <row r="199" spans="1:7" x14ac:dyDescent="0.45">
      <c r="A199" s="3" t="s">
        <v>489</v>
      </c>
      <c r="B199" s="2">
        <v>0</v>
      </c>
      <c r="C199" s="2">
        <v>0</v>
      </c>
      <c r="D199" s="2">
        <v>0</v>
      </c>
      <c r="E199" s="2">
        <v>0</v>
      </c>
      <c r="F199" s="2">
        <f>VLOOKUP(Share16[[#This Row],[Station]],'[8]Reach and Share'!$A$3:$C$562,3,0)</f>
        <v>0</v>
      </c>
      <c r="G199" s="2">
        <f>Share16[[#This Row],[Q1''2025]]-Share16[[#This Row],[Q4''2024]]</f>
        <v>0</v>
      </c>
    </row>
    <row r="200" spans="1:7" x14ac:dyDescent="0.45">
      <c r="A200" s="3" t="s">
        <v>441</v>
      </c>
      <c r="B200" s="2">
        <v>0</v>
      </c>
      <c r="C200" s="2">
        <v>0</v>
      </c>
      <c r="D200" s="2">
        <v>0</v>
      </c>
      <c r="E200" s="2">
        <v>0</v>
      </c>
      <c r="F200" s="2">
        <f>VLOOKUP(Share16[[#This Row],[Station]],'[8]Reach and Share'!$A$3:$C$562,3,0)</f>
        <v>0</v>
      </c>
      <c r="G200" s="2">
        <f>Share16[[#This Row],[Q1''2025]]-Share16[[#This Row],[Q4''2024]]</f>
        <v>0</v>
      </c>
    </row>
    <row r="201" spans="1:7" x14ac:dyDescent="0.45">
      <c r="A201" s="3" t="s">
        <v>18</v>
      </c>
      <c r="B201" s="2">
        <v>0</v>
      </c>
      <c r="C201" s="2">
        <v>0</v>
      </c>
      <c r="D201" s="2">
        <v>9.7452555992477343E-3</v>
      </c>
      <c r="E201" s="2">
        <v>0</v>
      </c>
      <c r="F201" s="2">
        <f>VLOOKUP(Share16[[#This Row],[Station]],'[8]Reach and Share'!$A$3:$C$562,3,0)</f>
        <v>0</v>
      </c>
      <c r="G201" s="2">
        <f>Share16[[#This Row],[Q1''2025]]-Share16[[#This Row],[Q4''2024]]</f>
        <v>0</v>
      </c>
    </row>
    <row r="202" spans="1:7" x14ac:dyDescent="0.45">
      <c r="A202" s="3" t="s">
        <v>62</v>
      </c>
      <c r="B202" s="2">
        <v>0</v>
      </c>
      <c r="C202" s="2">
        <v>0</v>
      </c>
      <c r="D202" s="2">
        <v>0</v>
      </c>
      <c r="E202" s="2">
        <v>0</v>
      </c>
      <c r="F202" s="2">
        <f>VLOOKUP(Share16[[#This Row],[Station]],'[8]Reach and Share'!$A$3:$C$562,3,0)</f>
        <v>0</v>
      </c>
      <c r="G202" s="2">
        <f>Share16[[#This Row],[Q1''2025]]-Share16[[#This Row],[Q4''2024]]</f>
        <v>0</v>
      </c>
    </row>
    <row r="203" spans="1:7" x14ac:dyDescent="0.45">
      <c r="A203" s="3" t="s">
        <v>51</v>
      </c>
      <c r="B203" s="2">
        <v>0</v>
      </c>
      <c r="C203" s="2">
        <v>0</v>
      </c>
      <c r="D203" s="2">
        <v>0</v>
      </c>
      <c r="E203" s="2">
        <v>0</v>
      </c>
      <c r="F203" s="2">
        <f>VLOOKUP(Share16[[#This Row],[Station]],'[8]Reach and Share'!$A$3:$C$562,3,0)</f>
        <v>0</v>
      </c>
      <c r="G203" s="2">
        <f>Share16[[#This Row],[Q1''2025]]-Share16[[#This Row],[Q4''2024]]</f>
        <v>0</v>
      </c>
    </row>
    <row r="204" spans="1:7" x14ac:dyDescent="0.45">
      <c r="A204" s="3" t="s">
        <v>55</v>
      </c>
      <c r="B204" s="2">
        <v>0</v>
      </c>
      <c r="C204" s="2">
        <v>0</v>
      </c>
      <c r="D204" s="2">
        <v>0</v>
      </c>
      <c r="E204" s="2">
        <v>0</v>
      </c>
      <c r="F204" s="2">
        <f>VLOOKUP(Share16[[#This Row],[Station]],'[8]Reach and Share'!$A$3:$C$562,3,0)</f>
        <v>0</v>
      </c>
      <c r="G204" s="2">
        <f>Share16[[#This Row],[Q1''2025]]-Share16[[#This Row],[Q4''2024]]</f>
        <v>0</v>
      </c>
    </row>
    <row r="205" spans="1:7" x14ac:dyDescent="0.45">
      <c r="A205" s="3" t="s">
        <v>199</v>
      </c>
      <c r="B205" s="2">
        <v>0</v>
      </c>
      <c r="C205" s="2">
        <v>0</v>
      </c>
      <c r="D205" s="2">
        <v>0</v>
      </c>
      <c r="E205" s="2">
        <v>0</v>
      </c>
      <c r="F205" s="2">
        <f>VLOOKUP(Share16[[#This Row],[Station]],'[8]Reach and Share'!$A$3:$C$562,3,0)</f>
        <v>0</v>
      </c>
      <c r="G205" s="2">
        <f>Share16[[#This Row],[Q1''2025]]-Share16[[#This Row],[Q4''2024]]</f>
        <v>0</v>
      </c>
    </row>
    <row r="206" spans="1:7" x14ac:dyDescent="0.45">
      <c r="A206" s="3" t="s">
        <v>54</v>
      </c>
      <c r="B206" s="2">
        <v>0</v>
      </c>
      <c r="C206" s="2">
        <v>0</v>
      </c>
      <c r="D206" s="2">
        <v>0</v>
      </c>
      <c r="E206" s="2">
        <v>0</v>
      </c>
      <c r="F206" s="2">
        <f>VLOOKUP(Share16[[#This Row],[Station]],'[8]Reach and Share'!$A$3:$C$562,3,0)</f>
        <v>0</v>
      </c>
      <c r="G206" s="2">
        <f>Share16[[#This Row],[Q1''2025]]-Share16[[#This Row],[Q4''2024]]</f>
        <v>0</v>
      </c>
    </row>
    <row r="207" spans="1:7" x14ac:dyDescent="0.45">
      <c r="A207" s="3" t="s">
        <v>214</v>
      </c>
      <c r="B207" s="2">
        <v>0</v>
      </c>
      <c r="C207" s="2">
        <v>0</v>
      </c>
      <c r="D207" s="2">
        <v>0</v>
      </c>
      <c r="E207" s="2">
        <v>0</v>
      </c>
      <c r="F207" s="2">
        <f>VLOOKUP(Share16[[#This Row],[Station]],'[8]Reach and Share'!$A$3:$C$562,3,0)</f>
        <v>0</v>
      </c>
      <c r="G207" s="2">
        <f>Share16[[#This Row],[Q1''2025]]-Share16[[#This Row],[Q4''2024]]</f>
        <v>0</v>
      </c>
    </row>
    <row r="208" spans="1:7" x14ac:dyDescent="0.45">
      <c r="A208" s="3" t="s">
        <v>162</v>
      </c>
      <c r="B208" s="2">
        <v>0</v>
      </c>
      <c r="C208" s="2">
        <v>0</v>
      </c>
      <c r="D208" s="2">
        <v>0</v>
      </c>
      <c r="E208" s="2">
        <v>0</v>
      </c>
      <c r="F208" s="2">
        <f>VLOOKUP(Share16[[#This Row],[Station]],'[8]Reach and Share'!$A$3:$C$562,3,0)</f>
        <v>0</v>
      </c>
      <c r="G208" s="2">
        <f>Share16[[#This Row],[Q1''2025]]-Share16[[#This Row],[Q4''2024]]</f>
        <v>0</v>
      </c>
    </row>
    <row r="209" spans="1:7" x14ac:dyDescent="0.45">
      <c r="A209" s="3" t="s">
        <v>57</v>
      </c>
      <c r="B209" s="2">
        <v>0</v>
      </c>
      <c r="C209" s="2">
        <v>0</v>
      </c>
      <c r="D209" s="2">
        <v>0</v>
      </c>
      <c r="E209" s="2">
        <v>0</v>
      </c>
      <c r="F209" s="2">
        <f>VLOOKUP(Share16[[#This Row],[Station]],'[8]Reach and Share'!$A$3:$C$562,3,0)</f>
        <v>0</v>
      </c>
      <c r="G209" s="2">
        <f>Share16[[#This Row],[Q1''2025]]-Share16[[#This Row],[Q4''2024]]</f>
        <v>0</v>
      </c>
    </row>
    <row r="210" spans="1:7" x14ac:dyDescent="0.45">
      <c r="A210" s="3" t="s">
        <v>56</v>
      </c>
      <c r="B210" s="2">
        <v>0</v>
      </c>
      <c r="C210" s="2">
        <v>0</v>
      </c>
      <c r="D210" s="2">
        <v>0</v>
      </c>
      <c r="E210" s="2">
        <v>0</v>
      </c>
      <c r="F210" s="2">
        <f>VLOOKUP(Share16[[#This Row],[Station]],'[8]Reach and Share'!$A$3:$C$562,3,0)</f>
        <v>0</v>
      </c>
      <c r="G210" s="2">
        <f>Share16[[#This Row],[Q1''2025]]-Share16[[#This Row],[Q4''2024]]</f>
        <v>0</v>
      </c>
    </row>
    <row r="211" spans="1:7" x14ac:dyDescent="0.45">
      <c r="A211" s="3" t="s">
        <v>453</v>
      </c>
      <c r="B211" s="2">
        <v>0</v>
      </c>
      <c r="C211" s="2">
        <v>1.255683048278848E-3</v>
      </c>
      <c r="D211" s="2">
        <v>0</v>
      </c>
      <c r="E211" s="2">
        <v>0</v>
      </c>
      <c r="F211" s="2">
        <f>VLOOKUP(Share16[[#This Row],[Station]],'[8]Reach and Share'!$A$3:$C$562,3,0)</f>
        <v>0</v>
      </c>
      <c r="G211" s="2">
        <f>Share16[[#This Row],[Q1''2025]]-Share16[[#This Row],[Q4''2024]]</f>
        <v>0</v>
      </c>
    </row>
    <row r="212" spans="1:7" x14ac:dyDescent="0.45">
      <c r="A212" s="3" t="s">
        <v>114</v>
      </c>
      <c r="B212" s="2">
        <v>0</v>
      </c>
      <c r="C212" s="2">
        <v>0</v>
      </c>
      <c r="D212" s="2">
        <v>0</v>
      </c>
      <c r="E212" s="2">
        <v>0</v>
      </c>
      <c r="F212" s="2">
        <f>VLOOKUP(Share16[[#This Row],[Station]],'[8]Reach and Share'!$A$3:$C$562,3,0)</f>
        <v>0</v>
      </c>
      <c r="G212" s="2">
        <f>Share16[[#This Row],[Q1''2025]]-Share16[[#This Row],[Q4''2024]]</f>
        <v>0</v>
      </c>
    </row>
    <row r="213" spans="1:7" x14ac:dyDescent="0.45">
      <c r="A213" s="3" t="s">
        <v>115</v>
      </c>
      <c r="B213" s="2">
        <v>0</v>
      </c>
      <c r="C213" s="2">
        <v>0</v>
      </c>
      <c r="D213" s="2">
        <v>0</v>
      </c>
      <c r="E213" s="2">
        <v>0</v>
      </c>
      <c r="F213" s="2">
        <f>VLOOKUP(Share16[[#This Row],[Station]],'[8]Reach and Share'!$A$3:$C$562,3,0)</f>
        <v>0</v>
      </c>
      <c r="G213" s="2">
        <f>Share16[[#This Row],[Q1''2025]]-Share16[[#This Row],[Q4''2024]]</f>
        <v>0</v>
      </c>
    </row>
    <row r="214" spans="1:7" x14ac:dyDescent="0.45">
      <c r="A214" s="3" t="s">
        <v>112</v>
      </c>
      <c r="B214" s="2">
        <v>0</v>
      </c>
      <c r="C214" s="2">
        <v>0</v>
      </c>
      <c r="D214" s="2">
        <v>0</v>
      </c>
      <c r="E214" s="2">
        <v>0</v>
      </c>
      <c r="F214" s="2">
        <f>VLOOKUP(Share16[[#This Row],[Station]],'[8]Reach and Share'!$A$3:$C$562,3,0)</f>
        <v>0</v>
      </c>
      <c r="G214" s="2">
        <f>Share16[[#This Row],[Q1''2025]]-Share16[[#This Row],[Q4''2024]]</f>
        <v>0</v>
      </c>
    </row>
    <row r="215" spans="1:7" x14ac:dyDescent="0.45">
      <c r="A215" s="3" t="s">
        <v>113</v>
      </c>
      <c r="B215" s="2">
        <v>0</v>
      </c>
      <c r="C215" s="2">
        <v>0</v>
      </c>
      <c r="D215" s="2">
        <v>0</v>
      </c>
      <c r="E215" s="2">
        <v>0</v>
      </c>
      <c r="F215" s="2">
        <f>VLOOKUP(Share16[[#This Row],[Station]],'[8]Reach and Share'!$A$3:$C$562,3,0)</f>
        <v>0</v>
      </c>
      <c r="G215" s="2">
        <f>Share16[[#This Row],[Q1''2025]]-Share16[[#This Row],[Q4''2024]]</f>
        <v>0</v>
      </c>
    </row>
    <row r="216" spans="1:7" x14ac:dyDescent="0.45">
      <c r="A216" s="3" t="s">
        <v>240</v>
      </c>
      <c r="B216" s="2">
        <v>0</v>
      </c>
      <c r="C216" s="2">
        <v>0</v>
      </c>
      <c r="D216" s="2">
        <v>0</v>
      </c>
      <c r="E216" s="2">
        <v>0</v>
      </c>
      <c r="F216" s="2">
        <f>VLOOKUP(Share16[[#This Row],[Station]],'[8]Reach and Share'!$A$3:$C$562,3,0)</f>
        <v>0</v>
      </c>
      <c r="G216" s="2">
        <f>Share16[[#This Row],[Q1''2025]]-Share16[[#This Row],[Q4''2024]]</f>
        <v>0</v>
      </c>
    </row>
    <row r="217" spans="1:7" x14ac:dyDescent="0.45">
      <c r="A217" s="3" t="s">
        <v>166</v>
      </c>
      <c r="B217" s="2">
        <v>0</v>
      </c>
      <c r="C217" s="2">
        <v>0</v>
      </c>
      <c r="D217" s="2">
        <v>0</v>
      </c>
      <c r="E217" s="2">
        <v>0</v>
      </c>
      <c r="F217" s="2">
        <f>VLOOKUP(Share16[[#This Row],[Station]],'[8]Reach and Share'!$A$3:$C$562,3,0)</f>
        <v>0</v>
      </c>
      <c r="G217" s="2">
        <f>Share16[[#This Row],[Q1''2025]]-Share16[[#This Row],[Q4''2024]]</f>
        <v>0</v>
      </c>
    </row>
    <row r="218" spans="1:7" x14ac:dyDescent="0.45">
      <c r="A218" s="3" t="s">
        <v>116</v>
      </c>
      <c r="B218" s="2">
        <v>0</v>
      </c>
      <c r="C218" s="2">
        <v>0</v>
      </c>
      <c r="D218" s="2">
        <v>0</v>
      </c>
      <c r="E218" s="2">
        <v>0</v>
      </c>
      <c r="F218" s="2">
        <f>VLOOKUP(Share16[[#This Row],[Station]],'[8]Reach and Share'!$A$3:$C$562,3,0)</f>
        <v>0</v>
      </c>
      <c r="G218" s="2">
        <f>Share16[[#This Row],[Q1''2025]]-Share16[[#This Row],[Q4''2024]]</f>
        <v>0</v>
      </c>
    </row>
    <row r="219" spans="1:7" x14ac:dyDescent="0.45">
      <c r="A219" s="3" t="s">
        <v>205</v>
      </c>
      <c r="B219" s="2">
        <v>0</v>
      </c>
      <c r="C219" s="2">
        <v>0</v>
      </c>
      <c r="D219" s="2">
        <v>0</v>
      </c>
      <c r="E219" s="2">
        <v>0</v>
      </c>
      <c r="F219" s="2">
        <f>VLOOKUP(Share16[[#This Row],[Station]],'[8]Reach and Share'!$A$3:$C$562,3,0)</f>
        <v>0</v>
      </c>
      <c r="G219" s="2">
        <f>Share16[[#This Row],[Q1''2025]]-Share16[[#This Row],[Q4''2024]]</f>
        <v>0</v>
      </c>
    </row>
    <row r="220" spans="1:7" x14ac:dyDescent="0.45">
      <c r="A220" s="3" t="s">
        <v>107</v>
      </c>
      <c r="B220" s="2">
        <v>0</v>
      </c>
      <c r="C220" s="2">
        <v>0</v>
      </c>
      <c r="D220" s="2">
        <v>0</v>
      </c>
      <c r="E220" s="2">
        <v>0</v>
      </c>
      <c r="F220" s="2">
        <f>VLOOKUP(Share16[[#This Row],[Station]],'[8]Reach and Share'!$A$3:$C$562,3,0)</f>
        <v>0</v>
      </c>
      <c r="G220" s="2">
        <f>Share16[[#This Row],[Q1''2025]]-Share16[[#This Row],[Q4''2024]]</f>
        <v>0</v>
      </c>
    </row>
    <row r="221" spans="1:7" x14ac:dyDescent="0.45">
      <c r="A221" s="3" t="s">
        <v>204</v>
      </c>
      <c r="B221" s="2">
        <v>0</v>
      </c>
      <c r="C221" s="2">
        <v>0</v>
      </c>
      <c r="D221" s="2">
        <v>0</v>
      </c>
      <c r="E221" s="2">
        <v>0</v>
      </c>
      <c r="F221" s="2">
        <f>VLOOKUP(Share16[[#This Row],[Station]],'[8]Reach and Share'!$A$3:$C$562,3,0)</f>
        <v>0</v>
      </c>
      <c r="G221" s="2">
        <f>Share16[[#This Row],[Q1''2025]]-Share16[[#This Row],[Q4''2024]]</f>
        <v>0</v>
      </c>
    </row>
    <row r="222" spans="1:7" x14ac:dyDescent="0.45">
      <c r="A222" s="3" t="s">
        <v>219</v>
      </c>
      <c r="B222" s="2">
        <v>0</v>
      </c>
      <c r="C222" s="2">
        <v>0</v>
      </c>
      <c r="D222" s="2">
        <v>0</v>
      </c>
      <c r="E222" s="2">
        <v>0</v>
      </c>
      <c r="F222" s="2">
        <f>VLOOKUP(Share16[[#This Row],[Station]],'[8]Reach and Share'!$A$3:$C$562,3,0)</f>
        <v>0</v>
      </c>
      <c r="G222" s="2">
        <f>Share16[[#This Row],[Q1''2025]]-Share16[[#This Row],[Q4''2024]]</f>
        <v>0</v>
      </c>
    </row>
    <row r="223" spans="1:7" x14ac:dyDescent="0.45">
      <c r="A223" s="3" t="s">
        <v>450</v>
      </c>
      <c r="B223" s="2">
        <v>0</v>
      </c>
      <c r="C223" s="2">
        <v>0</v>
      </c>
      <c r="D223" s="2">
        <v>0</v>
      </c>
      <c r="E223" s="2">
        <v>0</v>
      </c>
      <c r="F223" s="2">
        <f>VLOOKUP(Share16[[#This Row],[Station]],'[8]Reach and Share'!$A$3:$C$562,3,0)</f>
        <v>0</v>
      </c>
      <c r="G223" s="2">
        <f>Share16[[#This Row],[Q1''2025]]-Share16[[#This Row],[Q4''2024]]</f>
        <v>0</v>
      </c>
    </row>
    <row r="224" spans="1:7" x14ac:dyDescent="0.45">
      <c r="A224" s="3" t="s">
        <v>109</v>
      </c>
      <c r="B224" s="2">
        <v>0</v>
      </c>
      <c r="C224" s="2">
        <v>0</v>
      </c>
      <c r="D224" s="2">
        <v>0</v>
      </c>
      <c r="E224" s="2">
        <v>0</v>
      </c>
      <c r="F224" s="2">
        <f>VLOOKUP(Share16[[#This Row],[Station]],'[8]Reach and Share'!$A$3:$C$562,3,0)</f>
        <v>0</v>
      </c>
      <c r="G224" s="2">
        <f>Share16[[#This Row],[Q1''2025]]-Share16[[#This Row],[Q4''2024]]</f>
        <v>0</v>
      </c>
    </row>
    <row r="225" spans="1:7" x14ac:dyDescent="0.45">
      <c r="A225" s="3" t="s">
        <v>108</v>
      </c>
      <c r="B225" s="2">
        <v>0</v>
      </c>
      <c r="C225" s="2">
        <v>0</v>
      </c>
      <c r="D225" s="2">
        <v>0</v>
      </c>
      <c r="E225" s="2">
        <v>0</v>
      </c>
      <c r="F225" s="2">
        <f>VLOOKUP(Share16[[#This Row],[Station]],'[8]Reach and Share'!$A$3:$C$562,3,0)</f>
        <v>0</v>
      </c>
      <c r="G225" s="2">
        <f>Share16[[#This Row],[Q1''2025]]-Share16[[#This Row],[Q4''2024]]</f>
        <v>0</v>
      </c>
    </row>
    <row r="226" spans="1:7" x14ac:dyDescent="0.45">
      <c r="A226" s="3" t="s">
        <v>99</v>
      </c>
      <c r="B226" s="2">
        <v>0</v>
      </c>
      <c r="C226" s="2">
        <v>0</v>
      </c>
      <c r="D226" s="2">
        <v>0</v>
      </c>
      <c r="E226" s="2">
        <v>0</v>
      </c>
      <c r="F226" s="2">
        <f>VLOOKUP(Share16[[#This Row],[Station]],'[8]Reach and Share'!$A$3:$C$562,3,0)</f>
        <v>0</v>
      </c>
      <c r="G226" s="2">
        <f>Share16[[#This Row],[Q1''2025]]-Share16[[#This Row],[Q4''2024]]</f>
        <v>0</v>
      </c>
    </row>
    <row r="227" spans="1:7" x14ac:dyDescent="0.45">
      <c r="A227" s="3" t="s">
        <v>368</v>
      </c>
      <c r="B227" s="2">
        <v>0</v>
      </c>
      <c r="C227" s="2">
        <v>2.5979649274734793E-4</v>
      </c>
      <c r="D227" s="2">
        <v>0</v>
      </c>
      <c r="E227" s="2">
        <v>0</v>
      </c>
      <c r="F227" s="2">
        <f>VLOOKUP(Share16[[#This Row],[Station]],'[8]Reach and Share'!$A$3:$C$562,3,0)</f>
        <v>0</v>
      </c>
      <c r="G227" s="2">
        <f>Share16[[#This Row],[Q1''2025]]-Share16[[#This Row],[Q4''2024]]</f>
        <v>0</v>
      </c>
    </row>
    <row r="228" spans="1:7" x14ac:dyDescent="0.45">
      <c r="A228" s="3" t="s">
        <v>150</v>
      </c>
      <c r="B228" s="2">
        <v>0</v>
      </c>
      <c r="C228" s="2">
        <v>0</v>
      </c>
      <c r="D228" s="2">
        <v>0</v>
      </c>
      <c r="E228" s="2">
        <v>0</v>
      </c>
      <c r="F228" s="2">
        <f>VLOOKUP(Share16[[#This Row],[Station]],'[8]Reach and Share'!$A$3:$C$562,3,0)</f>
        <v>0</v>
      </c>
      <c r="G228" s="2">
        <f>Share16[[#This Row],[Q1''2025]]-Share16[[#This Row],[Q4''2024]]</f>
        <v>0</v>
      </c>
    </row>
    <row r="229" spans="1:7" x14ac:dyDescent="0.45">
      <c r="A229" s="3" t="s">
        <v>223</v>
      </c>
      <c r="B229" s="2">
        <v>0</v>
      </c>
      <c r="C229" s="2">
        <v>0</v>
      </c>
      <c r="D229" s="2">
        <v>0</v>
      </c>
      <c r="E229" s="2">
        <v>0</v>
      </c>
      <c r="F229" s="2">
        <f>VLOOKUP(Share16[[#This Row],[Station]],'[8]Reach and Share'!$A$3:$C$562,3,0)</f>
        <v>0</v>
      </c>
      <c r="G229" s="2">
        <f>Share16[[#This Row],[Q1''2025]]-Share16[[#This Row],[Q4''2024]]</f>
        <v>0</v>
      </c>
    </row>
    <row r="230" spans="1:7" x14ac:dyDescent="0.45">
      <c r="A230" s="3" t="s">
        <v>370</v>
      </c>
      <c r="B230" s="2">
        <v>0</v>
      </c>
      <c r="C230" s="2">
        <v>0</v>
      </c>
      <c r="D230" s="2">
        <v>0</v>
      </c>
      <c r="E230" s="2">
        <v>0</v>
      </c>
      <c r="F230" s="2">
        <f>VLOOKUP(Share16[[#This Row],[Station]],'[8]Reach and Share'!$A$3:$C$562,3,0)</f>
        <v>0</v>
      </c>
      <c r="G230" s="2">
        <f>Share16[[#This Row],[Q1''2025]]-Share16[[#This Row],[Q4''2024]]</f>
        <v>0</v>
      </c>
    </row>
    <row r="231" spans="1:7" x14ac:dyDescent="0.45">
      <c r="A231" s="3" t="s">
        <v>371</v>
      </c>
      <c r="B231" s="2">
        <v>0</v>
      </c>
      <c r="C231" s="2">
        <v>0</v>
      </c>
      <c r="D231" s="2">
        <v>0</v>
      </c>
      <c r="E231" s="2">
        <v>0</v>
      </c>
      <c r="F231" s="2">
        <f>VLOOKUP(Share16[[#This Row],[Station]],'[8]Reach and Share'!$A$3:$C$562,3,0)</f>
        <v>0</v>
      </c>
      <c r="G231" s="2">
        <f>Share16[[#This Row],[Q1''2025]]-Share16[[#This Row],[Q4''2024]]</f>
        <v>0</v>
      </c>
    </row>
    <row r="232" spans="1:7" x14ac:dyDescent="0.45">
      <c r="A232" s="3" t="s">
        <v>369</v>
      </c>
      <c r="B232" s="2">
        <v>0</v>
      </c>
      <c r="C232" s="2">
        <v>0</v>
      </c>
      <c r="D232" s="2">
        <v>0</v>
      </c>
      <c r="E232" s="2">
        <v>0</v>
      </c>
      <c r="F232" s="2">
        <f>VLOOKUP(Share16[[#This Row],[Station]],'[8]Reach and Share'!$A$3:$C$562,3,0)</f>
        <v>0</v>
      </c>
      <c r="G232" s="2">
        <f>Share16[[#This Row],[Q1''2025]]-Share16[[#This Row],[Q4''2024]]</f>
        <v>0</v>
      </c>
    </row>
    <row r="233" spans="1:7" x14ac:dyDescent="0.45">
      <c r="A233" s="3" t="s">
        <v>183</v>
      </c>
      <c r="B233" s="2">
        <v>0</v>
      </c>
      <c r="C233" s="2">
        <v>0</v>
      </c>
      <c r="D233" s="2">
        <v>0</v>
      </c>
      <c r="E233" s="2">
        <v>0</v>
      </c>
      <c r="F233" s="2">
        <f>VLOOKUP(Share16[[#This Row],[Station]],'[8]Reach and Share'!$A$3:$C$562,3,0)</f>
        <v>0</v>
      </c>
      <c r="G233" s="2">
        <f>Share16[[#This Row],[Q1''2025]]-Share16[[#This Row],[Q4''2024]]</f>
        <v>0</v>
      </c>
    </row>
    <row r="234" spans="1:7" x14ac:dyDescent="0.45">
      <c r="A234" s="3" t="s">
        <v>243</v>
      </c>
      <c r="B234" s="2">
        <v>0</v>
      </c>
      <c r="C234" s="2">
        <v>0</v>
      </c>
      <c r="D234" s="2">
        <v>0</v>
      </c>
      <c r="E234" s="2">
        <v>0</v>
      </c>
      <c r="F234" s="2">
        <f>VLOOKUP(Share16[[#This Row],[Station]],'[8]Reach and Share'!$A$3:$C$562,3,0)</f>
        <v>0</v>
      </c>
      <c r="G234" s="2">
        <f>Share16[[#This Row],[Q1''2025]]-Share16[[#This Row],[Q4''2024]]</f>
        <v>0</v>
      </c>
    </row>
    <row r="235" spans="1:7" x14ac:dyDescent="0.45">
      <c r="A235" s="3" t="s">
        <v>365</v>
      </c>
      <c r="B235" s="2">
        <v>0</v>
      </c>
      <c r="C235" s="2">
        <v>0</v>
      </c>
      <c r="D235" s="2">
        <v>0</v>
      </c>
      <c r="E235" s="2">
        <v>0</v>
      </c>
      <c r="F235" s="2">
        <f>VLOOKUP(Share16[[#This Row],[Station]],'[8]Reach and Share'!$A$3:$C$562,3,0)</f>
        <v>0</v>
      </c>
      <c r="G235" s="2">
        <f>Share16[[#This Row],[Q1''2025]]-Share16[[#This Row],[Q4''2024]]</f>
        <v>0</v>
      </c>
    </row>
    <row r="236" spans="1:7" x14ac:dyDescent="0.45">
      <c r="A236" s="3" t="s">
        <v>197</v>
      </c>
      <c r="B236" s="2">
        <v>0</v>
      </c>
      <c r="C236" s="2">
        <v>0</v>
      </c>
      <c r="D236" s="2">
        <v>0</v>
      </c>
      <c r="E236" s="2">
        <v>0</v>
      </c>
      <c r="F236" s="2">
        <f>VLOOKUP(Share16[[#This Row],[Station]],'[8]Reach and Share'!$A$3:$C$562,3,0)</f>
        <v>0</v>
      </c>
      <c r="G236" s="2">
        <f>Share16[[#This Row],[Q1''2025]]-Share16[[#This Row],[Q4''2024]]</f>
        <v>0</v>
      </c>
    </row>
    <row r="237" spans="1:7" x14ac:dyDescent="0.45">
      <c r="A237" s="3" t="s">
        <v>156</v>
      </c>
      <c r="B237" s="2">
        <v>0</v>
      </c>
      <c r="C237" s="2">
        <v>0</v>
      </c>
      <c r="D237" s="2">
        <v>0</v>
      </c>
      <c r="E237" s="2">
        <v>0</v>
      </c>
      <c r="F237" s="2">
        <f>VLOOKUP(Share16[[#This Row],[Station]],'[8]Reach and Share'!$A$3:$C$562,3,0)</f>
        <v>0</v>
      </c>
      <c r="G237" s="2">
        <f>Share16[[#This Row],[Q1''2025]]-Share16[[#This Row],[Q4''2024]]</f>
        <v>0</v>
      </c>
    </row>
    <row r="238" spans="1:7" x14ac:dyDescent="0.45">
      <c r="A238" s="3" t="s">
        <v>206</v>
      </c>
      <c r="B238" s="2">
        <v>0</v>
      </c>
      <c r="C238" s="2">
        <v>0</v>
      </c>
      <c r="D238" s="2">
        <v>0</v>
      </c>
      <c r="E238" s="2">
        <v>0</v>
      </c>
      <c r="F238" s="2">
        <f>VLOOKUP(Share16[[#This Row],[Station]],'[8]Reach and Share'!$A$3:$C$562,3,0)</f>
        <v>0</v>
      </c>
      <c r="G238" s="2">
        <f>Share16[[#This Row],[Q1''2025]]-Share16[[#This Row],[Q4''2024]]</f>
        <v>0</v>
      </c>
    </row>
    <row r="239" spans="1:7" x14ac:dyDescent="0.45">
      <c r="A239" s="3" t="s">
        <v>230</v>
      </c>
      <c r="B239" s="2">
        <v>0</v>
      </c>
      <c r="C239" s="2">
        <v>0</v>
      </c>
      <c r="D239" s="2">
        <v>0</v>
      </c>
      <c r="E239" s="2">
        <v>0</v>
      </c>
      <c r="F239" s="2">
        <f>VLOOKUP(Share16[[#This Row],[Station]],'[8]Reach and Share'!$A$3:$C$562,3,0)</f>
        <v>0</v>
      </c>
      <c r="G239" s="2">
        <f>Share16[[#This Row],[Q1''2025]]-Share16[[#This Row],[Q4''2024]]</f>
        <v>0</v>
      </c>
    </row>
    <row r="240" spans="1:7" x14ac:dyDescent="0.45">
      <c r="A240" s="3" t="s">
        <v>154</v>
      </c>
      <c r="B240" s="2">
        <v>0</v>
      </c>
      <c r="C240" s="2">
        <v>0</v>
      </c>
      <c r="D240" s="2">
        <v>0</v>
      </c>
      <c r="E240" s="2">
        <v>0</v>
      </c>
      <c r="F240" s="2">
        <f>VLOOKUP(Share16[[#This Row],[Station]],'[8]Reach and Share'!$A$3:$C$562,3,0)</f>
        <v>0</v>
      </c>
      <c r="G240" s="2">
        <f>Share16[[#This Row],[Q1''2025]]-Share16[[#This Row],[Q4''2024]]</f>
        <v>0</v>
      </c>
    </row>
    <row r="241" spans="1:7" x14ac:dyDescent="0.45">
      <c r="A241" s="3" t="s">
        <v>366</v>
      </c>
      <c r="B241" s="2">
        <v>0</v>
      </c>
      <c r="C241" s="2">
        <v>0</v>
      </c>
      <c r="D241" s="2">
        <v>0</v>
      </c>
      <c r="E241" s="2">
        <v>0</v>
      </c>
      <c r="F241" s="2">
        <f>VLOOKUP(Share16[[#This Row],[Station]],'[8]Reach and Share'!$A$3:$C$562,3,0)</f>
        <v>0</v>
      </c>
      <c r="G241" s="2">
        <f>Share16[[#This Row],[Q1''2025]]-Share16[[#This Row],[Q4''2024]]</f>
        <v>0</v>
      </c>
    </row>
    <row r="242" spans="1:7" x14ac:dyDescent="0.45">
      <c r="A242" s="3" t="s">
        <v>138</v>
      </c>
      <c r="B242" s="2">
        <v>0</v>
      </c>
      <c r="C242" s="2">
        <v>0</v>
      </c>
      <c r="D242" s="2">
        <v>0</v>
      </c>
      <c r="E242" s="2">
        <v>0</v>
      </c>
      <c r="F242" s="2">
        <f>VLOOKUP(Share16[[#This Row],[Station]],'[8]Reach and Share'!$A$3:$C$562,3,0)</f>
        <v>0</v>
      </c>
      <c r="G242" s="2">
        <f>Share16[[#This Row],[Q1''2025]]-Share16[[#This Row],[Q4''2024]]</f>
        <v>0</v>
      </c>
    </row>
    <row r="243" spans="1:7" x14ac:dyDescent="0.45">
      <c r="A243" s="3" t="s">
        <v>145</v>
      </c>
      <c r="B243" s="2">
        <v>0</v>
      </c>
      <c r="C243" s="2">
        <v>0</v>
      </c>
      <c r="D243" s="2">
        <v>0</v>
      </c>
      <c r="E243" s="2">
        <v>0</v>
      </c>
      <c r="F243" s="2">
        <f>VLOOKUP(Share16[[#This Row],[Station]],'[8]Reach and Share'!$A$3:$C$562,3,0)</f>
        <v>0</v>
      </c>
      <c r="G243" s="2">
        <f>Share16[[#This Row],[Q1''2025]]-Share16[[#This Row],[Q4''2024]]</f>
        <v>0</v>
      </c>
    </row>
    <row r="244" spans="1:7" x14ac:dyDescent="0.45">
      <c r="A244" s="3" t="s">
        <v>130</v>
      </c>
      <c r="B244" s="2">
        <v>0</v>
      </c>
      <c r="C244" s="2">
        <v>0</v>
      </c>
      <c r="D244" s="2">
        <v>0</v>
      </c>
      <c r="E244" s="2">
        <v>0</v>
      </c>
      <c r="F244" s="2">
        <f>VLOOKUP(Share16[[#This Row],[Station]],'[8]Reach and Share'!$A$3:$C$562,3,0)</f>
        <v>0</v>
      </c>
      <c r="G244" s="2">
        <f>Share16[[#This Row],[Q1''2025]]-Share16[[#This Row],[Q4''2024]]</f>
        <v>0</v>
      </c>
    </row>
    <row r="245" spans="1:7" x14ac:dyDescent="0.45">
      <c r="A245" s="3" t="s">
        <v>131</v>
      </c>
      <c r="B245" s="2">
        <v>0</v>
      </c>
      <c r="C245" s="2">
        <v>0</v>
      </c>
      <c r="D245" s="2">
        <v>0</v>
      </c>
      <c r="E245" s="2">
        <v>0</v>
      </c>
      <c r="F245" s="2">
        <f>VLOOKUP(Share16[[#This Row],[Station]],'[8]Reach and Share'!$A$3:$C$562,3,0)</f>
        <v>0</v>
      </c>
      <c r="G245" s="2">
        <f>Share16[[#This Row],[Q1''2025]]-Share16[[#This Row],[Q4''2024]]</f>
        <v>0</v>
      </c>
    </row>
    <row r="246" spans="1:7" x14ac:dyDescent="0.45">
      <c r="A246" s="3" t="s">
        <v>15</v>
      </c>
      <c r="B246" s="2">
        <v>0</v>
      </c>
      <c r="C246" s="2">
        <v>0</v>
      </c>
      <c r="D246" s="2">
        <v>0</v>
      </c>
      <c r="E246" s="2">
        <v>0</v>
      </c>
      <c r="F246" s="2">
        <f>VLOOKUP(Share16[[#This Row],[Station]],'[8]Reach and Share'!$A$3:$C$562,3,0)</f>
        <v>0</v>
      </c>
      <c r="G246" s="2">
        <f>Share16[[#This Row],[Q1''2025]]-Share16[[#This Row],[Q4''2024]]</f>
        <v>0</v>
      </c>
    </row>
    <row r="247" spans="1:7" x14ac:dyDescent="0.45">
      <c r="A247" s="3" t="s">
        <v>140</v>
      </c>
      <c r="B247" s="2">
        <v>0</v>
      </c>
      <c r="C247" s="2">
        <v>0</v>
      </c>
      <c r="D247" s="2">
        <v>0</v>
      </c>
      <c r="E247" s="2">
        <v>0</v>
      </c>
      <c r="F247" s="2">
        <f>VLOOKUP(Share16[[#This Row],[Station]],'[8]Reach and Share'!$A$3:$C$562,3,0)</f>
        <v>0</v>
      </c>
      <c r="G247" s="2">
        <f>Share16[[#This Row],[Q1''2025]]-Share16[[#This Row],[Q4''2024]]</f>
        <v>0</v>
      </c>
    </row>
    <row r="248" spans="1:7" x14ac:dyDescent="0.45">
      <c r="A248" s="3" t="s">
        <v>139</v>
      </c>
      <c r="B248" s="2">
        <v>0</v>
      </c>
      <c r="C248" s="2">
        <v>0</v>
      </c>
      <c r="D248" s="2">
        <v>0</v>
      </c>
      <c r="E248" s="2">
        <v>0</v>
      </c>
      <c r="F248" s="2">
        <f>VLOOKUP(Share16[[#This Row],[Station]],'[8]Reach and Share'!$A$3:$C$562,3,0)</f>
        <v>0</v>
      </c>
      <c r="G248" s="2">
        <f>Share16[[#This Row],[Q1''2025]]-Share16[[#This Row],[Q4''2024]]</f>
        <v>0</v>
      </c>
    </row>
    <row r="249" spans="1:7" x14ac:dyDescent="0.45">
      <c r="A249" s="3" t="s">
        <v>455</v>
      </c>
      <c r="B249" s="2">
        <v>0</v>
      </c>
      <c r="C249" s="2">
        <v>6.4949123186836975E-4</v>
      </c>
      <c r="D249" s="2">
        <v>0</v>
      </c>
      <c r="E249" s="2">
        <v>0</v>
      </c>
      <c r="F249" s="2">
        <f>VLOOKUP(Share16[[#This Row],[Station]],'[8]Reach and Share'!$A$3:$C$562,3,0)</f>
        <v>0</v>
      </c>
      <c r="G249" s="2">
        <f>Share16[[#This Row],[Q1''2025]]-Share16[[#This Row],[Q4''2024]]</f>
        <v>0</v>
      </c>
    </row>
    <row r="250" spans="1:7" x14ac:dyDescent="0.45">
      <c r="A250" s="3" t="s">
        <v>123</v>
      </c>
      <c r="B250" s="2">
        <v>0</v>
      </c>
      <c r="C250" s="2">
        <v>0</v>
      </c>
      <c r="D250" s="2">
        <v>0</v>
      </c>
      <c r="E250" s="2">
        <v>0</v>
      </c>
      <c r="F250" s="2">
        <f>VLOOKUP(Share16[[#This Row],[Station]],'[8]Reach and Share'!$A$3:$C$562,3,0)</f>
        <v>0</v>
      </c>
      <c r="G250" s="2">
        <f>Share16[[#This Row],[Q1''2025]]-Share16[[#This Row],[Q4''2024]]</f>
        <v>0</v>
      </c>
    </row>
    <row r="251" spans="1:7" x14ac:dyDescent="0.45">
      <c r="A251" s="3" t="s">
        <v>133</v>
      </c>
      <c r="B251" s="2">
        <v>0</v>
      </c>
      <c r="C251" s="2">
        <v>0</v>
      </c>
      <c r="D251" s="2">
        <v>0</v>
      </c>
      <c r="E251" s="2">
        <v>0</v>
      </c>
      <c r="F251" s="2">
        <f>VLOOKUP(Share16[[#This Row],[Station]],'[8]Reach and Share'!$A$3:$C$562,3,0)</f>
        <v>0</v>
      </c>
      <c r="G251" s="2">
        <f>Share16[[#This Row],[Q1''2025]]-Share16[[#This Row],[Q4''2024]]</f>
        <v>0</v>
      </c>
    </row>
    <row r="252" spans="1:7" x14ac:dyDescent="0.45">
      <c r="A252" s="3" t="s">
        <v>132</v>
      </c>
      <c r="B252" s="2">
        <v>0</v>
      </c>
      <c r="C252" s="2">
        <v>0</v>
      </c>
      <c r="D252" s="2">
        <v>0</v>
      </c>
      <c r="E252" s="2">
        <v>0</v>
      </c>
      <c r="F252" s="2">
        <f>VLOOKUP(Share16[[#This Row],[Station]],'[8]Reach and Share'!$A$3:$C$562,3,0)</f>
        <v>0</v>
      </c>
      <c r="G252" s="2">
        <f>Share16[[#This Row],[Q1''2025]]-Share16[[#This Row],[Q4''2024]]</f>
        <v>0</v>
      </c>
    </row>
    <row r="253" spans="1:7" x14ac:dyDescent="0.45">
      <c r="A253" s="3" t="s">
        <v>515</v>
      </c>
      <c r="B253" s="2">
        <v>0</v>
      </c>
      <c r="C253" s="2">
        <v>0</v>
      </c>
      <c r="D253" s="2">
        <v>0</v>
      </c>
      <c r="E253" s="2">
        <v>0</v>
      </c>
      <c r="F253" s="2">
        <f>VLOOKUP(Share16[[#This Row],[Station]],'[8]Reach and Share'!$A$3:$C$562,3,0)</f>
        <v>0</v>
      </c>
      <c r="G253" s="2">
        <f>Share16[[#This Row],[Q1''2025]]-Share16[[#This Row],[Q4''2024]]</f>
        <v>0</v>
      </c>
    </row>
    <row r="254" spans="1:7" x14ac:dyDescent="0.45">
      <c r="A254" s="3" t="s">
        <v>136</v>
      </c>
      <c r="B254" s="2">
        <v>0</v>
      </c>
      <c r="C254" s="2">
        <v>0</v>
      </c>
      <c r="D254" s="2">
        <v>0</v>
      </c>
      <c r="E254" s="2">
        <v>0</v>
      </c>
      <c r="F254" s="2">
        <f>VLOOKUP(Share16[[#This Row],[Station]],'[8]Reach and Share'!$A$3:$C$562,3,0)</f>
        <v>0</v>
      </c>
      <c r="G254" s="2">
        <f>Share16[[#This Row],[Q1''2025]]-Share16[[#This Row],[Q4''2024]]</f>
        <v>0</v>
      </c>
    </row>
    <row r="255" spans="1:7" x14ac:dyDescent="0.45">
      <c r="A255" s="3" t="s">
        <v>127</v>
      </c>
      <c r="B255" s="2">
        <v>0</v>
      </c>
      <c r="C255" s="2">
        <v>0</v>
      </c>
      <c r="D255" s="2">
        <v>0</v>
      </c>
      <c r="E255" s="2">
        <v>0</v>
      </c>
      <c r="F255" s="2">
        <f>VLOOKUP(Share16[[#This Row],[Station]],'[8]Reach and Share'!$A$3:$C$562,3,0)</f>
        <v>0</v>
      </c>
      <c r="G255" s="2">
        <f>Share16[[#This Row],[Q1''2025]]-Share16[[#This Row],[Q4''2024]]</f>
        <v>0</v>
      </c>
    </row>
    <row r="256" spans="1:7" x14ac:dyDescent="0.45">
      <c r="A256" s="3" t="s">
        <v>155</v>
      </c>
      <c r="B256" s="2">
        <v>0</v>
      </c>
      <c r="C256" s="2">
        <v>0</v>
      </c>
      <c r="D256" s="2">
        <v>0</v>
      </c>
      <c r="E256" s="2">
        <v>0</v>
      </c>
      <c r="F256" s="2">
        <f>VLOOKUP(Share16[[#This Row],[Station]],'[8]Reach and Share'!$A$3:$C$562,3,0)</f>
        <v>0</v>
      </c>
      <c r="G256" s="2">
        <f>Share16[[#This Row],[Q1''2025]]-Share16[[#This Row],[Q4''2024]]</f>
        <v>0</v>
      </c>
    </row>
    <row r="257" spans="1:7" x14ac:dyDescent="0.45">
      <c r="A257" s="3" t="s">
        <v>135</v>
      </c>
      <c r="B257" s="2">
        <v>0</v>
      </c>
      <c r="C257" s="2">
        <v>0</v>
      </c>
      <c r="D257" s="2">
        <v>0</v>
      </c>
      <c r="E257" s="2">
        <v>0</v>
      </c>
      <c r="F257" s="2">
        <f>VLOOKUP(Share16[[#This Row],[Station]],'[8]Reach and Share'!$A$3:$C$562,3,0)</f>
        <v>0</v>
      </c>
      <c r="G257" s="2">
        <f>Share16[[#This Row],[Q1''2025]]-Share16[[#This Row],[Q4''2024]]</f>
        <v>0</v>
      </c>
    </row>
    <row r="258" spans="1:7" x14ac:dyDescent="0.45">
      <c r="A258" s="3" t="s">
        <v>101</v>
      </c>
      <c r="B258" s="2">
        <v>1.543527474789051E-4</v>
      </c>
      <c r="C258" s="2">
        <v>0</v>
      </c>
      <c r="D258" s="2">
        <v>1.2537755741722232E-3</v>
      </c>
      <c r="E258" s="2">
        <v>0</v>
      </c>
      <c r="F258" s="2">
        <f>VLOOKUP(Share16[[#This Row],[Station]],'[8]Reach and Share'!$A$3:$C$562,3,0)</f>
        <v>0</v>
      </c>
      <c r="G258" s="2">
        <f>Share16[[#This Row],[Q1''2025]]-Share16[[#This Row],[Q4''2024]]</f>
        <v>0</v>
      </c>
    </row>
    <row r="259" spans="1:7" x14ac:dyDescent="0.45">
      <c r="A259" s="3" t="s">
        <v>102</v>
      </c>
      <c r="B259" s="2">
        <v>2.5725457913150848E-4</v>
      </c>
      <c r="C259" s="2">
        <v>0</v>
      </c>
      <c r="D259" s="2">
        <v>0</v>
      </c>
      <c r="E259" s="2">
        <v>0</v>
      </c>
      <c r="F259" s="2">
        <f>VLOOKUP(Share16[[#This Row],[Station]],'[8]Reach and Share'!$A$3:$C$562,3,0)</f>
        <v>0</v>
      </c>
      <c r="G259" s="2">
        <f>Share16[[#This Row],[Q1''2025]]-Share16[[#This Row],[Q4''2024]]</f>
        <v>0</v>
      </c>
    </row>
    <row r="260" spans="1:7" x14ac:dyDescent="0.45">
      <c r="A260" s="3" t="s">
        <v>120</v>
      </c>
      <c r="B260" s="2">
        <v>1.543527474789051E-4</v>
      </c>
      <c r="C260" s="2">
        <v>0</v>
      </c>
      <c r="D260" s="2">
        <v>0</v>
      </c>
      <c r="E260" s="2">
        <v>0</v>
      </c>
      <c r="F260" s="2">
        <f>VLOOKUP(Share16[[#This Row],[Station]],'[8]Reach and Share'!$A$3:$C$562,3,0)</f>
        <v>0</v>
      </c>
      <c r="G260" s="2">
        <f>Share16[[#This Row],[Q1''2025]]-Share16[[#This Row],[Q4''2024]]</f>
        <v>0</v>
      </c>
    </row>
    <row r="261" spans="1:7" x14ac:dyDescent="0.45">
      <c r="A261" s="3" t="s">
        <v>100</v>
      </c>
      <c r="B261" s="2">
        <v>0</v>
      </c>
      <c r="C261" s="2">
        <v>0</v>
      </c>
      <c r="D261" s="2">
        <v>0</v>
      </c>
      <c r="E261" s="2">
        <v>0</v>
      </c>
      <c r="F261" s="2">
        <f>VLOOKUP(Share16[[#This Row],[Station]],'[8]Reach and Share'!$A$3:$C$562,3,0)</f>
        <v>0</v>
      </c>
      <c r="G261" s="2">
        <f>Share16[[#This Row],[Q1''2025]]-Share16[[#This Row],[Q4''2024]]</f>
        <v>0</v>
      </c>
    </row>
    <row r="262" spans="1:7" x14ac:dyDescent="0.45">
      <c r="A262" s="3" t="s">
        <v>105</v>
      </c>
      <c r="B262" s="2">
        <v>0</v>
      </c>
      <c r="C262" s="2">
        <v>0</v>
      </c>
      <c r="D262" s="2">
        <v>0</v>
      </c>
      <c r="E262" s="2">
        <v>0</v>
      </c>
      <c r="F262" s="2">
        <f>VLOOKUP(Share16[[#This Row],[Station]],'[8]Reach and Share'!$A$3:$C$562,3,0)</f>
        <v>0</v>
      </c>
      <c r="G262" s="2">
        <f>Share16[[#This Row],[Q1''2025]]-Share16[[#This Row],[Q4''2024]]</f>
        <v>0</v>
      </c>
    </row>
    <row r="263" spans="1:7" x14ac:dyDescent="0.45">
      <c r="A263" s="3" t="s">
        <v>106</v>
      </c>
      <c r="B263" s="2">
        <v>0</v>
      </c>
      <c r="C263" s="2">
        <v>0</v>
      </c>
      <c r="D263" s="2">
        <v>0</v>
      </c>
      <c r="E263" s="2">
        <v>0</v>
      </c>
      <c r="F263" s="2">
        <f>VLOOKUP(Share16[[#This Row],[Station]],'[8]Reach and Share'!$A$3:$C$562,3,0)</f>
        <v>0</v>
      </c>
      <c r="G263" s="2">
        <f>Share16[[#This Row],[Q1''2025]]-Share16[[#This Row],[Q4''2024]]</f>
        <v>0</v>
      </c>
    </row>
    <row r="264" spans="1:7" x14ac:dyDescent="0.45">
      <c r="A264" s="3" t="s">
        <v>103</v>
      </c>
      <c r="B264" s="2">
        <v>0</v>
      </c>
      <c r="C264" s="2">
        <v>0</v>
      </c>
      <c r="D264" s="2">
        <v>0</v>
      </c>
      <c r="E264" s="2">
        <v>0</v>
      </c>
      <c r="F264" s="2">
        <f>VLOOKUP(Share16[[#This Row],[Station]],'[8]Reach and Share'!$A$3:$C$562,3,0)</f>
        <v>0</v>
      </c>
      <c r="G264" s="2">
        <f>Share16[[#This Row],[Q1''2025]]-Share16[[#This Row],[Q4''2024]]</f>
        <v>0</v>
      </c>
    </row>
    <row r="265" spans="1:7" x14ac:dyDescent="0.45">
      <c r="A265" s="3" t="s">
        <v>104</v>
      </c>
      <c r="B265" s="2">
        <v>0</v>
      </c>
      <c r="C265" s="2">
        <v>0</v>
      </c>
      <c r="D265" s="2">
        <v>0</v>
      </c>
      <c r="E265" s="2">
        <v>0</v>
      </c>
      <c r="F265" s="2">
        <f>VLOOKUP(Share16[[#This Row],[Station]],'[8]Reach and Share'!$A$3:$C$562,3,0)</f>
        <v>0</v>
      </c>
      <c r="G265" s="2">
        <f>Share16[[#This Row],[Q1''2025]]-Share16[[#This Row],[Q4''2024]]</f>
        <v>0</v>
      </c>
    </row>
    <row r="266" spans="1:7" x14ac:dyDescent="0.45">
      <c r="A266" s="3" t="s">
        <v>143</v>
      </c>
      <c r="B266" s="2">
        <v>0</v>
      </c>
      <c r="C266" s="2">
        <v>0</v>
      </c>
      <c r="D266" s="2">
        <v>0</v>
      </c>
      <c r="E266" s="2">
        <v>0</v>
      </c>
      <c r="F266" s="2">
        <f>VLOOKUP(Share16[[#This Row],[Station]],'[8]Reach and Share'!$A$3:$C$562,3,0)</f>
        <v>0</v>
      </c>
      <c r="G266" s="2">
        <f>Share16[[#This Row],[Q1''2025]]-Share16[[#This Row],[Q4''2024]]</f>
        <v>0</v>
      </c>
    </row>
    <row r="267" spans="1:7" x14ac:dyDescent="0.45">
      <c r="A267" s="3" t="s">
        <v>141</v>
      </c>
      <c r="B267" s="2">
        <v>0</v>
      </c>
      <c r="C267" s="2">
        <v>0</v>
      </c>
      <c r="D267" s="2">
        <v>0</v>
      </c>
      <c r="E267" s="2">
        <v>0</v>
      </c>
      <c r="F267" s="2">
        <f>VLOOKUP(Share16[[#This Row],[Station]],'[8]Reach and Share'!$A$3:$C$562,3,0)</f>
        <v>0</v>
      </c>
      <c r="G267" s="2">
        <f>Share16[[#This Row],[Q1''2025]]-Share16[[#This Row],[Q4''2024]]</f>
        <v>0</v>
      </c>
    </row>
    <row r="268" spans="1:7" x14ac:dyDescent="0.45">
      <c r="A268" s="3" t="s">
        <v>142</v>
      </c>
      <c r="B268" s="2">
        <v>0</v>
      </c>
      <c r="C268" s="2">
        <v>2.1649707728945661E-4</v>
      </c>
      <c r="D268" s="2">
        <v>2.5075511483444463E-3</v>
      </c>
      <c r="E268" s="2">
        <v>0</v>
      </c>
      <c r="F268" s="2">
        <f>VLOOKUP(Share16[[#This Row],[Station]],'[8]Reach and Share'!$A$3:$C$562,3,0)</f>
        <v>0</v>
      </c>
      <c r="G268" s="2">
        <f>Share16[[#This Row],[Q1''2025]]-Share16[[#This Row],[Q4''2024]]</f>
        <v>0</v>
      </c>
    </row>
    <row r="269" spans="1:7" x14ac:dyDescent="0.45">
      <c r="A269" s="3" t="s">
        <v>212</v>
      </c>
      <c r="B269" s="2">
        <v>0</v>
      </c>
      <c r="C269" s="2">
        <v>0</v>
      </c>
      <c r="D269" s="2">
        <v>0</v>
      </c>
      <c r="E269" s="2">
        <v>0</v>
      </c>
      <c r="F269" s="2">
        <f>VLOOKUP(Share16[[#This Row],[Station]],'[8]Reach and Share'!$A$3:$C$562,3,0)</f>
        <v>0</v>
      </c>
      <c r="G269" s="2">
        <f>Share16[[#This Row],[Q1''2025]]-Share16[[#This Row],[Q4''2024]]</f>
        <v>0</v>
      </c>
    </row>
    <row r="270" spans="1:7" x14ac:dyDescent="0.45">
      <c r="A270" s="3" t="s">
        <v>211</v>
      </c>
      <c r="B270" s="2">
        <v>0</v>
      </c>
      <c r="C270" s="2">
        <v>0</v>
      </c>
      <c r="D270" s="2">
        <v>0</v>
      </c>
      <c r="E270" s="2">
        <v>0</v>
      </c>
      <c r="F270" s="2">
        <f>VLOOKUP(Share16[[#This Row],[Station]],'[8]Reach and Share'!$A$3:$C$562,3,0)</f>
        <v>0</v>
      </c>
      <c r="G270" s="2">
        <f>Share16[[#This Row],[Q1''2025]]-Share16[[#This Row],[Q4''2024]]</f>
        <v>0</v>
      </c>
    </row>
    <row r="271" spans="1:7" x14ac:dyDescent="0.45">
      <c r="A271" s="3" t="s">
        <v>121</v>
      </c>
      <c r="B271" s="2">
        <v>0</v>
      </c>
      <c r="C271" s="2">
        <v>0</v>
      </c>
      <c r="D271" s="2">
        <v>0</v>
      </c>
      <c r="E271" s="2">
        <v>0</v>
      </c>
      <c r="F271" s="2">
        <f>VLOOKUP(Share16[[#This Row],[Station]],'[8]Reach and Share'!$A$3:$C$562,3,0)</f>
        <v>0</v>
      </c>
      <c r="G271" s="2">
        <f>Share16[[#This Row],[Q1''2025]]-Share16[[#This Row],[Q4''2024]]</f>
        <v>0</v>
      </c>
    </row>
    <row r="272" spans="1:7" x14ac:dyDescent="0.45">
      <c r="A272" s="3" t="s">
        <v>431</v>
      </c>
      <c r="B272" s="2">
        <v>0</v>
      </c>
      <c r="C272" s="2">
        <v>0</v>
      </c>
      <c r="D272" s="2">
        <v>0</v>
      </c>
      <c r="E272" s="2">
        <v>0</v>
      </c>
      <c r="F272" s="2">
        <f>VLOOKUP(Share16[[#This Row],[Station]],'[8]Reach and Share'!$A$3:$C$562,3,0)</f>
        <v>0</v>
      </c>
      <c r="G272" s="2">
        <f>Share16[[#This Row],[Q1''2025]]-Share16[[#This Row],[Q4''2024]]</f>
        <v>0</v>
      </c>
    </row>
    <row r="273" spans="1:7" x14ac:dyDescent="0.45">
      <c r="A273" s="3" t="s">
        <v>37</v>
      </c>
      <c r="B273" s="2">
        <v>0</v>
      </c>
      <c r="C273" s="2">
        <v>0</v>
      </c>
      <c r="D273" s="2">
        <v>6.2688778708611158E-4</v>
      </c>
      <c r="E273" s="2">
        <v>0</v>
      </c>
      <c r="F273" s="2">
        <f>VLOOKUP(Share16[[#This Row],[Station]],'[8]Reach and Share'!$A$3:$C$562,3,0)</f>
        <v>0</v>
      </c>
      <c r="G273" s="2">
        <f>Share16[[#This Row],[Q1''2025]]-Share16[[#This Row],[Q4''2024]]</f>
        <v>0</v>
      </c>
    </row>
    <row r="274" spans="1:7" x14ac:dyDescent="0.45">
      <c r="A274" s="3" t="s">
        <v>322</v>
      </c>
      <c r="B274" s="2">
        <v>0</v>
      </c>
      <c r="C274" s="2">
        <v>0</v>
      </c>
      <c r="D274" s="2">
        <v>0</v>
      </c>
      <c r="E274" s="2">
        <v>0</v>
      </c>
      <c r="F274" s="2">
        <f>VLOOKUP(Share16[[#This Row],[Station]],'[8]Reach and Share'!$A$3:$C$562,3,0)</f>
        <v>0</v>
      </c>
      <c r="G274" s="2">
        <f>Share16[[#This Row],[Q1''2025]]-Share16[[#This Row],[Q4''2024]]</f>
        <v>0</v>
      </c>
    </row>
    <row r="275" spans="1:7" x14ac:dyDescent="0.45">
      <c r="A275" s="3" t="s">
        <v>482</v>
      </c>
      <c r="B275" s="2">
        <v>0</v>
      </c>
      <c r="C275" s="2">
        <v>0</v>
      </c>
      <c r="D275" s="2">
        <v>0</v>
      </c>
      <c r="E275" s="2">
        <v>0</v>
      </c>
      <c r="F275" s="2">
        <f>VLOOKUP(Share16[[#This Row],[Station]],'[8]Reach and Share'!$A$3:$C$562,3,0)</f>
        <v>0</v>
      </c>
      <c r="G275" s="2">
        <f>Share16[[#This Row],[Q1''2025]]-Share16[[#This Row],[Q4''2024]]</f>
        <v>0</v>
      </c>
    </row>
    <row r="276" spans="1:7" x14ac:dyDescent="0.45">
      <c r="A276" s="3" t="s">
        <v>483</v>
      </c>
      <c r="B276" s="2">
        <v>0</v>
      </c>
      <c r="C276" s="2">
        <v>0</v>
      </c>
      <c r="D276" s="2">
        <v>0</v>
      </c>
      <c r="E276" s="2">
        <v>0</v>
      </c>
      <c r="F276" s="2">
        <f>VLOOKUP(Share16[[#This Row],[Station]],'[8]Reach and Share'!$A$3:$C$562,3,0)</f>
        <v>0</v>
      </c>
      <c r="G276" s="2">
        <f>Share16[[#This Row],[Q1''2025]]-Share16[[#This Row],[Q4''2024]]</f>
        <v>0</v>
      </c>
    </row>
    <row r="277" spans="1:7" x14ac:dyDescent="0.45">
      <c r="A277" s="3" t="s">
        <v>193</v>
      </c>
      <c r="B277" s="2">
        <v>0</v>
      </c>
      <c r="C277" s="2">
        <v>0</v>
      </c>
      <c r="D277" s="2">
        <v>0</v>
      </c>
      <c r="E277" s="2">
        <v>0</v>
      </c>
      <c r="F277" s="2">
        <f>VLOOKUP(Share16[[#This Row],[Station]],'[8]Reach and Share'!$A$3:$C$562,3,0)</f>
        <v>0</v>
      </c>
      <c r="G277" s="2">
        <f>Share16[[#This Row],[Q1''2025]]-Share16[[#This Row],[Q4''2024]]</f>
        <v>0</v>
      </c>
    </row>
    <row r="278" spans="1:7" x14ac:dyDescent="0.45">
      <c r="A278" s="3" t="s">
        <v>323</v>
      </c>
      <c r="B278" s="2">
        <v>0</v>
      </c>
      <c r="C278" s="2">
        <v>0</v>
      </c>
      <c r="D278" s="2">
        <v>0</v>
      </c>
      <c r="E278" s="2">
        <v>0</v>
      </c>
      <c r="F278" s="2">
        <f>VLOOKUP(Share16[[#This Row],[Station]],'[8]Reach and Share'!$A$3:$C$562,3,0)</f>
        <v>0</v>
      </c>
      <c r="G278" s="2">
        <f>Share16[[#This Row],[Q1''2025]]-Share16[[#This Row],[Q4''2024]]</f>
        <v>0</v>
      </c>
    </row>
    <row r="279" spans="1:7" x14ac:dyDescent="0.45">
      <c r="A279" s="3" t="s">
        <v>321</v>
      </c>
      <c r="B279" s="2">
        <v>0</v>
      </c>
      <c r="C279" s="2">
        <v>0</v>
      </c>
      <c r="D279" s="2">
        <v>0</v>
      </c>
      <c r="E279" s="2">
        <v>0</v>
      </c>
      <c r="F279" s="2">
        <f>VLOOKUP(Share16[[#This Row],[Station]],'[8]Reach and Share'!$A$3:$C$562,3,0)</f>
        <v>0</v>
      </c>
      <c r="G279" s="2">
        <f>Share16[[#This Row],[Q1''2025]]-Share16[[#This Row],[Q4''2024]]</f>
        <v>0</v>
      </c>
    </row>
    <row r="280" spans="1:7" x14ac:dyDescent="0.45">
      <c r="A280" s="3" t="s">
        <v>315</v>
      </c>
      <c r="B280" s="2">
        <v>0</v>
      </c>
      <c r="C280" s="2">
        <v>1.2123836328209569E-3</v>
      </c>
      <c r="D280" s="2">
        <v>0</v>
      </c>
      <c r="E280" s="2">
        <v>0</v>
      </c>
      <c r="F280" s="2">
        <f>VLOOKUP(Share16[[#This Row],[Station]],'[8]Reach and Share'!$A$3:$C$562,3,0)</f>
        <v>0</v>
      </c>
      <c r="G280" s="2">
        <f>Share16[[#This Row],[Q1''2025]]-Share16[[#This Row],[Q4''2024]]</f>
        <v>0</v>
      </c>
    </row>
    <row r="281" spans="1:7" x14ac:dyDescent="0.45">
      <c r="A281" s="3" t="s">
        <v>167</v>
      </c>
      <c r="B281" s="2">
        <v>0</v>
      </c>
      <c r="C281" s="2">
        <v>0</v>
      </c>
      <c r="D281" s="2">
        <v>0</v>
      </c>
      <c r="E281" s="2">
        <v>0</v>
      </c>
      <c r="F281" s="2">
        <f>VLOOKUP(Share16[[#This Row],[Station]],'[8]Reach and Share'!$A$3:$C$562,3,0)</f>
        <v>0</v>
      </c>
      <c r="G281" s="2">
        <f>Share16[[#This Row],[Q1''2025]]-Share16[[#This Row],[Q4''2024]]</f>
        <v>0</v>
      </c>
    </row>
    <row r="282" spans="1:7" x14ac:dyDescent="0.45">
      <c r="A282" s="3" t="s">
        <v>481</v>
      </c>
      <c r="B282" s="2">
        <v>0</v>
      </c>
      <c r="C282" s="2">
        <v>0</v>
      </c>
      <c r="D282" s="2">
        <v>0</v>
      </c>
      <c r="E282" s="2">
        <v>0</v>
      </c>
      <c r="F282" s="2">
        <f>VLOOKUP(Share16[[#This Row],[Station]],'[8]Reach and Share'!$A$3:$C$562,3,0)</f>
        <v>0</v>
      </c>
      <c r="G282" s="2">
        <f>Share16[[#This Row],[Q1''2025]]-Share16[[#This Row],[Q4''2024]]</f>
        <v>0</v>
      </c>
    </row>
    <row r="283" spans="1:7" x14ac:dyDescent="0.45">
      <c r="A283" s="3" t="s">
        <v>320</v>
      </c>
      <c r="B283" s="2">
        <v>0</v>
      </c>
      <c r="C283" s="2">
        <v>0</v>
      </c>
      <c r="D283" s="2">
        <v>0</v>
      </c>
      <c r="E283" s="2">
        <v>0</v>
      </c>
      <c r="F283" s="2">
        <f>VLOOKUP(Share16[[#This Row],[Station]],'[8]Reach and Share'!$A$3:$C$562,3,0)</f>
        <v>0</v>
      </c>
      <c r="G283" s="2">
        <f>Share16[[#This Row],[Q1''2025]]-Share16[[#This Row],[Q4''2024]]</f>
        <v>0</v>
      </c>
    </row>
    <row r="284" spans="1:7" x14ac:dyDescent="0.45">
      <c r="A284" s="3" t="s">
        <v>435</v>
      </c>
      <c r="B284" s="2">
        <v>0</v>
      </c>
      <c r="C284" s="2">
        <v>0</v>
      </c>
      <c r="D284" s="2">
        <v>0</v>
      </c>
      <c r="E284" s="2">
        <v>0</v>
      </c>
      <c r="F284" s="2">
        <f>VLOOKUP(Share16[[#This Row],[Station]],'[8]Reach and Share'!$A$3:$C$562,3,0)</f>
        <v>0</v>
      </c>
      <c r="G284" s="2">
        <f>Share16[[#This Row],[Q1''2025]]-Share16[[#This Row],[Q4''2024]]</f>
        <v>0</v>
      </c>
    </row>
    <row r="285" spans="1:7" x14ac:dyDescent="0.45">
      <c r="A285" s="3" t="s">
        <v>331</v>
      </c>
      <c r="B285" s="2">
        <v>0</v>
      </c>
      <c r="C285" s="2">
        <v>0</v>
      </c>
      <c r="D285" s="2">
        <v>0</v>
      </c>
      <c r="E285" s="2">
        <v>0</v>
      </c>
      <c r="F285" s="2">
        <f>VLOOKUP(Share16[[#This Row],[Station]],'[8]Reach and Share'!$A$3:$C$562,3,0)</f>
        <v>0</v>
      </c>
      <c r="G285" s="2">
        <f>Share16[[#This Row],[Q1''2025]]-Share16[[#This Row],[Q4''2024]]</f>
        <v>0</v>
      </c>
    </row>
    <row r="286" spans="1:7" x14ac:dyDescent="0.45">
      <c r="A286" s="3" t="s">
        <v>87</v>
      </c>
      <c r="B286" s="2">
        <v>0</v>
      </c>
      <c r="C286" s="2">
        <v>0</v>
      </c>
      <c r="D286" s="2">
        <v>0</v>
      </c>
      <c r="E286" s="2">
        <v>0</v>
      </c>
      <c r="F286" s="2">
        <f>VLOOKUP(Share16[[#This Row],[Station]],'[8]Reach and Share'!$A$3:$C$562,3,0)</f>
        <v>0</v>
      </c>
      <c r="G286" s="2">
        <f>Share16[[#This Row],[Q1''2025]]-Share16[[#This Row],[Q4''2024]]</f>
        <v>0</v>
      </c>
    </row>
    <row r="287" spans="1:7" x14ac:dyDescent="0.45">
      <c r="A287" s="3" t="s">
        <v>330</v>
      </c>
      <c r="B287" s="2">
        <v>0</v>
      </c>
      <c r="C287" s="2">
        <v>0</v>
      </c>
      <c r="D287" s="2">
        <v>0</v>
      </c>
      <c r="E287" s="2">
        <v>0</v>
      </c>
      <c r="F287" s="2">
        <f>VLOOKUP(Share16[[#This Row],[Station]],'[8]Reach and Share'!$A$3:$C$562,3,0)</f>
        <v>0</v>
      </c>
      <c r="G287" s="2">
        <f>Share16[[#This Row],[Q1''2025]]-Share16[[#This Row],[Q4''2024]]</f>
        <v>0</v>
      </c>
    </row>
    <row r="288" spans="1:7" x14ac:dyDescent="0.45">
      <c r="A288" s="3" t="s">
        <v>332</v>
      </c>
      <c r="B288" s="2">
        <v>0</v>
      </c>
      <c r="C288" s="2">
        <v>0</v>
      </c>
      <c r="D288" s="2">
        <v>0</v>
      </c>
      <c r="E288" s="2">
        <v>0</v>
      </c>
      <c r="F288" s="2">
        <f>VLOOKUP(Share16[[#This Row],[Station]],'[8]Reach and Share'!$A$3:$C$562,3,0)</f>
        <v>0</v>
      </c>
      <c r="G288" s="2">
        <f>Share16[[#This Row],[Q1''2025]]-Share16[[#This Row],[Q4''2024]]</f>
        <v>0</v>
      </c>
    </row>
    <row r="289" spans="1:7" x14ac:dyDescent="0.45">
      <c r="A289" s="3" t="s">
        <v>334</v>
      </c>
      <c r="B289" s="2">
        <v>0</v>
      </c>
      <c r="C289" s="2">
        <v>0</v>
      </c>
      <c r="D289" s="2">
        <v>0</v>
      </c>
      <c r="E289" s="2">
        <v>0</v>
      </c>
      <c r="F289" s="2">
        <f>VLOOKUP(Share16[[#This Row],[Station]],'[8]Reach and Share'!$A$3:$C$562,3,0)</f>
        <v>0</v>
      </c>
      <c r="G289" s="2">
        <f>Share16[[#This Row],[Q1''2025]]-Share16[[#This Row],[Q4''2024]]</f>
        <v>0</v>
      </c>
    </row>
    <row r="290" spans="1:7" x14ac:dyDescent="0.45">
      <c r="A290" s="3" t="s">
        <v>328</v>
      </c>
      <c r="B290" s="2">
        <v>0</v>
      </c>
      <c r="C290" s="2">
        <v>0</v>
      </c>
      <c r="D290" s="2">
        <v>0</v>
      </c>
      <c r="E290" s="2">
        <v>0</v>
      </c>
      <c r="F290" s="2">
        <f>VLOOKUP(Share16[[#This Row],[Station]],'[8]Reach and Share'!$A$3:$C$562,3,0)</f>
        <v>0</v>
      </c>
      <c r="G290" s="2">
        <f>Share16[[#This Row],[Q1''2025]]-Share16[[#This Row],[Q4''2024]]</f>
        <v>0</v>
      </c>
    </row>
    <row r="291" spans="1:7" x14ac:dyDescent="0.45">
      <c r="A291" s="3" t="s">
        <v>329</v>
      </c>
      <c r="B291" s="2">
        <v>0</v>
      </c>
      <c r="C291" s="2">
        <v>0</v>
      </c>
      <c r="D291" s="2">
        <v>0</v>
      </c>
      <c r="E291" s="2">
        <v>0</v>
      </c>
      <c r="F291" s="2">
        <f>VLOOKUP(Share16[[#This Row],[Station]],'[8]Reach and Share'!$A$3:$C$562,3,0)</f>
        <v>0</v>
      </c>
      <c r="G291" s="2">
        <f>Share16[[#This Row],[Q1''2025]]-Share16[[#This Row],[Q4''2024]]</f>
        <v>0</v>
      </c>
    </row>
    <row r="292" spans="1:7" x14ac:dyDescent="0.45">
      <c r="A292" s="3" t="s">
        <v>233</v>
      </c>
      <c r="B292" s="2">
        <v>0</v>
      </c>
      <c r="C292" s="2">
        <v>0</v>
      </c>
      <c r="D292" s="2">
        <v>0</v>
      </c>
      <c r="E292" s="2">
        <v>0</v>
      </c>
      <c r="F292" s="2">
        <f>VLOOKUP(Share16[[#This Row],[Station]],'[8]Reach and Share'!$A$3:$C$562,3,0)</f>
        <v>0</v>
      </c>
      <c r="G292" s="2">
        <f>Share16[[#This Row],[Q1''2025]]-Share16[[#This Row],[Q4''2024]]</f>
        <v>0</v>
      </c>
    </row>
    <row r="293" spans="1:7" x14ac:dyDescent="0.45">
      <c r="A293" s="3" t="s">
        <v>484</v>
      </c>
      <c r="B293" s="2">
        <v>0</v>
      </c>
      <c r="C293" s="2">
        <v>0</v>
      </c>
      <c r="D293" s="2">
        <v>0</v>
      </c>
      <c r="E293" s="2">
        <v>0</v>
      </c>
      <c r="F293" s="2">
        <f>VLOOKUP(Share16[[#This Row],[Station]],'[8]Reach and Share'!$A$3:$C$562,3,0)</f>
        <v>0</v>
      </c>
      <c r="G293" s="2">
        <f>Share16[[#This Row],[Q1''2025]]-Share16[[#This Row],[Q4''2024]]</f>
        <v>0</v>
      </c>
    </row>
    <row r="294" spans="1:7" x14ac:dyDescent="0.45">
      <c r="A294" s="3" t="s">
        <v>326</v>
      </c>
      <c r="B294" s="2">
        <v>0</v>
      </c>
      <c r="C294" s="2">
        <v>0</v>
      </c>
      <c r="D294" s="2">
        <v>0</v>
      </c>
      <c r="E294" s="2">
        <v>0</v>
      </c>
      <c r="F294" s="2">
        <f>VLOOKUP(Share16[[#This Row],[Station]],'[8]Reach and Share'!$A$3:$C$562,3,0)</f>
        <v>0</v>
      </c>
      <c r="G294" s="2">
        <f>Share16[[#This Row],[Q1''2025]]-Share16[[#This Row],[Q4''2024]]</f>
        <v>0</v>
      </c>
    </row>
    <row r="295" spans="1:7" x14ac:dyDescent="0.45">
      <c r="A295" s="3" t="s">
        <v>492</v>
      </c>
      <c r="B295" s="2">
        <v>0</v>
      </c>
      <c r="C295" s="2">
        <v>0</v>
      </c>
      <c r="D295" s="2">
        <v>0</v>
      </c>
      <c r="E295" s="2">
        <v>0</v>
      </c>
      <c r="F295" s="2">
        <f>VLOOKUP(Share16[[#This Row],[Station]],'[8]Reach and Share'!$A$3:$C$562,3,0)</f>
        <v>0</v>
      </c>
      <c r="G295" s="2">
        <f>Share16[[#This Row],[Q1''2025]]-Share16[[#This Row],[Q4''2024]]</f>
        <v>0</v>
      </c>
    </row>
    <row r="296" spans="1:7" x14ac:dyDescent="0.45">
      <c r="A296" s="3" t="s">
        <v>319</v>
      </c>
      <c r="B296" s="2">
        <v>0</v>
      </c>
      <c r="C296" s="2">
        <v>0</v>
      </c>
      <c r="D296" s="2">
        <v>0</v>
      </c>
      <c r="E296" s="2">
        <v>0</v>
      </c>
      <c r="F296" s="2">
        <f>VLOOKUP(Share16[[#This Row],[Station]],'[8]Reach and Share'!$A$3:$C$562,3,0)</f>
        <v>0</v>
      </c>
      <c r="G296" s="2">
        <f>Share16[[#This Row],[Q1''2025]]-Share16[[#This Row],[Q4''2024]]</f>
        <v>0</v>
      </c>
    </row>
    <row r="297" spans="1:7" x14ac:dyDescent="0.45">
      <c r="A297" s="3" t="s">
        <v>82</v>
      </c>
      <c r="B297" s="2">
        <v>0</v>
      </c>
      <c r="C297" s="2">
        <v>0</v>
      </c>
      <c r="D297" s="2">
        <v>0</v>
      </c>
      <c r="E297" s="2">
        <v>0</v>
      </c>
      <c r="F297" s="2">
        <f>VLOOKUP(Share16[[#This Row],[Station]],'[8]Reach and Share'!$A$3:$C$562,3,0)</f>
        <v>0</v>
      </c>
      <c r="G297" s="2">
        <f>Share16[[#This Row],[Q1''2025]]-Share16[[#This Row],[Q4''2024]]</f>
        <v>0</v>
      </c>
    </row>
    <row r="298" spans="1:7" x14ac:dyDescent="0.45">
      <c r="A298" s="3" t="s">
        <v>448</v>
      </c>
      <c r="B298" s="2">
        <v>0</v>
      </c>
      <c r="C298" s="2">
        <v>1.7319766183156529E-4</v>
      </c>
      <c r="D298" s="2">
        <v>0</v>
      </c>
      <c r="E298" s="2">
        <v>0</v>
      </c>
      <c r="F298" s="2">
        <f>VLOOKUP(Share16[[#This Row],[Station]],'[8]Reach and Share'!$A$3:$C$562,3,0)</f>
        <v>0</v>
      </c>
      <c r="G298" s="2">
        <f>Share16[[#This Row],[Q1''2025]]-Share16[[#This Row],[Q4''2024]]</f>
        <v>0</v>
      </c>
    </row>
    <row r="299" spans="1:7" x14ac:dyDescent="0.45">
      <c r="A299" s="3" t="s">
        <v>259</v>
      </c>
      <c r="B299" s="2">
        <v>0</v>
      </c>
      <c r="C299" s="2">
        <v>0</v>
      </c>
      <c r="D299" s="2">
        <v>0</v>
      </c>
      <c r="E299" s="2">
        <v>0</v>
      </c>
      <c r="F299" s="2">
        <f>VLOOKUP(Share16[[#This Row],[Station]],'[8]Reach and Share'!$A$3:$C$562,3,0)</f>
        <v>0</v>
      </c>
      <c r="G299" s="2">
        <f>Share16[[#This Row],[Q1''2025]]-Share16[[#This Row],[Q4''2024]]</f>
        <v>0</v>
      </c>
    </row>
    <row r="300" spans="1:7" x14ac:dyDescent="0.45">
      <c r="A300" s="3" t="s">
        <v>258</v>
      </c>
      <c r="B300" s="2">
        <v>0</v>
      </c>
      <c r="C300" s="2">
        <v>0</v>
      </c>
      <c r="D300" s="2">
        <v>0</v>
      </c>
      <c r="E300" s="2">
        <v>0</v>
      </c>
      <c r="F300" s="2">
        <f>VLOOKUP(Share16[[#This Row],[Station]],'[8]Reach and Share'!$A$3:$C$562,3,0)</f>
        <v>0</v>
      </c>
      <c r="G300" s="2">
        <f>Share16[[#This Row],[Q1''2025]]-Share16[[#This Row],[Q4''2024]]</f>
        <v>0</v>
      </c>
    </row>
    <row r="301" spans="1:7" x14ac:dyDescent="0.45">
      <c r="A301" s="3" t="s">
        <v>260</v>
      </c>
      <c r="B301" s="2">
        <v>0</v>
      </c>
      <c r="C301" s="2">
        <v>0</v>
      </c>
      <c r="D301" s="2">
        <v>0</v>
      </c>
      <c r="E301" s="2">
        <v>0</v>
      </c>
      <c r="F301" s="2">
        <f>VLOOKUP(Share16[[#This Row],[Station]],'[8]Reach and Share'!$A$3:$C$562,3,0)</f>
        <v>0</v>
      </c>
      <c r="G301" s="2">
        <f>Share16[[#This Row],[Q1''2025]]-Share16[[#This Row],[Q4''2024]]</f>
        <v>0</v>
      </c>
    </row>
    <row r="302" spans="1:7" x14ac:dyDescent="0.45">
      <c r="A302" s="3" t="s">
        <v>480</v>
      </c>
      <c r="B302" s="2">
        <v>0</v>
      </c>
      <c r="C302" s="2">
        <v>0</v>
      </c>
      <c r="D302" s="2">
        <v>0</v>
      </c>
      <c r="E302" s="2">
        <v>0</v>
      </c>
      <c r="F302" s="2">
        <f>VLOOKUP(Share16[[#This Row],[Station]],'[8]Reach and Share'!$A$3:$C$562,3,0)</f>
        <v>0</v>
      </c>
      <c r="G302" s="2">
        <f>Share16[[#This Row],[Q1''2025]]-Share16[[#This Row],[Q4''2024]]</f>
        <v>0</v>
      </c>
    </row>
    <row r="303" spans="1:7" x14ac:dyDescent="0.45">
      <c r="A303" s="3" t="s">
        <v>262</v>
      </c>
      <c r="B303" s="2">
        <v>0</v>
      </c>
      <c r="C303" s="2">
        <v>0</v>
      </c>
      <c r="D303" s="2">
        <v>0</v>
      </c>
      <c r="E303" s="2">
        <v>0</v>
      </c>
      <c r="F303" s="2">
        <f>VLOOKUP(Share16[[#This Row],[Station]],'[8]Reach and Share'!$A$3:$C$562,3,0)</f>
        <v>0</v>
      </c>
      <c r="G303" s="2">
        <f>Share16[[#This Row],[Q1''2025]]-Share16[[#This Row],[Q4''2024]]</f>
        <v>0</v>
      </c>
    </row>
    <row r="304" spans="1:7" x14ac:dyDescent="0.45">
      <c r="A304" s="3" t="s">
        <v>202</v>
      </c>
      <c r="B304" s="2">
        <v>0</v>
      </c>
      <c r="C304" s="2">
        <v>0</v>
      </c>
      <c r="D304" s="2">
        <v>0</v>
      </c>
      <c r="E304" s="2">
        <v>0</v>
      </c>
      <c r="F304" s="2">
        <f>VLOOKUP(Share16[[#This Row],[Station]],'[8]Reach and Share'!$A$3:$C$562,3,0)</f>
        <v>0</v>
      </c>
      <c r="G304" s="2">
        <f>Share16[[#This Row],[Q1''2025]]-Share16[[#This Row],[Q4''2024]]</f>
        <v>0</v>
      </c>
    </row>
    <row r="305" spans="1:7" x14ac:dyDescent="0.45">
      <c r="A305" s="3" t="s">
        <v>511</v>
      </c>
      <c r="B305" s="2">
        <v>0</v>
      </c>
      <c r="C305" s="2">
        <v>0</v>
      </c>
      <c r="D305" s="2">
        <v>0</v>
      </c>
      <c r="E305" s="2">
        <v>0</v>
      </c>
      <c r="F305" s="2">
        <f>VLOOKUP(Share16[[#This Row],[Station]],'[8]Reach and Share'!$A$3:$C$562,3,0)</f>
        <v>0</v>
      </c>
      <c r="G305" s="2">
        <f>Share16[[#This Row],[Q1''2025]]-Share16[[#This Row],[Q4''2024]]</f>
        <v>0</v>
      </c>
    </row>
    <row r="306" spans="1:7" x14ac:dyDescent="0.45">
      <c r="A306" s="3" t="s">
        <v>26</v>
      </c>
      <c r="B306" s="2">
        <v>0</v>
      </c>
      <c r="C306" s="2">
        <v>0</v>
      </c>
      <c r="D306" s="2">
        <v>0</v>
      </c>
      <c r="E306" s="2">
        <v>0</v>
      </c>
      <c r="F306" s="2">
        <f>VLOOKUP(Share16[[#This Row],[Station]],'[8]Reach and Share'!$A$3:$C$562,3,0)</f>
        <v>0</v>
      </c>
      <c r="G306" s="2">
        <f>Share16[[#This Row],[Q1''2025]]-Share16[[#This Row],[Q4''2024]]</f>
        <v>0</v>
      </c>
    </row>
    <row r="307" spans="1:7" x14ac:dyDescent="0.45">
      <c r="A307" s="3" t="s">
        <v>434</v>
      </c>
      <c r="B307" s="2">
        <v>0</v>
      </c>
      <c r="C307" s="2">
        <v>0</v>
      </c>
      <c r="D307" s="2">
        <v>0</v>
      </c>
      <c r="E307" s="2">
        <v>0</v>
      </c>
      <c r="F307" s="2">
        <f>VLOOKUP(Share16[[#This Row],[Station]],'[8]Reach and Share'!$A$3:$C$562,3,0)</f>
        <v>0</v>
      </c>
      <c r="G307" s="2">
        <f>Share16[[#This Row],[Q1''2025]]-Share16[[#This Row],[Q4''2024]]</f>
        <v>0</v>
      </c>
    </row>
    <row r="308" spans="1:7" x14ac:dyDescent="0.45">
      <c r="A308" s="3" t="s">
        <v>464</v>
      </c>
      <c r="B308" s="2">
        <v>0</v>
      </c>
      <c r="C308" s="2">
        <v>0</v>
      </c>
      <c r="D308" s="2">
        <v>0</v>
      </c>
      <c r="E308" s="2">
        <v>0</v>
      </c>
      <c r="F308" s="2">
        <f>VLOOKUP(Share16[[#This Row],[Station]],'[8]Reach and Share'!$A$3:$C$562,3,0)</f>
        <v>0</v>
      </c>
      <c r="G308" s="2">
        <f>Share16[[#This Row],[Q1''2025]]-Share16[[#This Row],[Q4''2024]]</f>
        <v>0</v>
      </c>
    </row>
    <row r="309" spans="1:7" x14ac:dyDescent="0.45">
      <c r="A309" s="3" t="s">
        <v>257</v>
      </c>
      <c r="B309" s="2">
        <v>0</v>
      </c>
      <c r="C309" s="2">
        <v>0</v>
      </c>
      <c r="D309" s="2">
        <v>0</v>
      </c>
      <c r="E309" s="2">
        <v>0</v>
      </c>
      <c r="F309" s="2">
        <f>VLOOKUP(Share16[[#This Row],[Station]],'[8]Reach and Share'!$A$3:$C$562,3,0)</f>
        <v>0</v>
      </c>
      <c r="G309" s="2">
        <f>Share16[[#This Row],[Q1''2025]]-Share16[[#This Row],[Q4''2024]]</f>
        <v>0</v>
      </c>
    </row>
    <row r="310" spans="1:7" x14ac:dyDescent="0.45">
      <c r="A310" s="3" t="s">
        <v>255</v>
      </c>
      <c r="B310" s="2">
        <v>0</v>
      </c>
      <c r="C310" s="2">
        <v>0</v>
      </c>
      <c r="D310" s="2">
        <v>0</v>
      </c>
      <c r="E310" s="2">
        <v>0</v>
      </c>
      <c r="F310" s="2">
        <f>VLOOKUP(Share16[[#This Row],[Station]],'[8]Reach and Share'!$A$3:$C$562,3,0)</f>
        <v>0</v>
      </c>
      <c r="G310" s="2">
        <f>Share16[[#This Row],[Q1''2025]]-Share16[[#This Row],[Q4''2024]]</f>
        <v>0</v>
      </c>
    </row>
    <row r="311" spans="1:7" x14ac:dyDescent="0.45">
      <c r="A311" s="3" t="s">
        <v>174</v>
      </c>
      <c r="B311" s="2">
        <v>0</v>
      </c>
      <c r="C311" s="2">
        <v>0</v>
      </c>
      <c r="D311" s="2">
        <v>0</v>
      </c>
      <c r="E311" s="2">
        <v>0</v>
      </c>
      <c r="F311" s="2">
        <f>VLOOKUP(Share16[[#This Row],[Station]],'[8]Reach and Share'!$A$3:$C$562,3,0)</f>
        <v>0</v>
      </c>
      <c r="G311" s="2">
        <f>Share16[[#This Row],[Q1''2025]]-Share16[[#This Row],[Q4''2024]]</f>
        <v>0</v>
      </c>
    </row>
    <row r="312" spans="1:7" x14ac:dyDescent="0.45">
      <c r="A312" s="3" t="s">
        <v>439</v>
      </c>
      <c r="B312" s="2">
        <v>0</v>
      </c>
      <c r="C312" s="2">
        <v>0</v>
      </c>
      <c r="D312" s="2">
        <v>0</v>
      </c>
      <c r="E312" s="2">
        <v>0</v>
      </c>
      <c r="F312" s="2">
        <f>VLOOKUP(Share16[[#This Row],[Station]],'[8]Reach and Share'!$A$3:$C$562,3,0)</f>
        <v>0</v>
      </c>
      <c r="G312" s="2">
        <f>Share16[[#This Row],[Q1''2025]]-Share16[[#This Row],[Q4''2024]]</f>
        <v>0</v>
      </c>
    </row>
    <row r="313" spans="1:7" x14ac:dyDescent="0.45">
      <c r="A313" s="3" t="s">
        <v>81</v>
      </c>
      <c r="B313" s="2">
        <v>0</v>
      </c>
      <c r="C313" s="2">
        <v>0</v>
      </c>
      <c r="D313" s="2">
        <v>0</v>
      </c>
      <c r="E313" s="2">
        <v>0</v>
      </c>
      <c r="F313" s="2">
        <f>VLOOKUP(Share16[[#This Row],[Station]],'[8]Reach and Share'!$A$3:$C$562,3,0)</f>
        <v>0</v>
      </c>
      <c r="G313" s="2">
        <f>Share16[[#This Row],[Q1''2025]]-Share16[[#This Row],[Q4''2024]]</f>
        <v>0</v>
      </c>
    </row>
    <row r="314" spans="1:7" x14ac:dyDescent="0.45">
      <c r="A314" s="3" t="s">
        <v>228</v>
      </c>
      <c r="B314" s="2">
        <v>0</v>
      </c>
      <c r="C314" s="2">
        <v>0</v>
      </c>
      <c r="D314" s="2">
        <v>0</v>
      </c>
      <c r="E314" s="2">
        <v>0</v>
      </c>
      <c r="F314" s="2">
        <f>VLOOKUP(Share16[[#This Row],[Station]],'[8]Reach and Share'!$A$3:$C$562,3,0)</f>
        <v>0</v>
      </c>
      <c r="G314" s="2">
        <f>Share16[[#This Row],[Q1''2025]]-Share16[[#This Row],[Q4''2024]]</f>
        <v>0</v>
      </c>
    </row>
    <row r="315" spans="1:7" x14ac:dyDescent="0.45">
      <c r="A315" s="3" t="s">
        <v>220</v>
      </c>
      <c r="B315" s="2">
        <v>0</v>
      </c>
      <c r="C315" s="2">
        <v>0</v>
      </c>
      <c r="D315" s="2">
        <v>0</v>
      </c>
      <c r="E315" s="2">
        <v>0</v>
      </c>
      <c r="F315" s="2">
        <f>VLOOKUP(Share16[[#This Row],[Station]],'[8]Reach and Share'!$A$3:$C$562,3,0)</f>
        <v>0</v>
      </c>
      <c r="G315" s="2">
        <f>Share16[[#This Row],[Q1''2025]]-Share16[[#This Row],[Q4''2024]]</f>
        <v>0</v>
      </c>
    </row>
    <row r="316" spans="1:7" x14ac:dyDescent="0.45">
      <c r="A316" s="3" t="s">
        <v>291</v>
      </c>
      <c r="B316" s="2">
        <v>0</v>
      </c>
      <c r="C316" s="2">
        <v>0</v>
      </c>
      <c r="D316" s="2">
        <v>0</v>
      </c>
      <c r="E316" s="2">
        <v>0</v>
      </c>
      <c r="F316" s="2">
        <f>VLOOKUP(Share16[[#This Row],[Station]],'[8]Reach and Share'!$A$3:$C$562,3,0)</f>
        <v>0</v>
      </c>
      <c r="G316" s="2">
        <f>Share16[[#This Row],[Q1''2025]]-Share16[[#This Row],[Q4''2024]]</f>
        <v>0</v>
      </c>
    </row>
    <row r="317" spans="1:7" x14ac:dyDescent="0.45">
      <c r="A317" s="3" t="s">
        <v>290</v>
      </c>
      <c r="B317" s="2">
        <v>0</v>
      </c>
      <c r="C317" s="2">
        <v>0</v>
      </c>
      <c r="D317" s="2">
        <v>0</v>
      </c>
      <c r="E317" s="2">
        <v>0</v>
      </c>
      <c r="F317" s="2">
        <f>VLOOKUP(Share16[[#This Row],[Station]],'[8]Reach and Share'!$A$3:$C$562,3,0)</f>
        <v>0</v>
      </c>
      <c r="G317" s="2">
        <f>Share16[[#This Row],[Q1''2025]]-Share16[[#This Row],[Q4''2024]]</f>
        <v>0</v>
      </c>
    </row>
    <row r="318" spans="1:7" x14ac:dyDescent="0.45">
      <c r="A318" s="3" t="s">
        <v>289</v>
      </c>
      <c r="B318" s="2">
        <v>0</v>
      </c>
      <c r="C318" s="2">
        <v>0</v>
      </c>
      <c r="D318" s="2">
        <v>0</v>
      </c>
      <c r="E318" s="2">
        <v>0</v>
      </c>
      <c r="F318" s="2">
        <f>VLOOKUP(Share16[[#This Row],[Station]],'[8]Reach and Share'!$A$3:$C$562,3,0)</f>
        <v>0</v>
      </c>
      <c r="G318" s="2">
        <f>Share16[[#This Row],[Q1''2025]]-Share16[[#This Row],[Q4''2024]]</f>
        <v>0</v>
      </c>
    </row>
    <row r="319" spans="1:7" x14ac:dyDescent="0.45">
      <c r="A319" s="3" t="s">
        <v>164</v>
      </c>
      <c r="B319" s="2">
        <v>0</v>
      </c>
      <c r="C319" s="2">
        <v>0</v>
      </c>
      <c r="D319" s="2">
        <v>0</v>
      </c>
      <c r="E319" s="2">
        <v>0</v>
      </c>
      <c r="F319" s="2">
        <f>VLOOKUP(Share16[[#This Row],[Station]],'[8]Reach and Share'!$A$3:$C$562,3,0)</f>
        <v>0</v>
      </c>
      <c r="G319" s="2">
        <f>Share16[[#This Row],[Q1''2025]]-Share16[[#This Row],[Q4''2024]]</f>
        <v>0</v>
      </c>
    </row>
    <row r="320" spans="1:7" x14ac:dyDescent="0.45">
      <c r="A320" s="3" t="s">
        <v>263</v>
      </c>
      <c r="B320" s="2">
        <v>4.6305824243671531E-4</v>
      </c>
      <c r="C320" s="2">
        <v>7.3609006278415245E-4</v>
      </c>
      <c r="D320" s="2">
        <v>0</v>
      </c>
      <c r="E320" s="2">
        <v>0</v>
      </c>
      <c r="F320" s="2">
        <f>VLOOKUP(Share16[[#This Row],[Station]],'[8]Reach and Share'!$A$3:$C$562,3,0)</f>
        <v>0</v>
      </c>
      <c r="G320" s="2">
        <f>Share16[[#This Row],[Q1''2025]]-Share16[[#This Row],[Q4''2024]]</f>
        <v>0</v>
      </c>
    </row>
    <row r="321" spans="1:7" x14ac:dyDescent="0.45">
      <c r="A321" s="3" t="s">
        <v>185</v>
      </c>
      <c r="B321" s="2">
        <v>0</v>
      </c>
      <c r="C321" s="2">
        <v>0</v>
      </c>
      <c r="D321" s="2">
        <v>0</v>
      </c>
      <c r="E321" s="2">
        <v>0</v>
      </c>
      <c r="F321" s="2">
        <f>VLOOKUP(Share16[[#This Row],[Station]],'[8]Reach and Share'!$A$3:$C$562,3,0)</f>
        <v>0</v>
      </c>
      <c r="G321" s="2">
        <f>Share16[[#This Row],[Q1''2025]]-Share16[[#This Row],[Q4''2024]]</f>
        <v>0</v>
      </c>
    </row>
    <row r="322" spans="1:7" x14ac:dyDescent="0.45">
      <c r="A322" s="3" t="s">
        <v>231</v>
      </c>
      <c r="B322" s="2">
        <v>0</v>
      </c>
      <c r="C322" s="2">
        <v>0</v>
      </c>
      <c r="D322" s="2">
        <v>0</v>
      </c>
      <c r="E322" s="2">
        <v>0</v>
      </c>
      <c r="F322" s="2">
        <f>VLOOKUP(Share16[[#This Row],[Station]],'[8]Reach and Share'!$A$3:$C$562,3,0)</f>
        <v>0</v>
      </c>
      <c r="G322" s="2">
        <f>Share16[[#This Row],[Q1''2025]]-Share16[[#This Row],[Q4''2024]]</f>
        <v>0</v>
      </c>
    </row>
    <row r="323" spans="1:7" x14ac:dyDescent="0.45">
      <c r="A323" s="3" t="s">
        <v>170</v>
      </c>
      <c r="B323" s="2">
        <v>0</v>
      </c>
      <c r="C323" s="2">
        <v>0</v>
      </c>
      <c r="D323" s="2">
        <v>0</v>
      </c>
      <c r="E323" s="2">
        <v>0</v>
      </c>
      <c r="F323" s="2">
        <f>VLOOKUP(Share16[[#This Row],[Station]],'[8]Reach and Share'!$A$3:$C$562,3,0)</f>
        <v>0</v>
      </c>
      <c r="G323" s="2">
        <f>Share16[[#This Row],[Q1''2025]]-Share16[[#This Row],[Q4''2024]]</f>
        <v>0</v>
      </c>
    </row>
    <row r="324" spans="1:7" x14ac:dyDescent="0.45">
      <c r="A324" s="3" t="s">
        <v>264</v>
      </c>
      <c r="B324" s="2">
        <v>7.9748919530767647E-3</v>
      </c>
      <c r="C324" s="2">
        <v>1.039185970989392E-3</v>
      </c>
      <c r="D324" s="2">
        <v>5.1290818943409131E-4</v>
      </c>
      <c r="E324" s="2">
        <v>0</v>
      </c>
      <c r="F324" s="2">
        <f>VLOOKUP(Share16[[#This Row],[Station]],'[8]Reach and Share'!$A$3:$C$562,3,0)</f>
        <v>0</v>
      </c>
      <c r="G324" s="2">
        <f>Share16[[#This Row],[Q1''2025]]-Share16[[#This Row],[Q4''2024]]</f>
        <v>0</v>
      </c>
    </row>
    <row r="325" spans="1:7" x14ac:dyDescent="0.45">
      <c r="A325" s="3" t="s">
        <v>49</v>
      </c>
      <c r="B325" s="2">
        <v>0</v>
      </c>
      <c r="C325" s="2">
        <v>6.4949123186836975E-4</v>
      </c>
      <c r="D325" s="2">
        <v>1.937653160084345E-3</v>
      </c>
      <c r="E325" s="2">
        <v>0</v>
      </c>
      <c r="F325" s="2">
        <f>VLOOKUP(Share16[[#This Row],[Station]],'[8]Reach and Share'!$A$3:$C$562,3,0)</f>
        <v>0</v>
      </c>
      <c r="G325" s="2">
        <f>Share16[[#This Row],[Q1''2025]]-Share16[[#This Row],[Q4''2024]]</f>
        <v>0</v>
      </c>
    </row>
    <row r="326" spans="1:7" x14ac:dyDescent="0.45">
      <c r="A326" s="3" t="s">
        <v>152</v>
      </c>
      <c r="B326" s="2">
        <v>0</v>
      </c>
      <c r="C326" s="2">
        <v>0</v>
      </c>
      <c r="D326" s="2">
        <v>0</v>
      </c>
      <c r="E326" s="2">
        <v>0</v>
      </c>
      <c r="F326" s="2">
        <f>VLOOKUP(Share16[[#This Row],[Station]],'[8]Reach and Share'!$A$3:$C$562,3,0)</f>
        <v>0</v>
      </c>
      <c r="G326" s="2">
        <f>Share16[[#This Row],[Q1''2025]]-Share16[[#This Row],[Q4''2024]]</f>
        <v>0</v>
      </c>
    </row>
    <row r="327" spans="1:7" x14ac:dyDescent="0.45">
      <c r="A327" s="3" t="s">
        <v>307</v>
      </c>
      <c r="B327" s="2">
        <v>0</v>
      </c>
      <c r="C327" s="2">
        <v>0</v>
      </c>
      <c r="D327" s="2">
        <v>0</v>
      </c>
      <c r="E327" s="2">
        <v>0</v>
      </c>
      <c r="F327" s="2">
        <f>VLOOKUP(Share16[[#This Row],[Station]],'[8]Reach and Share'!$A$3:$C$562,3,0)</f>
        <v>0</v>
      </c>
      <c r="G327" s="2">
        <f>Share16[[#This Row],[Q1''2025]]-Share16[[#This Row],[Q4''2024]]</f>
        <v>0</v>
      </c>
    </row>
    <row r="328" spans="1:7" x14ac:dyDescent="0.45">
      <c r="A328" s="3" t="s">
        <v>308</v>
      </c>
      <c r="B328" s="2">
        <v>0</v>
      </c>
      <c r="C328" s="2">
        <v>0</v>
      </c>
      <c r="D328" s="2">
        <v>0</v>
      </c>
      <c r="E328" s="2">
        <v>0</v>
      </c>
      <c r="F328" s="2">
        <f>VLOOKUP(Share16[[#This Row],[Station]],'[8]Reach and Share'!$A$3:$C$562,3,0)</f>
        <v>0</v>
      </c>
      <c r="G328" s="2">
        <f>Share16[[#This Row],[Q1''2025]]-Share16[[#This Row],[Q4''2024]]</f>
        <v>0</v>
      </c>
    </row>
    <row r="329" spans="1:7" x14ac:dyDescent="0.45">
      <c r="A329" s="3" t="s">
        <v>149</v>
      </c>
      <c r="B329" s="2">
        <v>0</v>
      </c>
      <c r="C329" s="2">
        <v>0</v>
      </c>
      <c r="D329" s="2">
        <v>0</v>
      </c>
      <c r="E329" s="2">
        <v>0</v>
      </c>
      <c r="F329" s="2">
        <f>VLOOKUP(Share16[[#This Row],[Station]],'[8]Reach and Share'!$A$3:$C$562,3,0)</f>
        <v>0</v>
      </c>
      <c r="G329" s="2">
        <f>Share16[[#This Row],[Q1''2025]]-Share16[[#This Row],[Q4''2024]]</f>
        <v>0</v>
      </c>
    </row>
    <row r="330" spans="1:7" x14ac:dyDescent="0.45">
      <c r="A330" s="3" t="s">
        <v>310</v>
      </c>
      <c r="B330" s="2">
        <v>0</v>
      </c>
      <c r="C330" s="2">
        <v>0</v>
      </c>
      <c r="D330" s="2">
        <v>7.4086738473813196E-4</v>
      </c>
      <c r="E330" s="2">
        <v>0</v>
      </c>
      <c r="F330" s="2">
        <f>VLOOKUP(Share16[[#This Row],[Station]],'[8]Reach and Share'!$A$3:$C$562,3,0)</f>
        <v>0</v>
      </c>
      <c r="G330" s="2">
        <f>Share16[[#This Row],[Q1''2025]]-Share16[[#This Row],[Q4''2024]]</f>
        <v>0</v>
      </c>
    </row>
    <row r="331" spans="1:7" x14ac:dyDescent="0.45">
      <c r="A331" s="3" t="s">
        <v>309</v>
      </c>
      <c r="B331" s="2">
        <v>0</v>
      </c>
      <c r="C331" s="2">
        <v>0</v>
      </c>
      <c r="D331" s="2">
        <v>0</v>
      </c>
      <c r="E331" s="2">
        <v>0</v>
      </c>
      <c r="F331" s="2">
        <f>VLOOKUP(Share16[[#This Row],[Station]],'[8]Reach and Share'!$A$3:$C$562,3,0)</f>
        <v>0</v>
      </c>
      <c r="G331" s="2">
        <f>Share16[[#This Row],[Q1''2025]]-Share16[[#This Row],[Q4''2024]]</f>
        <v>0</v>
      </c>
    </row>
    <row r="332" spans="1:7" x14ac:dyDescent="0.45">
      <c r="A332" s="3" t="s">
        <v>488</v>
      </c>
      <c r="B332" s="2">
        <v>0</v>
      </c>
      <c r="C332" s="2">
        <v>0</v>
      </c>
      <c r="D332" s="2">
        <v>0</v>
      </c>
      <c r="E332" s="2">
        <v>0</v>
      </c>
      <c r="F332" s="2">
        <f>VLOOKUP(Share16[[#This Row],[Station]],'[8]Reach and Share'!$A$3:$C$562,3,0)</f>
        <v>0</v>
      </c>
      <c r="G332" s="2">
        <f>Share16[[#This Row],[Q1''2025]]-Share16[[#This Row],[Q4''2024]]</f>
        <v>0</v>
      </c>
    </row>
    <row r="333" spans="1:7" x14ac:dyDescent="0.45">
      <c r="A333" s="3" t="s">
        <v>16</v>
      </c>
      <c r="B333" s="2">
        <v>0</v>
      </c>
      <c r="C333" s="2">
        <v>0</v>
      </c>
      <c r="D333" s="2">
        <v>0</v>
      </c>
      <c r="E333" s="2">
        <v>0</v>
      </c>
      <c r="F333" s="2">
        <f>VLOOKUP(Share16[[#This Row],[Station]],'[8]Reach and Share'!$A$3:$C$562,3,0)</f>
        <v>0</v>
      </c>
      <c r="G333" s="2">
        <f>Share16[[#This Row],[Q1''2025]]-Share16[[#This Row],[Q4''2024]]</f>
        <v>0</v>
      </c>
    </row>
    <row r="334" spans="1:7" x14ac:dyDescent="0.45">
      <c r="A334" s="3" t="s">
        <v>235</v>
      </c>
      <c r="B334" s="2">
        <v>0</v>
      </c>
      <c r="C334" s="2">
        <v>0</v>
      </c>
      <c r="D334" s="2">
        <v>0</v>
      </c>
      <c r="E334" s="2">
        <v>0</v>
      </c>
      <c r="F334" s="2">
        <f>VLOOKUP(Share16[[#This Row],[Station]],'[8]Reach and Share'!$A$3:$C$562,3,0)</f>
        <v>0</v>
      </c>
      <c r="G334" s="2">
        <f>Share16[[#This Row],[Q1''2025]]-Share16[[#This Row],[Q4''2024]]</f>
        <v>0</v>
      </c>
    </row>
    <row r="335" spans="1:7" x14ac:dyDescent="0.45">
      <c r="A335" s="3" t="s">
        <v>301</v>
      </c>
      <c r="B335" s="2">
        <v>0</v>
      </c>
      <c r="C335" s="2">
        <v>0</v>
      </c>
      <c r="D335" s="2">
        <v>0</v>
      </c>
      <c r="E335" s="2">
        <v>0</v>
      </c>
      <c r="F335" s="2">
        <f>VLOOKUP(Share16[[#This Row],[Station]],'[8]Reach and Share'!$A$3:$C$562,3,0)</f>
        <v>0</v>
      </c>
      <c r="G335" s="2">
        <f>Share16[[#This Row],[Q1''2025]]-Share16[[#This Row],[Q4''2024]]</f>
        <v>0</v>
      </c>
    </row>
    <row r="336" spans="1:7" x14ac:dyDescent="0.45">
      <c r="A336" s="3" t="s">
        <v>292</v>
      </c>
      <c r="B336" s="2">
        <v>0</v>
      </c>
      <c r="C336" s="2">
        <v>0</v>
      </c>
      <c r="D336" s="2">
        <v>0</v>
      </c>
      <c r="E336" s="2">
        <v>0</v>
      </c>
      <c r="F336" s="2">
        <f>VLOOKUP(Share16[[#This Row],[Station]],'[8]Reach and Share'!$A$3:$C$562,3,0)</f>
        <v>0</v>
      </c>
      <c r="G336" s="2">
        <f>Share16[[#This Row],[Q1''2025]]-Share16[[#This Row],[Q4''2024]]</f>
        <v>0</v>
      </c>
    </row>
    <row r="337" spans="1:7" x14ac:dyDescent="0.45">
      <c r="A337" s="3" t="s">
        <v>304</v>
      </c>
      <c r="B337" s="2">
        <v>0</v>
      </c>
      <c r="C337" s="2">
        <v>0</v>
      </c>
      <c r="D337" s="2">
        <v>0</v>
      </c>
      <c r="E337" s="2">
        <v>0</v>
      </c>
      <c r="F337" s="2">
        <f>VLOOKUP(Share16[[#This Row],[Station]],'[8]Reach and Share'!$A$3:$C$562,3,0)</f>
        <v>0</v>
      </c>
      <c r="G337" s="2">
        <f>Share16[[#This Row],[Q1''2025]]-Share16[[#This Row],[Q4''2024]]</f>
        <v>0</v>
      </c>
    </row>
    <row r="338" spans="1:7" x14ac:dyDescent="0.45">
      <c r="A338" s="3" t="s">
        <v>302</v>
      </c>
      <c r="B338" s="2">
        <v>0</v>
      </c>
      <c r="C338" s="2">
        <v>0</v>
      </c>
      <c r="D338" s="2">
        <v>0</v>
      </c>
      <c r="E338" s="2">
        <v>0</v>
      </c>
      <c r="F338" s="2">
        <f>VLOOKUP(Share16[[#This Row],[Station]],'[8]Reach and Share'!$A$3:$C$562,3,0)</f>
        <v>0</v>
      </c>
      <c r="G338" s="2">
        <f>Share16[[#This Row],[Q1''2025]]-Share16[[#This Row],[Q4''2024]]</f>
        <v>0</v>
      </c>
    </row>
    <row r="339" spans="1:7" x14ac:dyDescent="0.45">
      <c r="A339" s="3" t="s">
        <v>80</v>
      </c>
      <c r="B339" s="2">
        <v>0</v>
      </c>
      <c r="C339" s="2">
        <v>0</v>
      </c>
      <c r="D339" s="2">
        <v>0</v>
      </c>
      <c r="E339" s="2">
        <v>0</v>
      </c>
      <c r="F339" s="2">
        <f>VLOOKUP(Share16[[#This Row],[Station]],'[8]Reach and Share'!$A$3:$C$562,3,0)</f>
        <v>0</v>
      </c>
      <c r="G339" s="2">
        <f>Share16[[#This Row],[Q1''2025]]-Share16[[#This Row],[Q4''2024]]</f>
        <v>0</v>
      </c>
    </row>
    <row r="340" spans="1:7" x14ac:dyDescent="0.45">
      <c r="A340" s="3" t="s">
        <v>487</v>
      </c>
      <c r="B340" s="2">
        <v>0</v>
      </c>
      <c r="C340" s="2">
        <v>0</v>
      </c>
      <c r="D340" s="2">
        <v>0</v>
      </c>
      <c r="E340" s="2">
        <v>0</v>
      </c>
      <c r="F340" s="2">
        <f>VLOOKUP(Share16[[#This Row],[Station]],'[8]Reach and Share'!$A$3:$C$562,3,0)</f>
        <v>0</v>
      </c>
      <c r="G340" s="2">
        <f>Share16[[#This Row],[Q1''2025]]-Share16[[#This Row],[Q4''2024]]</f>
        <v>0</v>
      </c>
    </row>
    <row r="341" spans="1:7" x14ac:dyDescent="0.45">
      <c r="A341" s="3" t="s">
        <v>312</v>
      </c>
      <c r="B341" s="2">
        <v>0</v>
      </c>
      <c r="C341" s="2">
        <v>0</v>
      </c>
      <c r="D341" s="2">
        <v>0</v>
      </c>
      <c r="E341" s="2">
        <v>0</v>
      </c>
      <c r="F341" s="2">
        <f>VLOOKUP(Share16[[#This Row],[Station]],'[8]Reach and Share'!$A$3:$C$562,3,0)</f>
        <v>0</v>
      </c>
      <c r="G341" s="2">
        <f>Share16[[#This Row],[Q1''2025]]-Share16[[#This Row],[Q4''2024]]</f>
        <v>0</v>
      </c>
    </row>
    <row r="342" spans="1:7" x14ac:dyDescent="0.45">
      <c r="A342" s="3" t="s">
        <v>505</v>
      </c>
      <c r="B342" s="2">
        <v>0</v>
      </c>
      <c r="C342" s="2">
        <v>0</v>
      </c>
      <c r="D342" s="2">
        <v>0</v>
      </c>
      <c r="E342" s="2">
        <v>0</v>
      </c>
      <c r="F342" s="2">
        <f>VLOOKUP(Share16[[#This Row],[Station]],'[8]Reach and Share'!$A$3:$C$562,3,0)</f>
        <v>0</v>
      </c>
      <c r="G342" s="2">
        <f>Share16[[#This Row],[Q1''2025]]-Share16[[#This Row],[Q4''2024]]</f>
        <v>0</v>
      </c>
    </row>
    <row r="343" spans="1:7" x14ac:dyDescent="0.45">
      <c r="A343" s="3" t="s">
        <v>513</v>
      </c>
      <c r="B343" s="2">
        <v>0</v>
      </c>
      <c r="C343" s="2">
        <v>0</v>
      </c>
      <c r="D343" s="2">
        <v>0</v>
      </c>
      <c r="E343" s="2">
        <v>0</v>
      </c>
      <c r="F343" s="2">
        <f>VLOOKUP(Share16[[#This Row],[Station]],'[8]Reach and Share'!$A$3:$C$562,3,0)</f>
        <v>0</v>
      </c>
      <c r="G343" s="2">
        <f>Share16[[#This Row],[Q1''2025]]-Share16[[#This Row],[Q4''2024]]</f>
        <v>0</v>
      </c>
    </row>
    <row r="344" spans="1:7" x14ac:dyDescent="0.45">
      <c r="A344" s="3" t="s">
        <v>512</v>
      </c>
      <c r="B344" s="2">
        <v>0</v>
      </c>
      <c r="C344" s="2">
        <v>0</v>
      </c>
      <c r="D344" s="2">
        <v>0</v>
      </c>
      <c r="E344" s="2">
        <v>0</v>
      </c>
      <c r="F344" s="2">
        <f>VLOOKUP(Share16[[#This Row],[Station]],'[8]Reach and Share'!$A$3:$C$562,3,0)</f>
        <v>0</v>
      </c>
      <c r="G344" s="2">
        <f>Share16[[#This Row],[Q1''2025]]-Share16[[#This Row],[Q4''2024]]</f>
        <v>0</v>
      </c>
    </row>
    <row r="345" spans="1:7" x14ac:dyDescent="0.45">
      <c r="A345" s="3" t="s">
        <v>306</v>
      </c>
      <c r="B345" s="2">
        <v>0</v>
      </c>
      <c r="C345" s="2">
        <v>0</v>
      </c>
      <c r="D345" s="2">
        <v>0</v>
      </c>
      <c r="E345" s="2">
        <v>0</v>
      </c>
      <c r="F345" s="2">
        <f>VLOOKUP(Share16[[#This Row],[Station]],'[8]Reach and Share'!$A$3:$C$562,3,0)</f>
        <v>0</v>
      </c>
      <c r="G345" s="2">
        <f>Share16[[#This Row],[Q1''2025]]-Share16[[#This Row],[Q4''2024]]</f>
        <v>0</v>
      </c>
    </row>
    <row r="346" spans="1:7" x14ac:dyDescent="0.45">
      <c r="A346" s="3" t="s">
        <v>89</v>
      </c>
      <c r="B346" s="2">
        <v>0</v>
      </c>
      <c r="C346" s="2">
        <v>0</v>
      </c>
      <c r="D346" s="2">
        <v>0</v>
      </c>
      <c r="E346" s="2">
        <v>0</v>
      </c>
      <c r="F346" s="2">
        <f>VLOOKUP(Share16[[#This Row],[Station]],'[8]Reach and Share'!$A$3:$C$562,3,0)</f>
        <v>0</v>
      </c>
      <c r="G346" s="2">
        <f>Share16[[#This Row],[Q1''2025]]-Share16[[#This Row],[Q4''2024]]</f>
        <v>0</v>
      </c>
    </row>
    <row r="347" spans="1:7" x14ac:dyDescent="0.45">
      <c r="A347" s="3" t="s">
        <v>84</v>
      </c>
      <c r="B347" s="2">
        <v>0</v>
      </c>
      <c r="C347" s="2">
        <v>0</v>
      </c>
      <c r="D347" s="2">
        <v>0</v>
      </c>
      <c r="E347" s="2">
        <v>0</v>
      </c>
      <c r="F347" s="2">
        <f>VLOOKUP(Share16[[#This Row],[Station]],'[8]Reach and Share'!$A$3:$C$562,3,0)</f>
        <v>0</v>
      </c>
      <c r="G347" s="2">
        <f>Share16[[#This Row],[Q1''2025]]-Share16[[#This Row],[Q4''2024]]</f>
        <v>0</v>
      </c>
    </row>
    <row r="348" spans="1:7" x14ac:dyDescent="0.45">
      <c r="A348" s="3" t="s">
        <v>148</v>
      </c>
      <c r="B348" s="2">
        <v>0</v>
      </c>
      <c r="C348" s="2">
        <v>0</v>
      </c>
      <c r="D348" s="2">
        <v>0</v>
      </c>
      <c r="E348" s="2">
        <v>0</v>
      </c>
      <c r="F348" s="2">
        <f>VLOOKUP(Share16[[#This Row],[Station]],'[8]Reach and Share'!$A$3:$C$562,3,0)</f>
        <v>0</v>
      </c>
      <c r="G348" s="2">
        <f>Share16[[#This Row],[Q1''2025]]-Share16[[#This Row],[Q4''2024]]</f>
        <v>0</v>
      </c>
    </row>
    <row r="349" spans="1:7" x14ac:dyDescent="0.45">
      <c r="A349" s="3" t="s">
        <v>486</v>
      </c>
      <c r="B349" s="2">
        <v>0</v>
      </c>
      <c r="C349" s="2">
        <v>0</v>
      </c>
      <c r="D349" s="2">
        <v>0</v>
      </c>
      <c r="E349" s="2">
        <v>0</v>
      </c>
      <c r="F349" s="2">
        <f>VLOOKUP(Share16[[#This Row],[Station]],'[8]Reach and Share'!$A$3:$C$562,3,0)</f>
        <v>0</v>
      </c>
      <c r="G349" s="2">
        <f>Share16[[#This Row],[Q1''2025]]-Share16[[#This Row],[Q4''2024]]</f>
        <v>0</v>
      </c>
    </row>
    <row r="350" spans="1:7" x14ac:dyDescent="0.45">
      <c r="A350" s="3" t="s">
        <v>85</v>
      </c>
      <c r="B350" s="2">
        <v>0</v>
      </c>
      <c r="C350" s="2">
        <v>0</v>
      </c>
      <c r="D350" s="2">
        <v>0</v>
      </c>
      <c r="E350" s="2">
        <v>0</v>
      </c>
      <c r="F350" s="2">
        <f>VLOOKUP(Share16[[#This Row],[Station]],'[8]Reach and Share'!$A$3:$C$562,3,0)</f>
        <v>0</v>
      </c>
      <c r="G350" s="2">
        <f>Share16[[#This Row],[Q1''2025]]-Share16[[#This Row],[Q4''2024]]</f>
        <v>0</v>
      </c>
    </row>
    <row r="351" spans="1:7" x14ac:dyDescent="0.45">
      <c r="A351" s="3" t="s">
        <v>75</v>
      </c>
      <c r="B351" s="2">
        <v>0</v>
      </c>
      <c r="C351" s="2">
        <v>0</v>
      </c>
      <c r="D351" s="2">
        <v>0</v>
      </c>
      <c r="E351" s="2">
        <v>0</v>
      </c>
      <c r="F351" s="2">
        <f>VLOOKUP(Share16[[#This Row],[Station]],'[8]Reach and Share'!$A$3:$C$562,3,0)</f>
        <v>0</v>
      </c>
      <c r="G351" s="2">
        <f>Share16[[#This Row],[Q1''2025]]-Share16[[#This Row],[Q4''2024]]</f>
        <v>0</v>
      </c>
    </row>
    <row r="352" spans="1:7" x14ac:dyDescent="0.45">
      <c r="A352" s="3" t="s">
        <v>300</v>
      </c>
      <c r="B352" s="2">
        <v>0</v>
      </c>
      <c r="C352" s="2">
        <v>0</v>
      </c>
      <c r="D352" s="2">
        <v>0</v>
      </c>
      <c r="E352" s="2">
        <v>0</v>
      </c>
      <c r="F352" s="2">
        <f>VLOOKUP(Share16[[#This Row],[Station]],'[8]Reach and Share'!$A$3:$C$562,3,0)</f>
        <v>0</v>
      </c>
      <c r="G352" s="2">
        <f>Share16[[#This Row],[Q1''2025]]-Share16[[#This Row],[Q4''2024]]</f>
        <v>0</v>
      </c>
    </row>
    <row r="353" spans="1:7" x14ac:dyDescent="0.45">
      <c r="A353" s="3" t="s">
        <v>176</v>
      </c>
      <c r="B353" s="2">
        <v>0</v>
      </c>
      <c r="C353" s="2">
        <v>0</v>
      </c>
      <c r="D353" s="2">
        <v>0</v>
      </c>
      <c r="E353" s="2">
        <v>0</v>
      </c>
      <c r="F353" s="2">
        <f>VLOOKUP(Share16[[#This Row],[Station]],'[8]Reach and Share'!$A$3:$C$562,3,0)</f>
        <v>0</v>
      </c>
      <c r="G353" s="2">
        <f>Share16[[#This Row],[Q1''2025]]-Share16[[#This Row],[Q4''2024]]</f>
        <v>0</v>
      </c>
    </row>
    <row r="354" spans="1:7" x14ac:dyDescent="0.45">
      <c r="A354" s="3" t="s">
        <v>333</v>
      </c>
      <c r="B354" s="2">
        <v>0</v>
      </c>
      <c r="C354" s="2">
        <v>0</v>
      </c>
      <c r="D354" s="2">
        <v>0</v>
      </c>
      <c r="E354" s="2">
        <v>0</v>
      </c>
      <c r="F354" s="2">
        <f>VLOOKUP(Share16[[#This Row],[Station]],'[8]Reach and Share'!$A$3:$C$562,3,0)</f>
        <v>0</v>
      </c>
      <c r="G354" s="2">
        <f>Share16[[#This Row],[Q1''2025]]-Share16[[#This Row],[Q4''2024]]</f>
        <v>0</v>
      </c>
    </row>
    <row r="355" spans="1:7" x14ac:dyDescent="0.45">
      <c r="A355" s="3" t="s">
        <v>449</v>
      </c>
      <c r="B355" s="2">
        <v>0</v>
      </c>
      <c r="C355" s="2">
        <v>0</v>
      </c>
      <c r="D355" s="2">
        <v>0</v>
      </c>
      <c r="E355" s="2">
        <v>0</v>
      </c>
      <c r="F355" s="2">
        <f>VLOOKUP(Share16[[#This Row],[Station]],'[8]Reach and Share'!$A$3:$C$562,3,0)</f>
        <v>0</v>
      </c>
      <c r="G355" s="2">
        <f>Share16[[#This Row],[Q1''2025]]-Share16[[#This Row],[Q4''2024]]</f>
        <v>0</v>
      </c>
    </row>
    <row r="356" spans="1:7" x14ac:dyDescent="0.45">
      <c r="A356" s="3" t="s">
        <v>38</v>
      </c>
      <c r="B356" s="2">
        <v>0</v>
      </c>
      <c r="C356" s="2">
        <v>0</v>
      </c>
      <c r="D356" s="2">
        <v>0</v>
      </c>
      <c r="E356" s="2">
        <v>0</v>
      </c>
      <c r="F356" s="2">
        <f>VLOOKUP(Share16[[#This Row],[Station]],'[8]Reach and Share'!$A$3:$C$562,3,0)</f>
        <v>0</v>
      </c>
      <c r="G356" s="2">
        <f>Share16[[#This Row],[Q1''2025]]-Share16[[#This Row],[Q4''2024]]</f>
        <v>0</v>
      </c>
    </row>
    <row r="357" spans="1:7" x14ac:dyDescent="0.45">
      <c r="A357" s="3" t="s">
        <v>151</v>
      </c>
      <c r="B357" s="2">
        <v>0</v>
      </c>
      <c r="C357" s="2">
        <v>0</v>
      </c>
      <c r="D357" s="2">
        <v>0</v>
      </c>
      <c r="E357" s="2">
        <v>0</v>
      </c>
      <c r="F357" s="2">
        <f>VLOOKUP(Share16[[#This Row],[Station]],'[8]Reach and Share'!$A$3:$C$562,3,0)</f>
        <v>0</v>
      </c>
      <c r="G357" s="2">
        <f>Share16[[#This Row],[Q1''2025]]-Share16[[#This Row],[Q4''2024]]</f>
        <v>0</v>
      </c>
    </row>
    <row r="358" spans="1:7" x14ac:dyDescent="0.45">
      <c r="A358" s="3" t="s">
        <v>461</v>
      </c>
      <c r="B358" s="2">
        <v>0</v>
      </c>
      <c r="C358" s="2">
        <v>0</v>
      </c>
      <c r="D358" s="2">
        <v>6.5538268649911659E-3</v>
      </c>
      <c r="E358" s="2">
        <v>0</v>
      </c>
      <c r="F358" s="2">
        <f>VLOOKUP(Share16[[#This Row],[Station]],'[8]Reach and Share'!$A$3:$C$562,3,0)</f>
        <v>0</v>
      </c>
      <c r="G358" s="2">
        <f>Share16[[#This Row],[Q1''2025]]-Share16[[#This Row],[Q4''2024]]</f>
        <v>0</v>
      </c>
    </row>
    <row r="359" spans="1:7" x14ac:dyDescent="0.45">
      <c r="A359" s="3" t="s">
        <v>314</v>
      </c>
      <c r="B359" s="2">
        <v>0</v>
      </c>
      <c r="C359" s="2">
        <v>0</v>
      </c>
      <c r="D359" s="2">
        <v>0</v>
      </c>
      <c r="E359" s="2">
        <v>0</v>
      </c>
      <c r="F359" s="2">
        <f>VLOOKUP(Share16[[#This Row],[Station]],'[8]Reach and Share'!$A$3:$C$562,3,0)</f>
        <v>0</v>
      </c>
      <c r="G359" s="2">
        <f>Share16[[#This Row],[Q1''2025]]-Share16[[#This Row],[Q4''2024]]</f>
        <v>0</v>
      </c>
    </row>
    <row r="360" spans="1:7" x14ac:dyDescent="0.45">
      <c r="A360" s="3" t="s">
        <v>232</v>
      </c>
      <c r="B360" s="2">
        <v>0</v>
      </c>
      <c r="C360" s="2">
        <v>0</v>
      </c>
      <c r="D360" s="2">
        <v>0</v>
      </c>
      <c r="E360" s="2">
        <v>0</v>
      </c>
      <c r="F360" s="2">
        <f>VLOOKUP(Share16[[#This Row],[Station]],'[8]Reach and Share'!$A$3:$C$562,3,0)</f>
        <v>0</v>
      </c>
      <c r="G360" s="2">
        <f>Share16[[#This Row],[Q1''2025]]-Share16[[#This Row],[Q4''2024]]</f>
        <v>0</v>
      </c>
    </row>
    <row r="361" spans="1:7" x14ac:dyDescent="0.45">
      <c r="A361" s="3" t="s">
        <v>327</v>
      </c>
      <c r="B361" s="2">
        <v>0</v>
      </c>
      <c r="C361" s="2">
        <v>0</v>
      </c>
      <c r="D361" s="2">
        <v>0</v>
      </c>
      <c r="E361" s="2">
        <v>0</v>
      </c>
      <c r="F361" s="2">
        <f>VLOOKUP(Share16[[#This Row],[Station]],'[8]Reach and Share'!$A$3:$C$562,3,0)</f>
        <v>0</v>
      </c>
      <c r="G361" s="2">
        <f>Share16[[#This Row],[Q1''2025]]-Share16[[#This Row],[Q4''2024]]</f>
        <v>0</v>
      </c>
    </row>
    <row r="362" spans="1:7" x14ac:dyDescent="0.45">
      <c r="A362" s="3" t="s">
        <v>83</v>
      </c>
      <c r="B362" s="2">
        <v>0</v>
      </c>
      <c r="C362" s="2">
        <v>0</v>
      </c>
      <c r="D362" s="2">
        <v>0</v>
      </c>
      <c r="E362" s="2">
        <v>0</v>
      </c>
      <c r="F362" s="2">
        <f>VLOOKUP(Share16[[#This Row],[Station]],'[8]Reach and Share'!$A$3:$C$562,3,0)</f>
        <v>0</v>
      </c>
      <c r="G362" s="2">
        <f>Share16[[#This Row],[Q1''2025]]-Share16[[#This Row],[Q4''2024]]</f>
        <v>0</v>
      </c>
    </row>
    <row r="363" spans="1:7" x14ac:dyDescent="0.45">
      <c r="A363" s="3" t="s">
        <v>194</v>
      </c>
      <c r="B363" s="2">
        <v>0</v>
      </c>
      <c r="C363" s="2">
        <v>0</v>
      </c>
      <c r="D363" s="2">
        <v>0</v>
      </c>
      <c r="E363" s="2">
        <v>0</v>
      </c>
      <c r="F363" s="2">
        <f>VLOOKUP(Share16[[#This Row],[Station]],'[8]Reach and Share'!$A$3:$C$562,3,0)</f>
        <v>0</v>
      </c>
      <c r="G363" s="2">
        <f>Share16[[#This Row],[Q1''2025]]-Share16[[#This Row],[Q4''2024]]</f>
        <v>0</v>
      </c>
    </row>
    <row r="364" spans="1:7" x14ac:dyDescent="0.45">
      <c r="A364" s="3" t="s">
        <v>88</v>
      </c>
      <c r="B364" s="2">
        <v>0</v>
      </c>
      <c r="C364" s="2">
        <v>0</v>
      </c>
      <c r="D364" s="2">
        <v>0</v>
      </c>
      <c r="E364" s="2">
        <v>0</v>
      </c>
      <c r="F364" s="2">
        <f>VLOOKUP(Share16[[#This Row],[Station]],'[8]Reach and Share'!$A$3:$C$562,3,0)</f>
        <v>0</v>
      </c>
      <c r="G364" s="2">
        <f>Share16[[#This Row],[Q1''2025]]-Share16[[#This Row],[Q4''2024]]</f>
        <v>0</v>
      </c>
    </row>
    <row r="365" spans="1:7" x14ac:dyDescent="0.45">
      <c r="A365" s="3" t="s">
        <v>165</v>
      </c>
      <c r="B365" s="2">
        <v>0</v>
      </c>
      <c r="C365" s="2">
        <v>0</v>
      </c>
      <c r="D365" s="2">
        <v>0</v>
      </c>
      <c r="E365" s="2">
        <v>0</v>
      </c>
      <c r="F365" s="2">
        <f>VLOOKUP(Share16[[#This Row],[Station]],'[8]Reach and Share'!$A$3:$C$562,3,0)</f>
        <v>0</v>
      </c>
      <c r="G365" s="2">
        <f>Share16[[#This Row],[Q1''2025]]-Share16[[#This Row],[Q4''2024]]</f>
        <v>0</v>
      </c>
    </row>
    <row r="366" spans="1:7" x14ac:dyDescent="0.45">
      <c r="A366" s="3" t="s">
        <v>467</v>
      </c>
      <c r="B366" s="2">
        <v>0</v>
      </c>
      <c r="C366" s="2">
        <v>0</v>
      </c>
      <c r="D366" s="2">
        <v>0</v>
      </c>
      <c r="E366" s="2">
        <v>0</v>
      </c>
      <c r="F366" s="2">
        <f>VLOOKUP(Share16[[#This Row],[Station]],'[8]Reach and Share'!$A$3:$C$562,3,0)</f>
        <v>0</v>
      </c>
      <c r="G366" s="2">
        <f>Share16[[#This Row],[Q1''2025]]-Share16[[#This Row],[Q4''2024]]</f>
        <v>0</v>
      </c>
    </row>
    <row r="367" spans="1:7" x14ac:dyDescent="0.45">
      <c r="A367" s="3" t="s">
        <v>297</v>
      </c>
      <c r="B367" s="2">
        <v>0</v>
      </c>
      <c r="C367" s="2">
        <v>0</v>
      </c>
      <c r="D367" s="2">
        <v>0</v>
      </c>
      <c r="E367" s="2">
        <v>0</v>
      </c>
      <c r="F367" s="2">
        <f>VLOOKUP(Share16[[#This Row],[Station]],'[8]Reach and Share'!$A$3:$C$562,3,0)</f>
        <v>0</v>
      </c>
      <c r="G367" s="2">
        <f>Share16[[#This Row],[Q1''2025]]-Share16[[#This Row],[Q4''2024]]</f>
        <v>0</v>
      </c>
    </row>
    <row r="368" spans="1:7" x14ac:dyDescent="0.45">
      <c r="A368" s="3" t="s">
        <v>296</v>
      </c>
      <c r="B368" s="2">
        <v>0</v>
      </c>
      <c r="C368" s="2">
        <v>0</v>
      </c>
      <c r="D368" s="2">
        <v>0</v>
      </c>
      <c r="E368" s="2">
        <v>0</v>
      </c>
      <c r="F368" s="2">
        <f>VLOOKUP(Share16[[#This Row],[Station]],'[8]Reach and Share'!$A$3:$C$562,3,0)</f>
        <v>0</v>
      </c>
      <c r="G368" s="2">
        <f>Share16[[#This Row],[Q1''2025]]-Share16[[#This Row],[Q4''2024]]</f>
        <v>0</v>
      </c>
    </row>
    <row r="369" spans="1:7" x14ac:dyDescent="0.45">
      <c r="A369" s="3" t="s">
        <v>440</v>
      </c>
      <c r="B369" s="2">
        <v>0</v>
      </c>
      <c r="C369" s="2">
        <v>1.2989824637367399E-4</v>
      </c>
      <c r="D369" s="2">
        <v>0</v>
      </c>
      <c r="E369" s="2">
        <v>0</v>
      </c>
      <c r="F369" s="2">
        <f>VLOOKUP(Share16[[#This Row],[Station]],'[8]Reach and Share'!$A$3:$C$562,3,0)</f>
        <v>0</v>
      </c>
      <c r="G369" s="2">
        <f>Share16[[#This Row],[Q1''2025]]-Share16[[#This Row],[Q4''2024]]</f>
        <v>0</v>
      </c>
    </row>
    <row r="370" spans="1:7" x14ac:dyDescent="0.45">
      <c r="A370" s="3" t="s">
        <v>157</v>
      </c>
      <c r="B370" s="2">
        <v>0</v>
      </c>
      <c r="C370" s="2">
        <v>0</v>
      </c>
      <c r="D370" s="2">
        <v>0</v>
      </c>
      <c r="E370" s="2">
        <v>0</v>
      </c>
      <c r="F370" s="2">
        <f>VLOOKUP(Share16[[#This Row],[Station]],'[8]Reach and Share'!$A$3:$C$562,3,0)</f>
        <v>0</v>
      </c>
      <c r="G370" s="2">
        <f>Share16[[#This Row],[Q1''2025]]-Share16[[#This Row],[Q4''2024]]</f>
        <v>0</v>
      </c>
    </row>
    <row r="371" spans="1:7" x14ac:dyDescent="0.45">
      <c r="A371" s="3" t="s">
        <v>218</v>
      </c>
      <c r="B371" s="2">
        <v>0</v>
      </c>
      <c r="C371" s="2">
        <v>0</v>
      </c>
      <c r="D371" s="2">
        <v>0</v>
      </c>
      <c r="E371" s="2">
        <v>0</v>
      </c>
      <c r="F371" s="2">
        <f>VLOOKUP(Share16[[#This Row],[Station]],'[8]Reach and Share'!$A$3:$C$562,3,0)</f>
        <v>0</v>
      </c>
      <c r="G371" s="2">
        <f>Share16[[#This Row],[Q1''2025]]-Share16[[#This Row],[Q4''2024]]</f>
        <v>0</v>
      </c>
    </row>
    <row r="372" spans="1:7" x14ac:dyDescent="0.45">
      <c r="A372" s="3" t="s">
        <v>299</v>
      </c>
      <c r="B372" s="2">
        <v>0</v>
      </c>
      <c r="C372" s="2">
        <v>0</v>
      </c>
      <c r="D372" s="2">
        <v>0</v>
      </c>
      <c r="E372" s="2">
        <v>0</v>
      </c>
      <c r="F372" s="2">
        <f>VLOOKUP(Share16[[#This Row],[Station]],'[8]Reach and Share'!$A$3:$C$562,3,0)</f>
        <v>0</v>
      </c>
      <c r="G372" s="2">
        <f>Share16[[#This Row],[Q1''2025]]-Share16[[#This Row],[Q4''2024]]</f>
        <v>0</v>
      </c>
    </row>
    <row r="373" spans="1:7" x14ac:dyDescent="0.45">
      <c r="A373" s="3" t="s">
        <v>298</v>
      </c>
      <c r="B373" s="2">
        <v>0</v>
      </c>
      <c r="C373" s="2">
        <v>0</v>
      </c>
      <c r="D373" s="2">
        <v>0</v>
      </c>
      <c r="E373" s="2">
        <v>0</v>
      </c>
      <c r="F373" s="2">
        <f>VLOOKUP(Share16[[#This Row],[Station]],'[8]Reach and Share'!$A$3:$C$562,3,0)</f>
        <v>0</v>
      </c>
      <c r="G373" s="2">
        <f>Share16[[#This Row],[Q1''2025]]-Share16[[#This Row],[Q4''2024]]</f>
        <v>0</v>
      </c>
    </row>
    <row r="374" spans="1:7" x14ac:dyDescent="0.45">
      <c r="A374" s="3" t="s">
        <v>234</v>
      </c>
      <c r="B374" s="2">
        <v>0</v>
      </c>
      <c r="C374" s="2">
        <v>0</v>
      </c>
      <c r="D374" s="2">
        <v>0</v>
      </c>
      <c r="E374" s="2">
        <v>0</v>
      </c>
      <c r="F374" s="2">
        <f>VLOOKUP(Share16[[#This Row],[Station]],'[8]Reach and Share'!$A$3:$C$562,3,0)</f>
        <v>0</v>
      </c>
      <c r="G374" s="2">
        <f>Share16[[#This Row],[Q1''2025]]-Share16[[#This Row],[Q4''2024]]</f>
        <v>0</v>
      </c>
    </row>
    <row r="375" spans="1:7" x14ac:dyDescent="0.45">
      <c r="A375" s="3" t="s">
        <v>177</v>
      </c>
      <c r="B375" s="2">
        <v>0</v>
      </c>
      <c r="C375" s="2">
        <v>0</v>
      </c>
      <c r="D375" s="2">
        <v>0</v>
      </c>
      <c r="E375" s="2">
        <v>0</v>
      </c>
      <c r="F375" s="2">
        <f>VLOOKUP(Share16[[#This Row],[Station]],'[8]Reach and Share'!$A$3:$C$562,3,0)</f>
        <v>0</v>
      </c>
      <c r="G375" s="2">
        <f>Share16[[#This Row],[Q1''2025]]-Share16[[#This Row],[Q4''2024]]</f>
        <v>0</v>
      </c>
    </row>
    <row r="376" spans="1:7" x14ac:dyDescent="0.45">
      <c r="A376" s="3" t="s">
        <v>171</v>
      </c>
      <c r="B376" s="2">
        <v>0</v>
      </c>
      <c r="C376" s="2">
        <v>0</v>
      </c>
      <c r="D376" s="2">
        <v>0</v>
      </c>
      <c r="E376" s="2">
        <v>0</v>
      </c>
      <c r="F376" s="2">
        <f>VLOOKUP(Share16[[#This Row],[Station]],'[8]Reach and Share'!$A$3:$C$562,3,0)</f>
        <v>0</v>
      </c>
      <c r="G376" s="2">
        <f>Share16[[#This Row],[Q1''2025]]-Share16[[#This Row],[Q4''2024]]</f>
        <v>0</v>
      </c>
    </row>
    <row r="377" spans="1:7" x14ac:dyDescent="0.45">
      <c r="A377" s="3" t="s">
        <v>303</v>
      </c>
      <c r="B377" s="2">
        <v>0</v>
      </c>
      <c r="C377" s="2">
        <v>0</v>
      </c>
      <c r="D377" s="2">
        <v>0</v>
      </c>
      <c r="E377" s="2">
        <v>0</v>
      </c>
      <c r="F377" s="2">
        <f>VLOOKUP(Share16[[#This Row],[Station]],'[8]Reach and Share'!$A$3:$C$562,3,0)</f>
        <v>0</v>
      </c>
      <c r="G377" s="2">
        <f>Share16[[#This Row],[Q1''2025]]-Share16[[#This Row],[Q4''2024]]</f>
        <v>0</v>
      </c>
    </row>
    <row r="378" spans="1:7" x14ac:dyDescent="0.45">
      <c r="A378" s="3" t="s">
        <v>459</v>
      </c>
      <c r="B378" s="2">
        <v>0</v>
      </c>
      <c r="C378" s="2">
        <v>0</v>
      </c>
      <c r="D378" s="2">
        <v>0</v>
      </c>
      <c r="E378" s="2">
        <v>0</v>
      </c>
      <c r="F378" s="2">
        <f>VLOOKUP(Share16[[#This Row],[Station]],'[8]Reach and Share'!$A$3:$C$562,3,0)</f>
        <v>0</v>
      </c>
      <c r="G378" s="2">
        <f>Share16[[#This Row],[Q1''2025]]-Share16[[#This Row],[Q4''2024]]</f>
        <v>0</v>
      </c>
    </row>
    <row r="379" spans="1:7" x14ac:dyDescent="0.45">
      <c r="A379" s="3" t="s">
        <v>294</v>
      </c>
      <c r="B379" s="2">
        <v>0</v>
      </c>
      <c r="C379" s="2">
        <v>0</v>
      </c>
      <c r="D379" s="2">
        <v>0</v>
      </c>
      <c r="E379" s="2">
        <v>0</v>
      </c>
      <c r="F379" s="2">
        <f>VLOOKUP(Share16[[#This Row],[Station]],'[8]Reach and Share'!$A$3:$C$562,3,0)</f>
        <v>0</v>
      </c>
      <c r="G379" s="2">
        <f>Share16[[#This Row],[Q1''2025]]-Share16[[#This Row],[Q4''2024]]</f>
        <v>0</v>
      </c>
    </row>
    <row r="380" spans="1:7" x14ac:dyDescent="0.45">
      <c r="A380" s="3" t="s">
        <v>293</v>
      </c>
      <c r="B380" s="2">
        <v>0</v>
      </c>
      <c r="C380" s="2">
        <v>0</v>
      </c>
      <c r="D380" s="2">
        <v>0</v>
      </c>
      <c r="E380" s="2">
        <v>0</v>
      </c>
      <c r="F380" s="2">
        <f>VLOOKUP(Share16[[#This Row],[Station]],'[8]Reach and Share'!$A$3:$C$562,3,0)</f>
        <v>0</v>
      </c>
      <c r="G380" s="2">
        <f>Share16[[#This Row],[Q1''2025]]-Share16[[#This Row],[Q4''2024]]</f>
        <v>0</v>
      </c>
    </row>
    <row r="381" spans="1:7" x14ac:dyDescent="0.45">
      <c r="A381" s="3" t="s">
        <v>313</v>
      </c>
      <c r="B381" s="2">
        <v>0</v>
      </c>
      <c r="C381" s="2">
        <v>0</v>
      </c>
      <c r="D381" s="2">
        <v>0</v>
      </c>
      <c r="E381" s="2">
        <v>0</v>
      </c>
      <c r="F381" s="2">
        <f>VLOOKUP(Share16[[#This Row],[Station]],'[8]Reach and Share'!$A$3:$C$562,3,0)</f>
        <v>0</v>
      </c>
      <c r="G381" s="2">
        <f>Share16[[#This Row],[Q1''2025]]-Share16[[#This Row],[Q4''2024]]</f>
        <v>0</v>
      </c>
    </row>
    <row r="382" spans="1:7" x14ac:dyDescent="0.45">
      <c r="A382" s="3" t="s">
        <v>407</v>
      </c>
      <c r="B382" s="2">
        <v>0</v>
      </c>
      <c r="C382" s="2">
        <v>0</v>
      </c>
      <c r="D382" s="2">
        <v>0</v>
      </c>
      <c r="E382" s="2">
        <v>0</v>
      </c>
      <c r="F382" s="2">
        <f>VLOOKUP(Share16[[#This Row],[Station]],'[8]Reach and Share'!$A$3:$C$562,3,0)</f>
        <v>0</v>
      </c>
      <c r="G382" s="2">
        <f>Share16[[#This Row],[Q1''2025]]-Share16[[#This Row],[Q4''2024]]</f>
        <v>0</v>
      </c>
    </row>
    <row r="383" spans="1:7" x14ac:dyDescent="0.45">
      <c r="A383" s="3" t="s">
        <v>497</v>
      </c>
      <c r="B383" s="2">
        <v>0</v>
      </c>
      <c r="C383" s="2">
        <v>0</v>
      </c>
      <c r="D383" s="2">
        <v>0</v>
      </c>
      <c r="E383" s="2">
        <v>0</v>
      </c>
      <c r="F383" s="2">
        <f>VLOOKUP(Share16[[#This Row],[Station]],'[8]Reach and Share'!$A$3:$C$562,3,0)</f>
        <v>0</v>
      </c>
      <c r="G383" s="2">
        <f>Share16[[#This Row],[Q1''2025]]-Share16[[#This Row],[Q4''2024]]</f>
        <v>0</v>
      </c>
    </row>
    <row r="384" spans="1:7" x14ac:dyDescent="0.45">
      <c r="A384" s="3" t="s">
        <v>476</v>
      </c>
      <c r="B384" s="2">
        <v>0</v>
      </c>
      <c r="C384" s="2">
        <v>0</v>
      </c>
      <c r="D384" s="2">
        <v>0</v>
      </c>
      <c r="E384" s="2">
        <v>0</v>
      </c>
      <c r="F384" s="2">
        <f>VLOOKUP(Share16[[#This Row],[Station]],'[8]Reach and Share'!$A$3:$C$562,3,0)</f>
        <v>0</v>
      </c>
      <c r="G384" s="2">
        <f>Share16[[#This Row],[Q1''2025]]-Share16[[#This Row],[Q4''2024]]</f>
        <v>0</v>
      </c>
    </row>
    <row r="385" spans="1:7" x14ac:dyDescent="0.45">
      <c r="A385" s="3" t="s">
        <v>160</v>
      </c>
      <c r="B385" s="2">
        <v>0</v>
      </c>
      <c r="C385" s="2">
        <v>0</v>
      </c>
      <c r="D385" s="2">
        <v>0</v>
      </c>
      <c r="E385" s="2">
        <v>0</v>
      </c>
      <c r="F385" s="2">
        <f>VLOOKUP(Share16[[#This Row],[Station]],'[8]Reach and Share'!$A$3:$C$562,3,0)</f>
        <v>0</v>
      </c>
      <c r="G385" s="2">
        <f>Share16[[#This Row],[Q1''2025]]-Share16[[#This Row],[Q4''2024]]</f>
        <v>0</v>
      </c>
    </row>
    <row r="386" spans="1:7" x14ac:dyDescent="0.45">
      <c r="A386" s="3" t="s">
        <v>134</v>
      </c>
      <c r="B386" s="2">
        <v>0</v>
      </c>
      <c r="C386" s="2">
        <v>0</v>
      </c>
      <c r="D386" s="2">
        <v>0</v>
      </c>
      <c r="E386" s="2">
        <v>0</v>
      </c>
      <c r="F386" s="2">
        <f>VLOOKUP(Share16[[#This Row],[Station]],'[8]Reach and Share'!$A$3:$C$562,3,0)</f>
        <v>0</v>
      </c>
      <c r="G386" s="2">
        <f>Share16[[#This Row],[Q1''2025]]-Share16[[#This Row],[Q4''2024]]</f>
        <v>0</v>
      </c>
    </row>
    <row r="387" spans="1:7" x14ac:dyDescent="0.45">
      <c r="A387" s="3" t="s">
        <v>387</v>
      </c>
      <c r="B387" s="2">
        <v>0</v>
      </c>
      <c r="C387" s="2">
        <v>0</v>
      </c>
      <c r="D387" s="2">
        <v>0</v>
      </c>
      <c r="E387" s="2">
        <v>0</v>
      </c>
      <c r="F387" s="2">
        <f>VLOOKUP(Share16[[#This Row],[Station]],'[8]Reach and Share'!$A$3:$C$562,3,0)</f>
        <v>0</v>
      </c>
      <c r="G387" s="2">
        <f>Share16[[#This Row],[Q1''2025]]-Share16[[#This Row],[Q4''2024]]</f>
        <v>0</v>
      </c>
    </row>
    <row r="388" spans="1:7" x14ac:dyDescent="0.45">
      <c r="A388" s="3" t="s">
        <v>408</v>
      </c>
      <c r="B388" s="2">
        <v>0</v>
      </c>
      <c r="C388" s="2">
        <v>0</v>
      </c>
      <c r="D388" s="2">
        <v>0</v>
      </c>
      <c r="E388" s="2">
        <v>0</v>
      </c>
      <c r="F388" s="2">
        <f>VLOOKUP(Share16[[#This Row],[Station]],'[8]Reach and Share'!$A$3:$C$562,3,0)</f>
        <v>0</v>
      </c>
      <c r="G388" s="2">
        <f>Share16[[#This Row],[Q1''2025]]-Share16[[#This Row],[Q4''2024]]</f>
        <v>0</v>
      </c>
    </row>
    <row r="389" spans="1:7" x14ac:dyDescent="0.45">
      <c r="A389" s="3" t="s">
        <v>21</v>
      </c>
      <c r="B389" s="2">
        <v>0</v>
      </c>
      <c r="C389" s="2">
        <v>0</v>
      </c>
      <c r="D389" s="2">
        <v>0</v>
      </c>
      <c r="E389" s="2">
        <v>0</v>
      </c>
      <c r="F389" s="2">
        <f>VLOOKUP(Share16[[#This Row],[Station]],'[8]Reach and Share'!$A$3:$C$562,3,0)</f>
        <v>0</v>
      </c>
      <c r="G389" s="2">
        <f>Share16[[#This Row],[Q1''2025]]-Share16[[#This Row],[Q4''2024]]</f>
        <v>0</v>
      </c>
    </row>
    <row r="390" spans="1:7" x14ac:dyDescent="0.45">
      <c r="A390" s="3" t="s">
        <v>404</v>
      </c>
      <c r="B390" s="2">
        <v>0</v>
      </c>
      <c r="C390" s="2">
        <v>0</v>
      </c>
      <c r="D390" s="2">
        <v>0</v>
      </c>
      <c r="E390" s="2">
        <v>0</v>
      </c>
      <c r="F390" s="2">
        <f>VLOOKUP(Share16[[#This Row],[Station]],'[8]Reach and Share'!$A$3:$C$562,3,0)</f>
        <v>0</v>
      </c>
      <c r="G390" s="2">
        <f>Share16[[#This Row],[Q1''2025]]-Share16[[#This Row],[Q4''2024]]</f>
        <v>0</v>
      </c>
    </row>
    <row r="391" spans="1:7" x14ac:dyDescent="0.45">
      <c r="A391" s="3" t="s">
        <v>403</v>
      </c>
      <c r="B391" s="2">
        <v>0</v>
      </c>
      <c r="C391" s="2">
        <v>0</v>
      </c>
      <c r="D391" s="2">
        <v>0</v>
      </c>
      <c r="E391" s="2">
        <v>0</v>
      </c>
      <c r="F391" s="2">
        <f>VLOOKUP(Share16[[#This Row],[Station]],'[8]Reach and Share'!$A$3:$C$562,3,0)</f>
        <v>0</v>
      </c>
      <c r="G391" s="2">
        <f>Share16[[#This Row],[Q1''2025]]-Share16[[#This Row],[Q4''2024]]</f>
        <v>0</v>
      </c>
    </row>
    <row r="392" spans="1:7" x14ac:dyDescent="0.45">
      <c r="A392" s="3" t="s">
        <v>468</v>
      </c>
      <c r="B392" s="2">
        <v>0</v>
      </c>
      <c r="C392" s="2">
        <v>0</v>
      </c>
      <c r="D392" s="2">
        <v>0</v>
      </c>
      <c r="E392" s="2">
        <v>0</v>
      </c>
      <c r="F392" s="2">
        <f>VLOOKUP(Share16[[#This Row],[Station]],'[8]Reach and Share'!$A$3:$C$562,3,0)</f>
        <v>0</v>
      </c>
      <c r="G392" s="2">
        <f>Share16[[#This Row],[Q1''2025]]-Share16[[#This Row],[Q4''2024]]</f>
        <v>0</v>
      </c>
    </row>
    <row r="393" spans="1:7" x14ac:dyDescent="0.45">
      <c r="A393" s="3" t="s">
        <v>405</v>
      </c>
      <c r="B393" s="2">
        <v>0</v>
      </c>
      <c r="C393" s="2">
        <v>0</v>
      </c>
      <c r="D393" s="2">
        <v>0</v>
      </c>
      <c r="E393" s="2">
        <v>0</v>
      </c>
      <c r="F393" s="2">
        <f>VLOOKUP(Share16[[#This Row],[Station]],'[8]Reach and Share'!$A$3:$C$562,3,0)</f>
        <v>0</v>
      </c>
      <c r="G393" s="2">
        <f>Share16[[#This Row],[Q1''2025]]-Share16[[#This Row],[Q4''2024]]</f>
        <v>0</v>
      </c>
    </row>
    <row r="394" spans="1:7" x14ac:dyDescent="0.45">
      <c r="A394" s="3" t="s">
        <v>406</v>
      </c>
      <c r="B394" s="2">
        <v>0</v>
      </c>
      <c r="C394" s="2">
        <v>0</v>
      </c>
      <c r="D394" s="2">
        <v>0</v>
      </c>
      <c r="E394" s="2">
        <v>0</v>
      </c>
      <c r="F394" s="2">
        <f>VLOOKUP(Share16[[#This Row],[Station]],'[8]Reach and Share'!$A$3:$C$562,3,0)</f>
        <v>0</v>
      </c>
      <c r="G394" s="2">
        <f>Share16[[#This Row],[Q1''2025]]-Share16[[#This Row],[Q4''2024]]</f>
        <v>0</v>
      </c>
    </row>
    <row r="395" spans="1:7" x14ac:dyDescent="0.45">
      <c r="A395" s="3" t="s">
        <v>465</v>
      </c>
      <c r="B395" s="2">
        <v>0</v>
      </c>
      <c r="C395" s="2">
        <v>0</v>
      </c>
      <c r="D395" s="2">
        <v>0</v>
      </c>
      <c r="E395" s="2">
        <v>0</v>
      </c>
      <c r="F395" s="2">
        <f>VLOOKUP(Share16[[#This Row],[Station]],'[8]Reach and Share'!$A$3:$C$562,3,0)</f>
        <v>0</v>
      </c>
      <c r="G395" s="2">
        <f>Share16[[#This Row],[Q1''2025]]-Share16[[#This Row],[Q4''2024]]</f>
        <v>0</v>
      </c>
    </row>
    <row r="396" spans="1:7" x14ac:dyDescent="0.45">
      <c r="A396" s="3" t="s">
        <v>394</v>
      </c>
      <c r="B396" s="2">
        <v>0</v>
      </c>
      <c r="C396" s="2">
        <v>0</v>
      </c>
      <c r="D396" s="2">
        <v>2.4505613495184363E-3</v>
      </c>
      <c r="E396" s="2">
        <v>0</v>
      </c>
      <c r="F396" s="2">
        <f>VLOOKUP(Share16[[#This Row],[Station]],'[8]Reach and Share'!$A$3:$C$562,3,0)</f>
        <v>0</v>
      </c>
      <c r="G396" s="2">
        <f>Share16[[#This Row],[Q1''2025]]-Share16[[#This Row],[Q4''2024]]</f>
        <v>0</v>
      </c>
    </row>
    <row r="397" spans="1:7" x14ac:dyDescent="0.45">
      <c r="A397" s="3" t="s">
        <v>496</v>
      </c>
      <c r="B397" s="2">
        <v>0</v>
      </c>
      <c r="C397" s="2">
        <v>0</v>
      </c>
      <c r="D397" s="2">
        <v>0</v>
      </c>
      <c r="E397" s="2">
        <v>0</v>
      </c>
      <c r="F397" s="2">
        <f>VLOOKUP(Share16[[#This Row],[Station]],'[8]Reach and Share'!$A$3:$C$562,3,0)</f>
        <v>0</v>
      </c>
      <c r="G397" s="2">
        <f>Share16[[#This Row],[Q1''2025]]-Share16[[#This Row],[Q4''2024]]</f>
        <v>0</v>
      </c>
    </row>
    <row r="398" spans="1:7" x14ac:dyDescent="0.45">
      <c r="A398" s="3" t="s">
        <v>270</v>
      </c>
      <c r="B398" s="2">
        <v>0</v>
      </c>
      <c r="C398" s="2">
        <v>0</v>
      </c>
      <c r="D398" s="2">
        <v>0</v>
      </c>
      <c r="E398" s="2">
        <v>0</v>
      </c>
      <c r="F398" s="2">
        <f>VLOOKUP(Share16[[#This Row],[Station]],'[8]Reach and Share'!$A$3:$C$562,3,0)</f>
        <v>0</v>
      </c>
      <c r="G398" s="2">
        <f>Share16[[#This Row],[Q1''2025]]-Share16[[#This Row],[Q4''2024]]</f>
        <v>0</v>
      </c>
    </row>
    <row r="399" spans="1:7" x14ac:dyDescent="0.45">
      <c r="A399" s="3" t="s">
        <v>337</v>
      </c>
      <c r="B399" s="2">
        <v>0</v>
      </c>
      <c r="C399" s="2">
        <v>0</v>
      </c>
      <c r="D399" s="2">
        <v>0</v>
      </c>
      <c r="E399" s="2">
        <v>0</v>
      </c>
      <c r="F399" s="2">
        <f>VLOOKUP(Share16[[#This Row],[Station]],'[8]Reach and Share'!$A$3:$C$562,3,0)</f>
        <v>0</v>
      </c>
      <c r="G399" s="2">
        <f>Share16[[#This Row],[Q1''2025]]-Share16[[#This Row],[Q4''2024]]</f>
        <v>0</v>
      </c>
    </row>
    <row r="400" spans="1:7" x14ac:dyDescent="0.45">
      <c r="A400" s="3" t="s">
        <v>76</v>
      </c>
      <c r="B400" s="2">
        <v>0</v>
      </c>
      <c r="C400" s="2">
        <v>0</v>
      </c>
      <c r="D400" s="2">
        <v>0</v>
      </c>
      <c r="E400" s="2">
        <v>0</v>
      </c>
      <c r="F400" s="2">
        <f>VLOOKUP(Share16[[#This Row],[Station]],'[8]Reach and Share'!$A$3:$C$562,3,0)</f>
        <v>0</v>
      </c>
      <c r="G400" s="2">
        <f>Share16[[#This Row],[Q1''2025]]-Share16[[#This Row],[Q4''2024]]</f>
        <v>0</v>
      </c>
    </row>
    <row r="401" spans="1:7" x14ac:dyDescent="0.45">
      <c r="A401" s="3" t="s">
        <v>494</v>
      </c>
      <c r="B401" s="2">
        <v>0</v>
      </c>
      <c r="C401" s="2">
        <v>0</v>
      </c>
      <c r="D401" s="2">
        <v>0</v>
      </c>
      <c r="E401" s="2">
        <v>0</v>
      </c>
      <c r="F401" s="2">
        <f>VLOOKUP(Share16[[#This Row],[Station]],'[8]Reach and Share'!$A$3:$C$562,3,0)</f>
        <v>0</v>
      </c>
      <c r="G401" s="2">
        <f>Share16[[#This Row],[Q1''2025]]-Share16[[#This Row],[Q4''2024]]</f>
        <v>0</v>
      </c>
    </row>
    <row r="402" spans="1:7" x14ac:dyDescent="0.45">
      <c r="A402" s="3" t="s">
        <v>272</v>
      </c>
      <c r="B402" s="2">
        <v>0</v>
      </c>
      <c r="C402" s="2">
        <v>0</v>
      </c>
      <c r="D402" s="2">
        <v>0</v>
      </c>
      <c r="E402" s="2">
        <v>0</v>
      </c>
      <c r="F402" s="2">
        <f>VLOOKUP(Share16[[#This Row],[Station]],'[8]Reach and Share'!$A$3:$C$562,3,0)</f>
        <v>0</v>
      </c>
      <c r="G402" s="2">
        <f>Share16[[#This Row],[Q1''2025]]-Share16[[#This Row],[Q4''2024]]</f>
        <v>0</v>
      </c>
    </row>
    <row r="403" spans="1:7" x14ac:dyDescent="0.45">
      <c r="A403" s="3" t="s">
        <v>271</v>
      </c>
      <c r="B403" s="2">
        <v>0</v>
      </c>
      <c r="C403" s="2">
        <v>0</v>
      </c>
      <c r="D403" s="2">
        <v>0</v>
      </c>
      <c r="E403" s="2">
        <v>0</v>
      </c>
      <c r="F403" s="2">
        <f>VLOOKUP(Share16[[#This Row],[Station]],'[8]Reach and Share'!$A$3:$C$562,3,0)</f>
        <v>0</v>
      </c>
      <c r="G403" s="2">
        <f>Share16[[#This Row],[Q1''2025]]-Share16[[#This Row],[Q4''2024]]</f>
        <v>0</v>
      </c>
    </row>
    <row r="404" spans="1:7" x14ac:dyDescent="0.45">
      <c r="A404" s="3" t="s">
        <v>433</v>
      </c>
      <c r="B404" s="2">
        <v>0</v>
      </c>
      <c r="C404" s="2">
        <v>0</v>
      </c>
      <c r="D404" s="2">
        <v>0</v>
      </c>
      <c r="E404" s="2">
        <v>0</v>
      </c>
      <c r="F404" s="2">
        <f>VLOOKUP(Share16[[#This Row],[Station]],'[8]Reach and Share'!$A$3:$C$562,3,0)</f>
        <v>0</v>
      </c>
      <c r="G404" s="2">
        <f>Share16[[#This Row],[Q1''2025]]-Share16[[#This Row],[Q4''2024]]</f>
        <v>0</v>
      </c>
    </row>
    <row r="405" spans="1:7" x14ac:dyDescent="0.45">
      <c r="A405" s="3" t="s">
        <v>172</v>
      </c>
      <c r="B405" s="2">
        <v>0</v>
      </c>
      <c r="C405" s="2">
        <v>0</v>
      </c>
      <c r="D405" s="2">
        <v>0</v>
      </c>
      <c r="E405" s="2">
        <v>0</v>
      </c>
      <c r="F405" s="2">
        <f>VLOOKUP(Share16[[#This Row],[Station]],'[8]Reach and Share'!$A$3:$C$562,3,0)</f>
        <v>0</v>
      </c>
      <c r="G405" s="2">
        <f>Share16[[#This Row],[Q1''2025]]-Share16[[#This Row],[Q4''2024]]</f>
        <v>0</v>
      </c>
    </row>
    <row r="406" spans="1:7" x14ac:dyDescent="0.45">
      <c r="A406" s="3" t="s">
        <v>35</v>
      </c>
      <c r="B406" s="2">
        <v>0</v>
      </c>
      <c r="C406" s="2">
        <v>0</v>
      </c>
      <c r="D406" s="2">
        <v>0</v>
      </c>
      <c r="E406" s="2">
        <v>0</v>
      </c>
      <c r="F406" s="2">
        <f>VLOOKUP(Share16[[#This Row],[Station]],'[8]Reach and Share'!$A$3:$C$562,3,0)</f>
        <v>0</v>
      </c>
      <c r="G406" s="2">
        <f>Share16[[#This Row],[Q1''2025]]-Share16[[#This Row],[Q4''2024]]</f>
        <v>0</v>
      </c>
    </row>
    <row r="407" spans="1:7" x14ac:dyDescent="0.45">
      <c r="A407" s="3" t="s">
        <v>458</v>
      </c>
      <c r="B407" s="2">
        <v>0</v>
      </c>
      <c r="C407" s="2">
        <v>0</v>
      </c>
      <c r="D407" s="2">
        <v>0</v>
      </c>
      <c r="E407" s="2">
        <v>0</v>
      </c>
      <c r="F407" s="2">
        <f>VLOOKUP(Share16[[#This Row],[Station]],'[8]Reach and Share'!$A$3:$C$562,3,0)</f>
        <v>0</v>
      </c>
      <c r="G407" s="2">
        <f>Share16[[#This Row],[Q1''2025]]-Share16[[#This Row],[Q4''2024]]</f>
        <v>0</v>
      </c>
    </row>
    <row r="408" spans="1:7" x14ac:dyDescent="0.45">
      <c r="A408" s="3" t="s">
        <v>144</v>
      </c>
      <c r="B408" s="2">
        <v>0</v>
      </c>
      <c r="C408" s="2">
        <v>0</v>
      </c>
      <c r="D408" s="2">
        <v>0</v>
      </c>
      <c r="E408" s="2">
        <v>0</v>
      </c>
      <c r="F408" s="2">
        <f>VLOOKUP(Share16[[#This Row],[Station]],'[8]Reach and Share'!$A$3:$C$562,3,0)</f>
        <v>0</v>
      </c>
      <c r="G408" s="2">
        <f>Share16[[#This Row],[Q1''2025]]-Share16[[#This Row],[Q4''2024]]</f>
        <v>0</v>
      </c>
    </row>
    <row r="409" spans="1:7" x14ac:dyDescent="0.45">
      <c r="A409" s="3" t="s">
        <v>236</v>
      </c>
      <c r="B409" s="2">
        <v>0</v>
      </c>
      <c r="C409" s="2">
        <v>0</v>
      </c>
      <c r="D409" s="2">
        <v>0</v>
      </c>
      <c r="E409" s="2">
        <v>0</v>
      </c>
      <c r="F409" s="2">
        <f>VLOOKUP(Share16[[#This Row],[Station]],'[8]Reach and Share'!$A$3:$C$562,3,0)</f>
        <v>0</v>
      </c>
      <c r="G409" s="2">
        <f>Share16[[#This Row],[Q1''2025]]-Share16[[#This Row],[Q4''2024]]</f>
        <v>0</v>
      </c>
    </row>
    <row r="410" spans="1:7" x14ac:dyDescent="0.45">
      <c r="A410" s="3" t="s">
        <v>161</v>
      </c>
      <c r="B410" s="2">
        <v>0</v>
      </c>
      <c r="C410" s="2">
        <v>0</v>
      </c>
      <c r="D410" s="2">
        <v>0</v>
      </c>
      <c r="E410" s="2">
        <v>0</v>
      </c>
      <c r="F410" s="2">
        <f>VLOOKUP(Share16[[#This Row],[Station]],'[8]Reach and Share'!$A$3:$C$562,3,0)</f>
        <v>0</v>
      </c>
      <c r="G410" s="2">
        <f>Share16[[#This Row],[Q1''2025]]-Share16[[#This Row],[Q4''2024]]</f>
        <v>0</v>
      </c>
    </row>
    <row r="411" spans="1:7" x14ac:dyDescent="0.45">
      <c r="A411" s="3" t="s">
        <v>402</v>
      </c>
      <c r="B411" s="2">
        <v>0</v>
      </c>
      <c r="C411" s="2">
        <v>0</v>
      </c>
      <c r="D411" s="2">
        <v>0</v>
      </c>
      <c r="E411" s="2">
        <v>0</v>
      </c>
      <c r="F411" s="2">
        <f>VLOOKUP(Share16[[#This Row],[Station]],'[8]Reach and Share'!$A$3:$C$562,3,0)</f>
        <v>0</v>
      </c>
      <c r="G411" s="2">
        <f>Share16[[#This Row],[Q1''2025]]-Share16[[#This Row],[Q4''2024]]</f>
        <v>0</v>
      </c>
    </row>
    <row r="412" spans="1:7" x14ac:dyDescent="0.45">
      <c r="A412" s="3" t="s">
        <v>237</v>
      </c>
      <c r="B412" s="2">
        <v>0</v>
      </c>
      <c r="C412" s="2">
        <v>0</v>
      </c>
      <c r="D412" s="2">
        <v>0</v>
      </c>
      <c r="E412" s="2">
        <v>0</v>
      </c>
      <c r="F412" s="2">
        <f>VLOOKUP(Share16[[#This Row],[Station]],'[8]Reach and Share'!$A$3:$C$562,3,0)</f>
        <v>0</v>
      </c>
      <c r="G412" s="2">
        <f>Share16[[#This Row],[Q1''2025]]-Share16[[#This Row],[Q4''2024]]</f>
        <v>0</v>
      </c>
    </row>
    <row r="413" spans="1:7" x14ac:dyDescent="0.45">
      <c r="A413" s="3" t="s">
        <v>201</v>
      </c>
      <c r="B413" s="2">
        <v>0</v>
      </c>
      <c r="C413" s="2">
        <v>0</v>
      </c>
      <c r="D413" s="2">
        <v>0</v>
      </c>
      <c r="E413" s="2">
        <v>0</v>
      </c>
      <c r="F413" s="2">
        <f>VLOOKUP(Share16[[#This Row],[Station]],'[8]Reach and Share'!$A$3:$C$562,3,0)</f>
        <v>0</v>
      </c>
      <c r="G413" s="2">
        <f>Share16[[#This Row],[Q1''2025]]-Share16[[#This Row],[Q4''2024]]</f>
        <v>0</v>
      </c>
    </row>
    <row r="414" spans="1:7" x14ac:dyDescent="0.45">
      <c r="A414" s="3" t="s">
        <v>437</v>
      </c>
      <c r="B414" s="2">
        <v>0</v>
      </c>
      <c r="C414" s="2">
        <v>0</v>
      </c>
      <c r="D414" s="2">
        <v>0</v>
      </c>
      <c r="E414" s="2">
        <v>0</v>
      </c>
      <c r="F414" s="2">
        <f>VLOOKUP(Share16[[#This Row],[Station]],'[8]Reach and Share'!$A$3:$C$562,3,0)</f>
        <v>0</v>
      </c>
      <c r="G414" s="2">
        <f>Share16[[#This Row],[Q1''2025]]-Share16[[#This Row],[Q4''2024]]</f>
        <v>0</v>
      </c>
    </row>
    <row r="415" spans="1:7" x14ac:dyDescent="0.45">
      <c r="A415" s="3" t="s">
        <v>520</v>
      </c>
      <c r="B415" s="2">
        <v>0</v>
      </c>
      <c r="C415" s="2">
        <v>0</v>
      </c>
      <c r="D415" s="2">
        <v>0</v>
      </c>
      <c r="E415" s="2">
        <v>0</v>
      </c>
      <c r="F415" s="2">
        <f>VLOOKUP(Share16[[#This Row],[Station]],'[8]Reach and Share'!$A$3:$C$562,3,0)</f>
        <v>0</v>
      </c>
      <c r="G415" s="2">
        <f>Share16[[#This Row],[Q1''2025]]-Share16[[#This Row],[Q4''2024]]</f>
        <v>0</v>
      </c>
    </row>
    <row r="416" spans="1:7" x14ac:dyDescent="0.45">
      <c r="A416" s="3" t="s">
        <v>474</v>
      </c>
      <c r="B416" s="2">
        <v>0</v>
      </c>
      <c r="C416" s="2">
        <v>0</v>
      </c>
      <c r="D416" s="2">
        <v>0</v>
      </c>
      <c r="E416" s="2">
        <v>0</v>
      </c>
      <c r="F416" s="2">
        <f>VLOOKUP(Share16[[#This Row],[Station]],'[8]Reach and Share'!$A$3:$C$562,3,0)</f>
        <v>0</v>
      </c>
      <c r="G416" s="2">
        <f>Share16[[#This Row],[Q1''2025]]-Share16[[#This Row],[Q4''2024]]</f>
        <v>0</v>
      </c>
    </row>
    <row r="417" spans="1:7" x14ac:dyDescent="0.45">
      <c r="A417" s="3" t="s">
        <v>187</v>
      </c>
      <c r="B417" s="2">
        <v>0</v>
      </c>
      <c r="C417" s="2">
        <v>0</v>
      </c>
      <c r="D417" s="2">
        <v>0</v>
      </c>
      <c r="E417" s="2">
        <v>0</v>
      </c>
      <c r="F417" s="2">
        <f>VLOOKUP(Share16[[#This Row],[Station]],'[8]Reach and Share'!$A$3:$C$562,3,0)</f>
        <v>0</v>
      </c>
      <c r="G417" s="2">
        <f>Share16[[#This Row],[Q1''2025]]-Share16[[#This Row],[Q4''2024]]</f>
        <v>0</v>
      </c>
    </row>
    <row r="418" spans="1:7" x14ac:dyDescent="0.45">
      <c r="A418" s="3" t="s">
        <v>146</v>
      </c>
      <c r="B418" s="2">
        <v>0</v>
      </c>
      <c r="C418" s="2">
        <v>0</v>
      </c>
      <c r="D418" s="2">
        <v>0</v>
      </c>
      <c r="E418" s="2">
        <v>0</v>
      </c>
      <c r="F418" s="2">
        <f>VLOOKUP(Share16[[#This Row],[Station]],'[8]Reach and Share'!$A$3:$C$562,3,0)</f>
        <v>0</v>
      </c>
      <c r="G418" s="2">
        <f>Share16[[#This Row],[Q1''2025]]-Share16[[#This Row],[Q4''2024]]</f>
        <v>0</v>
      </c>
    </row>
    <row r="419" spans="1:7" x14ac:dyDescent="0.45">
      <c r="A419" s="3" t="s">
        <v>436</v>
      </c>
      <c r="B419" s="2">
        <v>0</v>
      </c>
      <c r="C419" s="2">
        <v>0</v>
      </c>
      <c r="D419" s="2">
        <v>0</v>
      </c>
      <c r="E419" s="2">
        <v>0</v>
      </c>
      <c r="F419" s="2">
        <f>VLOOKUP(Share16[[#This Row],[Station]],'[8]Reach and Share'!$A$3:$C$562,3,0)</f>
        <v>0</v>
      </c>
      <c r="G419" s="2">
        <f>Share16[[#This Row],[Q1''2025]]-Share16[[#This Row],[Q4''2024]]</f>
        <v>0</v>
      </c>
    </row>
    <row r="420" spans="1:7" x14ac:dyDescent="0.45">
      <c r="A420" s="3" t="s">
        <v>410</v>
      </c>
      <c r="B420" s="2">
        <v>0</v>
      </c>
      <c r="C420" s="2">
        <v>0</v>
      </c>
      <c r="D420" s="2">
        <v>5.6989798826010147E-5</v>
      </c>
      <c r="E420" s="2">
        <v>0</v>
      </c>
      <c r="F420" s="2">
        <f>VLOOKUP(Share16[[#This Row],[Station]],'[8]Reach and Share'!$A$3:$C$562,3,0)</f>
        <v>0</v>
      </c>
      <c r="G420" s="2">
        <f>Share16[[#This Row],[Q1''2025]]-Share16[[#This Row],[Q4''2024]]</f>
        <v>0</v>
      </c>
    </row>
    <row r="421" spans="1:7" x14ac:dyDescent="0.45">
      <c r="A421" s="3" t="s">
        <v>422</v>
      </c>
      <c r="B421" s="2">
        <v>0</v>
      </c>
      <c r="C421" s="2">
        <v>7.7938947824204375E-4</v>
      </c>
      <c r="D421" s="2">
        <v>0</v>
      </c>
      <c r="E421" s="2">
        <v>0</v>
      </c>
      <c r="F421" s="2">
        <f>VLOOKUP(Share16[[#This Row],[Station]],'[8]Reach and Share'!$A$3:$C$562,3,0)</f>
        <v>0</v>
      </c>
      <c r="G421" s="2">
        <f>Share16[[#This Row],[Q1''2025]]-Share16[[#This Row],[Q4''2024]]</f>
        <v>0</v>
      </c>
    </row>
    <row r="422" spans="1:7" x14ac:dyDescent="0.45">
      <c r="A422" s="3" t="s">
        <v>399</v>
      </c>
      <c r="B422" s="2">
        <v>0</v>
      </c>
      <c r="C422" s="2">
        <v>0</v>
      </c>
      <c r="D422" s="2">
        <v>0</v>
      </c>
      <c r="E422" s="2">
        <v>0</v>
      </c>
      <c r="F422" s="2">
        <f>VLOOKUP(Share16[[#This Row],[Station]],'[8]Reach and Share'!$A$3:$C$562,3,0)</f>
        <v>0</v>
      </c>
      <c r="G422" s="2">
        <f>Share16[[#This Row],[Q1''2025]]-Share16[[#This Row],[Q4''2024]]</f>
        <v>0</v>
      </c>
    </row>
    <row r="423" spans="1:7" x14ac:dyDescent="0.45">
      <c r="A423" s="3" t="s">
        <v>409</v>
      </c>
      <c r="B423" s="2">
        <v>0</v>
      </c>
      <c r="C423" s="2">
        <v>0</v>
      </c>
      <c r="D423" s="2">
        <v>0</v>
      </c>
      <c r="E423" s="2">
        <v>0</v>
      </c>
      <c r="F423" s="2">
        <f>VLOOKUP(Share16[[#This Row],[Station]],'[8]Reach and Share'!$A$3:$C$562,3,0)</f>
        <v>0</v>
      </c>
      <c r="G423" s="2">
        <f>Share16[[#This Row],[Q1''2025]]-Share16[[#This Row],[Q4''2024]]</f>
        <v>0</v>
      </c>
    </row>
    <row r="424" spans="1:7" x14ac:dyDescent="0.45">
      <c r="A424" s="3" t="s">
        <v>208</v>
      </c>
      <c r="B424" s="2">
        <v>0</v>
      </c>
      <c r="C424" s="2">
        <v>0</v>
      </c>
      <c r="D424" s="2">
        <v>0</v>
      </c>
      <c r="E424" s="2">
        <v>0</v>
      </c>
      <c r="F424" s="2">
        <f>VLOOKUP(Share16[[#This Row],[Station]],'[8]Reach and Share'!$A$3:$C$562,3,0)</f>
        <v>0</v>
      </c>
      <c r="G424" s="2">
        <f>Share16[[#This Row],[Q1''2025]]-Share16[[#This Row],[Q4''2024]]</f>
        <v>0</v>
      </c>
    </row>
    <row r="425" spans="1:7" x14ac:dyDescent="0.45">
      <c r="A425" s="3" t="s">
        <v>203</v>
      </c>
      <c r="B425" s="2">
        <v>0</v>
      </c>
      <c r="C425" s="2">
        <v>0</v>
      </c>
      <c r="D425" s="2">
        <v>0</v>
      </c>
      <c r="E425" s="2">
        <v>0</v>
      </c>
      <c r="F425" s="2">
        <f>VLOOKUP(Share16[[#This Row],[Station]],'[8]Reach and Share'!$A$3:$C$562,3,0)</f>
        <v>0</v>
      </c>
      <c r="G425" s="2">
        <f>Share16[[#This Row],[Q1''2025]]-Share16[[#This Row],[Q4''2024]]</f>
        <v>0</v>
      </c>
    </row>
    <row r="426" spans="1:7" x14ac:dyDescent="0.45">
      <c r="A426" s="3" t="s">
        <v>45</v>
      </c>
      <c r="B426" s="2">
        <v>0</v>
      </c>
      <c r="C426" s="2">
        <v>0</v>
      </c>
      <c r="D426" s="2">
        <v>0</v>
      </c>
      <c r="E426" s="2">
        <v>0</v>
      </c>
      <c r="F426" s="2">
        <f>VLOOKUP(Share16[[#This Row],[Station]],'[8]Reach and Share'!$A$3:$C$562,3,0)</f>
        <v>0</v>
      </c>
      <c r="G426" s="2">
        <f>Share16[[#This Row],[Q1''2025]]-Share16[[#This Row],[Q4''2024]]</f>
        <v>0</v>
      </c>
    </row>
    <row r="427" spans="1:7" x14ac:dyDescent="0.45">
      <c r="A427" s="3" t="s">
        <v>502</v>
      </c>
      <c r="B427" s="2">
        <v>0</v>
      </c>
      <c r="C427" s="2">
        <v>0</v>
      </c>
      <c r="D427" s="2">
        <v>0</v>
      </c>
      <c r="E427" s="2">
        <v>0</v>
      </c>
      <c r="F427" s="2">
        <f>VLOOKUP(Share16[[#This Row],[Station]],'[8]Reach and Share'!$A$3:$C$562,3,0)</f>
        <v>0</v>
      </c>
      <c r="G427" s="2">
        <f>Share16[[#This Row],[Q1''2025]]-Share16[[#This Row],[Q4''2024]]</f>
        <v>0</v>
      </c>
    </row>
    <row r="428" spans="1:7" x14ac:dyDescent="0.45">
      <c r="A428" s="3" t="s">
        <v>475</v>
      </c>
      <c r="B428" s="2">
        <v>0</v>
      </c>
      <c r="C428" s="2">
        <v>0</v>
      </c>
      <c r="D428" s="2">
        <v>0</v>
      </c>
      <c r="E428" s="2">
        <v>0</v>
      </c>
      <c r="F428" s="2">
        <f>VLOOKUP(Share16[[#This Row],[Station]],'[8]Reach and Share'!$A$3:$C$562,3,0)</f>
        <v>0</v>
      </c>
      <c r="G428" s="2">
        <f>Share16[[#This Row],[Q1''2025]]-Share16[[#This Row],[Q4''2024]]</f>
        <v>0</v>
      </c>
    </row>
    <row r="429" spans="1:7" x14ac:dyDescent="0.45">
      <c r="A429" s="3" t="s">
        <v>388</v>
      </c>
      <c r="B429" s="2">
        <v>0</v>
      </c>
      <c r="C429" s="2">
        <v>0</v>
      </c>
      <c r="D429" s="2">
        <v>0</v>
      </c>
      <c r="E429" s="2">
        <v>0</v>
      </c>
      <c r="F429" s="2">
        <f>VLOOKUP(Share16[[#This Row],[Station]],'[8]Reach and Share'!$A$3:$C$562,3,0)</f>
        <v>0</v>
      </c>
      <c r="G429" s="2">
        <f>Share16[[#This Row],[Q1''2025]]-Share16[[#This Row],[Q4''2024]]</f>
        <v>0</v>
      </c>
    </row>
    <row r="430" spans="1:7" x14ac:dyDescent="0.45">
      <c r="A430" s="3" t="s">
        <v>521</v>
      </c>
      <c r="B430" s="2">
        <v>0</v>
      </c>
      <c r="C430" s="2">
        <v>0</v>
      </c>
      <c r="D430" s="2">
        <v>0</v>
      </c>
      <c r="E430" s="2">
        <v>0</v>
      </c>
      <c r="F430" s="2">
        <f>VLOOKUP(Share16[[#This Row],[Station]],'[8]Reach and Share'!$A$3:$C$562,3,0)</f>
        <v>0</v>
      </c>
      <c r="G430" s="2">
        <f>Share16[[#This Row],[Q1''2025]]-Share16[[#This Row],[Q4''2024]]</f>
        <v>0</v>
      </c>
    </row>
    <row r="431" spans="1:7" x14ac:dyDescent="0.45">
      <c r="A431" s="3" t="s">
        <v>401</v>
      </c>
      <c r="B431" s="2">
        <v>0</v>
      </c>
      <c r="C431" s="2">
        <v>0</v>
      </c>
      <c r="D431" s="2">
        <v>0</v>
      </c>
      <c r="E431" s="2">
        <v>0</v>
      </c>
      <c r="F431" s="2">
        <f>VLOOKUP(Share16[[#This Row],[Station]],'[8]Reach and Share'!$A$3:$C$562,3,0)</f>
        <v>0</v>
      </c>
      <c r="G431" s="2">
        <f>Share16[[#This Row],[Q1''2025]]-Share16[[#This Row],[Q4''2024]]</f>
        <v>0</v>
      </c>
    </row>
    <row r="432" spans="1:7" x14ac:dyDescent="0.45">
      <c r="A432" s="3" t="s">
        <v>400</v>
      </c>
      <c r="B432" s="2">
        <v>0</v>
      </c>
      <c r="C432" s="2">
        <v>0</v>
      </c>
      <c r="D432" s="2">
        <v>0</v>
      </c>
      <c r="E432" s="2">
        <v>0</v>
      </c>
      <c r="F432" s="2">
        <f>VLOOKUP(Share16[[#This Row],[Station]],'[8]Reach and Share'!$A$3:$C$562,3,0)</f>
        <v>0</v>
      </c>
      <c r="G432" s="2">
        <f>Share16[[#This Row],[Q1''2025]]-Share16[[#This Row],[Q4''2024]]</f>
        <v>0</v>
      </c>
    </row>
    <row r="433" spans="1:7" x14ac:dyDescent="0.45">
      <c r="A433" s="3" t="s">
        <v>398</v>
      </c>
      <c r="B433" s="2">
        <v>0</v>
      </c>
      <c r="C433" s="2">
        <v>0</v>
      </c>
      <c r="D433" s="2">
        <v>0</v>
      </c>
      <c r="E433" s="2">
        <v>0</v>
      </c>
      <c r="F433" s="2">
        <f>VLOOKUP(Share16[[#This Row],[Station]],'[8]Reach and Share'!$A$3:$C$562,3,0)</f>
        <v>0</v>
      </c>
      <c r="G433" s="2">
        <f>Share16[[#This Row],[Q1''2025]]-Share16[[#This Row],[Q4''2024]]</f>
        <v>0</v>
      </c>
    </row>
    <row r="434" spans="1:7" x14ac:dyDescent="0.45">
      <c r="A434" s="3" t="s">
        <v>391</v>
      </c>
      <c r="B434" s="2">
        <v>0</v>
      </c>
      <c r="C434" s="2">
        <v>0</v>
      </c>
      <c r="D434" s="2">
        <v>0</v>
      </c>
      <c r="E434" s="2">
        <v>0</v>
      </c>
      <c r="F434" s="2">
        <f>VLOOKUP(Share16[[#This Row],[Station]],'[8]Reach and Share'!$A$3:$C$562,3,0)</f>
        <v>0</v>
      </c>
      <c r="G434" s="2">
        <f>Share16[[#This Row],[Q1''2025]]-Share16[[#This Row],[Q4''2024]]</f>
        <v>0</v>
      </c>
    </row>
    <row r="435" spans="1:7" x14ac:dyDescent="0.45">
      <c r="A435" s="3" t="s">
        <v>390</v>
      </c>
      <c r="B435" s="2">
        <v>0</v>
      </c>
      <c r="C435" s="2">
        <v>0</v>
      </c>
      <c r="D435" s="2">
        <v>0</v>
      </c>
      <c r="E435" s="2">
        <v>0</v>
      </c>
      <c r="F435" s="2">
        <f>VLOOKUP(Share16[[#This Row],[Station]],'[8]Reach and Share'!$A$3:$C$562,3,0)</f>
        <v>0</v>
      </c>
      <c r="G435" s="2">
        <f>Share16[[#This Row],[Q1''2025]]-Share16[[#This Row],[Q4''2024]]</f>
        <v>0</v>
      </c>
    </row>
    <row r="436" spans="1:7" x14ac:dyDescent="0.45">
      <c r="A436" s="3" t="s">
        <v>389</v>
      </c>
      <c r="B436" s="2">
        <v>0</v>
      </c>
      <c r="C436" s="2">
        <v>0</v>
      </c>
      <c r="D436" s="2">
        <v>0</v>
      </c>
      <c r="E436" s="2">
        <v>0</v>
      </c>
      <c r="F436" s="2">
        <f>VLOOKUP(Share16[[#This Row],[Station]],'[8]Reach and Share'!$A$3:$C$562,3,0)</f>
        <v>0</v>
      </c>
      <c r="G436" s="2">
        <f>Share16[[#This Row],[Q1''2025]]-Share16[[#This Row],[Q4''2024]]</f>
        <v>0</v>
      </c>
    </row>
    <row r="437" spans="1:7" x14ac:dyDescent="0.45">
      <c r="A437" s="3" t="s">
        <v>392</v>
      </c>
      <c r="B437" s="2">
        <v>0</v>
      </c>
      <c r="C437" s="2">
        <v>0</v>
      </c>
      <c r="D437" s="2">
        <v>0</v>
      </c>
      <c r="E437" s="2">
        <v>0</v>
      </c>
      <c r="F437" s="2">
        <f>VLOOKUP(Share16[[#This Row],[Station]],'[8]Reach and Share'!$A$3:$C$562,3,0)</f>
        <v>0</v>
      </c>
      <c r="G437" s="2">
        <f>Share16[[#This Row],[Q1''2025]]-Share16[[#This Row],[Q4''2024]]</f>
        <v>0</v>
      </c>
    </row>
    <row r="438" spans="1:7" x14ac:dyDescent="0.45">
      <c r="A438" s="3" t="s">
        <v>395</v>
      </c>
      <c r="B438" s="2">
        <v>0</v>
      </c>
      <c r="C438" s="2">
        <v>0</v>
      </c>
      <c r="D438" s="2">
        <v>0</v>
      </c>
      <c r="E438" s="2">
        <v>0</v>
      </c>
      <c r="F438" s="2">
        <f>VLOOKUP(Share16[[#This Row],[Station]],'[8]Reach and Share'!$A$3:$C$562,3,0)</f>
        <v>0</v>
      </c>
      <c r="G438" s="2">
        <f>Share16[[#This Row],[Q1''2025]]-Share16[[#This Row],[Q4''2024]]</f>
        <v>0</v>
      </c>
    </row>
    <row r="439" spans="1:7" x14ac:dyDescent="0.45">
      <c r="A439" s="3" t="s">
        <v>159</v>
      </c>
      <c r="B439" s="2">
        <v>0</v>
      </c>
      <c r="C439" s="2">
        <v>0</v>
      </c>
      <c r="D439" s="2">
        <v>0</v>
      </c>
      <c r="E439" s="2">
        <v>0</v>
      </c>
      <c r="F439" s="2">
        <f>VLOOKUP(Share16[[#This Row],[Station]],'[8]Reach and Share'!$A$3:$C$562,3,0)</f>
        <v>0</v>
      </c>
      <c r="G439" s="2">
        <f>Share16[[#This Row],[Q1''2025]]-Share16[[#This Row],[Q4''2024]]</f>
        <v>0</v>
      </c>
    </row>
    <row r="440" spans="1:7" x14ac:dyDescent="0.45">
      <c r="A440" s="3" t="s">
        <v>265</v>
      </c>
      <c r="B440" s="2">
        <v>0</v>
      </c>
      <c r="C440" s="2">
        <v>0</v>
      </c>
      <c r="D440" s="2">
        <v>0</v>
      </c>
      <c r="E440" s="2">
        <v>0</v>
      </c>
      <c r="F440" s="2">
        <f>VLOOKUP(Share16[[#This Row],[Station]],'[8]Reach and Share'!$A$3:$C$562,3,0)</f>
        <v>0</v>
      </c>
      <c r="G440" s="2">
        <f>Share16[[#This Row],[Q1''2025]]-Share16[[#This Row],[Q4''2024]]</f>
        <v>0</v>
      </c>
    </row>
    <row r="441" spans="1:7" x14ac:dyDescent="0.45">
      <c r="A441" s="3" t="s">
        <v>221</v>
      </c>
      <c r="B441" s="2">
        <v>0</v>
      </c>
      <c r="C441" s="2">
        <v>0</v>
      </c>
      <c r="D441" s="2">
        <v>0</v>
      </c>
      <c r="E441" s="2">
        <v>0</v>
      </c>
      <c r="F441" s="2">
        <f>VLOOKUP(Share16[[#This Row],[Station]],'[8]Reach and Share'!$A$3:$C$562,3,0)</f>
        <v>0</v>
      </c>
      <c r="G441" s="2">
        <f>Share16[[#This Row],[Q1''2025]]-Share16[[#This Row],[Q4''2024]]</f>
        <v>0</v>
      </c>
    </row>
    <row r="442" spans="1:7" x14ac:dyDescent="0.45">
      <c r="A442" s="3" t="s">
        <v>485</v>
      </c>
      <c r="B442" s="2">
        <v>0</v>
      </c>
      <c r="C442" s="2">
        <v>0</v>
      </c>
      <c r="D442" s="2">
        <v>0</v>
      </c>
      <c r="E442" s="2">
        <v>0</v>
      </c>
      <c r="F442" s="2">
        <f>VLOOKUP(Share16[[#This Row],[Station]],'[8]Reach and Share'!$A$3:$C$562,3,0)</f>
        <v>0</v>
      </c>
      <c r="G442" s="2">
        <f>Share16[[#This Row],[Q1''2025]]-Share16[[#This Row],[Q4''2024]]</f>
        <v>0</v>
      </c>
    </row>
    <row r="443" spans="1:7" x14ac:dyDescent="0.45">
      <c r="A443" s="3" t="s">
        <v>244</v>
      </c>
      <c r="B443" s="2">
        <v>5.6596007408931878E-4</v>
      </c>
      <c r="C443" s="2">
        <v>0</v>
      </c>
      <c r="D443" s="2">
        <v>0</v>
      </c>
      <c r="E443" s="2">
        <v>0</v>
      </c>
      <c r="F443" s="2">
        <f>VLOOKUP(Share16[[#This Row],[Station]],'[8]Reach and Share'!$A$3:$C$562,3,0)</f>
        <v>0</v>
      </c>
      <c r="G443" s="2">
        <f>Share16[[#This Row],[Q1''2025]]-Share16[[#This Row],[Q4''2024]]</f>
        <v>0</v>
      </c>
    </row>
    <row r="444" spans="1:7" x14ac:dyDescent="0.45">
      <c r="A444" s="3" t="s">
        <v>504</v>
      </c>
      <c r="B444" s="2">
        <v>0</v>
      </c>
      <c r="C444" s="2">
        <v>0</v>
      </c>
      <c r="D444" s="2">
        <v>0</v>
      </c>
      <c r="E444" s="2">
        <v>0</v>
      </c>
      <c r="F444" s="2">
        <f>VLOOKUP(Share16[[#This Row],[Station]],'[8]Reach and Share'!$A$3:$C$562,3,0)</f>
        <v>0</v>
      </c>
      <c r="G444" s="2">
        <f>Share16[[#This Row],[Q1''2025]]-Share16[[#This Row],[Q4''2024]]</f>
        <v>0</v>
      </c>
    </row>
    <row r="445" spans="1:7" x14ac:dyDescent="0.45">
      <c r="A445" s="3" t="s">
        <v>287</v>
      </c>
      <c r="B445" s="2">
        <v>0</v>
      </c>
      <c r="C445" s="2">
        <v>0</v>
      </c>
      <c r="D445" s="2">
        <v>1.4247449706502541E-3</v>
      </c>
      <c r="E445" s="2">
        <v>0</v>
      </c>
      <c r="F445" s="2">
        <f>VLOOKUP(Share16[[#This Row],[Station]],'[8]Reach and Share'!$A$3:$C$562,3,0)</f>
        <v>0</v>
      </c>
      <c r="G445" s="2">
        <f>Share16[[#This Row],[Q1''2025]]-Share16[[#This Row],[Q4''2024]]</f>
        <v>0</v>
      </c>
    </row>
    <row r="446" spans="1:7" x14ac:dyDescent="0.45">
      <c r="A446" s="3" t="s">
        <v>39</v>
      </c>
      <c r="B446" s="2">
        <v>0</v>
      </c>
      <c r="C446" s="2">
        <v>0</v>
      </c>
      <c r="D446" s="2">
        <v>0</v>
      </c>
      <c r="E446" s="2">
        <v>0</v>
      </c>
      <c r="F446" s="2">
        <f>VLOOKUP(Share16[[#This Row],[Station]],'[8]Reach and Share'!$A$3:$C$562,3,0)</f>
        <v>0</v>
      </c>
      <c r="G446" s="2">
        <f>Share16[[#This Row],[Q1''2025]]-Share16[[#This Row],[Q4''2024]]</f>
        <v>0</v>
      </c>
    </row>
    <row r="447" spans="1:7" x14ac:dyDescent="0.45">
      <c r="A447" s="3" t="s">
        <v>479</v>
      </c>
      <c r="B447" s="2">
        <v>0</v>
      </c>
      <c r="C447" s="2">
        <v>0</v>
      </c>
      <c r="D447" s="2">
        <v>0</v>
      </c>
      <c r="E447" s="2">
        <v>0</v>
      </c>
      <c r="F447" s="2">
        <f>VLOOKUP(Share16[[#This Row],[Station]],'[8]Reach and Share'!$A$3:$C$562,3,0)</f>
        <v>0</v>
      </c>
      <c r="G447" s="2">
        <f>Share16[[#This Row],[Q1''2025]]-Share16[[#This Row],[Q4''2024]]</f>
        <v>0</v>
      </c>
    </row>
    <row r="448" spans="1:7" x14ac:dyDescent="0.45">
      <c r="A448" s="3" t="s">
        <v>184</v>
      </c>
      <c r="B448" s="2">
        <v>0</v>
      </c>
      <c r="C448" s="2">
        <v>0</v>
      </c>
      <c r="D448" s="2">
        <v>0</v>
      </c>
      <c r="E448" s="2">
        <v>0</v>
      </c>
      <c r="F448" s="2">
        <f>VLOOKUP(Share16[[#This Row],[Station]],'[8]Reach and Share'!$A$3:$C$562,3,0)</f>
        <v>0</v>
      </c>
      <c r="G448" s="2">
        <f>Share16[[#This Row],[Q1''2025]]-Share16[[#This Row],[Q4''2024]]</f>
        <v>0</v>
      </c>
    </row>
    <row r="449" spans="1:7" x14ac:dyDescent="0.45">
      <c r="A449" s="3" t="s">
        <v>266</v>
      </c>
      <c r="B449" s="2">
        <v>0</v>
      </c>
      <c r="C449" s="2">
        <v>0</v>
      </c>
      <c r="D449" s="2">
        <v>0</v>
      </c>
      <c r="E449" s="2">
        <v>0</v>
      </c>
      <c r="F449" s="2">
        <f>VLOOKUP(Share16[[#This Row],[Station]],'[8]Reach and Share'!$A$3:$C$562,3,0)</f>
        <v>0</v>
      </c>
      <c r="G449" s="2">
        <f>Share16[[#This Row],[Q1''2025]]-Share16[[#This Row],[Q4''2024]]</f>
        <v>0</v>
      </c>
    </row>
    <row r="450" spans="1:7" x14ac:dyDescent="0.45">
      <c r="A450" s="3" t="s">
        <v>522</v>
      </c>
      <c r="B450" s="2">
        <v>0</v>
      </c>
      <c r="C450" s="2">
        <v>0</v>
      </c>
      <c r="D450" s="2">
        <v>0</v>
      </c>
      <c r="E450" s="2">
        <v>0</v>
      </c>
      <c r="F450" s="2">
        <f>VLOOKUP(Share16[[#This Row],[Station]],'[8]Reach and Share'!$A$3:$C$562,3,0)</f>
        <v>0</v>
      </c>
      <c r="G450" s="2">
        <f>Share16[[#This Row],[Q1''2025]]-Share16[[#This Row],[Q4''2024]]</f>
        <v>0</v>
      </c>
    </row>
    <row r="451" spans="1:7" x14ac:dyDescent="0.45">
      <c r="A451" s="3" t="s">
        <v>245</v>
      </c>
      <c r="B451" s="2">
        <v>3.0870549495781019E-4</v>
      </c>
      <c r="C451" s="2">
        <v>0</v>
      </c>
      <c r="D451" s="2">
        <v>0</v>
      </c>
      <c r="E451" s="2">
        <v>0</v>
      </c>
      <c r="F451" s="2">
        <f>VLOOKUP(Share16[[#This Row],[Station]],'[8]Reach and Share'!$A$3:$C$562,3,0)</f>
        <v>0</v>
      </c>
      <c r="G451" s="2">
        <f>Share16[[#This Row],[Q1''2025]]-Share16[[#This Row],[Q4''2024]]</f>
        <v>0</v>
      </c>
    </row>
    <row r="452" spans="1:7" x14ac:dyDescent="0.45">
      <c r="A452" s="3" t="s">
        <v>79</v>
      </c>
      <c r="B452" s="2">
        <v>0</v>
      </c>
      <c r="C452" s="2">
        <v>0</v>
      </c>
      <c r="D452" s="2">
        <v>0</v>
      </c>
      <c r="E452" s="2">
        <v>0</v>
      </c>
      <c r="F452" s="2">
        <f>VLOOKUP(Share16[[#This Row],[Station]],'[8]Reach and Share'!$A$3:$C$562,3,0)</f>
        <v>0</v>
      </c>
      <c r="G452" s="2">
        <f>Share16[[#This Row],[Q1''2025]]-Share16[[#This Row],[Q4''2024]]</f>
        <v>0</v>
      </c>
    </row>
    <row r="453" spans="1:7" x14ac:dyDescent="0.45">
      <c r="A453" s="3" t="s">
        <v>451</v>
      </c>
      <c r="B453" s="2">
        <v>0</v>
      </c>
      <c r="C453" s="2">
        <v>0</v>
      </c>
      <c r="D453" s="2">
        <v>0</v>
      </c>
      <c r="E453" s="2">
        <v>0</v>
      </c>
      <c r="F453" s="2">
        <f>VLOOKUP(Share16[[#This Row],[Station]],'[8]Reach and Share'!$A$3:$C$562,3,0)</f>
        <v>0</v>
      </c>
      <c r="G453" s="2">
        <f>Share16[[#This Row],[Q1''2025]]-Share16[[#This Row],[Q4''2024]]</f>
        <v>0</v>
      </c>
    </row>
    <row r="454" spans="1:7" x14ac:dyDescent="0.45">
      <c r="A454" s="3" t="s">
        <v>47</v>
      </c>
      <c r="B454" s="2">
        <v>0</v>
      </c>
      <c r="C454" s="2">
        <v>0</v>
      </c>
      <c r="D454" s="2">
        <v>0</v>
      </c>
      <c r="E454" s="2">
        <v>0</v>
      </c>
      <c r="F454" s="2">
        <f>VLOOKUP(Share16[[#This Row],[Station]],'[8]Reach and Share'!$A$3:$C$562,3,0)</f>
        <v>0</v>
      </c>
      <c r="G454" s="2">
        <f>Share16[[#This Row],[Q1''2025]]-Share16[[#This Row],[Q4''2024]]</f>
        <v>0</v>
      </c>
    </row>
    <row r="455" spans="1:7" x14ac:dyDescent="0.45">
      <c r="A455" s="3" t="s">
        <v>252</v>
      </c>
      <c r="B455" s="2">
        <v>0</v>
      </c>
      <c r="C455" s="2">
        <v>0</v>
      </c>
      <c r="D455" s="2">
        <v>0</v>
      </c>
      <c r="E455" s="2">
        <v>0</v>
      </c>
      <c r="F455" s="2">
        <f>VLOOKUP(Share16[[#This Row],[Station]],'[8]Reach and Share'!$A$3:$C$562,3,0)</f>
        <v>0</v>
      </c>
      <c r="G455" s="2">
        <f>Share16[[#This Row],[Q1''2025]]-Share16[[#This Row],[Q4''2024]]</f>
        <v>0</v>
      </c>
    </row>
    <row r="456" spans="1:7" x14ac:dyDescent="0.45">
      <c r="A456" s="3" t="s">
        <v>246</v>
      </c>
      <c r="B456" s="2">
        <v>0</v>
      </c>
      <c r="C456" s="2">
        <v>0</v>
      </c>
      <c r="D456" s="2">
        <v>0</v>
      </c>
      <c r="E456" s="2">
        <v>0</v>
      </c>
      <c r="F456" s="2">
        <f>VLOOKUP(Share16[[#This Row],[Station]],'[8]Reach and Share'!$A$3:$C$562,3,0)</f>
        <v>0</v>
      </c>
      <c r="G456" s="2">
        <f>Share16[[#This Row],[Q1''2025]]-Share16[[#This Row],[Q4''2024]]</f>
        <v>0</v>
      </c>
    </row>
    <row r="457" spans="1:7" x14ac:dyDescent="0.45">
      <c r="A457" s="3" t="s">
        <v>447</v>
      </c>
      <c r="B457" s="2">
        <v>0</v>
      </c>
      <c r="C457" s="2">
        <v>0</v>
      </c>
      <c r="D457" s="2">
        <v>0</v>
      </c>
      <c r="E457" s="2">
        <v>0</v>
      </c>
      <c r="F457" s="2">
        <f>VLOOKUP(Share16[[#This Row],[Station]],'[8]Reach and Share'!$A$3:$C$562,3,0)</f>
        <v>0</v>
      </c>
      <c r="G457" s="2">
        <f>Share16[[#This Row],[Q1''2025]]-Share16[[#This Row],[Q4''2024]]</f>
        <v>0</v>
      </c>
    </row>
    <row r="458" spans="1:7" x14ac:dyDescent="0.45">
      <c r="A458" s="3" t="s">
        <v>253</v>
      </c>
      <c r="B458" s="2">
        <v>0</v>
      </c>
      <c r="C458" s="2">
        <v>0</v>
      </c>
      <c r="D458" s="2">
        <v>0</v>
      </c>
      <c r="E458" s="2">
        <v>0</v>
      </c>
      <c r="F458" s="2">
        <f>VLOOKUP(Share16[[#This Row],[Station]],'[8]Reach and Share'!$A$3:$C$562,3,0)</f>
        <v>0</v>
      </c>
      <c r="G458" s="2">
        <f>Share16[[#This Row],[Q1''2025]]-Share16[[#This Row],[Q4''2024]]</f>
        <v>0</v>
      </c>
    </row>
    <row r="459" spans="1:7" x14ac:dyDescent="0.45">
      <c r="A459" s="3" t="s">
        <v>153</v>
      </c>
      <c r="B459" s="2">
        <v>0</v>
      </c>
      <c r="C459" s="2">
        <v>0</v>
      </c>
      <c r="D459" s="2">
        <v>0</v>
      </c>
      <c r="E459" s="2">
        <v>0</v>
      </c>
      <c r="F459" s="2">
        <f>VLOOKUP(Share16[[#This Row],[Station]],'[8]Reach and Share'!$A$3:$C$562,3,0)</f>
        <v>0</v>
      </c>
      <c r="G459" s="2">
        <f>Share16[[#This Row],[Q1''2025]]-Share16[[#This Row],[Q4''2024]]</f>
        <v>0</v>
      </c>
    </row>
    <row r="460" spans="1:7" x14ac:dyDescent="0.45">
      <c r="A460" s="3" t="s">
        <v>249</v>
      </c>
      <c r="B460" s="2">
        <v>0</v>
      </c>
      <c r="C460" s="2">
        <v>0</v>
      </c>
      <c r="D460" s="2">
        <v>0</v>
      </c>
      <c r="E460" s="2">
        <v>0</v>
      </c>
      <c r="F460" s="2">
        <f>VLOOKUP(Share16[[#This Row],[Station]],'[8]Reach and Share'!$A$3:$C$562,3,0)</f>
        <v>0</v>
      </c>
      <c r="G460" s="2">
        <f>Share16[[#This Row],[Q1''2025]]-Share16[[#This Row],[Q4''2024]]</f>
        <v>0</v>
      </c>
    </row>
    <row r="461" spans="1:7" x14ac:dyDescent="0.45">
      <c r="A461" s="3" t="s">
        <v>248</v>
      </c>
      <c r="B461" s="2">
        <v>0</v>
      </c>
      <c r="C461" s="2">
        <v>0</v>
      </c>
      <c r="D461" s="2">
        <v>0</v>
      </c>
      <c r="E461" s="2">
        <v>0</v>
      </c>
      <c r="F461" s="2">
        <f>VLOOKUP(Share16[[#This Row],[Station]],'[8]Reach and Share'!$A$3:$C$562,3,0)</f>
        <v>0</v>
      </c>
      <c r="G461" s="2">
        <f>Share16[[#This Row],[Q1''2025]]-Share16[[#This Row],[Q4''2024]]</f>
        <v>0</v>
      </c>
    </row>
    <row r="462" spans="1:7" x14ac:dyDescent="0.45">
      <c r="A462" s="3" t="s">
        <v>247</v>
      </c>
      <c r="B462" s="2">
        <v>0</v>
      </c>
      <c r="C462" s="2">
        <v>0</v>
      </c>
      <c r="D462" s="2">
        <v>0</v>
      </c>
      <c r="E462" s="2">
        <v>0</v>
      </c>
      <c r="F462" s="2">
        <f>VLOOKUP(Share16[[#This Row],[Station]],'[8]Reach and Share'!$A$3:$C$562,3,0)</f>
        <v>0</v>
      </c>
      <c r="G462" s="2">
        <f>Share16[[#This Row],[Q1''2025]]-Share16[[#This Row],[Q4''2024]]</f>
        <v>0</v>
      </c>
    </row>
    <row r="463" spans="1:7" x14ac:dyDescent="0.45">
      <c r="A463" s="3" t="s">
        <v>250</v>
      </c>
      <c r="B463" s="2">
        <v>0</v>
      </c>
      <c r="C463" s="2">
        <v>0</v>
      </c>
      <c r="D463" s="2">
        <v>0</v>
      </c>
      <c r="E463" s="2">
        <v>0</v>
      </c>
      <c r="F463" s="2">
        <f>VLOOKUP(Share16[[#This Row],[Station]],'[8]Reach and Share'!$A$3:$C$562,3,0)</f>
        <v>0</v>
      </c>
      <c r="G463" s="2">
        <f>Share16[[#This Row],[Q1''2025]]-Share16[[#This Row],[Q4''2024]]</f>
        <v>0</v>
      </c>
    </row>
    <row r="464" spans="1:7" x14ac:dyDescent="0.45">
      <c r="A464" s="3" t="s">
        <v>251</v>
      </c>
      <c r="B464" s="2">
        <v>0</v>
      </c>
      <c r="C464" s="2">
        <v>0</v>
      </c>
      <c r="D464" s="2">
        <v>0</v>
      </c>
      <c r="E464" s="2">
        <v>0</v>
      </c>
      <c r="F464" s="2">
        <f>VLOOKUP(Share16[[#This Row],[Station]],'[8]Reach and Share'!$A$3:$C$562,3,0)</f>
        <v>0</v>
      </c>
      <c r="G464" s="2">
        <f>Share16[[#This Row],[Q1''2025]]-Share16[[#This Row],[Q4''2024]]</f>
        <v>0</v>
      </c>
    </row>
    <row r="465" spans="1:7" x14ac:dyDescent="0.45">
      <c r="A465" s="3" t="s">
        <v>229</v>
      </c>
      <c r="B465" s="2">
        <v>0</v>
      </c>
      <c r="C465" s="2">
        <v>0</v>
      </c>
      <c r="D465" s="2">
        <v>0</v>
      </c>
      <c r="E465" s="2">
        <v>0</v>
      </c>
      <c r="F465" s="2">
        <f>VLOOKUP(Share16[[#This Row],[Station]],'[8]Reach and Share'!$A$3:$C$562,3,0)</f>
        <v>0</v>
      </c>
      <c r="G465" s="2">
        <f>Share16[[#This Row],[Q1''2025]]-Share16[[#This Row],[Q4''2024]]</f>
        <v>0</v>
      </c>
    </row>
    <row r="466" spans="1:7" x14ac:dyDescent="0.45">
      <c r="A466" s="3" t="s">
        <v>286</v>
      </c>
      <c r="B466" s="2">
        <v>0</v>
      </c>
      <c r="C466" s="2">
        <v>0</v>
      </c>
      <c r="D466" s="2">
        <v>0</v>
      </c>
      <c r="E466" s="2">
        <v>0</v>
      </c>
      <c r="F466" s="2">
        <f>VLOOKUP(Share16[[#This Row],[Station]],'[8]Reach and Share'!$A$3:$C$562,3,0)</f>
        <v>0</v>
      </c>
      <c r="G466" s="2">
        <f>Share16[[#This Row],[Q1''2025]]-Share16[[#This Row],[Q4''2024]]</f>
        <v>0</v>
      </c>
    </row>
    <row r="467" spans="1:7" x14ac:dyDescent="0.45">
      <c r="A467" s="3" t="s">
        <v>40</v>
      </c>
      <c r="B467" s="2">
        <v>0</v>
      </c>
      <c r="C467" s="2">
        <v>0</v>
      </c>
      <c r="D467" s="2">
        <v>0</v>
      </c>
      <c r="E467" s="2">
        <v>0</v>
      </c>
      <c r="F467" s="2">
        <f>VLOOKUP(Share16[[#This Row],[Station]],'[8]Reach and Share'!$A$3:$C$562,3,0)</f>
        <v>0</v>
      </c>
      <c r="G467" s="2">
        <f>Share16[[#This Row],[Q1''2025]]-Share16[[#This Row],[Q4''2024]]</f>
        <v>0</v>
      </c>
    </row>
    <row r="468" spans="1:7" x14ac:dyDescent="0.45">
      <c r="A468" s="3" t="s">
        <v>181</v>
      </c>
      <c r="B468" s="2">
        <v>0</v>
      </c>
      <c r="C468" s="2">
        <v>0</v>
      </c>
      <c r="D468" s="2">
        <v>0</v>
      </c>
      <c r="E468" s="2">
        <v>0</v>
      </c>
      <c r="F468" s="2">
        <f>VLOOKUP(Share16[[#This Row],[Station]],'[8]Reach and Share'!$A$3:$C$562,3,0)</f>
        <v>0</v>
      </c>
      <c r="G468" s="2">
        <f>Share16[[#This Row],[Q1''2025]]-Share16[[#This Row],[Q4''2024]]</f>
        <v>0</v>
      </c>
    </row>
    <row r="469" spans="1:7" x14ac:dyDescent="0.45">
      <c r="A469" s="3" t="s">
        <v>278</v>
      </c>
      <c r="B469" s="2">
        <v>0</v>
      </c>
      <c r="C469" s="2">
        <v>0</v>
      </c>
      <c r="D469" s="2">
        <v>0</v>
      </c>
      <c r="E469" s="2">
        <v>0</v>
      </c>
      <c r="F469" s="2">
        <f>VLOOKUP(Share16[[#This Row],[Station]],'[8]Reach and Share'!$A$3:$C$562,3,0)</f>
        <v>0</v>
      </c>
      <c r="G469" s="2">
        <f>Share16[[#This Row],[Q1''2025]]-Share16[[#This Row],[Q4''2024]]</f>
        <v>0</v>
      </c>
    </row>
    <row r="470" spans="1:7" x14ac:dyDescent="0.45">
      <c r="A470" s="3" t="s">
        <v>283</v>
      </c>
      <c r="B470" s="2">
        <v>0</v>
      </c>
      <c r="C470" s="2">
        <v>0</v>
      </c>
      <c r="D470" s="2">
        <v>0</v>
      </c>
      <c r="E470" s="2">
        <v>0</v>
      </c>
      <c r="F470" s="2">
        <f>VLOOKUP(Share16[[#This Row],[Station]],'[8]Reach and Share'!$A$3:$C$562,3,0)</f>
        <v>0</v>
      </c>
      <c r="G470" s="2">
        <f>Share16[[#This Row],[Q1''2025]]-Share16[[#This Row],[Q4''2024]]</f>
        <v>0</v>
      </c>
    </row>
    <row r="471" spans="1:7" x14ac:dyDescent="0.45">
      <c r="A471" s="3" t="s">
        <v>280</v>
      </c>
      <c r="B471" s="2">
        <v>0</v>
      </c>
      <c r="C471" s="2">
        <v>0</v>
      </c>
      <c r="D471" s="2">
        <v>0</v>
      </c>
      <c r="E471" s="2">
        <v>0</v>
      </c>
      <c r="F471" s="2">
        <f>VLOOKUP(Share16[[#This Row],[Station]],'[8]Reach and Share'!$A$3:$C$562,3,0)</f>
        <v>0</v>
      </c>
      <c r="G471" s="2">
        <f>Share16[[#This Row],[Q1''2025]]-Share16[[#This Row],[Q4''2024]]</f>
        <v>0</v>
      </c>
    </row>
    <row r="472" spans="1:7" x14ac:dyDescent="0.45">
      <c r="A472" s="3" t="s">
        <v>73</v>
      </c>
      <c r="B472" s="2">
        <v>0</v>
      </c>
      <c r="C472" s="2">
        <v>0</v>
      </c>
      <c r="D472" s="2">
        <v>0</v>
      </c>
      <c r="E472" s="2">
        <v>0</v>
      </c>
      <c r="F472" s="2">
        <f>VLOOKUP(Share16[[#This Row],[Station]],'[8]Reach and Share'!$A$3:$C$562,3,0)</f>
        <v>0</v>
      </c>
      <c r="G472" s="2">
        <f>Share16[[#This Row],[Q1''2025]]-Share16[[#This Row],[Q4''2024]]</f>
        <v>0</v>
      </c>
    </row>
    <row r="473" spans="1:7" x14ac:dyDescent="0.45">
      <c r="A473" s="3" t="s">
        <v>275</v>
      </c>
      <c r="B473" s="2">
        <v>0</v>
      </c>
      <c r="C473" s="2">
        <v>0</v>
      </c>
      <c r="D473" s="2">
        <v>0</v>
      </c>
      <c r="E473" s="2">
        <v>0</v>
      </c>
      <c r="F473" s="2">
        <f>VLOOKUP(Share16[[#This Row],[Station]],'[8]Reach and Share'!$A$3:$C$562,3,0)</f>
        <v>0</v>
      </c>
      <c r="G473" s="2">
        <f>Share16[[#This Row],[Q1''2025]]-Share16[[#This Row],[Q4''2024]]</f>
        <v>0</v>
      </c>
    </row>
    <row r="474" spans="1:7" x14ac:dyDescent="0.45">
      <c r="A474" s="3" t="s">
        <v>274</v>
      </c>
      <c r="B474" s="2">
        <v>0</v>
      </c>
      <c r="C474" s="2">
        <v>0</v>
      </c>
      <c r="D474" s="2">
        <v>0</v>
      </c>
      <c r="E474" s="2">
        <v>0</v>
      </c>
      <c r="F474" s="2">
        <f>VLOOKUP(Share16[[#This Row],[Station]],'[8]Reach and Share'!$A$3:$C$562,3,0)</f>
        <v>0</v>
      </c>
      <c r="G474" s="2">
        <f>Share16[[#This Row],[Q1''2025]]-Share16[[#This Row],[Q4''2024]]</f>
        <v>0</v>
      </c>
    </row>
    <row r="475" spans="1:7" x14ac:dyDescent="0.45">
      <c r="A475" s="3" t="s">
        <v>273</v>
      </c>
      <c r="B475" s="2">
        <v>0</v>
      </c>
      <c r="C475" s="2">
        <v>0</v>
      </c>
      <c r="D475" s="2">
        <v>0</v>
      </c>
      <c r="E475" s="2">
        <v>0</v>
      </c>
      <c r="F475" s="2">
        <f>VLOOKUP(Share16[[#This Row],[Station]],'[8]Reach and Share'!$A$3:$C$562,3,0)</f>
        <v>0</v>
      </c>
      <c r="G475" s="2">
        <f>Share16[[#This Row],[Q1''2025]]-Share16[[#This Row],[Q4''2024]]</f>
        <v>0</v>
      </c>
    </row>
    <row r="476" spans="1:7" x14ac:dyDescent="0.45">
      <c r="A476" s="3" t="s">
        <v>276</v>
      </c>
      <c r="B476" s="2">
        <v>0</v>
      </c>
      <c r="C476" s="2">
        <v>0</v>
      </c>
      <c r="D476" s="2">
        <v>0</v>
      </c>
      <c r="E476" s="2">
        <v>0</v>
      </c>
      <c r="F476" s="2">
        <f>VLOOKUP(Share16[[#This Row],[Station]],'[8]Reach and Share'!$A$3:$C$562,3,0)</f>
        <v>0</v>
      </c>
      <c r="G476" s="2">
        <f>Share16[[#This Row],[Q1''2025]]-Share16[[#This Row],[Q4''2024]]</f>
        <v>0</v>
      </c>
    </row>
    <row r="477" spans="1:7" x14ac:dyDescent="0.45">
      <c r="A477" s="3" t="s">
        <v>446</v>
      </c>
      <c r="B477" s="2">
        <v>0</v>
      </c>
      <c r="C477" s="2">
        <v>0</v>
      </c>
      <c r="D477" s="2">
        <v>0</v>
      </c>
      <c r="E477" s="2">
        <v>0</v>
      </c>
      <c r="F477" s="2">
        <f>VLOOKUP(Share16[[#This Row],[Station]],'[8]Reach and Share'!$A$3:$C$562,3,0)</f>
        <v>0</v>
      </c>
      <c r="G477" s="2">
        <f>Share16[[#This Row],[Q1''2025]]-Share16[[#This Row],[Q4''2024]]</f>
        <v>0</v>
      </c>
    </row>
    <row r="478" spans="1:7" x14ac:dyDescent="0.45">
      <c r="A478" s="3" t="s">
        <v>268</v>
      </c>
      <c r="B478" s="2">
        <v>0</v>
      </c>
      <c r="C478" s="2">
        <v>2.1649707728945661E-4</v>
      </c>
      <c r="D478" s="2">
        <v>0</v>
      </c>
      <c r="E478" s="2">
        <v>0</v>
      </c>
      <c r="F478" s="2">
        <f>VLOOKUP(Share16[[#This Row],[Station]],'[8]Reach and Share'!$A$3:$C$562,3,0)</f>
        <v>0</v>
      </c>
      <c r="G478" s="2">
        <f>Share16[[#This Row],[Q1''2025]]-Share16[[#This Row],[Q4''2024]]</f>
        <v>0</v>
      </c>
    </row>
    <row r="479" spans="1:7" x14ac:dyDescent="0.45">
      <c r="A479" s="3" t="s">
        <v>477</v>
      </c>
      <c r="B479" s="2">
        <v>0</v>
      </c>
      <c r="C479" s="2">
        <v>0</v>
      </c>
      <c r="D479" s="2">
        <v>0</v>
      </c>
      <c r="E479" s="2">
        <v>0</v>
      </c>
      <c r="F479" s="2">
        <f>VLOOKUP(Share16[[#This Row],[Station]],'[8]Reach and Share'!$A$3:$C$562,3,0)</f>
        <v>0</v>
      </c>
      <c r="G479" s="2">
        <f>Share16[[#This Row],[Q1''2025]]-Share16[[#This Row],[Q4''2024]]</f>
        <v>0</v>
      </c>
    </row>
    <row r="480" spans="1:7" x14ac:dyDescent="0.45">
      <c r="A480" s="3" t="s">
        <v>495</v>
      </c>
      <c r="B480" s="2">
        <v>0</v>
      </c>
      <c r="C480" s="2">
        <v>0</v>
      </c>
      <c r="D480" s="2">
        <v>0</v>
      </c>
      <c r="E480" s="2">
        <v>0</v>
      </c>
      <c r="F480" s="2">
        <f>VLOOKUP(Share16[[#This Row],[Station]],'[8]Reach and Share'!$A$3:$C$562,3,0)</f>
        <v>0</v>
      </c>
      <c r="G480" s="2">
        <f>Share16[[#This Row],[Q1''2025]]-Share16[[#This Row],[Q4''2024]]</f>
        <v>0</v>
      </c>
    </row>
    <row r="481" spans="1:7" x14ac:dyDescent="0.45">
      <c r="A481" s="3" t="s">
        <v>282</v>
      </c>
      <c r="B481" s="2">
        <v>0</v>
      </c>
      <c r="C481" s="2">
        <v>0</v>
      </c>
      <c r="D481" s="2">
        <v>0</v>
      </c>
      <c r="E481" s="2">
        <v>0</v>
      </c>
      <c r="F481" s="2">
        <f>VLOOKUP(Share16[[#This Row],[Station]],'[8]Reach and Share'!$A$3:$C$562,3,0)</f>
        <v>0</v>
      </c>
      <c r="G481" s="2">
        <f>Share16[[#This Row],[Q1''2025]]-Share16[[#This Row],[Q4''2024]]</f>
        <v>0</v>
      </c>
    </row>
    <row r="482" spans="1:7" x14ac:dyDescent="0.45">
      <c r="A482" s="3" t="s">
        <v>269</v>
      </c>
      <c r="B482" s="2">
        <v>0</v>
      </c>
      <c r="C482" s="2">
        <v>0</v>
      </c>
      <c r="D482" s="2">
        <v>0</v>
      </c>
      <c r="E482" s="2">
        <v>0</v>
      </c>
      <c r="F482" s="2">
        <f>VLOOKUP(Share16[[#This Row],[Station]],'[8]Reach and Share'!$A$3:$C$562,3,0)</f>
        <v>0</v>
      </c>
      <c r="G482" s="2">
        <f>Share16[[#This Row],[Q1''2025]]-Share16[[#This Row],[Q4''2024]]</f>
        <v>0</v>
      </c>
    </row>
    <row r="483" spans="1:7" x14ac:dyDescent="0.45">
      <c r="A483" s="3" t="s">
        <v>452</v>
      </c>
      <c r="B483" s="2">
        <v>0</v>
      </c>
      <c r="C483" s="2">
        <v>0</v>
      </c>
      <c r="D483" s="2">
        <v>0</v>
      </c>
      <c r="E483" s="2">
        <v>0</v>
      </c>
      <c r="F483" s="2">
        <f>VLOOKUP(Share16[[#This Row],[Station]],'[8]Reach and Share'!$A$3:$C$562,3,0)</f>
        <v>0</v>
      </c>
      <c r="G483" s="2">
        <f>Share16[[#This Row],[Q1''2025]]-Share16[[#This Row],[Q4''2024]]</f>
        <v>0</v>
      </c>
    </row>
    <row r="484" spans="1:7" x14ac:dyDescent="0.45">
      <c r="A484" s="3" t="s">
        <v>285</v>
      </c>
      <c r="B484" s="2">
        <v>0</v>
      </c>
      <c r="C484" s="2">
        <v>0</v>
      </c>
      <c r="D484" s="2">
        <v>0</v>
      </c>
      <c r="E484" s="2">
        <v>0</v>
      </c>
      <c r="F484" s="2">
        <f>VLOOKUP(Share16[[#This Row],[Station]],'[8]Reach and Share'!$A$3:$C$562,3,0)</f>
        <v>0</v>
      </c>
      <c r="G484" s="2">
        <f>Share16[[#This Row],[Q1''2025]]-Share16[[#This Row],[Q4''2024]]</f>
        <v>0</v>
      </c>
    </row>
    <row r="485" spans="1:7" x14ac:dyDescent="0.45">
      <c r="A485" s="3" t="s">
        <v>93</v>
      </c>
      <c r="B485" s="2">
        <v>0</v>
      </c>
      <c r="C485" s="2">
        <v>0</v>
      </c>
      <c r="D485" s="2">
        <v>0</v>
      </c>
      <c r="E485" s="2">
        <v>0</v>
      </c>
      <c r="F485" s="2">
        <f>VLOOKUP(Share16[[#This Row],[Station]],'[8]Reach and Share'!$A$3:$C$562,3,0)</f>
        <v>0</v>
      </c>
      <c r="G485" s="2">
        <f>Share16[[#This Row],[Q1''2025]]-Share16[[#This Row],[Q4''2024]]</f>
        <v>0</v>
      </c>
    </row>
    <row r="486" spans="1:7" x14ac:dyDescent="0.45">
      <c r="A486" s="3" t="s">
        <v>503</v>
      </c>
      <c r="B486" s="2">
        <v>0</v>
      </c>
      <c r="C486" s="2">
        <v>0</v>
      </c>
      <c r="D486" s="2">
        <v>0</v>
      </c>
      <c r="E486" s="2">
        <v>0</v>
      </c>
      <c r="F486" s="2">
        <f>VLOOKUP(Share16[[#This Row],[Station]],'[8]Reach and Share'!$A$3:$C$562,3,0)</f>
        <v>0</v>
      </c>
      <c r="G486" s="2">
        <f>Share16[[#This Row],[Q1''2025]]-Share16[[#This Row],[Q4''2024]]</f>
        <v>0</v>
      </c>
    </row>
    <row r="487" spans="1:7" x14ac:dyDescent="0.45">
      <c r="A487" s="3" t="s">
        <v>44</v>
      </c>
      <c r="B487" s="2">
        <v>0</v>
      </c>
      <c r="C487" s="2">
        <v>2.1649707728945661E-4</v>
      </c>
      <c r="D487" s="2">
        <v>0</v>
      </c>
      <c r="E487" s="2">
        <v>0</v>
      </c>
      <c r="F487" s="2">
        <f>VLOOKUP(Share16[[#This Row],[Station]],'[8]Reach and Share'!$A$3:$C$562,3,0)</f>
        <v>0</v>
      </c>
      <c r="G487" s="2">
        <f>Share16[[#This Row],[Q1''2025]]-Share16[[#This Row],[Q4''2024]]</f>
        <v>0</v>
      </c>
    </row>
    <row r="488" spans="1:7" x14ac:dyDescent="0.45">
      <c r="A488" s="3" t="s">
        <v>222</v>
      </c>
      <c r="B488" s="2">
        <v>0</v>
      </c>
      <c r="C488" s="2">
        <v>0</v>
      </c>
      <c r="D488" s="2">
        <v>9.6882658004217249E-4</v>
      </c>
      <c r="E488" s="2">
        <v>0</v>
      </c>
      <c r="F488" s="2">
        <f>VLOOKUP(Share16[[#This Row],[Station]],'[8]Reach and Share'!$A$3:$C$562,3,0)</f>
        <v>0</v>
      </c>
      <c r="G488" s="2">
        <f>Share16[[#This Row],[Q1''2025]]-Share16[[#This Row],[Q4''2024]]</f>
        <v>0</v>
      </c>
    </row>
    <row r="489" spans="1:7" x14ac:dyDescent="0.45">
      <c r="A489" s="3" t="s">
        <v>188</v>
      </c>
      <c r="B489" s="2">
        <v>0</v>
      </c>
      <c r="C489" s="2">
        <v>0</v>
      </c>
      <c r="D489" s="2">
        <v>0</v>
      </c>
      <c r="E489" s="2">
        <v>0</v>
      </c>
      <c r="F489" s="2">
        <f>VLOOKUP(Share16[[#This Row],[Station]],'[8]Reach and Share'!$A$3:$C$562,3,0)</f>
        <v>0</v>
      </c>
      <c r="G489" s="2">
        <f>Share16[[#This Row],[Q1''2025]]-Share16[[#This Row],[Q4''2024]]</f>
        <v>0</v>
      </c>
    </row>
    <row r="490" spans="1:7" x14ac:dyDescent="0.45">
      <c r="A490" s="3" t="s">
        <v>466</v>
      </c>
      <c r="B490" s="2">
        <v>0</v>
      </c>
      <c r="C490" s="2">
        <v>0</v>
      </c>
      <c r="D490" s="2">
        <v>0</v>
      </c>
      <c r="E490" s="2">
        <v>0</v>
      </c>
      <c r="F490" s="2">
        <f>VLOOKUP(Share16[[#This Row],[Station]],'[8]Reach and Share'!$A$3:$C$562,3,0)</f>
        <v>0</v>
      </c>
      <c r="G490" s="2">
        <f>Share16[[#This Row],[Q1''2025]]-Share16[[#This Row],[Q4''2024]]</f>
        <v>0</v>
      </c>
    </row>
    <row r="491" spans="1:7" x14ac:dyDescent="0.45">
      <c r="A491" s="3" t="s">
        <v>267</v>
      </c>
      <c r="B491" s="2">
        <v>0</v>
      </c>
      <c r="C491" s="2">
        <v>0</v>
      </c>
      <c r="D491" s="2">
        <v>0</v>
      </c>
      <c r="E491" s="2">
        <v>0</v>
      </c>
      <c r="F491" s="2">
        <f>VLOOKUP(Share16[[#This Row],[Station]],'[8]Reach and Share'!$A$3:$C$562,3,0)</f>
        <v>0</v>
      </c>
      <c r="G491" s="2">
        <f>Share16[[#This Row],[Q1''2025]]-Share16[[#This Row],[Q4''2024]]</f>
        <v>0</v>
      </c>
    </row>
    <row r="492" spans="1:7" x14ac:dyDescent="0.45">
      <c r="A492" s="3" t="s">
        <v>288</v>
      </c>
      <c r="B492" s="2">
        <v>0</v>
      </c>
      <c r="C492" s="2">
        <v>1.688677202857762E-3</v>
      </c>
      <c r="D492" s="2">
        <v>0</v>
      </c>
      <c r="E492" s="2">
        <v>0</v>
      </c>
      <c r="F492" s="2">
        <f>VLOOKUP(Share16[[#This Row],[Station]],'[8]Reach and Share'!$A$3:$C$562,3,0)</f>
        <v>0</v>
      </c>
      <c r="G492" s="2">
        <f>Share16[[#This Row],[Q1''2025]]-Share16[[#This Row],[Q4''2024]]</f>
        <v>0</v>
      </c>
    </row>
    <row r="493" spans="1:7" x14ac:dyDescent="0.45">
      <c r="A493" s="3" t="s">
        <v>379</v>
      </c>
      <c r="B493" s="2">
        <v>0</v>
      </c>
      <c r="C493" s="2">
        <v>0</v>
      </c>
      <c r="D493" s="2">
        <v>0</v>
      </c>
      <c r="E493" s="2">
        <v>4.9610557126556532E-5</v>
      </c>
      <c r="F493" s="2">
        <f>VLOOKUP(Share16[[#This Row],[Station]],'[8]Reach and Share'!$A$3:$C$562,3,0)</f>
        <v>0</v>
      </c>
      <c r="G493" s="2">
        <f>Share16[[#This Row],[Q1''2025]]-Share16[[#This Row],[Q4''2024]]</f>
        <v>-4.9610557126556532E-5</v>
      </c>
    </row>
    <row r="494" spans="1:7" x14ac:dyDescent="0.45">
      <c r="A494" s="3" t="s">
        <v>373</v>
      </c>
      <c r="B494" s="2">
        <v>0</v>
      </c>
      <c r="C494" s="2">
        <v>0</v>
      </c>
      <c r="D494" s="2">
        <v>0</v>
      </c>
      <c r="E494" s="2">
        <v>4.9610557126556532E-5</v>
      </c>
      <c r="F494" s="2">
        <f>VLOOKUP(Share16[[#This Row],[Station]],'[8]Reach and Share'!$A$3:$C$562,3,0)</f>
        <v>0</v>
      </c>
      <c r="G494" s="2">
        <f>Share16[[#This Row],[Q1''2025]]-Share16[[#This Row],[Q4''2024]]</f>
        <v>-4.9610557126556532E-5</v>
      </c>
    </row>
    <row r="495" spans="1:7" x14ac:dyDescent="0.45">
      <c r="A495" s="3" t="s">
        <v>445</v>
      </c>
      <c r="B495" s="2">
        <v>0</v>
      </c>
      <c r="C495" s="2">
        <v>0</v>
      </c>
      <c r="D495" s="2">
        <v>0</v>
      </c>
      <c r="E495" s="2">
        <v>4.9610557126556532E-5</v>
      </c>
      <c r="F495" s="2">
        <f>VLOOKUP(Share16[[#This Row],[Station]],'[8]Reach and Share'!$A$3:$C$562,3,0)</f>
        <v>0</v>
      </c>
      <c r="G495" s="2">
        <f>Share16[[#This Row],[Q1''2025]]-Share16[[#This Row],[Q4''2024]]</f>
        <v>-4.9610557126556532E-5</v>
      </c>
    </row>
    <row r="496" spans="1:7" x14ac:dyDescent="0.45">
      <c r="A496" s="3" t="s">
        <v>24</v>
      </c>
      <c r="B496" s="2">
        <v>0</v>
      </c>
      <c r="C496" s="2">
        <v>0</v>
      </c>
      <c r="D496" s="2">
        <v>0</v>
      </c>
      <c r="E496" s="2">
        <v>9.9221114253113065E-5</v>
      </c>
      <c r="F496" s="2">
        <f>VLOOKUP(Share16[[#This Row],[Station]],'[8]Reach and Share'!$A$3:$C$562,3,0)</f>
        <v>0</v>
      </c>
      <c r="G496" s="2">
        <f>Share16[[#This Row],[Q1''2025]]-Share16[[#This Row],[Q4''2024]]</f>
        <v>-9.9221114253113065E-5</v>
      </c>
    </row>
    <row r="497" spans="1:7" x14ac:dyDescent="0.45">
      <c r="A497" s="3" t="s">
        <v>498</v>
      </c>
      <c r="B497" s="2">
        <v>0</v>
      </c>
      <c r="C497" s="2">
        <v>0</v>
      </c>
      <c r="D497" s="2">
        <v>0</v>
      </c>
      <c r="E497" s="2">
        <v>9.9221114253113065E-5</v>
      </c>
      <c r="F497" s="2">
        <f>VLOOKUP(Share16[[#This Row],[Station]],'[8]Reach and Share'!$A$3:$C$562,3,0)</f>
        <v>0</v>
      </c>
      <c r="G497" s="2">
        <f>Share16[[#This Row],[Q1''2025]]-Share16[[#This Row],[Q4''2024]]</f>
        <v>-9.9221114253113065E-5</v>
      </c>
    </row>
    <row r="498" spans="1:7" x14ac:dyDescent="0.45">
      <c r="A498" s="3" t="s">
        <v>305</v>
      </c>
      <c r="B498" s="2">
        <v>0</v>
      </c>
      <c r="C498" s="2">
        <v>0</v>
      </c>
      <c r="D498" s="2">
        <v>0</v>
      </c>
      <c r="E498" s="2">
        <v>9.9221114253113065E-5</v>
      </c>
      <c r="F498" s="2">
        <f>VLOOKUP(Share16[[#This Row],[Station]],'[8]Reach and Share'!$A$3:$C$562,3,0)</f>
        <v>0</v>
      </c>
      <c r="G498" s="2">
        <f>Share16[[#This Row],[Q1''2025]]-Share16[[#This Row],[Q4''2024]]</f>
        <v>-9.9221114253113065E-5</v>
      </c>
    </row>
    <row r="499" spans="1:7" x14ac:dyDescent="0.45">
      <c r="A499" s="3" t="s">
        <v>478</v>
      </c>
      <c r="B499" s="2">
        <v>0</v>
      </c>
      <c r="C499" s="2">
        <v>0</v>
      </c>
      <c r="D499" s="2">
        <v>0</v>
      </c>
      <c r="E499" s="2">
        <v>9.9221114253113065E-5</v>
      </c>
      <c r="F499" s="2">
        <f>VLOOKUP(Share16[[#This Row],[Station]],'[8]Reach and Share'!$A$3:$C$562,3,0)</f>
        <v>0</v>
      </c>
      <c r="G499" s="2">
        <f>Share16[[#This Row],[Q1''2025]]-Share16[[#This Row],[Q4''2024]]</f>
        <v>-9.9221114253113065E-5</v>
      </c>
    </row>
    <row r="500" spans="1:7" x14ac:dyDescent="0.45">
      <c r="A500" s="3" t="s">
        <v>325</v>
      </c>
      <c r="B500" s="2">
        <v>0</v>
      </c>
      <c r="C500" s="2">
        <v>0</v>
      </c>
      <c r="D500" s="2">
        <v>0</v>
      </c>
      <c r="E500" s="2">
        <v>1.4883167137966959E-4</v>
      </c>
      <c r="F500" s="2">
        <f>VLOOKUP(Share16[[#This Row],[Station]],'[8]Reach and Share'!$A$3:$C$562,3,0)</f>
        <v>0</v>
      </c>
      <c r="G500" s="2">
        <f>Share16[[#This Row],[Q1''2025]]-Share16[[#This Row],[Q4''2024]]</f>
        <v>-1.4883167137966959E-4</v>
      </c>
    </row>
    <row r="501" spans="1:7" x14ac:dyDescent="0.45">
      <c r="A501" s="3" t="s">
        <v>510</v>
      </c>
      <c r="B501" s="2">
        <v>0</v>
      </c>
      <c r="C501" s="2">
        <v>0</v>
      </c>
      <c r="D501" s="2">
        <v>0</v>
      </c>
      <c r="E501" s="2">
        <v>1.4883167137966959E-4</v>
      </c>
      <c r="F501" s="2">
        <f>VLOOKUP(Share16[[#This Row],[Station]],'[8]Reach and Share'!$A$3:$C$562,3,0)</f>
        <v>0</v>
      </c>
      <c r="G501" s="2">
        <f>Share16[[#This Row],[Q1''2025]]-Share16[[#This Row],[Q4''2024]]</f>
        <v>-1.4883167137966959E-4</v>
      </c>
    </row>
    <row r="502" spans="1:7" x14ac:dyDescent="0.45">
      <c r="A502" s="3" t="s">
        <v>518</v>
      </c>
      <c r="B502" s="2">
        <v>0</v>
      </c>
      <c r="C502" s="2">
        <v>0</v>
      </c>
      <c r="D502" s="2">
        <v>0</v>
      </c>
      <c r="E502" s="2">
        <v>1.9844222850622613E-4</v>
      </c>
      <c r="F502" s="2">
        <f>VLOOKUP(Share16[[#This Row],[Station]],'[8]Reach and Share'!$A$3:$C$562,3,0)</f>
        <v>0</v>
      </c>
      <c r="G502" s="2">
        <f>Share16[[#This Row],[Q1''2025]]-Share16[[#This Row],[Q4''2024]]</f>
        <v>-1.9844222850622613E-4</v>
      </c>
    </row>
    <row r="503" spans="1:7" x14ac:dyDescent="0.45">
      <c r="A503" s="3" t="s">
        <v>316</v>
      </c>
      <c r="B503" s="2">
        <v>0</v>
      </c>
      <c r="C503" s="2">
        <v>0</v>
      </c>
      <c r="D503" s="2">
        <v>0</v>
      </c>
      <c r="E503" s="2">
        <v>1.9844222850622613E-4</v>
      </c>
      <c r="F503" s="2">
        <f>VLOOKUP(Share16[[#This Row],[Station]],'[8]Reach and Share'!$A$3:$C$562,3,0)</f>
        <v>0</v>
      </c>
      <c r="G503" s="2">
        <f>Share16[[#This Row],[Q1''2025]]-Share16[[#This Row],[Q4''2024]]</f>
        <v>-1.9844222850622613E-4</v>
      </c>
    </row>
    <row r="504" spans="1:7" x14ac:dyDescent="0.45">
      <c r="A504" s="3" t="s">
        <v>499</v>
      </c>
      <c r="B504" s="2">
        <v>0</v>
      </c>
      <c r="C504" s="2">
        <v>0</v>
      </c>
      <c r="D504" s="2">
        <v>0</v>
      </c>
      <c r="E504" s="2">
        <v>1.9844222850622613E-4</v>
      </c>
      <c r="F504" s="2">
        <f>VLOOKUP(Share16[[#This Row],[Station]],'[8]Reach and Share'!$A$3:$C$562,3,0)</f>
        <v>0</v>
      </c>
      <c r="G504" s="2">
        <f>Share16[[#This Row],[Q1''2025]]-Share16[[#This Row],[Q4''2024]]</f>
        <v>-1.9844222850622613E-4</v>
      </c>
    </row>
    <row r="505" spans="1:7" x14ac:dyDescent="0.45">
      <c r="A505" s="3" t="s">
        <v>94</v>
      </c>
      <c r="B505" s="2">
        <v>0</v>
      </c>
      <c r="C505" s="2">
        <v>0</v>
      </c>
      <c r="D505" s="2">
        <v>0</v>
      </c>
      <c r="E505" s="2">
        <v>2.480527856327827E-4</v>
      </c>
      <c r="F505" s="2">
        <f>VLOOKUP(Share16[[#This Row],[Station]],'[8]Reach and Share'!$A$3:$C$562,3,0)</f>
        <v>0</v>
      </c>
      <c r="G505" s="2">
        <f>Share16[[#This Row],[Q1''2025]]-Share16[[#This Row],[Q4''2024]]</f>
        <v>-2.480527856327827E-4</v>
      </c>
    </row>
    <row r="506" spans="1:7" x14ac:dyDescent="0.45">
      <c r="A506" s="3" t="s">
        <v>224</v>
      </c>
      <c r="B506" s="2">
        <v>0</v>
      </c>
      <c r="C506" s="2">
        <v>0</v>
      </c>
      <c r="D506" s="2">
        <v>0</v>
      </c>
      <c r="E506" s="2">
        <v>3.9688445701245226E-4</v>
      </c>
      <c r="F506" s="2">
        <f>VLOOKUP(Share16[[#This Row],[Station]],'[8]Reach and Share'!$A$3:$C$562,3,0)</f>
        <v>0</v>
      </c>
      <c r="G506" s="2">
        <f>Share16[[#This Row],[Q1''2025]]-Share16[[#This Row],[Q4''2024]]</f>
        <v>-3.9688445701245226E-4</v>
      </c>
    </row>
    <row r="507" spans="1:7" x14ac:dyDescent="0.45">
      <c r="A507" s="3" t="s">
        <v>186</v>
      </c>
      <c r="B507" s="2">
        <v>0</v>
      </c>
      <c r="C507" s="2">
        <v>1.3422818791946308E-3</v>
      </c>
      <c r="D507" s="2">
        <v>0</v>
      </c>
      <c r="E507" s="2">
        <v>6.449372426452349E-4</v>
      </c>
      <c r="F507" s="2">
        <f>VLOOKUP(Share16[[#This Row],[Station]],'[8]Reach and Share'!$A$3:$C$562,3,0)</f>
        <v>0</v>
      </c>
      <c r="G507" s="2">
        <f>Share16[[#This Row],[Q1''2025]]-Share16[[#This Row],[Q4''2024]]</f>
        <v>-6.449372426452349E-4</v>
      </c>
    </row>
    <row r="508" spans="1:7" x14ac:dyDescent="0.45">
      <c r="A508" s="3" t="s">
        <v>508</v>
      </c>
      <c r="B508" s="2">
        <v>0</v>
      </c>
      <c r="C508" s="2">
        <v>0</v>
      </c>
      <c r="D508" s="2">
        <v>0</v>
      </c>
      <c r="E508" s="2">
        <v>6.449372426452349E-4</v>
      </c>
      <c r="F508" s="2">
        <f>VLOOKUP(Share16[[#This Row],[Station]],'[8]Reach and Share'!$A$3:$C$562,3,0)</f>
        <v>0</v>
      </c>
      <c r="G508" s="2">
        <f>Share16[[#This Row],[Q1''2025]]-Share16[[#This Row],[Q4''2024]]</f>
        <v>-6.449372426452349E-4</v>
      </c>
    </row>
    <row r="509" spans="1:7" x14ac:dyDescent="0.45">
      <c r="A509" s="3" t="s">
        <v>25</v>
      </c>
      <c r="B509" s="2">
        <v>6.688619057419222E-4</v>
      </c>
      <c r="C509" s="2">
        <v>0</v>
      </c>
      <c r="D509" s="2">
        <v>1.709693964780304E-4</v>
      </c>
      <c r="E509" s="2">
        <v>7.9376891402490452E-4</v>
      </c>
      <c r="F509" s="2">
        <f>VLOOKUP(Share16[[#This Row],[Station]],'[8]Reach and Share'!$A$3:$C$562,3,0)</f>
        <v>0</v>
      </c>
      <c r="G509" s="2">
        <f>Share16[[#This Row],[Q1''2025]]-Share16[[#This Row],[Q4''2024]]</f>
        <v>-7.9376891402490452E-4</v>
      </c>
    </row>
    <row r="510" spans="1:7" x14ac:dyDescent="0.45">
      <c r="A510" s="3" t="s">
        <v>254</v>
      </c>
      <c r="B510" s="2">
        <v>0</v>
      </c>
      <c r="C510" s="2">
        <v>3.9402468066681113E-3</v>
      </c>
      <c r="D510" s="2">
        <v>0</v>
      </c>
      <c r="E510" s="2">
        <v>8.4337947115146117E-4</v>
      </c>
      <c r="F510" s="2">
        <f>VLOOKUP(Share16[[#This Row],[Station]],'[8]Reach and Share'!$A$3:$C$562,3,0)</f>
        <v>0</v>
      </c>
      <c r="G510" s="2">
        <f>Share16[[#This Row],[Q1''2025]]-Share16[[#This Row],[Q4''2024]]</f>
        <v>-8.4337947115146117E-4</v>
      </c>
    </row>
    <row r="511" spans="1:7" x14ac:dyDescent="0.45">
      <c r="A511" s="3" t="s">
        <v>338</v>
      </c>
      <c r="B511" s="2">
        <v>0</v>
      </c>
      <c r="C511" s="2">
        <v>0</v>
      </c>
      <c r="D511" s="2">
        <v>0</v>
      </c>
      <c r="E511" s="2">
        <v>8.929900282780176E-4</v>
      </c>
      <c r="F511" s="2">
        <f>VLOOKUP(Share16[[#This Row],[Station]],'[8]Reach and Share'!$A$3:$C$562,3,0)</f>
        <v>0</v>
      </c>
      <c r="G511" s="2">
        <f>Share16[[#This Row],[Q1''2025]]-Share16[[#This Row],[Q4''2024]]</f>
        <v>-8.929900282780176E-4</v>
      </c>
    </row>
    <row r="512" spans="1:7" x14ac:dyDescent="0.45">
      <c r="A512" s="3" t="s">
        <v>284</v>
      </c>
      <c r="B512" s="2">
        <v>0</v>
      </c>
      <c r="C512" s="2">
        <v>0</v>
      </c>
      <c r="D512" s="2">
        <v>0</v>
      </c>
      <c r="E512" s="2">
        <v>8.929900282780176E-4</v>
      </c>
      <c r="F512" s="2">
        <f>VLOOKUP(Share16[[#This Row],[Station]],'[8]Reach and Share'!$A$3:$C$562,3,0)</f>
        <v>0</v>
      </c>
      <c r="G512" s="2">
        <f>Share16[[#This Row],[Q1''2025]]-Share16[[#This Row],[Q4''2024]]</f>
        <v>-8.929900282780176E-4</v>
      </c>
    </row>
    <row r="513" spans="1:7" x14ac:dyDescent="0.45">
      <c r="A513" s="3" t="s">
        <v>168</v>
      </c>
      <c r="B513" s="2">
        <v>1.80078205392056E-3</v>
      </c>
      <c r="C513" s="2">
        <v>0</v>
      </c>
      <c r="D513" s="2">
        <v>7.9785718356414209E-4</v>
      </c>
      <c r="E513" s="2">
        <v>9.9221114253113078E-4</v>
      </c>
      <c r="F513" s="2">
        <f>VLOOKUP(Share16[[#This Row],[Station]],'[8]Reach and Share'!$A$3:$C$562,3,0)</f>
        <v>0</v>
      </c>
      <c r="G513" s="2">
        <f>Share16[[#This Row],[Q1''2025]]-Share16[[#This Row],[Q4''2024]]</f>
        <v>-9.9221114253113078E-4</v>
      </c>
    </row>
    <row r="514" spans="1:7" x14ac:dyDescent="0.45">
      <c r="A514" s="3" t="s">
        <v>397</v>
      </c>
      <c r="B514" s="2">
        <v>0</v>
      </c>
      <c r="C514" s="2">
        <v>0</v>
      </c>
      <c r="D514" s="2">
        <v>0</v>
      </c>
      <c r="E514" s="2">
        <v>9.9221114253113078E-4</v>
      </c>
      <c r="F514" s="2">
        <f>VLOOKUP(Share16[[#This Row],[Station]],'[8]Reach and Share'!$A$3:$C$562,3,0)</f>
        <v>0</v>
      </c>
      <c r="G514" s="2">
        <f>Share16[[#This Row],[Q1''2025]]-Share16[[#This Row],[Q4''2024]]</f>
        <v>-9.9221114253113078E-4</v>
      </c>
    </row>
    <row r="515" spans="1:7" x14ac:dyDescent="0.45">
      <c r="A515" s="3" t="s">
        <v>198</v>
      </c>
      <c r="B515" s="2">
        <v>0</v>
      </c>
      <c r="C515" s="2">
        <v>1.3422818791946308E-3</v>
      </c>
      <c r="D515" s="2">
        <v>7.4086738473813196E-4</v>
      </c>
      <c r="E515" s="2">
        <v>1.4387061566701394E-3</v>
      </c>
      <c r="F515" s="2">
        <f>VLOOKUP(Share16[[#This Row],[Station]],'[8]Reach and Share'!$A$3:$C$562,3,0)</f>
        <v>0</v>
      </c>
      <c r="G515" s="2">
        <f>Share16[[#This Row],[Q1''2025]]-Share16[[#This Row],[Q4''2024]]</f>
        <v>-1.4387061566701394E-3</v>
      </c>
    </row>
    <row r="516" spans="1:7" x14ac:dyDescent="0.45">
      <c r="A516" s="3" t="s">
        <v>9</v>
      </c>
      <c r="B516" s="2">
        <v>0</v>
      </c>
      <c r="C516" s="2">
        <v>0</v>
      </c>
      <c r="D516" s="2">
        <v>5.5280104861229837E-3</v>
      </c>
      <c r="E516" s="2">
        <v>2.1828645135684873E-3</v>
      </c>
      <c r="F516" s="2">
        <f>VLOOKUP(Share16[[#This Row],[Station]],'[8]Reach and Share'!$A$3:$C$562,3,0)</f>
        <v>0</v>
      </c>
      <c r="G516" s="2">
        <f>Share16[[#This Row],[Q1''2025]]-Share16[[#This Row],[Q4''2024]]</f>
        <v>-2.1828645135684873E-3</v>
      </c>
    </row>
    <row r="517" spans="1:7" x14ac:dyDescent="0.45">
      <c r="A517" s="3" t="s">
        <v>362</v>
      </c>
      <c r="B517" s="2">
        <v>0</v>
      </c>
      <c r="C517" s="2">
        <v>8.6598830915782644E-4</v>
      </c>
      <c r="D517" s="2">
        <v>0</v>
      </c>
      <c r="E517" s="2">
        <v>3.4231284417324003E-3</v>
      </c>
      <c r="F517" s="2">
        <f>VLOOKUP(Share16[[#This Row],[Station]],'[8]Reach and Share'!$A$3:$C$562,3,0)</f>
        <v>0</v>
      </c>
      <c r="G517" s="2">
        <f>Share16[[#This Row],[Q1''2025]]-Share16[[#This Row],[Q4''2024]]</f>
        <v>-3.4231284417324003E-3</v>
      </c>
    </row>
    <row r="518" spans="1:7" x14ac:dyDescent="0.45">
      <c r="A518" s="3" t="s">
        <v>20</v>
      </c>
      <c r="B518" s="2">
        <v>0</v>
      </c>
      <c r="C518" s="2">
        <v>0</v>
      </c>
      <c r="D518" s="2">
        <v>0</v>
      </c>
      <c r="E518" s="2">
        <v>4.2665079128838615E-3</v>
      </c>
      <c r="F518" s="2">
        <f>VLOOKUP(Share16[[#This Row],[Station]],'[8]Reach and Share'!$A$3:$C$562,3,0)</f>
        <v>0</v>
      </c>
      <c r="G518" s="2">
        <f>Share16[[#This Row],[Q1''2025]]-Share16[[#This Row],[Q4''2024]]</f>
        <v>-4.2665079128838615E-3</v>
      </c>
    </row>
    <row r="519" spans="1:7" x14ac:dyDescent="0.45">
      <c r="A519" s="3" t="s">
        <v>277</v>
      </c>
      <c r="B519" s="2">
        <v>0</v>
      </c>
      <c r="C519" s="2">
        <v>0</v>
      </c>
      <c r="D519" s="2">
        <v>0</v>
      </c>
      <c r="E519" s="2">
        <v>5.9532668551867838E-3</v>
      </c>
      <c r="F519" s="2">
        <f>VLOOKUP(Share16[[#This Row],[Station]],'[8]Reach and Share'!$A$3:$C$562,3,0)</f>
        <v>0</v>
      </c>
      <c r="G519" s="2">
        <f>Share16[[#This Row],[Q1''2025]]-Share16[[#This Row],[Q4''2024]]</f>
        <v>-5.9532668551867838E-3</v>
      </c>
    </row>
    <row r="520" spans="1:7" x14ac:dyDescent="0.45">
      <c r="A520" s="3" t="s">
        <v>396</v>
      </c>
      <c r="B520" s="2">
        <v>3.0870549495781019E-4</v>
      </c>
      <c r="C520" s="2">
        <v>2.2082701883524569E-3</v>
      </c>
      <c r="D520" s="2">
        <v>8.0355616344674301E-3</v>
      </c>
      <c r="E520" s="2">
        <v>6.0524879694398969E-3</v>
      </c>
      <c r="F520" s="2">
        <f>VLOOKUP(Share16[[#This Row],[Station]],'[8]Reach and Share'!$A$3:$C$562,3,0)</f>
        <v>0</v>
      </c>
      <c r="G520" s="2">
        <f>Share16[[#This Row],[Q1''2025]]-Share16[[#This Row],[Q4''2024]]</f>
        <v>-6.0524879694398969E-3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E9" sqref="E9"/>
    </sheetView>
  </sheetViews>
  <sheetFormatPr defaultRowHeight="14.25" x14ac:dyDescent="0.45"/>
  <cols>
    <col min="1" max="1" width="31.796875" bestFit="1" customWidth="1"/>
    <col min="2" max="5" width="6.73046875" bestFit="1" customWidth="1"/>
    <col min="6" max="7" width="9.06640625" style="2"/>
  </cols>
  <sheetData>
    <row r="1" spans="1:7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s="2" t="s">
        <v>531</v>
      </c>
      <c r="G1" s="2" t="s">
        <v>533</v>
      </c>
    </row>
    <row r="2" spans="1:7" x14ac:dyDescent="0.45">
      <c r="A2" s="3" t="s">
        <v>4</v>
      </c>
      <c r="B2" s="2">
        <v>0.3221</v>
      </c>
      <c r="C2" s="2">
        <v>0.35110000000000002</v>
      </c>
      <c r="D2" s="2">
        <v>0.28210000000000002</v>
      </c>
      <c r="E2" s="2">
        <v>0.34210000000000002</v>
      </c>
      <c r="F2" s="2">
        <f>VLOOKUP(Reach17[[#This Row],[Station]],'[8]Reach and Share'!$A$1:$B$562,2,0)</f>
        <v>0.33629999999999999</v>
      </c>
      <c r="G2" s="2">
        <f>Reach17[[#This Row],[Q1''2025]]-Reach17[[#This Row],[Q4''2024]]</f>
        <v>-5.8000000000000274E-3</v>
      </c>
    </row>
    <row r="3" spans="1:7" x14ac:dyDescent="0.45">
      <c r="A3" s="3" t="s">
        <v>279</v>
      </c>
      <c r="B3" s="2">
        <v>5.2499999999999998E-2</v>
      </c>
      <c r="C3" s="2">
        <v>8.7099999999999997E-2</v>
      </c>
      <c r="D3" s="2">
        <v>7.8600000000000003E-2</v>
      </c>
      <c r="E3" s="2">
        <v>0.1147</v>
      </c>
      <c r="F3" s="2">
        <f>VLOOKUP(Reach17[[#This Row],[Station]],'[8]Reach and Share'!$A$1:$B$562,2,0)</f>
        <v>0.12690000000000001</v>
      </c>
      <c r="G3" s="2">
        <f>Reach17[[#This Row],[Q1''2025]]-Reach17[[#This Row],[Q4''2024]]</f>
        <v>1.2200000000000016E-2</v>
      </c>
    </row>
    <row r="4" spans="1:7" x14ac:dyDescent="0.45">
      <c r="A4" s="3" t="s">
        <v>30</v>
      </c>
      <c r="B4" s="2">
        <v>0.1101</v>
      </c>
      <c r="C4" s="2">
        <v>0.14119999999999999</v>
      </c>
      <c r="D4" s="2">
        <v>9.7199999999999995E-2</v>
      </c>
      <c r="E4" s="2">
        <v>8.7499999999999994E-2</v>
      </c>
      <c r="F4" s="2">
        <f>VLOOKUP(Reach17[[#This Row],[Station]],'[8]Reach and Share'!$A$1:$B$562,2,0)</f>
        <v>0.1066</v>
      </c>
      <c r="G4" s="2">
        <f>Reach17[[#This Row],[Q1''2025]]-Reach17[[#This Row],[Q4''2024]]</f>
        <v>1.9100000000000006E-2</v>
      </c>
    </row>
    <row r="5" spans="1:7" x14ac:dyDescent="0.45">
      <c r="A5" s="3" t="s">
        <v>5</v>
      </c>
      <c r="B5" s="2">
        <v>7.6799999999999993E-2</v>
      </c>
      <c r="C5" s="2">
        <v>5.91E-2</v>
      </c>
      <c r="D5" s="2">
        <v>6.5699999999999995E-2</v>
      </c>
      <c r="E5" s="2">
        <v>5.6399999999999999E-2</v>
      </c>
      <c r="F5" s="2">
        <f>VLOOKUP(Reach17[[#This Row],[Station]],'[8]Reach and Share'!$A$1:$B$562,2,0)</f>
        <v>6.0199999999999997E-2</v>
      </c>
      <c r="G5" s="2">
        <f>Reach17[[#This Row],[Q1''2025]]-Reach17[[#This Row],[Q4''2024]]</f>
        <v>3.7999999999999978E-3</v>
      </c>
    </row>
    <row r="6" spans="1:7" x14ac:dyDescent="0.45">
      <c r="A6" s="3" t="s">
        <v>14</v>
      </c>
      <c r="B6" s="2">
        <v>2.3E-3</v>
      </c>
      <c r="C6" s="2">
        <v>6.3E-3</v>
      </c>
      <c r="D6" s="2">
        <v>4.4999999999999997E-3</v>
      </c>
      <c r="E6" s="2">
        <v>1.46E-2</v>
      </c>
      <c r="F6" s="2">
        <f>VLOOKUP(Reach17[[#This Row],[Station]],'[8]Reach and Share'!$A$1:$B$562,2,0)</f>
        <v>2.3300000000000001E-2</v>
      </c>
      <c r="G6" s="2">
        <f>Reach17[[#This Row],[Q1''2025]]-Reach17[[#This Row],[Q4''2024]]</f>
        <v>8.7000000000000011E-3</v>
      </c>
    </row>
    <row r="7" spans="1:7" x14ac:dyDescent="0.45">
      <c r="A7" s="3" t="s">
        <v>6</v>
      </c>
      <c r="B7" s="2">
        <v>1.78E-2</v>
      </c>
      <c r="C7" s="2">
        <v>1.7100000000000001E-2</v>
      </c>
      <c r="D7" s="2">
        <v>1.9300000000000001E-2</v>
      </c>
      <c r="E7" s="2">
        <v>3.0300000000000001E-2</v>
      </c>
      <c r="F7" s="2">
        <f>VLOOKUP(Reach17[[#This Row],[Station]],'[8]Reach and Share'!$A$1:$B$562,2,0)</f>
        <v>1.2999999999999999E-2</v>
      </c>
      <c r="G7" s="2">
        <f>Reach17[[#This Row],[Q1''2025]]-Reach17[[#This Row],[Q4''2024]]</f>
        <v>-1.7300000000000003E-2</v>
      </c>
    </row>
    <row r="8" spans="1:7" x14ac:dyDescent="0.45">
      <c r="A8" s="3" t="s">
        <v>11</v>
      </c>
      <c r="B8" s="2">
        <v>2.9100000000000001E-2</v>
      </c>
      <c r="C8" s="2">
        <v>1.41E-2</v>
      </c>
      <c r="D8" s="2">
        <v>1.66E-2</v>
      </c>
      <c r="E8" s="2">
        <v>2.0899999999999998E-2</v>
      </c>
      <c r="F8" s="2">
        <f>VLOOKUP(Reach17[[#This Row],[Station]],'[8]Reach and Share'!$A$1:$B$562,2,0)</f>
        <v>1.1900000000000001E-2</v>
      </c>
      <c r="G8" s="2">
        <f>Reach17[[#This Row],[Q1''2025]]-Reach17[[#This Row],[Q4''2024]]</f>
        <v>-8.9999999999999976E-3</v>
      </c>
    </row>
    <row r="9" spans="1:7" x14ac:dyDescent="0.45">
      <c r="A9" s="3" t="s">
        <v>22</v>
      </c>
      <c r="B9" s="2">
        <v>6.3E-3</v>
      </c>
      <c r="C9" s="2">
        <v>4.5999999999999999E-3</v>
      </c>
      <c r="D9" s="2">
        <v>3.3999999999999998E-3</v>
      </c>
      <c r="E9" s="2">
        <v>1.03E-2</v>
      </c>
      <c r="F9" s="2">
        <f>VLOOKUP(Reach17[[#This Row],[Station]],'[8]Reach and Share'!$A$1:$B$562,2,0)</f>
        <v>0.01</v>
      </c>
      <c r="G9" s="2">
        <f>Reach17[[#This Row],[Q1''2025]]-Reach17[[#This Row],[Q4''2024]]</f>
        <v>-2.9999999999999992E-4</v>
      </c>
    </row>
    <row r="10" spans="1:7" x14ac:dyDescent="0.45">
      <c r="A10" s="3" t="s">
        <v>8</v>
      </c>
      <c r="B10" s="2">
        <v>7.7999999999999996E-3</v>
      </c>
      <c r="C10" s="2">
        <v>7.7000000000000002E-3</v>
      </c>
      <c r="D10" s="2">
        <v>7.0000000000000001E-3</v>
      </c>
      <c r="E10" s="2">
        <v>2.07E-2</v>
      </c>
      <c r="F10" s="2">
        <f>VLOOKUP(Reach17[[#This Row],[Station]],'[8]Reach and Share'!$A$1:$B$562,2,0)</f>
        <v>8.9999999999999993E-3</v>
      </c>
      <c r="G10" s="2">
        <f>Reach17[[#This Row],[Q1''2025]]-Reach17[[#This Row],[Q4''2024]]</f>
        <v>-1.17E-2</v>
      </c>
    </row>
    <row r="11" spans="1:7" x14ac:dyDescent="0.45">
      <c r="A11" s="3" t="s">
        <v>336</v>
      </c>
      <c r="B11" s="2">
        <v>6.3E-3</v>
      </c>
      <c r="C11" s="2">
        <v>1.1299999999999999E-2</v>
      </c>
      <c r="D11" s="2">
        <v>7.0000000000000001E-3</v>
      </c>
      <c r="E11" s="2">
        <v>9.9000000000000008E-3</v>
      </c>
      <c r="F11" s="2">
        <f>VLOOKUP(Reach17[[#This Row],[Station]],'[8]Reach and Share'!$A$1:$B$562,2,0)</f>
        <v>7.1999999999999998E-3</v>
      </c>
      <c r="G11" s="2">
        <f>Reach17[[#This Row],[Q1''2025]]-Reach17[[#This Row],[Q4''2024]]</f>
        <v>-2.700000000000001E-3</v>
      </c>
    </row>
    <row r="12" spans="1:7" x14ac:dyDescent="0.45">
      <c r="A12" s="3" t="s">
        <v>261</v>
      </c>
      <c r="B12" s="2">
        <v>4.0000000000000001E-3</v>
      </c>
      <c r="C12" s="2">
        <v>6.1000000000000004E-3</v>
      </c>
      <c r="D12" s="2">
        <v>1.8E-3</v>
      </c>
      <c r="E12" s="2">
        <v>5.1000000000000004E-3</v>
      </c>
      <c r="F12" s="2">
        <f>VLOOKUP(Reach17[[#This Row],[Station]],'[8]Reach and Share'!$A$1:$B$562,2,0)</f>
        <v>4.7999999999999996E-3</v>
      </c>
      <c r="G12" s="2">
        <f>Reach17[[#This Row],[Q1''2025]]-Reach17[[#This Row],[Q4''2024]]</f>
        <v>-3.0000000000000079E-4</v>
      </c>
    </row>
    <row r="13" spans="1:7" x14ac:dyDescent="0.45">
      <c r="A13" s="3" t="s">
        <v>28</v>
      </c>
      <c r="B13" s="2">
        <v>1.5E-3</v>
      </c>
      <c r="C13" s="2">
        <v>3.8E-3</v>
      </c>
      <c r="D13" s="2">
        <v>1.6999999999999999E-3</v>
      </c>
      <c r="E13" s="2">
        <v>1.2699999999999999E-2</v>
      </c>
      <c r="F13" s="2">
        <f>VLOOKUP(Reach17[[#This Row],[Station]],'[8]Reach and Share'!$A$1:$B$562,2,0)</f>
        <v>4.4000000000000003E-3</v>
      </c>
      <c r="G13" s="2">
        <f>Reach17[[#This Row],[Q1''2025]]-Reach17[[#This Row],[Q4''2024]]</f>
        <v>-8.2999999999999984E-3</v>
      </c>
    </row>
    <row r="14" spans="1:7" x14ac:dyDescent="0.45">
      <c r="A14" s="3" t="s">
        <v>7</v>
      </c>
      <c r="B14" s="2">
        <v>9.9000000000000008E-3</v>
      </c>
      <c r="C14" s="2">
        <v>1.89E-2</v>
      </c>
      <c r="D14" s="2">
        <v>4.7000000000000002E-3</v>
      </c>
      <c r="E14" s="2">
        <v>8.3999999999999995E-3</v>
      </c>
      <c r="F14" s="2">
        <f>VLOOKUP(Reach17[[#This Row],[Station]],'[8]Reach and Share'!$A$1:$B$562,2,0)</f>
        <v>4.0000000000000001E-3</v>
      </c>
      <c r="G14" s="2">
        <f>Reach17[[#This Row],[Q1''2025]]-Reach17[[#This Row],[Q4''2024]]</f>
        <v>-4.3999999999999994E-3</v>
      </c>
    </row>
    <row r="15" spans="1:7" x14ac:dyDescent="0.45">
      <c r="A15" s="3" t="s">
        <v>17</v>
      </c>
      <c r="B15" s="2">
        <v>4.0000000000000001E-3</v>
      </c>
      <c r="C15" s="2">
        <v>5.9999999999999995E-4</v>
      </c>
      <c r="D15" s="2">
        <v>5.0000000000000001E-4</v>
      </c>
      <c r="E15" s="2">
        <v>1.9E-3</v>
      </c>
      <c r="F15" s="2">
        <f>VLOOKUP(Reach17[[#This Row],[Station]],'[8]Reach and Share'!$A$1:$B$562,2,0)</f>
        <v>3.0000000000000001E-3</v>
      </c>
      <c r="G15" s="2">
        <f>Reach17[[#This Row],[Q1''2025]]-Reach17[[#This Row],[Q4''2024]]</f>
        <v>1.1000000000000001E-3</v>
      </c>
    </row>
    <row r="16" spans="1:7" x14ac:dyDescent="0.45">
      <c r="A16" s="3" t="s">
        <v>425</v>
      </c>
      <c r="B16" s="3">
        <v>1.1000000000000001E-3</v>
      </c>
      <c r="C16" s="3">
        <v>8.0000000000000004E-4</v>
      </c>
      <c r="D16" s="3">
        <v>3.3E-3</v>
      </c>
      <c r="E16" s="3">
        <v>5.9999999999999995E-4</v>
      </c>
      <c r="F16" s="2">
        <f>VLOOKUP(Reach17[[#This Row],[Station]],'[8]Reach and Share'!$A$1:$B$562,2,0)</f>
        <v>2.5999999999999999E-3</v>
      </c>
      <c r="G16" s="2">
        <f>Reach17[[#This Row],[Q1''2025]]-Reach17[[#This Row],[Q4''2024]]</f>
        <v>2E-3</v>
      </c>
    </row>
    <row r="17" spans="1:7" x14ac:dyDescent="0.45">
      <c r="A17" s="3" t="s">
        <v>19</v>
      </c>
      <c r="B17" s="3">
        <v>1.04E-2</v>
      </c>
      <c r="C17" s="3">
        <v>8.6999999999999994E-3</v>
      </c>
      <c r="D17" s="3">
        <v>2.8999999999999998E-3</v>
      </c>
      <c r="E17" s="3">
        <v>5.9999999999999995E-4</v>
      </c>
      <c r="F17" s="2">
        <f>VLOOKUP(Reach17[[#This Row],[Station]],'[8]Reach and Share'!$A$1:$B$562,2,0)</f>
        <v>2.5999999999999999E-3</v>
      </c>
      <c r="G17" s="2">
        <f>Reach17[[#This Row],[Q1''2025]]-Reach17[[#This Row],[Q4''2024]]</f>
        <v>2E-3</v>
      </c>
    </row>
    <row r="18" spans="1:7" x14ac:dyDescent="0.45">
      <c r="A18" s="3" t="s">
        <v>33</v>
      </c>
      <c r="B18" s="3">
        <v>8.0000000000000004E-4</v>
      </c>
      <c r="C18" s="3">
        <v>2.3999999999999998E-3</v>
      </c>
      <c r="D18" s="3">
        <v>2.9999999999999997E-4</v>
      </c>
      <c r="E18" s="3">
        <v>0</v>
      </c>
      <c r="F18" s="2">
        <f>VLOOKUP(Reach17[[#This Row],[Station]],'[8]Reach and Share'!$A$1:$B$562,2,0)</f>
        <v>2.5000000000000001E-3</v>
      </c>
      <c r="G18" s="2">
        <f>Reach17[[#This Row],[Q1''2025]]-Reach17[[#This Row],[Q4''2024]]</f>
        <v>2.5000000000000001E-3</v>
      </c>
    </row>
    <row r="19" spans="1:7" x14ac:dyDescent="0.45">
      <c r="A19" s="3" t="s">
        <v>42</v>
      </c>
      <c r="B19" s="2">
        <v>2.0000000000000001E-4</v>
      </c>
      <c r="C19" s="2">
        <v>5.0000000000000001E-4</v>
      </c>
      <c r="D19" s="2">
        <v>2.5999999999999999E-3</v>
      </c>
      <c r="E19" s="2">
        <v>2.5999999999999999E-3</v>
      </c>
      <c r="F19" s="2">
        <f>VLOOKUP(Reach17[[#This Row],[Station]],'[8]Reach and Share'!$A$1:$B$562,2,0)</f>
        <v>2.3999999999999998E-3</v>
      </c>
      <c r="G19" s="2">
        <f>Reach17[[#This Row],[Q1''2025]]-Reach17[[#This Row],[Q4''2024]]</f>
        <v>-2.0000000000000009E-4</v>
      </c>
    </row>
    <row r="20" spans="1:7" x14ac:dyDescent="0.45">
      <c r="A20" s="3" t="s">
        <v>13</v>
      </c>
      <c r="B20" s="2">
        <v>1.4E-3</v>
      </c>
      <c r="C20" s="2">
        <v>1.6000000000000001E-3</v>
      </c>
      <c r="D20" s="2">
        <v>1.1000000000000001E-3</v>
      </c>
      <c r="E20" s="2">
        <v>2.2000000000000001E-3</v>
      </c>
      <c r="F20" s="2">
        <f>VLOOKUP(Reach17[[#This Row],[Station]],'[8]Reach and Share'!$A$1:$B$562,2,0)</f>
        <v>2.3E-3</v>
      </c>
      <c r="G20" s="2">
        <f>Reach17[[#This Row],[Q1''2025]]-Reach17[[#This Row],[Q4''2024]]</f>
        <v>9.9999999999999829E-5</v>
      </c>
    </row>
    <row r="21" spans="1:7" x14ac:dyDescent="0.45">
      <c r="A21" s="3" t="s">
        <v>27</v>
      </c>
      <c r="B21" s="2">
        <v>1.6799999999999999E-2</v>
      </c>
      <c r="C21" s="2">
        <v>2.3999999999999998E-3</v>
      </c>
      <c r="D21" s="2">
        <v>2.3999999999999998E-3</v>
      </c>
      <c r="E21" s="2">
        <v>3.8999999999999998E-3</v>
      </c>
      <c r="F21" s="2">
        <f>VLOOKUP(Reach17[[#This Row],[Station]],'[8]Reach and Share'!$A$1:$B$562,2,0)</f>
        <v>2.3E-3</v>
      </c>
      <c r="G21" s="2">
        <f>Reach17[[#This Row],[Q1''2025]]-Reach17[[#This Row],[Q4''2024]]</f>
        <v>-1.5999999999999999E-3</v>
      </c>
    </row>
    <row r="22" spans="1:7" x14ac:dyDescent="0.45">
      <c r="A22" s="3" t="s">
        <v>413</v>
      </c>
      <c r="B22" s="3">
        <v>0</v>
      </c>
      <c r="C22" s="3">
        <v>0</v>
      </c>
      <c r="D22" s="3">
        <v>0</v>
      </c>
      <c r="E22" s="3">
        <v>0</v>
      </c>
      <c r="F22" s="2">
        <f>VLOOKUP(Reach17[[#This Row],[Station]],'[8]Reach and Share'!$A$1:$B$562,2,0)</f>
        <v>2.0999999999999999E-3</v>
      </c>
      <c r="G22" s="2">
        <f>Reach17[[#This Row],[Q1''2025]]-Reach17[[#This Row],[Q4''2024]]</f>
        <v>2.0999999999999999E-3</v>
      </c>
    </row>
    <row r="23" spans="1:7" x14ac:dyDescent="0.45">
      <c r="A23" s="3" t="s">
        <v>393</v>
      </c>
      <c r="B23" s="2">
        <v>0</v>
      </c>
      <c r="C23" s="2">
        <v>0</v>
      </c>
      <c r="D23" s="2">
        <v>4.0000000000000002E-4</v>
      </c>
      <c r="E23" s="2">
        <v>5.9999999999999995E-4</v>
      </c>
      <c r="F23" s="2">
        <f>VLOOKUP(Reach17[[#This Row],[Station]],'[8]Reach and Share'!$A$1:$B$562,2,0)</f>
        <v>1.9E-3</v>
      </c>
      <c r="G23" s="2">
        <f>Reach17[[#This Row],[Q1''2025]]-Reach17[[#This Row],[Q4''2024]]</f>
        <v>1.2999999999999999E-3</v>
      </c>
    </row>
    <row r="24" spans="1:7" x14ac:dyDescent="0.45">
      <c r="A24" s="3" t="s">
        <v>48</v>
      </c>
      <c r="B24" s="2">
        <v>1.2999999999999999E-3</v>
      </c>
      <c r="C24" s="2">
        <v>1E-3</v>
      </c>
      <c r="D24" s="2">
        <v>1.2999999999999999E-3</v>
      </c>
      <c r="E24" s="2">
        <v>3.5000000000000001E-3</v>
      </c>
      <c r="F24" s="2">
        <f>VLOOKUP(Reach17[[#This Row],[Station]],'[8]Reach and Share'!$A$1:$B$562,2,0)</f>
        <v>1.9E-3</v>
      </c>
      <c r="G24" s="2">
        <f>Reach17[[#This Row],[Q1''2025]]-Reach17[[#This Row],[Q4''2024]]</f>
        <v>-1.6000000000000001E-3</v>
      </c>
    </row>
    <row r="25" spans="1:7" x14ac:dyDescent="0.45">
      <c r="A25" s="3" t="s">
        <v>41</v>
      </c>
      <c r="B25" s="2">
        <v>0</v>
      </c>
      <c r="C25" s="2">
        <v>0</v>
      </c>
      <c r="D25" s="2">
        <v>0</v>
      </c>
      <c r="E25" s="2">
        <v>2.3E-3</v>
      </c>
      <c r="F25" s="2">
        <f>VLOOKUP(Reach17[[#This Row],[Station]],'[8]Reach and Share'!$A$1:$B$562,2,0)</f>
        <v>1.8E-3</v>
      </c>
      <c r="G25" s="2">
        <f>Reach17[[#This Row],[Q1''2025]]-Reach17[[#This Row],[Q4''2024]]</f>
        <v>-5.0000000000000001E-4</v>
      </c>
    </row>
    <row r="26" spans="1:7" x14ac:dyDescent="0.45">
      <c r="A26" s="3" t="s">
        <v>61</v>
      </c>
      <c r="B26" s="2">
        <v>0</v>
      </c>
      <c r="C26" s="2">
        <v>1.6999999999999999E-3</v>
      </c>
      <c r="D26" s="2">
        <v>0</v>
      </c>
      <c r="E26" s="2">
        <v>6.9999999999999999E-4</v>
      </c>
      <c r="F26" s="2">
        <f>VLOOKUP(Reach17[[#This Row],[Station]],'[8]Reach and Share'!$A$1:$B$562,2,0)</f>
        <v>1.6999999999999999E-3</v>
      </c>
      <c r="G26" s="2">
        <f>Reach17[[#This Row],[Q1''2025]]-Reach17[[#This Row],[Q4''2024]]</f>
        <v>1E-3</v>
      </c>
    </row>
    <row r="27" spans="1:7" x14ac:dyDescent="0.45">
      <c r="A27" s="3" t="s">
        <v>311</v>
      </c>
      <c r="B27" s="3">
        <v>0</v>
      </c>
      <c r="C27" s="3">
        <v>2.9999999999999997E-4</v>
      </c>
      <c r="D27" s="3">
        <v>2.0000000000000001E-4</v>
      </c>
      <c r="E27" s="3">
        <v>0</v>
      </c>
      <c r="F27" s="2">
        <f>VLOOKUP(Reach17[[#This Row],[Station]],'[8]Reach and Share'!$A$1:$B$562,2,0)</f>
        <v>1.6000000000000001E-3</v>
      </c>
      <c r="G27" s="2">
        <f>Reach17[[#This Row],[Q1''2025]]-Reach17[[#This Row],[Q4''2024]]</f>
        <v>1.6000000000000001E-3</v>
      </c>
    </row>
    <row r="28" spans="1:7" x14ac:dyDescent="0.45">
      <c r="A28" s="3" t="s">
        <v>12</v>
      </c>
      <c r="B28" s="2">
        <v>1.1999999999999999E-3</v>
      </c>
      <c r="C28" s="2">
        <v>1.5E-3</v>
      </c>
      <c r="D28" s="2">
        <v>1.1000000000000001E-3</v>
      </c>
      <c r="E28" s="2">
        <v>2.3999999999999998E-3</v>
      </c>
      <c r="F28" s="2">
        <f>VLOOKUP(Reach17[[#This Row],[Station]],'[8]Reach and Share'!$A$1:$B$562,2,0)</f>
        <v>1.2999999999999999E-3</v>
      </c>
      <c r="G28" s="2">
        <f>Reach17[[#This Row],[Q1''2025]]-Reach17[[#This Row],[Q4''2024]]</f>
        <v>-1.0999999999999998E-3</v>
      </c>
    </row>
    <row r="29" spans="1:7" x14ac:dyDescent="0.45">
      <c r="A29" s="3" t="s">
        <v>179</v>
      </c>
      <c r="B29" s="3">
        <v>0</v>
      </c>
      <c r="C29" s="3">
        <v>0</v>
      </c>
      <c r="D29" s="3">
        <v>0</v>
      </c>
      <c r="E29" s="3">
        <v>1E-4</v>
      </c>
      <c r="F29" s="2">
        <f>VLOOKUP(Reach17[[#This Row],[Station]],'[8]Reach and Share'!$A$1:$B$562,2,0)</f>
        <v>1.1000000000000001E-3</v>
      </c>
      <c r="G29" s="2">
        <f>Reach17[[#This Row],[Q1''2025]]-Reach17[[#This Row],[Q4''2024]]</f>
        <v>1E-3</v>
      </c>
    </row>
    <row r="30" spans="1:7" x14ac:dyDescent="0.45">
      <c r="A30" s="3" t="s">
        <v>256</v>
      </c>
      <c r="B30" s="3">
        <v>5.0000000000000001E-4</v>
      </c>
      <c r="C30" s="3">
        <v>5.0000000000000001E-4</v>
      </c>
      <c r="D30" s="3">
        <v>4.0000000000000002E-4</v>
      </c>
      <c r="E30" s="3">
        <v>2.9999999999999997E-4</v>
      </c>
      <c r="F30" s="2">
        <f>VLOOKUP(Reach17[[#This Row],[Station]],'[8]Reach and Share'!$A$1:$B$562,2,0)</f>
        <v>1.1000000000000001E-3</v>
      </c>
      <c r="G30" s="2">
        <f>Reach17[[#This Row],[Q1''2025]]-Reach17[[#This Row],[Q4''2024]]</f>
        <v>8.0000000000000015E-4</v>
      </c>
    </row>
    <row r="31" spans="1:7" x14ac:dyDescent="0.45">
      <c r="A31" s="3" t="s">
        <v>324</v>
      </c>
      <c r="B31" s="3">
        <v>1.1999999999999999E-3</v>
      </c>
      <c r="C31" s="3">
        <v>4.0000000000000002E-4</v>
      </c>
      <c r="D31" s="3">
        <v>2.9999999999999997E-4</v>
      </c>
      <c r="E31" s="3">
        <v>2.0000000000000001E-4</v>
      </c>
      <c r="F31" s="2">
        <f>VLOOKUP(Reach17[[#This Row],[Station]],'[8]Reach and Share'!$A$1:$B$562,2,0)</f>
        <v>1E-3</v>
      </c>
      <c r="G31" s="2">
        <f>Reach17[[#This Row],[Q1''2025]]-Reach17[[#This Row],[Q4''2024]]</f>
        <v>8.0000000000000004E-4</v>
      </c>
    </row>
    <row r="32" spans="1:7" x14ac:dyDescent="0.45">
      <c r="A32" s="3" t="s">
        <v>281</v>
      </c>
      <c r="B32" s="2">
        <v>3.5000000000000001E-3</v>
      </c>
      <c r="C32" s="2">
        <v>2E-3</v>
      </c>
      <c r="D32" s="2">
        <v>0</v>
      </c>
      <c r="E32" s="2">
        <v>8.9999999999999998E-4</v>
      </c>
      <c r="F32" s="2">
        <f>VLOOKUP(Reach17[[#This Row],[Station]],'[8]Reach and Share'!$A$1:$B$562,2,0)</f>
        <v>8.9999999999999998E-4</v>
      </c>
      <c r="G32" s="2">
        <f>Reach17[[#This Row],[Q1''2025]]-Reach17[[#This Row],[Q4''2024]]</f>
        <v>0</v>
      </c>
    </row>
    <row r="33" spans="1:7" x14ac:dyDescent="0.45">
      <c r="A33" s="3" t="s">
        <v>295</v>
      </c>
      <c r="B33" s="2">
        <v>0</v>
      </c>
      <c r="C33" s="2">
        <v>5.9999999999999995E-4</v>
      </c>
      <c r="D33" s="2">
        <v>1E-4</v>
      </c>
      <c r="E33" s="2">
        <v>1.9E-3</v>
      </c>
      <c r="F33" s="2">
        <f>VLOOKUP(Reach17[[#This Row],[Station]],'[8]Reach and Share'!$A$1:$B$562,2,0)</f>
        <v>8.9999999999999998E-4</v>
      </c>
      <c r="G33" s="2">
        <f>Reach17[[#This Row],[Q1''2025]]-Reach17[[#This Row],[Q4''2024]]</f>
        <v>-1E-3</v>
      </c>
    </row>
    <row r="34" spans="1:7" x14ac:dyDescent="0.45">
      <c r="A34" s="3" t="s">
        <v>367</v>
      </c>
      <c r="B34" s="3">
        <v>0</v>
      </c>
      <c r="C34" s="3">
        <v>0</v>
      </c>
      <c r="D34" s="3">
        <v>2.9999999999999997E-4</v>
      </c>
      <c r="E34" s="3">
        <v>1E-4</v>
      </c>
      <c r="F34" s="2">
        <f>VLOOKUP(Reach17[[#This Row],[Station]],'[8]Reach and Share'!$A$1:$B$562,2,0)</f>
        <v>8.0000000000000004E-4</v>
      </c>
      <c r="G34" s="2">
        <f>Reach17[[#This Row],[Q1''2025]]-Reach17[[#This Row],[Q4''2024]]</f>
        <v>6.9999999999999999E-4</v>
      </c>
    </row>
    <row r="35" spans="1:7" x14ac:dyDescent="0.45">
      <c r="A35" s="3" t="s">
        <v>110</v>
      </c>
      <c r="B35" s="3">
        <v>8.0000000000000004E-4</v>
      </c>
      <c r="C35" s="3">
        <v>0</v>
      </c>
      <c r="D35" s="3">
        <v>1.1000000000000001E-3</v>
      </c>
      <c r="E35" s="3">
        <v>4.0000000000000002E-4</v>
      </c>
      <c r="F35" s="2">
        <f>VLOOKUP(Reach17[[#This Row],[Station]],'[8]Reach and Share'!$A$1:$B$562,2,0)</f>
        <v>8.0000000000000004E-4</v>
      </c>
      <c r="G35" s="2">
        <f>Reach17[[#This Row],[Q1''2025]]-Reach17[[#This Row],[Q4''2024]]</f>
        <v>4.0000000000000002E-4</v>
      </c>
    </row>
    <row r="36" spans="1:7" x14ac:dyDescent="0.45">
      <c r="A36" s="3" t="s">
        <v>90</v>
      </c>
      <c r="B36" s="2">
        <v>7.6E-3</v>
      </c>
      <c r="C36" s="2">
        <v>0</v>
      </c>
      <c r="D36" s="2">
        <v>0</v>
      </c>
      <c r="E36" s="2">
        <v>6.9999999999999999E-4</v>
      </c>
      <c r="F36" s="2">
        <f>VLOOKUP(Reach17[[#This Row],[Station]],'[8]Reach and Share'!$A$1:$B$562,2,0)</f>
        <v>6.9999999999999999E-4</v>
      </c>
      <c r="G36" s="2">
        <f>Reach17[[#This Row],[Q1''2025]]-Reach17[[#This Row],[Q4''2024]]</f>
        <v>0</v>
      </c>
    </row>
    <row r="37" spans="1:7" x14ac:dyDescent="0.45">
      <c r="A37" s="3" t="s">
        <v>412</v>
      </c>
      <c r="B37" s="3">
        <v>0</v>
      </c>
      <c r="C37" s="3">
        <v>0</v>
      </c>
      <c r="D37" s="3">
        <v>0</v>
      </c>
      <c r="E37" s="3">
        <v>0</v>
      </c>
      <c r="F37" s="2">
        <f>VLOOKUP(Reach17[[#This Row],[Station]],'[8]Reach and Share'!$A$1:$B$562,2,0)</f>
        <v>5.9999999999999995E-4</v>
      </c>
      <c r="G37" s="2">
        <f>Reach17[[#This Row],[Q1''2025]]-Reach17[[#This Row],[Q4''2024]]</f>
        <v>5.9999999999999995E-4</v>
      </c>
    </row>
    <row r="38" spans="1:7" x14ac:dyDescent="0.45">
      <c r="A38" s="3" t="s">
        <v>46</v>
      </c>
      <c r="B38" s="3">
        <v>8.9999999999999998E-4</v>
      </c>
      <c r="C38" s="3">
        <v>6.9999999999999999E-4</v>
      </c>
      <c r="D38" s="3">
        <v>0</v>
      </c>
      <c r="E38" s="3">
        <v>5.9999999999999995E-4</v>
      </c>
      <c r="F38" s="2">
        <f>VLOOKUP(Reach17[[#This Row],[Station]],'[8]Reach and Share'!$A$1:$B$562,2,0)</f>
        <v>5.9999999999999995E-4</v>
      </c>
      <c r="G38" s="2">
        <f>Reach17[[#This Row],[Q1''2025]]-Reach17[[#This Row],[Q4''2024]]</f>
        <v>0</v>
      </c>
    </row>
    <row r="39" spans="1:7" x14ac:dyDescent="0.45">
      <c r="A39" s="3" t="s">
        <v>58</v>
      </c>
      <c r="B39" s="3">
        <v>2.0000000000000001E-4</v>
      </c>
      <c r="C39" s="3">
        <v>0</v>
      </c>
      <c r="D39" s="3">
        <v>0</v>
      </c>
      <c r="E39" s="3">
        <v>0</v>
      </c>
      <c r="F39" s="2">
        <f>VLOOKUP(Reach17[[#This Row],[Station]],'[8]Reach and Share'!$A$1:$B$562,2,0)</f>
        <v>5.0000000000000001E-4</v>
      </c>
      <c r="G39" s="2">
        <f>Reach17[[#This Row],[Q1''2025]]-Reach17[[#This Row],[Q4''2024]]</f>
        <v>5.0000000000000001E-4</v>
      </c>
    </row>
    <row r="40" spans="1:7" x14ac:dyDescent="0.45">
      <c r="A40" s="3" t="s">
        <v>335</v>
      </c>
      <c r="B40" s="3">
        <v>0</v>
      </c>
      <c r="C40" s="3">
        <v>0</v>
      </c>
      <c r="D40" s="3">
        <v>3.5000000000000001E-3</v>
      </c>
      <c r="E40" s="3">
        <v>0</v>
      </c>
      <c r="F40" s="2">
        <f>VLOOKUP(Reach17[[#This Row],[Station]],'[8]Reach and Share'!$A$1:$B$562,2,0)</f>
        <v>5.0000000000000001E-4</v>
      </c>
      <c r="G40" s="2">
        <f>Reach17[[#This Row],[Q1''2025]]-Reach17[[#This Row],[Q4''2024]]</f>
        <v>5.0000000000000001E-4</v>
      </c>
    </row>
    <row r="41" spans="1:7" x14ac:dyDescent="0.45">
      <c r="A41" s="3" t="s">
        <v>426</v>
      </c>
      <c r="B41" s="3">
        <v>0</v>
      </c>
      <c r="C41" s="3">
        <v>0</v>
      </c>
      <c r="D41" s="3">
        <v>0</v>
      </c>
      <c r="E41" s="3">
        <v>0</v>
      </c>
      <c r="F41" s="2">
        <f>VLOOKUP(Reach17[[#This Row],[Station]],'[8]Reach and Share'!$A$1:$B$562,2,0)</f>
        <v>5.0000000000000001E-4</v>
      </c>
      <c r="G41" s="2">
        <f>Reach17[[#This Row],[Q1''2025]]-Reach17[[#This Row],[Q4''2024]]</f>
        <v>5.0000000000000001E-4</v>
      </c>
    </row>
    <row r="42" spans="1:7" x14ac:dyDescent="0.45">
      <c r="A42" s="3" t="s">
        <v>78</v>
      </c>
      <c r="B42" s="3">
        <v>0</v>
      </c>
      <c r="C42" s="3">
        <v>0</v>
      </c>
      <c r="D42" s="3">
        <v>0</v>
      </c>
      <c r="E42" s="3">
        <v>1E-4</v>
      </c>
      <c r="F42" s="2">
        <f>VLOOKUP(Reach17[[#This Row],[Station]],'[8]Reach and Share'!$A$1:$B$562,2,0)</f>
        <v>5.0000000000000001E-4</v>
      </c>
      <c r="G42" s="2">
        <f>Reach17[[#This Row],[Q1''2025]]-Reach17[[#This Row],[Q4''2024]]</f>
        <v>4.0000000000000002E-4</v>
      </c>
    </row>
    <row r="43" spans="1:7" x14ac:dyDescent="0.45">
      <c r="A43" s="3" t="s">
        <v>72</v>
      </c>
      <c r="B43" s="2">
        <v>0</v>
      </c>
      <c r="C43" s="2">
        <v>1.8E-3</v>
      </c>
      <c r="D43" s="2">
        <v>0</v>
      </c>
      <c r="E43" s="2">
        <v>5.0000000000000001E-4</v>
      </c>
      <c r="F43" s="2">
        <f>VLOOKUP(Reach17[[#This Row],[Station]],'[8]Reach and Share'!$A$1:$B$562,2,0)</f>
        <v>5.0000000000000001E-4</v>
      </c>
      <c r="G43" s="2">
        <f>Reach17[[#This Row],[Q1''2025]]-Reach17[[#This Row],[Q4''2024]]</f>
        <v>0</v>
      </c>
    </row>
    <row r="44" spans="1:7" x14ac:dyDescent="0.45">
      <c r="A44" s="3" t="s">
        <v>97</v>
      </c>
      <c r="B44" s="2">
        <v>5.0000000000000001E-3</v>
      </c>
      <c r="C44" s="2">
        <v>0</v>
      </c>
      <c r="D44" s="2">
        <v>1.2999999999999999E-3</v>
      </c>
      <c r="E44" s="2">
        <v>1.1000000000000001E-3</v>
      </c>
      <c r="F44" s="2">
        <f>VLOOKUP(Reach17[[#This Row],[Station]],'[8]Reach and Share'!$A$1:$B$562,2,0)</f>
        <v>5.0000000000000001E-4</v>
      </c>
      <c r="G44" s="2">
        <f>Reach17[[#This Row],[Q1''2025]]-Reach17[[#This Row],[Q4''2024]]</f>
        <v>-6.0000000000000006E-4</v>
      </c>
    </row>
    <row r="45" spans="1:7" x14ac:dyDescent="0.45">
      <c r="A45" s="3" t="s">
        <v>350</v>
      </c>
      <c r="B45" s="3">
        <v>0</v>
      </c>
      <c r="C45" s="3">
        <v>0</v>
      </c>
      <c r="D45" s="3">
        <v>0</v>
      </c>
      <c r="E45" s="3">
        <v>0</v>
      </c>
      <c r="F45" s="2">
        <f>VLOOKUP(Reach17[[#This Row],[Station]],'[8]Reach and Share'!$A$1:$B$562,2,0)</f>
        <v>4.0000000000000002E-4</v>
      </c>
      <c r="G45" s="2">
        <f>Reach17[[#This Row],[Q1''2025]]-Reach17[[#This Row],[Q4''2024]]</f>
        <v>4.0000000000000002E-4</v>
      </c>
    </row>
    <row r="46" spans="1:7" x14ac:dyDescent="0.45">
      <c r="A46" s="3" t="s">
        <v>339</v>
      </c>
      <c r="B46" s="3">
        <v>0</v>
      </c>
      <c r="C46" s="3">
        <v>0</v>
      </c>
      <c r="D46" s="3">
        <v>0</v>
      </c>
      <c r="E46" s="3">
        <v>0</v>
      </c>
      <c r="F46" s="2">
        <f>VLOOKUP(Reach17[[#This Row],[Station]],'[8]Reach and Share'!$A$1:$B$562,2,0)</f>
        <v>4.0000000000000002E-4</v>
      </c>
      <c r="G46" s="2">
        <f>Reach17[[#This Row],[Q1''2025]]-Reach17[[#This Row],[Q4''2024]]</f>
        <v>4.0000000000000002E-4</v>
      </c>
    </row>
    <row r="47" spans="1:7" x14ac:dyDescent="0.45">
      <c r="A47" s="3" t="s">
        <v>10</v>
      </c>
      <c r="B47" s="3">
        <v>0</v>
      </c>
      <c r="C47" s="3">
        <v>0</v>
      </c>
      <c r="D47" s="3">
        <v>0</v>
      </c>
      <c r="E47" s="3">
        <v>5.0000000000000001E-4</v>
      </c>
      <c r="F47" s="2">
        <f>VLOOKUP(Reach17[[#This Row],[Station]],'[8]Reach and Share'!$A$1:$B$562,2,0)</f>
        <v>4.0000000000000002E-4</v>
      </c>
      <c r="G47" s="2">
        <f>Reach17[[#This Row],[Q1''2025]]-Reach17[[#This Row],[Q4''2024]]</f>
        <v>-9.9999999999999991E-5</v>
      </c>
    </row>
    <row r="48" spans="1:7" x14ac:dyDescent="0.45">
      <c r="A48" s="3" t="s">
        <v>418</v>
      </c>
      <c r="B48" s="2">
        <v>0</v>
      </c>
      <c r="C48" s="2">
        <v>0</v>
      </c>
      <c r="D48" s="2">
        <v>0</v>
      </c>
      <c r="E48" s="2">
        <v>5.9999999999999995E-4</v>
      </c>
      <c r="F48" s="2">
        <f>VLOOKUP(Reach17[[#This Row],[Station]],'[8]Reach and Share'!$A$1:$B$562,2,0)</f>
        <v>4.0000000000000002E-4</v>
      </c>
      <c r="G48" s="2">
        <f>Reach17[[#This Row],[Q1''2025]]-Reach17[[#This Row],[Q4''2024]]</f>
        <v>-1.9999999999999993E-4</v>
      </c>
    </row>
    <row r="49" spans="1:7" x14ac:dyDescent="0.45">
      <c r="A49" s="3" t="s">
        <v>86</v>
      </c>
      <c r="B49" s="3">
        <v>0</v>
      </c>
      <c r="C49" s="3">
        <v>0</v>
      </c>
      <c r="D49" s="3">
        <v>0</v>
      </c>
      <c r="E49" s="3">
        <v>0</v>
      </c>
      <c r="F49" s="2">
        <f>VLOOKUP(Reach17[[#This Row],[Station]],'[8]Reach and Share'!$A$1:$B$562,2,0)</f>
        <v>2.9999999999999997E-4</v>
      </c>
      <c r="G49" s="2">
        <f>Reach17[[#This Row],[Q1''2025]]-Reach17[[#This Row],[Q4''2024]]</f>
        <v>2.9999999999999997E-4</v>
      </c>
    </row>
    <row r="50" spans="1:7" x14ac:dyDescent="0.45">
      <c r="A50" s="3" t="s">
        <v>317</v>
      </c>
      <c r="B50" s="3">
        <v>4.0000000000000002E-4</v>
      </c>
      <c r="C50" s="3">
        <v>1.1999999999999999E-3</v>
      </c>
      <c r="D50" s="3">
        <v>8.0000000000000004E-4</v>
      </c>
      <c r="E50" s="3">
        <v>0</v>
      </c>
      <c r="F50" s="2">
        <f>VLOOKUP(Reach17[[#This Row],[Station]],'[8]Reach and Share'!$A$1:$B$562,2,0)</f>
        <v>2.9999999999999997E-4</v>
      </c>
      <c r="G50" s="2">
        <f>Reach17[[#This Row],[Q1''2025]]-Reach17[[#This Row],[Q4''2024]]</f>
        <v>2.9999999999999997E-4</v>
      </c>
    </row>
    <row r="51" spans="1:7" x14ac:dyDescent="0.45">
      <c r="A51" s="3" t="s">
        <v>43</v>
      </c>
      <c r="B51" s="2">
        <v>1.1000000000000001E-3</v>
      </c>
      <c r="C51" s="2">
        <v>0</v>
      </c>
      <c r="D51" s="2">
        <v>1.6000000000000001E-3</v>
      </c>
      <c r="E51" s="2">
        <v>1.5E-3</v>
      </c>
      <c r="F51" s="2">
        <f>VLOOKUP(Reach17[[#This Row],[Station]],'[8]Reach and Share'!$A$1:$B$562,2,0)</f>
        <v>2.9999999999999997E-4</v>
      </c>
      <c r="G51" s="2">
        <f>Reach17[[#This Row],[Q1''2025]]-Reach17[[#This Row],[Q4''2024]]</f>
        <v>-1.2000000000000001E-3</v>
      </c>
    </row>
    <row r="52" spans="1:7" x14ac:dyDescent="0.45">
      <c r="A52" s="3" t="s">
        <v>126</v>
      </c>
      <c r="B52" s="3">
        <v>0</v>
      </c>
      <c r="C52" s="3">
        <v>0</v>
      </c>
      <c r="D52" s="3">
        <v>0</v>
      </c>
      <c r="E52" s="3">
        <v>0</v>
      </c>
      <c r="F52" s="2">
        <f>VLOOKUP(Reach17[[#This Row],[Station]],'[8]Reach and Share'!$A$1:$B$562,2,0)</f>
        <v>2.0000000000000001E-4</v>
      </c>
      <c r="G52" s="2">
        <f>Reach17[[#This Row],[Q1''2025]]-Reach17[[#This Row],[Q4''2024]]</f>
        <v>2.0000000000000001E-4</v>
      </c>
    </row>
    <row r="53" spans="1:7" x14ac:dyDescent="0.45">
      <c r="A53" s="3" t="s">
        <v>111</v>
      </c>
      <c r="B53" s="3">
        <v>0</v>
      </c>
      <c r="C53" s="3">
        <v>0</v>
      </c>
      <c r="D53" s="3">
        <v>0</v>
      </c>
      <c r="E53" s="3">
        <v>0</v>
      </c>
      <c r="F53" s="2">
        <f>VLOOKUP(Reach17[[#This Row],[Station]],'[8]Reach and Share'!$A$1:$B$562,2,0)</f>
        <v>2.0000000000000001E-4</v>
      </c>
      <c r="G53" s="2">
        <f>Reach17[[#This Row],[Q1''2025]]-Reach17[[#This Row],[Q4''2024]]</f>
        <v>2.0000000000000001E-4</v>
      </c>
    </row>
    <row r="54" spans="1:7" x14ac:dyDescent="0.45">
      <c r="A54" s="3" t="s">
        <v>318</v>
      </c>
      <c r="B54" s="3">
        <v>0</v>
      </c>
      <c r="C54" s="3">
        <v>0</v>
      </c>
      <c r="D54" s="3">
        <v>0</v>
      </c>
      <c r="E54" s="3">
        <v>0</v>
      </c>
      <c r="F54" s="2">
        <f>VLOOKUP(Reach17[[#This Row],[Station]],'[8]Reach and Share'!$A$1:$B$562,2,0)</f>
        <v>2.0000000000000001E-4</v>
      </c>
      <c r="G54" s="2">
        <f>Reach17[[#This Row],[Q1''2025]]-Reach17[[#This Row],[Q4''2024]]</f>
        <v>2.0000000000000001E-4</v>
      </c>
    </row>
    <row r="55" spans="1:7" x14ac:dyDescent="0.45">
      <c r="A55" s="3" t="s">
        <v>137</v>
      </c>
      <c r="B55" s="2">
        <v>2.9999999999999997E-4</v>
      </c>
      <c r="C55" s="2">
        <v>4.4000000000000003E-3</v>
      </c>
      <c r="D55" s="2">
        <v>4.0000000000000002E-4</v>
      </c>
      <c r="E55" s="2">
        <v>3.5000000000000001E-3</v>
      </c>
      <c r="F55" s="2">
        <f>VLOOKUP(Reach17[[#This Row],[Station]],'[8]Reach and Share'!$A$1:$B$562,2,0)</f>
        <v>2.0000000000000001E-4</v>
      </c>
      <c r="G55" s="2">
        <f>Reach17[[#This Row],[Q1''2025]]-Reach17[[#This Row],[Q4''2024]]</f>
        <v>-3.3E-3</v>
      </c>
    </row>
    <row r="56" spans="1:7" x14ac:dyDescent="0.45">
      <c r="A56" s="3" t="s">
        <v>344</v>
      </c>
      <c r="B56" s="3">
        <v>0</v>
      </c>
      <c r="C56" s="3">
        <v>0</v>
      </c>
      <c r="D56" s="3">
        <v>0</v>
      </c>
      <c r="E56" s="3">
        <v>0</v>
      </c>
      <c r="F56" s="2">
        <f>VLOOKUP(Reach17[[#This Row],[Station]],'[8]Reach and Share'!$A$1:$B$562,2,0)</f>
        <v>0</v>
      </c>
      <c r="G56" s="2">
        <f>Reach17[[#This Row],[Q1''2025]]-Reach17[[#This Row],[Q4''2024]]</f>
        <v>0</v>
      </c>
    </row>
    <row r="57" spans="1:7" x14ac:dyDescent="0.45">
      <c r="A57" s="3" t="s">
        <v>340</v>
      </c>
      <c r="B57" s="3">
        <v>0</v>
      </c>
      <c r="C57" s="3">
        <v>0</v>
      </c>
      <c r="D57" s="3">
        <v>0</v>
      </c>
      <c r="E57" s="3">
        <v>0</v>
      </c>
      <c r="F57" s="2">
        <f>VLOOKUP(Reach17[[#This Row],[Station]],'[8]Reach and Share'!$A$1:$B$562,2,0)</f>
        <v>0</v>
      </c>
      <c r="G57" s="2">
        <f>Reach17[[#This Row],[Q1''2025]]-Reach17[[#This Row],[Q4''2024]]</f>
        <v>0</v>
      </c>
    </row>
    <row r="58" spans="1:7" x14ac:dyDescent="0.45">
      <c r="A58" s="3" t="s">
        <v>349</v>
      </c>
      <c r="B58" s="3">
        <v>0</v>
      </c>
      <c r="C58" s="3">
        <v>0</v>
      </c>
      <c r="D58" s="3">
        <v>0</v>
      </c>
      <c r="E58" s="3">
        <v>0</v>
      </c>
      <c r="F58" s="2">
        <f>VLOOKUP(Reach17[[#This Row],[Station]],'[8]Reach and Share'!$A$1:$B$562,2,0)</f>
        <v>0</v>
      </c>
      <c r="G58" s="2">
        <f>Reach17[[#This Row],[Q1''2025]]-Reach17[[#This Row],[Q4''2024]]</f>
        <v>0</v>
      </c>
    </row>
    <row r="59" spans="1:7" x14ac:dyDescent="0.45">
      <c r="A59" s="3" t="s">
        <v>352</v>
      </c>
      <c r="B59" s="3">
        <v>0</v>
      </c>
      <c r="C59" s="3">
        <v>0</v>
      </c>
      <c r="D59" s="3">
        <v>0</v>
      </c>
      <c r="E59" s="3">
        <v>0</v>
      </c>
      <c r="F59" s="2">
        <f>VLOOKUP(Reach17[[#This Row],[Station]],'[8]Reach and Share'!$A$1:$B$562,2,0)</f>
        <v>0</v>
      </c>
      <c r="G59" s="2">
        <f>Reach17[[#This Row],[Q1''2025]]-Reach17[[#This Row],[Q4''2024]]</f>
        <v>0</v>
      </c>
    </row>
    <row r="60" spans="1:7" x14ac:dyDescent="0.45">
      <c r="A60" s="3" t="s">
        <v>348</v>
      </c>
      <c r="B60" s="3">
        <v>0</v>
      </c>
      <c r="C60" s="3">
        <v>0</v>
      </c>
      <c r="D60" s="3">
        <v>0</v>
      </c>
      <c r="E60" s="3">
        <v>0</v>
      </c>
      <c r="F60" s="2">
        <f>VLOOKUP(Reach17[[#This Row],[Station]],'[8]Reach and Share'!$A$1:$B$562,2,0)</f>
        <v>0</v>
      </c>
      <c r="G60" s="2">
        <f>Reach17[[#This Row],[Q1''2025]]-Reach17[[#This Row],[Q4''2024]]</f>
        <v>0</v>
      </c>
    </row>
    <row r="61" spans="1:7" x14ac:dyDescent="0.45">
      <c r="A61" s="3" t="s">
        <v>346</v>
      </c>
      <c r="B61" s="3">
        <v>0</v>
      </c>
      <c r="C61" s="3">
        <v>0</v>
      </c>
      <c r="D61" s="3">
        <v>0</v>
      </c>
      <c r="E61" s="3">
        <v>0</v>
      </c>
      <c r="F61" s="2">
        <f>VLOOKUP(Reach17[[#This Row],[Station]],'[8]Reach and Share'!$A$1:$B$562,2,0)</f>
        <v>0</v>
      </c>
      <c r="G61" s="2">
        <f>Reach17[[#This Row],[Q1''2025]]-Reach17[[#This Row],[Q4''2024]]</f>
        <v>0</v>
      </c>
    </row>
    <row r="62" spans="1:7" x14ac:dyDescent="0.45">
      <c r="A62" s="3" t="s">
        <v>345</v>
      </c>
      <c r="B62" s="3">
        <v>0</v>
      </c>
      <c r="C62" s="3">
        <v>0</v>
      </c>
      <c r="D62" s="3">
        <v>0</v>
      </c>
      <c r="E62" s="3">
        <v>0</v>
      </c>
      <c r="F62" s="2">
        <f>VLOOKUP(Reach17[[#This Row],[Station]],'[8]Reach and Share'!$A$1:$B$562,2,0)</f>
        <v>0</v>
      </c>
      <c r="G62" s="2">
        <f>Reach17[[#This Row],[Q1''2025]]-Reach17[[#This Row],[Q4''2024]]</f>
        <v>0</v>
      </c>
    </row>
    <row r="63" spans="1:7" x14ac:dyDescent="0.45">
      <c r="A63" s="3" t="s">
        <v>347</v>
      </c>
      <c r="B63" s="3">
        <v>0</v>
      </c>
      <c r="C63" s="3">
        <v>0</v>
      </c>
      <c r="D63" s="3">
        <v>0</v>
      </c>
      <c r="E63" s="3">
        <v>0</v>
      </c>
      <c r="F63" s="2">
        <f>VLOOKUP(Reach17[[#This Row],[Station]],'[8]Reach and Share'!$A$1:$B$562,2,0)</f>
        <v>0</v>
      </c>
      <c r="G63" s="2">
        <f>Reach17[[#This Row],[Q1''2025]]-Reach17[[#This Row],[Q4''2024]]</f>
        <v>0</v>
      </c>
    </row>
    <row r="64" spans="1:7" x14ac:dyDescent="0.45">
      <c r="A64" s="3" t="s">
        <v>506</v>
      </c>
      <c r="B64" s="3"/>
      <c r="C64" s="3"/>
      <c r="D64" s="3"/>
      <c r="E64" s="3">
        <v>0</v>
      </c>
      <c r="F64" s="2">
        <f>VLOOKUP(Reach17[[#This Row],[Station]],'[8]Reach and Share'!$A$1:$B$562,2,0)</f>
        <v>0</v>
      </c>
      <c r="G64" s="2">
        <f>Reach17[[#This Row],[Q1''2025]]-Reach17[[#This Row],[Q4''2024]]</f>
        <v>0</v>
      </c>
    </row>
    <row r="65" spans="1:7" x14ac:dyDescent="0.45">
      <c r="A65" s="3" t="s">
        <v>384</v>
      </c>
      <c r="B65" s="3">
        <v>0</v>
      </c>
      <c r="C65" s="3">
        <v>0</v>
      </c>
      <c r="D65" s="3">
        <v>0</v>
      </c>
      <c r="E65" s="3">
        <v>0</v>
      </c>
      <c r="F65" s="2">
        <f>VLOOKUP(Reach17[[#This Row],[Station]],'[8]Reach and Share'!$A$1:$B$562,2,0)</f>
        <v>0</v>
      </c>
      <c r="G65" s="2">
        <f>Reach17[[#This Row],[Q1''2025]]-Reach17[[#This Row],[Q4''2024]]</f>
        <v>0</v>
      </c>
    </row>
    <row r="66" spans="1:7" x14ac:dyDescent="0.45">
      <c r="A66" s="3" t="s">
        <v>383</v>
      </c>
      <c r="B66" s="3">
        <v>0</v>
      </c>
      <c r="C66" s="3">
        <v>0</v>
      </c>
      <c r="D66" s="3">
        <v>0</v>
      </c>
      <c r="E66" s="3">
        <v>0</v>
      </c>
      <c r="F66" s="2">
        <f>VLOOKUP(Reach17[[#This Row],[Station]],'[8]Reach and Share'!$A$1:$B$562,2,0)</f>
        <v>0</v>
      </c>
      <c r="G66" s="2">
        <f>Reach17[[#This Row],[Q1''2025]]-Reach17[[#This Row],[Q4''2024]]</f>
        <v>0</v>
      </c>
    </row>
    <row r="67" spans="1:7" x14ac:dyDescent="0.45">
      <c r="A67" s="3" t="s">
        <v>31</v>
      </c>
      <c r="B67" s="3">
        <v>0</v>
      </c>
      <c r="C67" s="3">
        <v>0</v>
      </c>
      <c r="D67" s="3">
        <v>0</v>
      </c>
      <c r="E67" s="3">
        <v>0</v>
      </c>
      <c r="F67" s="2">
        <f>VLOOKUP(Reach17[[#This Row],[Station]],'[8]Reach and Share'!$A$1:$B$562,2,0)</f>
        <v>0</v>
      </c>
      <c r="G67" s="2">
        <f>Reach17[[#This Row],[Q1''2025]]-Reach17[[#This Row],[Q4''2024]]</f>
        <v>0</v>
      </c>
    </row>
    <row r="68" spans="1:7" x14ac:dyDescent="0.45">
      <c r="A68" s="3" t="s">
        <v>192</v>
      </c>
      <c r="B68" s="3">
        <v>0</v>
      </c>
      <c r="C68" s="3">
        <v>0</v>
      </c>
      <c r="D68" s="3">
        <v>0</v>
      </c>
      <c r="E68" s="3">
        <v>0</v>
      </c>
      <c r="F68" s="2">
        <f>VLOOKUP(Reach17[[#This Row],[Station]],'[8]Reach and Share'!$A$1:$B$562,2,0)</f>
        <v>0</v>
      </c>
      <c r="G68" s="2">
        <f>Reach17[[#This Row],[Q1''2025]]-Reach17[[#This Row],[Q4''2024]]</f>
        <v>0</v>
      </c>
    </row>
    <row r="69" spans="1:7" x14ac:dyDescent="0.45">
      <c r="A69" s="3" t="s">
        <v>241</v>
      </c>
      <c r="B69" s="3">
        <v>0</v>
      </c>
      <c r="C69" s="3">
        <v>0</v>
      </c>
      <c r="D69" s="3">
        <v>0</v>
      </c>
      <c r="E69" s="3">
        <v>0</v>
      </c>
      <c r="F69" s="2">
        <f>VLOOKUP(Reach17[[#This Row],[Station]],'[8]Reach and Share'!$A$1:$B$562,2,0)</f>
        <v>0</v>
      </c>
      <c r="G69" s="2">
        <f>Reach17[[#This Row],[Q1''2025]]-Reach17[[#This Row],[Q4''2024]]</f>
        <v>0</v>
      </c>
    </row>
    <row r="70" spans="1:7" x14ac:dyDescent="0.45">
      <c r="A70" s="3" t="s">
        <v>382</v>
      </c>
      <c r="B70" s="3">
        <v>0</v>
      </c>
      <c r="C70" s="3">
        <v>0</v>
      </c>
      <c r="D70" s="3">
        <v>0</v>
      </c>
      <c r="E70" s="3">
        <v>0</v>
      </c>
      <c r="F70" s="2">
        <f>VLOOKUP(Reach17[[#This Row],[Station]],'[8]Reach and Share'!$A$1:$B$562,2,0)</f>
        <v>0</v>
      </c>
      <c r="G70" s="2">
        <f>Reach17[[#This Row],[Q1''2025]]-Reach17[[#This Row],[Q4''2024]]</f>
        <v>0</v>
      </c>
    </row>
    <row r="71" spans="1:7" x14ac:dyDescent="0.45">
      <c r="A71" s="3" t="s">
        <v>378</v>
      </c>
      <c r="B71" s="3">
        <v>0</v>
      </c>
      <c r="C71" s="3">
        <v>0</v>
      </c>
      <c r="D71" s="3">
        <v>0</v>
      </c>
      <c r="E71" s="3">
        <v>0</v>
      </c>
      <c r="F71" s="2">
        <f>VLOOKUP(Reach17[[#This Row],[Station]],'[8]Reach and Share'!$A$1:$B$562,2,0)</f>
        <v>0</v>
      </c>
      <c r="G71" s="2">
        <f>Reach17[[#This Row],[Q1''2025]]-Reach17[[#This Row],[Q4''2024]]</f>
        <v>0</v>
      </c>
    </row>
    <row r="72" spans="1:7" x14ac:dyDescent="0.45">
      <c r="A72" s="3" t="s">
        <v>377</v>
      </c>
      <c r="B72" s="3">
        <v>0</v>
      </c>
      <c r="C72" s="3">
        <v>0</v>
      </c>
      <c r="D72" s="3">
        <v>0</v>
      </c>
      <c r="E72" s="3">
        <v>0</v>
      </c>
      <c r="F72" s="2">
        <f>VLOOKUP(Reach17[[#This Row],[Station]],'[8]Reach and Share'!$A$1:$B$562,2,0)</f>
        <v>0</v>
      </c>
      <c r="G72" s="2">
        <f>Reach17[[#This Row],[Q1''2025]]-Reach17[[#This Row],[Q4''2024]]</f>
        <v>0</v>
      </c>
    </row>
    <row r="73" spans="1:7" x14ac:dyDescent="0.45">
      <c r="A73" s="3" t="s">
        <v>462</v>
      </c>
      <c r="B73" s="3"/>
      <c r="C73" s="3"/>
      <c r="D73" s="3">
        <v>0</v>
      </c>
      <c r="E73" s="3">
        <v>0</v>
      </c>
      <c r="F73" s="2">
        <f>VLOOKUP(Reach17[[#This Row],[Station]],'[8]Reach and Share'!$A$1:$B$562,2,0)</f>
        <v>0</v>
      </c>
      <c r="G73" s="2">
        <f>Reach17[[#This Row],[Q1''2025]]-Reach17[[#This Row],[Q4''2024]]</f>
        <v>0</v>
      </c>
    </row>
    <row r="74" spans="1:7" x14ac:dyDescent="0.45">
      <c r="A74" s="3" t="s">
        <v>381</v>
      </c>
      <c r="B74" s="3">
        <v>0</v>
      </c>
      <c r="C74" s="3">
        <v>0</v>
      </c>
      <c r="D74" s="3">
        <v>0</v>
      </c>
      <c r="E74" s="3">
        <v>0</v>
      </c>
      <c r="F74" s="2">
        <f>VLOOKUP(Reach17[[#This Row],[Station]],'[8]Reach and Share'!$A$1:$B$562,2,0)</f>
        <v>0</v>
      </c>
      <c r="G74" s="2">
        <f>Reach17[[#This Row],[Q1''2025]]-Reach17[[#This Row],[Q4''2024]]</f>
        <v>0</v>
      </c>
    </row>
    <row r="75" spans="1:7" x14ac:dyDescent="0.45">
      <c r="A75" s="3" t="s">
        <v>380</v>
      </c>
      <c r="B75" s="3">
        <v>0</v>
      </c>
      <c r="C75" s="3">
        <v>0</v>
      </c>
      <c r="D75" s="3">
        <v>0</v>
      </c>
      <c r="E75" s="3">
        <v>0</v>
      </c>
      <c r="F75" s="2">
        <f>VLOOKUP(Reach17[[#This Row],[Station]],'[8]Reach and Share'!$A$1:$B$562,2,0)</f>
        <v>0</v>
      </c>
      <c r="G75" s="2">
        <f>Reach17[[#This Row],[Q1''2025]]-Reach17[[#This Row],[Q4''2024]]</f>
        <v>0</v>
      </c>
    </row>
    <row r="76" spans="1:7" x14ac:dyDescent="0.45">
      <c r="A76" s="3" t="s">
        <v>341</v>
      </c>
      <c r="B76" s="3">
        <v>0</v>
      </c>
      <c r="C76" s="3">
        <v>0</v>
      </c>
      <c r="D76" s="3">
        <v>0</v>
      </c>
      <c r="E76" s="3">
        <v>0</v>
      </c>
      <c r="F76" s="2">
        <f>VLOOKUP(Reach17[[#This Row],[Station]],'[8]Reach and Share'!$A$1:$B$562,2,0)</f>
        <v>0</v>
      </c>
      <c r="G76" s="2">
        <f>Reach17[[#This Row],[Q1''2025]]-Reach17[[#This Row],[Q4''2024]]</f>
        <v>0</v>
      </c>
    </row>
    <row r="77" spans="1:7" x14ac:dyDescent="0.45">
      <c r="A77" s="3" t="s">
        <v>361</v>
      </c>
      <c r="B77" s="3">
        <v>0</v>
      </c>
      <c r="C77" s="3">
        <v>0</v>
      </c>
      <c r="D77" s="3">
        <v>0</v>
      </c>
      <c r="E77" s="3">
        <v>0</v>
      </c>
      <c r="F77" s="2">
        <f>VLOOKUP(Reach17[[#This Row],[Station]],'[8]Reach and Share'!$A$1:$B$562,2,0)</f>
        <v>0</v>
      </c>
      <c r="G77" s="2">
        <f>Reach17[[#This Row],[Q1''2025]]-Reach17[[#This Row],[Q4''2024]]</f>
        <v>0</v>
      </c>
    </row>
    <row r="78" spans="1:7" x14ac:dyDescent="0.45">
      <c r="A78" s="3" t="s">
        <v>342</v>
      </c>
      <c r="B78" s="3">
        <v>0</v>
      </c>
      <c r="C78" s="3">
        <v>0</v>
      </c>
      <c r="D78" s="3">
        <v>0</v>
      </c>
      <c r="E78" s="3">
        <v>0</v>
      </c>
      <c r="F78" s="2">
        <f>VLOOKUP(Reach17[[#This Row],[Station]],'[8]Reach and Share'!$A$1:$B$562,2,0)</f>
        <v>0</v>
      </c>
      <c r="G78" s="2">
        <f>Reach17[[#This Row],[Q1''2025]]-Reach17[[#This Row],[Q4''2024]]</f>
        <v>0</v>
      </c>
    </row>
    <row r="79" spans="1:7" x14ac:dyDescent="0.45">
      <c r="A79" s="3" t="s">
        <v>343</v>
      </c>
      <c r="B79" s="3">
        <v>0</v>
      </c>
      <c r="C79" s="3">
        <v>0</v>
      </c>
      <c r="D79" s="3">
        <v>0</v>
      </c>
      <c r="E79" s="3">
        <v>0</v>
      </c>
      <c r="F79" s="2">
        <f>VLOOKUP(Reach17[[#This Row],[Station]],'[8]Reach and Share'!$A$1:$B$562,2,0)</f>
        <v>0</v>
      </c>
      <c r="G79" s="2">
        <f>Reach17[[#This Row],[Q1''2025]]-Reach17[[#This Row],[Q4''2024]]</f>
        <v>0</v>
      </c>
    </row>
    <row r="80" spans="1:7" x14ac:dyDescent="0.45">
      <c r="A80" s="3" t="s">
        <v>493</v>
      </c>
      <c r="B80" s="3"/>
      <c r="C80" s="3"/>
      <c r="D80" s="3"/>
      <c r="E80" s="3">
        <v>0</v>
      </c>
      <c r="F80" s="2">
        <f>VLOOKUP(Reach17[[#This Row],[Station]],'[8]Reach and Share'!$A$1:$B$562,2,0)</f>
        <v>0</v>
      </c>
      <c r="G80" s="2">
        <f>Reach17[[#This Row],[Q1''2025]]-Reach17[[#This Row],[Q4''2024]]</f>
        <v>0</v>
      </c>
    </row>
    <row r="81" spans="1:7" x14ac:dyDescent="0.45">
      <c r="A81" s="3" t="s">
        <v>36</v>
      </c>
      <c r="B81" s="3">
        <v>0</v>
      </c>
      <c r="C81" s="3">
        <v>0</v>
      </c>
      <c r="D81" s="3">
        <v>0</v>
      </c>
      <c r="E81" s="3">
        <v>0</v>
      </c>
      <c r="F81" s="2">
        <f>VLOOKUP(Reach17[[#This Row],[Station]],'[8]Reach and Share'!$A$1:$B$562,2,0)</f>
        <v>0</v>
      </c>
      <c r="G81" s="2">
        <f>Reach17[[#This Row],[Q1''2025]]-Reach17[[#This Row],[Q4''2024]]</f>
        <v>0</v>
      </c>
    </row>
    <row r="82" spans="1:7" x14ac:dyDescent="0.45">
      <c r="A82" s="3" t="s">
        <v>375</v>
      </c>
      <c r="B82" s="3">
        <v>0</v>
      </c>
      <c r="C82" s="3">
        <v>0</v>
      </c>
      <c r="D82" s="3">
        <v>0</v>
      </c>
      <c r="E82" s="3">
        <v>0</v>
      </c>
      <c r="F82" s="2">
        <f>VLOOKUP(Reach17[[#This Row],[Station]],'[8]Reach and Share'!$A$1:$B$562,2,0)</f>
        <v>0</v>
      </c>
      <c r="G82" s="2">
        <f>Reach17[[#This Row],[Q1''2025]]-Reach17[[#This Row],[Q4''2024]]</f>
        <v>0</v>
      </c>
    </row>
    <row r="83" spans="1:7" x14ac:dyDescent="0.45">
      <c r="A83" s="3" t="s">
        <v>432</v>
      </c>
      <c r="B83" s="3">
        <v>1.8E-3</v>
      </c>
      <c r="C83" s="3">
        <v>0</v>
      </c>
      <c r="D83" s="3">
        <v>0</v>
      </c>
      <c r="E83" s="3">
        <v>0</v>
      </c>
      <c r="F83" s="2">
        <f>VLOOKUP(Reach17[[#This Row],[Station]],'[8]Reach and Share'!$A$1:$B$562,2,0)</f>
        <v>0</v>
      </c>
      <c r="G83" s="2">
        <f>Reach17[[#This Row],[Q1''2025]]-Reach17[[#This Row],[Q4''2024]]</f>
        <v>0</v>
      </c>
    </row>
    <row r="84" spans="1:7" x14ac:dyDescent="0.45">
      <c r="A84" s="3" t="s">
        <v>376</v>
      </c>
      <c r="B84" s="3">
        <v>0</v>
      </c>
      <c r="C84" s="3">
        <v>0</v>
      </c>
      <c r="D84" s="3">
        <v>0</v>
      </c>
      <c r="E84" s="3">
        <v>0</v>
      </c>
      <c r="F84" s="2">
        <f>VLOOKUP(Reach17[[#This Row],[Station]],'[8]Reach and Share'!$A$1:$B$562,2,0)</f>
        <v>0</v>
      </c>
      <c r="G84" s="2">
        <f>Reach17[[#This Row],[Q1''2025]]-Reach17[[#This Row],[Q4''2024]]</f>
        <v>0</v>
      </c>
    </row>
    <row r="85" spans="1:7" x14ac:dyDescent="0.45">
      <c r="A85" s="3" t="s">
        <v>351</v>
      </c>
      <c r="B85" s="3">
        <v>0</v>
      </c>
      <c r="C85" s="3">
        <v>0</v>
      </c>
      <c r="D85" s="3">
        <v>0</v>
      </c>
      <c r="E85" s="3">
        <v>0</v>
      </c>
      <c r="F85" s="2">
        <f>VLOOKUP(Reach17[[#This Row],[Station]],'[8]Reach and Share'!$A$1:$B$562,2,0)</f>
        <v>0</v>
      </c>
      <c r="G85" s="2">
        <f>Reach17[[#This Row],[Q1''2025]]-Reach17[[#This Row],[Q4''2024]]</f>
        <v>0</v>
      </c>
    </row>
    <row r="86" spans="1:7" x14ac:dyDescent="0.45">
      <c r="A86" s="3" t="s">
        <v>29</v>
      </c>
      <c r="B86" s="3">
        <v>0</v>
      </c>
      <c r="C86" s="3">
        <v>0</v>
      </c>
      <c r="D86" s="3">
        <v>0</v>
      </c>
      <c r="E86" s="3">
        <v>0</v>
      </c>
      <c r="F86" s="2">
        <f>VLOOKUP(Reach17[[#This Row],[Station]],'[8]Reach and Share'!$A$1:$B$562,2,0)</f>
        <v>0</v>
      </c>
      <c r="G86" s="2">
        <f>Reach17[[#This Row],[Q1''2025]]-Reach17[[#This Row],[Q4''2024]]</f>
        <v>0</v>
      </c>
    </row>
    <row r="87" spans="1:7" x14ac:dyDescent="0.45">
      <c r="A87" s="3" t="s">
        <v>353</v>
      </c>
      <c r="B87" s="3">
        <v>0</v>
      </c>
      <c r="C87" s="3">
        <v>0</v>
      </c>
      <c r="D87" s="3">
        <v>0</v>
      </c>
      <c r="E87" s="3">
        <v>0</v>
      </c>
      <c r="F87" s="2">
        <f>VLOOKUP(Reach17[[#This Row],[Station]],'[8]Reach and Share'!$A$1:$B$562,2,0)</f>
        <v>0</v>
      </c>
      <c r="G87" s="2">
        <f>Reach17[[#This Row],[Q1''2025]]-Reach17[[#This Row],[Q4''2024]]</f>
        <v>0</v>
      </c>
    </row>
    <row r="88" spans="1:7" x14ac:dyDescent="0.45">
      <c r="A88" s="3" t="s">
        <v>415</v>
      </c>
      <c r="B88" s="3">
        <v>0</v>
      </c>
      <c r="C88" s="3">
        <v>0</v>
      </c>
      <c r="D88" s="3">
        <v>0</v>
      </c>
      <c r="E88" s="3">
        <v>0</v>
      </c>
      <c r="F88" s="2">
        <f>VLOOKUP(Reach17[[#This Row],[Station]],'[8]Reach and Share'!$A$1:$B$562,2,0)</f>
        <v>0</v>
      </c>
      <c r="G88" s="2">
        <f>Reach17[[#This Row],[Q1''2025]]-Reach17[[#This Row],[Q4''2024]]</f>
        <v>0</v>
      </c>
    </row>
    <row r="89" spans="1:7" x14ac:dyDescent="0.45">
      <c r="A89" s="3" t="s">
        <v>469</v>
      </c>
      <c r="B89" s="3"/>
      <c r="C89" s="3"/>
      <c r="D89" s="3">
        <v>6.9999999999999999E-4</v>
      </c>
      <c r="E89" s="3">
        <v>0</v>
      </c>
      <c r="F89" s="2">
        <f>VLOOKUP(Reach17[[#This Row],[Station]],'[8]Reach and Share'!$A$1:$B$562,2,0)</f>
        <v>0</v>
      </c>
      <c r="G89" s="2">
        <f>Reach17[[#This Row],[Q1''2025]]-Reach17[[#This Row],[Q4''2024]]</f>
        <v>0</v>
      </c>
    </row>
    <row r="90" spans="1:7" x14ac:dyDescent="0.45">
      <c r="A90" s="3" t="s">
        <v>456</v>
      </c>
      <c r="B90" s="3"/>
      <c r="C90" s="3">
        <v>8.0000000000000004E-4</v>
      </c>
      <c r="D90" s="3">
        <v>0</v>
      </c>
      <c r="E90" s="3">
        <v>0</v>
      </c>
      <c r="F90" s="2">
        <f>VLOOKUP(Reach17[[#This Row],[Station]],'[8]Reach and Share'!$A$1:$B$562,2,0)</f>
        <v>0</v>
      </c>
      <c r="G90" s="2">
        <f>Reach17[[#This Row],[Q1''2025]]-Reach17[[#This Row],[Q4''2024]]</f>
        <v>0</v>
      </c>
    </row>
    <row r="91" spans="1:7" x14ac:dyDescent="0.45">
      <c r="A91" s="3" t="s">
        <v>416</v>
      </c>
      <c r="B91" s="3">
        <v>0</v>
      </c>
      <c r="C91" s="3">
        <v>0</v>
      </c>
      <c r="D91" s="3">
        <v>0</v>
      </c>
      <c r="E91" s="3">
        <v>0</v>
      </c>
      <c r="F91" s="2">
        <f>VLOOKUP(Reach17[[#This Row],[Station]],'[8]Reach and Share'!$A$1:$B$562,2,0)</f>
        <v>0</v>
      </c>
      <c r="G91" s="2">
        <f>Reach17[[#This Row],[Q1''2025]]-Reach17[[#This Row],[Q4''2024]]</f>
        <v>0</v>
      </c>
    </row>
    <row r="92" spans="1:7" x14ac:dyDescent="0.45">
      <c r="A92" s="3" t="s">
        <v>417</v>
      </c>
      <c r="B92" s="3">
        <v>0</v>
      </c>
      <c r="C92" s="3">
        <v>0</v>
      </c>
      <c r="D92" s="3">
        <v>0</v>
      </c>
      <c r="E92" s="3">
        <v>0</v>
      </c>
      <c r="F92" s="2">
        <f>VLOOKUP(Reach17[[#This Row],[Station]],'[8]Reach and Share'!$A$1:$B$562,2,0)</f>
        <v>0</v>
      </c>
      <c r="G92" s="2">
        <f>Reach17[[#This Row],[Q1''2025]]-Reach17[[#This Row],[Q4''2024]]</f>
        <v>0</v>
      </c>
    </row>
    <row r="93" spans="1:7" x14ac:dyDescent="0.45">
      <c r="A93" s="3" t="s">
        <v>207</v>
      </c>
      <c r="B93" s="3">
        <v>0</v>
      </c>
      <c r="C93" s="3">
        <v>0</v>
      </c>
      <c r="D93" s="3">
        <v>0</v>
      </c>
      <c r="E93" s="3">
        <v>0</v>
      </c>
      <c r="F93" s="2">
        <f>VLOOKUP(Reach17[[#This Row],[Station]],'[8]Reach and Share'!$A$1:$B$562,2,0)</f>
        <v>0</v>
      </c>
      <c r="G93" s="2">
        <f>Reach17[[#This Row],[Q1''2025]]-Reach17[[#This Row],[Q4''2024]]</f>
        <v>0</v>
      </c>
    </row>
    <row r="94" spans="1:7" x14ac:dyDescent="0.45">
      <c r="A94" s="3" t="s">
        <v>471</v>
      </c>
      <c r="B94" s="3"/>
      <c r="C94" s="3"/>
      <c r="D94" s="3">
        <v>4.0000000000000002E-4</v>
      </c>
      <c r="E94" s="3">
        <v>0</v>
      </c>
      <c r="F94" s="2">
        <f>VLOOKUP(Reach17[[#This Row],[Station]],'[8]Reach and Share'!$A$1:$B$562,2,0)</f>
        <v>0</v>
      </c>
      <c r="G94" s="2">
        <f>Reach17[[#This Row],[Q1''2025]]-Reach17[[#This Row],[Q4''2024]]</f>
        <v>0</v>
      </c>
    </row>
    <row r="95" spans="1:7" x14ac:dyDescent="0.45">
      <c r="A95" s="3" t="s">
        <v>91</v>
      </c>
      <c r="B95" s="3">
        <v>2.0000000000000001E-4</v>
      </c>
      <c r="C95" s="3">
        <v>0</v>
      </c>
      <c r="D95" s="3">
        <v>0</v>
      </c>
      <c r="E95" s="3">
        <v>0</v>
      </c>
      <c r="F95" s="2">
        <f>VLOOKUP(Reach17[[#This Row],[Station]],'[8]Reach and Share'!$A$1:$B$562,2,0)</f>
        <v>0</v>
      </c>
      <c r="G95" s="2">
        <f>Reach17[[#This Row],[Q1''2025]]-Reach17[[#This Row],[Q4''2024]]</f>
        <v>0</v>
      </c>
    </row>
    <row r="96" spans="1:7" x14ac:dyDescent="0.45">
      <c r="A96" s="3" t="s">
        <v>411</v>
      </c>
      <c r="B96" s="3">
        <v>0</v>
      </c>
      <c r="C96" s="3">
        <v>0</v>
      </c>
      <c r="D96" s="3">
        <v>0</v>
      </c>
      <c r="E96" s="3">
        <v>0</v>
      </c>
      <c r="F96" s="2">
        <f>VLOOKUP(Reach17[[#This Row],[Station]],'[8]Reach and Share'!$A$1:$B$562,2,0)</f>
        <v>0</v>
      </c>
      <c r="G96" s="2">
        <f>Reach17[[#This Row],[Q1''2025]]-Reach17[[#This Row],[Q4''2024]]</f>
        <v>0</v>
      </c>
    </row>
    <row r="97" spans="1:7" x14ac:dyDescent="0.45">
      <c r="A97" s="3" t="s">
        <v>501</v>
      </c>
      <c r="B97" s="3"/>
      <c r="C97" s="3"/>
      <c r="D97" s="3"/>
      <c r="E97" s="3">
        <v>0</v>
      </c>
      <c r="F97" s="2">
        <f>VLOOKUP(Reach17[[#This Row],[Station]],'[8]Reach and Share'!$A$1:$B$562,2,0)</f>
        <v>0</v>
      </c>
      <c r="G97" s="2">
        <f>Reach17[[#This Row],[Q1''2025]]-Reach17[[#This Row],[Q4''2024]]</f>
        <v>0</v>
      </c>
    </row>
    <row r="98" spans="1:7" x14ac:dyDescent="0.45">
      <c r="A98" s="3" t="s">
        <v>147</v>
      </c>
      <c r="B98" s="3">
        <v>0</v>
      </c>
      <c r="C98" s="3">
        <v>0</v>
      </c>
      <c r="D98" s="3">
        <v>0</v>
      </c>
      <c r="E98" s="3">
        <v>0</v>
      </c>
      <c r="F98" s="2">
        <f>VLOOKUP(Reach17[[#This Row],[Station]],'[8]Reach and Share'!$A$1:$B$562,2,0)</f>
        <v>0</v>
      </c>
      <c r="G98" s="2">
        <f>Reach17[[#This Row],[Q1''2025]]-Reach17[[#This Row],[Q4''2024]]</f>
        <v>0</v>
      </c>
    </row>
    <row r="99" spans="1:7" x14ac:dyDescent="0.45">
      <c r="A99" s="3" t="s">
        <v>491</v>
      </c>
      <c r="B99" s="3"/>
      <c r="C99" s="3"/>
      <c r="D99" s="3">
        <v>0</v>
      </c>
      <c r="E99" s="3">
        <v>0</v>
      </c>
      <c r="F99" s="2">
        <f>VLOOKUP(Reach17[[#This Row],[Station]],'[8]Reach and Share'!$A$1:$B$562,2,0)</f>
        <v>0</v>
      </c>
      <c r="G99" s="2">
        <f>Reach17[[#This Row],[Q1''2025]]-Reach17[[#This Row],[Q4''2024]]</f>
        <v>0</v>
      </c>
    </row>
    <row r="100" spans="1:7" x14ac:dyDescent="0.45">
      <c r="A100" s="3" t="s">
        <v>414</v>
      </c>
      <c r="B100" s="3">
        <v>0</v>
      </c>
      <c r="C100" s="3">
        <v>2.9999999999999997E-4</v>
      </c>
      <c r="D100" s="3">
        <v>0</v>
      </c>
      <c r="E100" s="3">
        <v>0</v>
      </c>
      <c r="F100" s="2">
        <f>VLOOKUP(Reach17[[#This Row],[Station]],'[8]Reach and Share'!$A$1:$B$562,2,0)</f>
        <v>0</v>
      </c>
      <c r="G100" s="2">
        <f>Reach17[[#This Row],[Q1''2025]]-Reach17[[#This Row],[Q4''2024]]</f>
        <v>0</v>
      </c>
    </row>
    <row r="101" spans="1:7" x14ac:dyDescent="0.45">
      <c r="A101" s="3" t="s">
        <v>32</v>
      </c>
      <c r="B101" s="3">
        <v>0</v>
      </c>
      <c r="C101" s="3">
        <v>0</v>
      </c>
      <c r="D101" s="3">
        <v>0</v>
      </c>
      <c r="E101" s="3">
        <v>0</v>
      </c>
      <c r="F101" s="2">
        <f>VLOOKUP(Reach17[[#This Row],[Station]],'[8]Reach and Share'!$A$1:$B$562,2,0)</f>
        <v>0</v>
      </c>
      <c r="G101" s="2">
        <f>Reach17[[#This Row],[Q1''2025]]-Reach17[[#This Row],[Q4''2024]]</f>
        <v>0</v>
      </c>
    </row>
    <row r="102" spans="1:7" x14ac:dyDescent="0.45">
      <c r="A102" s="3" t="s">
        <v>421</v>
      </c>
      <c r="B102" s="3">
        <v>0</v>
      </c>
      <c r="C102" s="3">
        <v>0</v>
      </c>
      <c r="D102" s="3">
        <v>0</v>
      </c>
      <c r="E102" s="3">
        <v>0</v>
      </c>
      <c r="F102" s="2">
        <f>VLOOKUP(Reach17[[#This Row],[Station]],'[8]Reach and Share'!$A$1:$B$562,2,0)</f>
        <v>0</v>
      </c>
      <c r="G102" s="2">
        <f>Reach17[[#This Row],[Q1''2025]]-Reach17[[#This Row],[Q4''2024]]</f>
        <v>0</v>
      </c>
    </row>
    <row r="103" spans="1:7" x14ac:dyDescent="0.45">
      <c r="A103" s="3" t="s">
        <v>420</v>
      </c>
      <c r="B103" s="3">
        <v>0</v>
      </c>
      <c r="C103" s="3">
        <v>0</v>
      </c>
      <c r="D103" s="3">
        <v>0</v>
      </c>
      <c r="E103" s="3">
        <v>0</v>
      </c>
      <c r="F103" s="2">
        <f>VLOOKUP(Reach17[[#This Row],[Station]],'[8]Reach and Share'!$A$1:$B$562,2,0)</f>
        <v>0</v>
      </c>
      <c r="G103" s="2">
        <f>Reach17[[#This Row],[Q1''2025]]-Reach17[[#This Row],[Q4''2024]]</f>
        <v>0</v>
      </c>
    </row>
    <row r="104" spans="1:7" x14ac:dyDescent="0.45">
      <c r="A104" s="3" t="s">
        <v>423</v>
      </c>
      <c r="B104" s="3">
        <v>0</v>
      </c>
      <c r="C104" s="3">
        <v>0</v>
      </c>
      <c r="D104" s="3">
        <v>0</v>
      </c>
      <c r="E104" s="3">
        <v>0</v>
      </c>
      <c r="F104" s="2">
        <f>VLOOKUP(Reach17[[#This Row],[Station]],'[8]Reach and Share'!$A$1:$B$562,2,0)</f>
        <v>0</v>
      </c>
      <c r="G104" s="2">
        <f>Reach17[[#This Row],[Q1''2025]]-Reach17[[#This Row],[Q4''2024]]</f>
        <v>0</v>
      </c>
    </row>
    <row r="105" spans="1:7" x14ac:dyDescent="0.45">
      <c r="A105" s="3" t="s">
        <v>424</v>
      </c>
      <c r="B105" s="3">
        <v>0</v>
      </c>
      <c r="C105" s="3">
        <v>5.7999999999999996E-3</v>
      </c>
      <c r="D105" s="3">
        <v>2.8999999999999998E-3</v>
      </c>
      <c r="E105" s="3">
        <v>0</v>
      </c>
      <c r="F105" s="2">
        <f>VLOOKUP(Reach17[[#This Row],[Station]],'[8]Reach and Share'!$A$1:$B$562,2,0)</f>
        <v>0</v>
      </c>
      <c r="G105" s="2">
        <f>Reach17[[#This Row],[Q1''2025]]-Reach17[[#This Row],[Q4''2024]]</f>
        <v>0</v>
      </c>
    </row>
    <row r="106" spans="1:7" x14ac:dyDescent="0.45">
      <c r="A106" s="3" t="s">
        <v>226</v>
      </c>
      <c r="B106" s="3">
        <v>0</v>
      </c>
      <c r="C106" s="3">
        <v>0</v>
      </c>
      <c r="D106" s="3">
        <v>0</v>
      </c>
      <c r="E106" s="3">
        <v>0</v>
      </c>
      <c r="F106" s="2">
        <f>VLOOKUP(Reach17[[#This Row],[Station]],'[8]Reach and Share'!$A$1:$B$562,2,0)</f>
        <v>0</v>
      </c>
      <c r="G106" s="2">
        <f>Reach17[[#This Row],[Q1''2025]]-Reach17[[#This Row],[Q4''2024]]</f>
        <v>0</v>
      </c>
    </row>
    <row r="107" spans="1:7" x14ac:dyDescent="0.45">
      <c r="A107" s="3" t="s">
        <v>195</v>
      </c>
      <c r="B107" s="3">
        <v>0</v>
      </c>
      <c r="C107" s="3">
        <v>0</v>
      </c>
      <c r="D107" s="3">
        <v>0</v>
      </c>
      <c r="E107" s="3">
        <v>0</v>
      </c>
      <c r="F107" s="2">
        <f>VLOOKUP(Reach17[[#This Row],[Station]],'[8]Reach and Share'!$A$1:$B$562,2,0)</f>
        <v>0</v>
      </c>
      <c r="G107" s="2">
        <f>Reach17[[#This Row],[Q1''2025]]-Reach17[[#This Row],[Q4''2024]]</f>
        <v>0</v>
      </c>
    </row>
    <row r="108" spans="1:7" x14ac:dyDescent="0.45">
      <c r="A108" s="3" t="s">
        <v>163</v>
      </c>
      <c r="B108" s="3">
        <v>0</v>
      </c>
      <c r="C108" s="3">
        <v>0</v>
      </c>
      <c r="D108" s="3">
        <v>0</v>
      </c>
      <c r="E108" s="3">
        <v>0</v>
      </c>
      <c r="F108" s="2">
        <f>VLOOKUP(Reach17[[#This Row],[Station]],'[8]Reach and Share'!$A$1:$B$562,2,0)</f>
        <v>0</v>
      </c>
      <c r="G108" s="2">
        <f>Reach17[[#This Row],[Q1''2025]]-Reach17[[#This Row],[Q4''2024]]</f>
        <v>0</v>
      </c>
    </row>
    <row r="109" spans="1:7" x14ac:dyDescent="0.45">
      <c r="A109" s="3" t="s">
        <v>190</v>
      </c>
      <c r="B109" s="3">
        <v>0</v>
      </c>
      <c r="C109" s="3">
        <v>0</v>
      </c>
      <c r="D109" s="3">
        <v>0</v>
      </c>
      <c r="E109" s="3">
        <v>0</v>
      </c>
      <c r="F109" s="2">
        <f>VLOOKUP(Reach17[[#This Row],[Station]],'[8]Reach and Share'!$A$1:$B$562,2,0)</f>
        <v>0</v>
      </c>
      <c r="G109" s="2">
        <f>Reach17[[#This Row],[Q1''2025]]-Reach17[[#This Row],[Q4''2024]]</f>
        <v>0</v>
      </c>
    </row>
    <row r="110" spans="1:7" x14ac:dyDescent="0.45">
      <c r="A110" s="3" t="s">
        <v>173</v>
      </c>
      <c r="B110" s="3">
        <v>0</v>
      </c>
      <c r="C110" s="3">
        <v>0</v>
      </c>
      <c r="D110" s="3">
        <v>0</v>
      </c>
      <c r="E110" s="3">
        <v>0</v>
      </c>
      <c r="F110" s="2">
        <f>VLOOKUP(Reach17[[#This Row],[Station]],'[8]Reach and Share'!$A$1:$B$562,2,0)</f>
        <v>0</v>
      </c>
      <c r="G110" s="2">
        <f>Reach17[[#This Row],[Q1''2025]]-Reach17[[#This Row],[Q4''2024]]</f>
        <v>0</v>
      </c>
    </row>
    <row r="111" spans="1:7" x14ac:dyDescent="0.45">
      <c r="A111" s="3" t="s">
        <v>238</v>
      </c>
      <c r="B111" s="3">
        <v>0</v>
      </c>
      <c r="C111" s="3">
        <v>0</v>
      </c>
      <c r="D111" s="3">
        <v>0</v>
      </c>
      <c r="E111" s="3">
        <v>0</v>
      </c>
      <c r="F111" s="2">
        <f>VLOOKUP(Reach17[[#This Row],[Station]],'[8]Reach and Share'!$A$1:$B$562,2,0)</f>
        <v>0</v>
      </c>
      <c r="G111" s="2">
        <f>Reach17[[#This Row],[Q1''2025]]-Reach17[[#This Row],[Q4''2024]]</f>
        <v>0</v>
      </c>
    </row>
    <row r="112" spans="1:7" x14ac:dyDescent="0.45">
      <c r="A112" s="3" t="s">
        <v>457</v>
      </c>
      <c r="B112" s="3"/>
      <c r="C112" s="3">
        <v>0</v>
      </c>
      <c r="D112" s="3">
        <v>0</v>
      </c>
      <c r="E112" s="3">
        <v>0</v>
      </c>
      <c r="F112" s="2">
        <f>VLOOKUP(Reach17[[#This Row],[Station]],'[8]Reach and Share'!$A$1:$B$562,2,0)</f>
        <v>0</v>
      </c>
      <c r="G112" s="2">
        <f>Reach17[[#This Row],[Q1''2025]]-Reach17[[#This Row],[Q4''2024]]</f>
        <v>0</v>
      </c>
    </row>
    <row r="113" spans="1:7" x14ac:dyDescent="0.45">
      <c r="A113" s="3" t="s">
        <v>419</v>
      </c>
      <c r="B113" s="3">
        <v>0</v>
      </c>
      <c r="C113" s="3">
        <v>0</v>
      </c>
      <c r="D113" s="3">
        <v>0</v>
      </c>
      <c r="E113" s="3">
        <v>0</v>
      </c>
      <c r="F113" s="2">
        <f>VLOOKUP(Reach17[[#This Row],[Station]],'[8]Reach and Share'!$A$1:$B$562,2,0)</f>
        <v>0</v>
      </c>
      <c r="G113" s="2">
        <f>Reach17[[#This Row],[Q1''2025]]-Reach17[[#This Row],[Q4''2024]]</f>
        <v>0</v>
      </c>
    </row>
    <row r="114" spans="1:7" x14ac:dyDescent="0.45">
      <c r="A114" s="3" t="s">
        <v>191</v>
      </c>
      <c r="B114" s="3">
        <v>0</v>
      </c>
      <c r="C114" s="3">
        <v>0</v>
      </c>
      <c r="D114" s="3">
        <v>0</v>
      </c>
      <c r="E114" s="3">
        <v>0</v>
      </c>
      <c r="F114" s="2">
        <f>VLOOKUP(Reach17[[#This Row],[Station]],'[8]Reach and Share'!$A$1:$B$562,2,0)</f>
        <v>0</v>
      </c>
      <c r="G114" s="2">
        <f>Reach17[[#This Row],[Q1''2025]]-Reach17[[#This Row],[Q4''2024]]</f>
        <v>0</v>
      </c>
    </row>
    <row r="115" spans="1:7" x14ac:dyDescent="0.45">
      <c r="A115" s="3" t="s">
        <v>500</v>
      </c>
      <c r="B115" s="3"/>
      <c r="C115" s="3"/>
      <c r="D115" s="3"/>
      <c r="E115" s="3">
        <v>0</v>
      </c>
      <c r="F115" s="2">
        <f>VLOOKUP(Reach17[[#This Row],[Station]],'[8]Reach and Share'!$A$1:$B$562,2,0)</f>
        <v>0</v>
      </c>
      <c r="G115" s="2">
        <f>Reach17[[#This Row],[Q1''2025]]-Reach17[[#This Row],[Q4''2024]]</f>
        <v>0</v>
      </c>
    </row>
    <row r="116" spans="1:7" x14ac:dyDescent="0.45">
      <c r="A116" s="3" t="s">
        <v>356</v>
      </c>
      <c r="B116" s="3">
        <v>0</v>
      </c>
      <c r="C116" s="3">
        <v>0</v>
      </c>
      <c r="D116" s="3">
        <v>0</v>
      </c>
      <c r="E116" s="3">
        <v>0</v>
      </c>
      <c r="F116" s="2">
        <f>VLOOKUP(Reach17[[#This Row],[Station]],'[8]Reach and Share'!$A$1:$B$562,2,0)</f>
        <v>0</v>
      </c>
      <c r="G116" s="2">
        <f>Reach17[[#This Row],[Q1''2025]]-Reach17[[#This Row],[Q4''2024]]</f>
        <v>0</v>
      </c>
    </row>
    <row r="117" spans="1:7" x14ac:dyDescent="0.45">
      <c r="A117" s="3" t="s">
        <v>355</v>
      </c>
      <c r="B117" s="3">
        <v>0</v>
      </c>
      <c r="C117" s="3">
        <v>0</v>
      </c>
      <c r="D117" s="3">
        <v>0</v>
      </c>
      <c r="E117" s="3">
        <v>0</v>
      </c>
      <c r="F117" s="2">
        <f>VLOOKUP(Reach17[[#This Row],[Station]],'[8]Reach and Share'!$A$1:$B$562,2,0)</f>
        <v>0</v>
      </c>
      <c r="G117" s="2">
        <f>Reach17[[#This Row],[Q1''2025]]-Reach17[[#This Row],[Q4''2024]]</f>
        <v>0</v>
      </c>
    </row>
    <row r="118" spans="1:7" x14ac:dyDescent="0.45">
      <c r="A118" s="3" t="s">
        <v>242</v>
      </c>
      <c r="B118" s="3">
        <v>0</v>
      </c>
      <c r="C118" s="3">
        <v>0</v>
      </c>
      <c r="D118" s="3">
        <v>0</v>
      </c>
      <c r="E118" s="3">
        <v>0</v>
      </c>
      <c r="F118" s="2">
        <f>VLOOKUP(Reach17[[#This Row],[Station]],'[8]Reach and Share'!$A$1:$B$562,2,0)</f>
        <v>0</v>
      </c>
      <c r="G118" s="2">
        <f>Reach17[[#This Row],[Q1''2025]]-Reach17[[#This Row],[Q4''2024]]</f>
        <v>0</v>
      </c>
    </row>
    <row r="119" spans="1:7" x14ac:dyDescent="0.45">
      <c r="A119" s="3" t="s">
        <v>357</v>
      </c>
      <c r="B119" s="3">
        <v>0</v>
      </c>
      <c r="C119" s="3">
        <v>0</v>
      </c>
      <c r="D119" s="3">
        <v>0</v>
      </c>
      <c r="E119" s="3">
        <v>0</v>
      </c>
      <c r="F119" s="2">
        <f>VLOOKUP(Reach17[[#This Row],[Station]],'[8]Reach and Share'!$A$1:$B$562,2,0)</f>
        <v>0</v>
      </c>
      <c r="G119" s="2">
        <f>Reach17[[#This Row],[Q1''2025]]-Reach17[[#This Row],[Q4''2024]]</f>
        <v>0</v>
      </c>
    </row>
    <row r="120" spans="1:7" x14ac:dyDescent="0.45">
      <c r="A120" s="3" t="s">
        <v>359</v>
      </c>
      <c r="B120" s="3">
        <v>0</v>
      </c>
      <c r="C120" s="3">
        <v>0</v>
      </c>
      <c r="D120" s="3">
        <v>0</v>
      </c>
      <c r="E120" s="3">
        <v>0</v>
      </c>
      <c r="F120" s="2">
        <f>VLOOKUP(Reach17[[#This Row],[Station]],'[8]Reach and Share'!$A$1:$B$562,2,0)</f>
        <v>0</v>
      </c>
      <c r="G120" s="2">
        <f>Reach17[[#This Row],[Q1''2025]]-Reach17[[#This Row],[Q4''2024]]</f>
        <v>0</v>
      </c>
    </row>
    <row r="121" spans="1:7" x14ac:dyDescent="0.45">
      <c r="A121" s="3" t="s">
        <v>158</v>
      </c>
      <c r="B121" s="3">
        <v>0</v>
      </c>
      <c r="C121" s="3">
        <v>0</v>
      </c>
      <c r="D121" s="3">
        <v>0</v>
      </c>
      <c r="E121" s="3">
        <v>0</v>
      </c>
      <c r="F121" s="2">
        <f>VLOOKUP(Reach17[[#This Row],[Station]],'[8]Reach and Share'!$A$1:$B$562,2,0)</f>
        <v>0</v>
      </c>
      <c r="G121" s="2">
        <f>Reach17[[#This Row],[Q1''2025]]-Reach17[[#This Row],[Q4''2024]]</f>
        <v>0</v>
      </c>
    </row>
    <row r="122" spans="1:7" x14ac:dyDescent="0.45">
      <c r="A122" s="3" t="s">
        <v>358</v>
      </c>
      <c r="B122" s="3">
        <v>0</v>
      </c>
      <c r="C122" s="3">
        <v>0</v>
      </c>
      <c r="D122" s="3">
        <v>0</v>
      </c>
      <c r="E122" s="3">
        <v>0</v>
      </c>
      <c r="F122" s="2">
        <f>VLOOKUP(Reach17[[#This Row],[Station]],'[8]Reach and Share'!$A$1:$B$562,2,0)</f>
        <v>0</v>
      </c>
      <c r="G122" s="2">
        <f>Reach17[[#This Row],[Q1''2025]]-Reach17[[#This Row],[Q4''2024]]</f>
        <v>0</v>
      </c>
    </row>
    <row r="123" spans="1:7" x14ac:dyDescent="0.45">
      <c r="A123" s="3" t="s">
        <v>169</v>
      </c>
      <c r="B123" s="3">
        <v>0</v>
      </c>
      <c r="C123" s="3">
        <v>0</v>
      </c>
      <c r="D123" s="3">
        <v>0</v>
      </c>
      <c r="E123" s="3">
        <v>0</v>
      </c>
      <c r="F123" s="2">
        <f>VLOOKUP(Reach17[[#This Row],[Station]],'[8]Reach and Share'!$A$1:$B$562,2,0)</f>
        <v>0</v>
      </c>
      <c r="G123" s="2">
        <f>Reach17[[#This Row],[Q1''2025]]-Reach17[[#This Row],[Q4''2024]]</f>
        <v>0</v>
      </c>
    </row>
    <row r="124" spans="1:7" x14ac:dyDescent="0.45">
      <c r="A124" s="3" t="s">
        <v>473</v>
      </c>
      <c r="B124" s="3"/>
      <c r="C124" s="3"/>
      <c r="D124" s="3">
        <v>0</v>
      </c>
      <c r="E124" s="3">
        <v>0</v>
      </c>
      <c r="F124" s="2">
        <f>VLOOKUP(Reach17[[#This Row],[Station]],'[8]Reach and Share'!$A$1:$B$562,2,0)</f>
        <v>0</v>
      </c>
      <c r="G124" s="2">
        <f>Reach17[[#This Row],[Q1''2025]]-Reach17[[#This Row],[Q4''2024]]</f>
        <v>0</v>
      </c>
    </row>
    <row r="125" spans="1:7" x14ac:dyDescent="0.45">
      <c r="A125" s="3" t="s">
        <v>354</v>
      </c>
      <c r="B125" s="3">
        <v>0</v>
      </c>
      <c r="C125" s="3">
        <v>0</v>
      </c>
      <c r="D125" s="3">
        <v>0</v>
      </c>
      <c r="E125" s="3">
        <v>0</v>
      </c>
      <c r="F125" s="2">
        <f>VLOOKUP(Reach17[[#This Row],[Station]],'[8]Reach and Share'!$A$1:$B$562,2,0)</f>
        <v>0</v>
      </c>
      <c r="G125" s="2">
        <f>Reach17[[#This Row],[Q1''2025]]-Reach17[[#This Row],[Q4''2024]]</f>
        <v>0</v>
      </c>
    </row>
    <row r="126" spans="1:7" x14ac:dyDescent="0.45">
      <c r="A126" s="3" t="s">
        <v>507</v>
      </c>
      <c r="B126" s="3"/>
      <c r="C126" s="3"/>
      <c r="D126" s="3"/>
      <c r="E126" s="3">
        <v>0</v>
      </c>
      <c r="F126" s="2">
        <f>VLOOKUP(Reach17[[#This Row],[Station]],'[8]Reach and Share'!$A$1:$B$562,2,0)</f>
        <v>0</v>
      </c>
      <c r="G126" s="2">
        <f>Reach17[[#This Row],[Q1''2025]]-Reach17[[#This Row],[Q4''2024]]</f>
        <v>0</v>
      </c>
    </row>
    <row r="127" spans="1:7" x14ac:dyDescent="0.45">
      <c r="A127" s="3" t="s">
        <v>119</v>
      </c>
      <c r="B127" s="3">
        <v>0</v>
      </c>
      <c r="C127" s="3">
        <v>0</v>
      </c>
      <c r="D127" s="3">
        <v>0</v>
      </c>
      <c r="E127" s="3">
        <v>0</v>
      </c>
      <c r="F127" s="2">
        <f>VLOOKUP(Reach17[[#This Row],[Station]],'[8]Reach and Share'!$A$1:$B$562,2,0)</f>
        <v>0</v>
      </c>
      <c r="G127" s="2">
        <f>Reach17[[#This Row],[Q1''2025]]-Reach17[[#This Row],[Q4''2024]]</f>
        <v>0</v>
      </c>
    </row>
    <row r="128" spans="1:7" x14ac:dyDescent="0.45">
      <c r="A128" s="3" t="s">
        <v>118</v>
      </c>
      <c r="B128" s="3">
        <v>0</v>
      </c>
      <c r="C128" s="3">
        <v>0</v>
      </c>
      <c r="D128" s="3">
        <v>0</v>
      </c>
      <c r="E128" s="3">
        <v>0</v>
      </c>
      <c r="F128" s="2">
        <f>VLOOKUP(Reach17[[#This Row],[Station]],'[8]Reach and Share'!$A$1:$B$562,2,0)</f>
        <v>0</v>
      </c>
      <c r="G128" s="2">
        <f>Reach17[[#This Row],[Q1''2025]]-Reach17[[#This Row],[Q4''2024]]</f>
        <v>0</v>
      </c>
    </row>
    <row r="129" spans="1:7" x14ac:dyDescent="0.45">
      <c r="A129" s="3" t="s">
        <v>117</v>
      </c>
      <c r="B129" s="3">
        <v>0</v>
      </c>
      <c r="C129" s="3">
        <v>0</v>
      </c>
      <c r="D129" s="3">
        <v>0</v>
      </c>
      <c r="E129" s="3">
        <v>0</v>
      </c>
      <c r="F129" s="2">
        <f>VLOOKUP(Reach17[[#This Row],[Station]],'[8]Reach and Share'!$A$1:$B$562,2,0)</f>
        <v>0</v>
      </c>
      <c r="G129" s="2">
        <f>Reach17[[#This Row],[Q1''2025]]-Reach17[[#This Row],[Q4''2024]]</f>
        <v>0</v>
      </c>
    </row>
    <row r="130" spans="1:7" x14ac:dyDescent="0.45">
      <c r="A130" s="3" t="s">
        <v>217</v>
      </c>
      <c r="B130" s="3">
        <v>0</v>
      </c>
      <c r="C130" s="3">
        <v>0</v>
      </c>
      <c r="D130" s="3">
        <v>0</v>
      </c>
      <c r="E130" s="3">
        <v>0</v>
      </c>
      <c r="F130" s="2">
        <f>VLOOKUP(Reach17[[#This Row],[Station]],'[8]Reach and Share'!$A$1:$B$562,2,0)</f>
        <v>0</v>
      </c>
      <c r="G130" s="2">
        <f>Reach17[[#This Row],[Q1''2025]]-Reach17[[#This Row],[Q4''2024]]</f>
        <v>0</v>
      </c>
    </row>
    <row r="131" spans="1:7" x14ac:dyDescent="0.45">
      <c r="A131" s="3" t="s">
        <v>438</v>
      </c>
      <c r="B131" s="3"/>
      <c r="C131" s="3">
        <v>0</v>
      </c>
      <c r="D131" s="3">
        <v>0</v>
      </c>
      <c r="E131" s="3">
        <v>0</v>
      </c>
      <c r="F131" s="2">
        <f>VLOOKUP(Reach17[[#This Row],[Station]],'[8]Reach and Share'!$A$1:$B$562,2,0)</f>
        <v>0</v>
      </c>
      <c r="G131" s="2">
        <f>Reach17[[#This Row],[Q1''2025]]-Reach17[[#This Row],[Q4''2024]]</f>
        <v>0</v>
      </c>
    </row>
    <row r="132" spans="1:7" x14ac:dyDescent="0.45">
      <c r="A132" s="3" t="s">
        <v>363</v>
      </c>
      <c r="B132" s="3">
        <v>0</v>
      </c>
      <c r="C132" s="3">
        <v>0</v>
      </c>
      <c r="D132" s="3">
        <v>0</v>
      </c>
      <c r="E132" s="3">
        <v>0</v>
      </c>
      <c r="F132" s="2">
        <f>VLOOKUP(Reach17[[#This Row],[Station]],'[8]Reach and Share'!$A$1:$B$562,2,0)</f>
        <v>0</v>
      </c>
      <c r="G132" s="2">
        <f>Reach17[[#This Row],[Q1''2025]]-Reach17[[#This Row],[Q4''2024]]</f>
        <v>0</v>
      </c>
    </row>
    <row r="133" spans="1:7" x14ac:dyDescent="0.45">
      <c r="A133" s="3" t="s">
        <v>385</v>
      </c>
      <c r="B133" s="3">
        <v>0</v>
      </c>
      <c r="C133" s="3">
        <v>0</v>
      </c>
      <c r="D133" s="3">
        <v>0</v>
      </c>
      <c r="E133" s="3">
        <v>0</v>
      </c>
      <c r="F133" s="2">
        <f>VLOOKUP(Reach17[[#This Row],[Station]],'[8]Reach and Share'!$A$1:$B$562,2,0)</f>
        <v>0</v>
      </c>
      <c r="G133" s="2">
        <f>Reach17[[#This Row],[Q1''2025]]-Reach17[[#This Row],[Q4''2024]]</f>
        <v>0</v>
      </c>
    </row>
    <row r="134" spans="1:7" x14ac:dyDescent="0.45">
      <c r="A134" s="3" t="s">
        <v>34</v>
      </c>
      <c r="B134" s="3">
        <v>0</v>
      </c>
      <c r="C134" s="3">
        <v>0</v>
      </c>
      <c r="D134" s="3">
        <v>0</v>
      </c>
      <c r="E134" s="3">
        <v>0</v>
      </c>
      <c r="F134" s="2">
        <f>VLOOKUP(Reach17[[#This Row],[Station]],'[8]Reach and Share'!$A$1:$B$562,2,0)</f>
        <v>0</v>
      </c>
      <c r="G134" s="2">
        <f>Reach17[[#This Row],[Q1''2025]]-Reach17[[#This Row],[Q4''2024]]</f>
        <v>0</v>
      </c>
    </row>
    <row r="135" spans="1:7" x14ac:dyDescent="0.45">
      <c r="A135" s="3" t="s">
        <v>463</v>
      </c>
      <c r="B135" s="3"/>
      <c r="C135" s="3"/>
      <c r="D135" s="3">
        <v>0</v>
      </c>
      <c r="E135" s="3">
        <v>0</v>
      </c>
      <c r="F135" s="2">
        <f>VLOOKUP(Reach17[[#This Row],[Station]],'[8]Reach and Share'!$A$1:$B$562,2,0)</f>
        <v>0</v>
      </c>
      <c r="G135" s="2">
        <f>Reach17[[#This Row],[Q1''2025]]-Reach17[[#This Row],[Q4''2024]]</f>
        <v>0</v>
      </c>
    </row>
    <row r="136" spans="1:7" x14ac:dyDescent="0.45">
      <c r="A136" s="3" t="s">
        <v>386</v>
      </c>
      <c r="B136" s="3">
        <v>0</v>
      </c>
      <c r="C136" s="3">
        <v>0</v>
      </c>
      <c r="D136" s="3">
        <v>0</v>
      </c>
      <c r="E136" s="3">
        <v>0</v>
      </c>
      <c r="F136" s="2">
        <f>VLOOKUP(Reach17[[#This Row],[Station]],'[8]Reach and Share'!$A$1:$B$562,2,0)</f>
        <v>0</v>
      </c>
      <c r="G136" s="2">
        <f>Reach17[[#This Row],[Q1''2025]]-Reach17[[#This Row],[Q4''2024]]</f>
        <v>0</v>
      </c>
    </row>
    <row r="137" spans="1:7" x14ac:dyDescent="0.45">
      <c r="A137" s="3" t="s">
        <v>443</v>
      </c>
      <c r="B137" s="3"/>
      <c r="C137" s="3">
        <v>0</v>
      </c>
      <c r="D137" s="3">
        <v>0</v>
      </c>
      <c r="E137" s="3">
        <v>0</v>
      </c>
      <c r="F137" s="2">
        <f>VLOOKUP(Reach17[[#This Row],[Station]],'[8]Reach and Share'!$A$1:$B$562,2,0)</f>
        <v>0</v>
      </c>
      <c r="G137" s="2">
        <f>Reach17[[#This Row],[Q1''2025]]-Reach17[[#This Row],[Q4''2024]]</f>
        <v>0</v>
      </c>
    </row>
    <row r="138" spans="1:7" x14ac:dyDescent="0.45">
      <c r="A138" s="3" t="s">
        <v>239</v>
      </c>
      <c r="B138" s="3">
        <v>0</v>
      </c>
      <c r="C138" s="3">
        <v>0</v>
      </c>
      <c r="D138" s="3">
        <v>0</v>
      </c>
      <c r="E138" s="3">
        <v>0</v>
      </c>
      <c r="F138" s="2">
        <f>VLOOKUP(Reach17[[#This Row],[Station]],'[8]Reach and Share'!$A$1:$B$562,2,0)</f>
        <v>0</v>
      </c>
      <c r="G138" s="2">
        <f>Reach17[[#This Row],[Q1''2025]]-Reach17[[#This Row],[Q4''2024]]</f>
        <v>0</v>
      </c>
    </row>
    <row r="139" spans="1:7" x14ac:dyDescent="0.45">
      <c r="A139" s="3" t="s">
        <v>472</v>
      </c>
      <c r="B139" s="3"/>
      <c r="C139" s="3"/>
      <c r="D139" s="3">
        <v>0</v>
      </c>
      <c r="E139" s="3">
        <v>0</v>
      </c>
      <c r="F139" s="2">
        <f>VLOOKUP(Reach17[[#This Row],[Station]],'[8]Reach and Share'!$A$1:$B$562,2,0)</f>
        <v>0</v>
      </c>
      <c r="G139" s="2">
        <f>Reach17[[#This Row],[Q1''2025]]-Reach17[[#This Row],[Q4''2024]]</f>
        <v>0</v>
      </c>
    </row>
    <row r="140" spans="1:7" x14ac:dyDescent="0.45">
      <c r="A140" s="3" t="s">
        <v>225</v>
      </c>
      <c r="B140" s="3">
        <v>0</v>
      </c>
      <c r="C140" s="3">
        <v>0</v>
      </c>
      <c r="D140" s="3">
        <v>0</v>
      </c>
      <c r="E140" s="3">
        <v>0</v>
      </c>
      <c r="F140" s="2">
        <f>VLOOKUP(Reach17[[#This Row],[Station]],'[8]Reach and Share'!$A$1:$B$562,2,0)</f>
        <v>0</v>
      </c>
      <c r="G140" s="2">
        <f>Reach17[[#This Row],[Q1''2025]]-Reach17[[#This Row],[Q4''2024]]</f>
        <v>0</v>
      </c>
    </row>
    <row r="141" spans="1:7" x14ac:dyDescent="0.45">
      <c r="A141" s="3" t="s">
        <v>360</v>
      </c>
      <c r="B141" s="3">
        <v>0</v>
      </c>
      <c r="C141" s="3">
        <v>0</v>
      </c>
      <c r="D141" s="3">
        <v>0</v>
      </c>
      <c r="E141" s="3">
        <v>0</v>
      </c>
      <c r="F141" s="2">
        <f>VLOOKUP(Reach17[[#This Row],[Station]],'[8]Reach and Share'!$A$1:$B$562,2,0)</f>
        <v>0</v>
      </c>
      <c r="G141" s="2">
        <f>Reach17[[#This Row],[Q1''2025]]-Reach17[[#This Row],[Q4''2024]]</f>
        <v>0</v>
      </c>
    </row>
    <row r="142" spans="1:7" x14ac:dyDescent="0.45">
      <c r="A142" s="3" t="s">
        <v>442</v>
      </c>
      <c r="B142" s="3"/>
      <c r="C142" s="3">
        <v>0</v>
      </c>
      <c r="D142" s="3">
        <v>0</v>
      </c>
      <c r="E142" s="3">
        <v>0</v>
      </c>
      <c r="F142" s="2">
        <f>VLOOKUP(Reach17[[#This Row],[Station]],'[8]Reach and Share'!$A$1:$B$562,2,0)</f>
        <v>0</v>
      </c>
      <c r="G142" s="2">
        <f>Reach17[[#This Row],[Q1''2025]]-Reach17[[#This Row],[Q4''2024]]</f>
        <v>0</v>
      </c>
    </row>
    <row r="143" spans="1:7" x14ac:dyDescent="0.45">
      <c r="A143" s="3" t="s">
        <v>23</v>
      </c>
      <c r="B143" s="3">
        <v>4.1999999999999997E-3</v>
      </c>
      <c r="C143" s="3">
        <v>0</v>
      </c>
      <c r="D143" s="3">
        <v>0</v>
      </c>
      <c r="E143" s="3">
        <v>0</v>
      </c>
      <c r="F143" s="2">
        <f>VLOOKUP(Reach17[[#This Row],[Station]],'[8]Reach and Share'!$A$1:$B$562,2,0)</f>
        <v>0</v>
      </c>
      <c r="G143" s="2">
        <f>Reach17[[#This Row],[Q1''2025]]-Reach17[[#This Row],[Q4''2024]]</f>
        <v>0</v>
      </c>
    </row>
    <row r="144" spans="1:7" x14ac:dyDescent="0.45">
      <c r="A144" s="3" t="s">
        <v>92</v>
      </c>
      <c r="B144" s="3">
        <v>0</v>
      </c>
      <c r="C144" s="3">
        <v>0</v>
      </c>
      <c r="D144" s="3">
        <v>0</v>
      </c>
      <c r="E144" s="3">
        <v>0</v>
      </c>
      <c r="F144" s="2">
        <f>VLOOKUP(Reach17[[#This Row],[Station]],'[8]Reach and Share'!$A$1:$B$562,2,0)</f>
        <v>0</v>
      </c>
      <c r="G144" s="2">
        <f>Reach17[[#This Row],[Q1''2025]]-Reach17[[#This Row],[Q4''2024]]</f>
        <v>0</v>
      </c>
    </row>
    <row r="145" spans="1:7" x14ac:dyDescent="0.45">
      <c r="A145" s="3" t="s">
        <v>98</v>
      </c>
      <c r="B145" s="3">
        <v>0</v>
      </c>
      <c r="C145" s="3">
        <v>0</v>
      </c>
      <c r="D145" s="3">
        <v>0</v>
      </c>
      <c r="E145" s="3">
        <v>0</v>
      </c>
      <c r="F145" s="2">
        <f>VLOOKUP(Reach17[[#This Row],[Station]],'[8]Reach and Share'!$A$1:$B$562,2,0)</f>
        <v>0</v>
      </c>
      <c r="G145" s="2">
        <f>Reach17[[#This Row],[Q1''2025]]-Reach17[[#This Row],[Q4''2024]]</f>
        <v>0</v>
      </c>
    </row>
    <row r="146" spans="1:7" x14ac:dyDescent="0.45">
      <c r="A146" s="3" t="s">
        <v>77</v>
      </c>
      <c r="B146" s="3">
        <v>0</v>
      </c>
      <c r="C146" s="3">
        <v>0</v>
      </c>
      <c r="D146" s="3">
        <v>0</v>
      </c>
      <c r="E146" s="3">
        <v>0</v>
      </c>
      <c r="F146" s="2">
        <f>VLOOKUP(Reach17[[#This Row],[Station]],'[8]Reach and Share'!$A$1:$B$562,2,0)</f>
        <v>0</v>
      </c>
      <c r="G146" s="2">
        <f>Reach17[[#This Row],[Q1''2025]]-Reach17[[#This Row],[Q4''2024]]</f>
        <v>0</v>
      </c>
    </row>
    <row r="147" spans="1:7" x14ac:dyDescent="0.45">
      <c r="A147" s="3" t="s">
        <v>96</v>
      </c>
      <c r="B147" s="3">
        <v>0</v>
      </c>
      <c r="C147" s="3">
        <v>0</v>
      </c>
      <c r="D147" s="3">
        <v>0</v>
      </c>
      <c r="E147" s="3">
        <v>0</v>
      </c>
      <c r="F147" s="2">
        <f>VLOOKUP(Reach17[[#This Row],[Station]],'[8]Reach and Share'!$A$1:$B$562,2,0)</f>
        <v>0</v>
      </c>
      <c r="G147" s="2">
        <f>Reach17[[#This Row],[Q1''2025]]-Reach17[[#This Row],[Q4''2024]]</f>
        <v>0</v>
      </c>
    </row>
    <row r="148" spans="1:7" x14ac:dyDescent="0.45">
      <c r="A148" s="3" t="s">
        <v>122</v>
      </c>
      <c r="B148" s="3">
        <v>0</v>
      </c>
      <c r="C148" s="3">
        <v>0</v>
      </c>
      <c r="D148" s="3">
        <v>0</v>
      </c>
      <c r="E148" s="3">
        <v>0</v>
      </c>
      <c r="F148" s="2">
        <f>VLOOKUP(Reach17[[#This Row],[Station]],'[8]Reach and Share'!$A$1:$B$562,2,0)</f>
        <v>0</v>
      </c>
      <c r="G148" s="2">
        <f>Reach17[[#This Row],[Q1''2025]]-Reach17[[#This Row],[Q4''2024]]</f>
        <v>0</v>
      </c>
    </row>
    <row r="149" spans="1:7" x14ac:dyDescent="0.45">
      <c r="A149" s="3" t="s">
        <v>125</v>
      </c>
      <c r="B149" s="3">
        <v>0</v>
      </c>
      <c r="C149" s="3">
        <v>0</v>
      </c>
      <c r="D149" s="3">
        <v>0</v>
      </c>
      <c r="E149" s="3">
        <v>0</v>
      </c>
      <c r="F149" s="2">
        <f>VLOOKUP(Reach17[[#This Row],[Station]],'[8]Reach and Share'!$A$1:$B$562,2,0)</f>
        <v>0</v>
      </c>
      <c r="G149" s="2">
        <f>Reach17[[#This Row],[Q1''2025]]-Reach17[[#This Row],[Q4''2024]]</f>
        <v>0</v>
      </c>
    </row>
    <row r="150" spans="1:7" x14ac:dyDescent="0.45">
      <c r="A150" s="3" t="s">
        <v>210</v>
      </c>
      <c r="B150" s="3">
        <v>0</v>
      </c>
      <c r="C150" s="3">
        <v>0</v>
      </c>
      <c r="D150" s="3">
        <v>4.0000000000000002E-4</v>
      </c>
      <c r="E150" s="3">
        <v>0</v>
      </c>
      <c r="F150" s="2">
        <f>VLOOKUP(Reach17[[#This Row],[Station]],'[8]Reach and Share'!$A$1:$B$562,2,0)</f>
        <v>0</v>
      </c>
      <c r="G150" s="2">
        <f>Reach17[[#This Row],[Q1''2025]]-Reach17[[#This Row],[Q4''2024]]</f>
        <v>0</v>
      </c>
    </row>
    <row r="151" spans="1:7" x14ac:dyDescent="0.45">
      <c r="A151" s="3" t="s">
        <v>124</v>
      </c>
      <c r="B151" s="3">
        <v>0</v>
      </c>
      <c r="C151" s="3">
        <v>0</v>
      </c>
      <c r="D151" s="3">
        <v>0</v>
      </c>
      <c r="E151" s="3">
        <v>0</v>
      </c>
      <c r="F151" s="2">
        <f>VLOOKUP(Reach17[[#This Row],[Station]],'[8]Reach and Share'!$A$1:$B$562,2,0)</f>
        <v>0</v>
      </c>
      <c r="G151" s="2">
        <f>Reach17[[#This Row],[Q1''2025]]-Reach17[[#This Row],[Q4''2024]]</f>
        <v>0</v>
      </c>
    </row>
    <row r="152" spans="1:7" x14ac:dyDescent="0.45">
      <c r="A152" s="3" t="s">
        <v>227</v>
      </c>
      <c r="B152" s="3">
        <v>0</v>
      </c>
      <c r="C152" s="3">
        <v>0</v>
      </c>
      <c r="D152" s="3">
        <v>0</v>
      </c>
      <c r="E152" s="3">
        <v>0</v>
      </c>
      <c r="F152" s="2">
        <f>VLOOKUP(Reach17[[#This Row],[Station]],'[8]Reach and Share'!$A$1:$B$562,2,0)</f>
        <v>0</v>
      </c>
      <c r="G152" s="2">
        <f>Reach17[[#This Row],[Q1''2025]]-Reach17[[#This Row],[Q4''2024]]</f>
        <v>0</v>
      </c>
    </row>
    <row r="153" spans="1:7" x14ac:dyDescent="0.45">
      <c r="A153" s="3" t="s">
        <v>60</v>
      </c>
      <c r="B153" s="3">
        <v>0</v>
      </c>
      <c r="C153" s="3">
        <v>0</v>
      </c>
      <c r="D153" s="3">
        <v>0</v>
      </c>
      <c r="E153" s="3">
        <v>0</v>
      </c>
      <c r="F153" s="2">
        <f>VLOOKUP(Reach17[[#This Row],[Station]],'[8]Reach and Share'!$A$1:$B$562,2,0)</f>
        <v>0</v>
      </c>
      <c r="G153" s="2">
        <f>Reach17[[#This Row],[Q1''2025]]-Reach17[[#This Row],[Q4''2024]]</f>
        <v>0</v>
      </c>
    </row>
    <row r="154" spans="1:7" x14ac:dyDescent="0.45">
      <c r="A154" s="3" t="s">
        <v>67</v>
      </c>
      <c r="B154" s="3">
        <v>0</v>
      </c>
      <c r="C154" s="3">
        <v>0</v>
      </c>
      <c r="D154" s="3">
        <v>0</v>
      </c>
      <c r="E154" s="3">
        <v>0</v>
      </c>
      <c r="F154" s="2">
        <f>VLOOKUP(Reach17[[#This Row],[Station]],'[8]Reach and Share'!$A$1:$B$562,2,0)</f>
        <v>0</v>
      </c>
      <c r="G154" s="2">
        <f>Reach17[[#This Row],[Q1''2025]]-Reach17[[#This Row],[Q4''2024]]</f>
        <v>0</v>
      </c>
    </row>
    <row r="155" spans="1:7" x14ac:dyDescent="0.45">
      <c r="A155" s="3" t="s">
        <v>66</v>
      </c>
      <c r="B155" s="3">
        <v>0</v>
      </c>
      <c r="C155" s="3">
        <v>0</v>
      </c>
      <c r="D155" s="3">
        <v>0</v>
      </c>
      <c r="E155" s="3">
        <v>0</v>
      </c>
      <c r="F155" s="2">
        <f>VLOOKUP(Reach17[[#This Row],[Station]],'[8]Reach and Share'!$A$1:$B$562,2,0)</f>
        <v>0</v>
      </c>
      <c r="G155" s="2">
        <f>Reach17[[#This Row],[Q1''2025]]-Reach17[[#This Row],[Q4''2024]]</f>
        <v>0</v>
      </c>
    </row>
    <row r="156" spans="1:7" x14ac:dyDescent="0.45">
      <c r="A156" s="3" t="s">
        <v>68</v>
      </c>
      <c r="B156" s="3">
        <v>0</v>
      </c>
      <c r="C156" s="3">
        <v>0</v>
      </c>
      <c r="D156" s="3">
        <v>0</v>
      </c>
      <c r="E156" s="3">
        <v>0</v>
      </c>
      <c r="F156" s="2">
        <f>VLOOKUP(Reach17[[#This Row],[Station]],'[8]Reach and Share'!$A$1:$B$562,2,0)</f>
        <v>0</v>
      </c>
      <c r="G156" s="2">
        <f>Reach17[[#This Row],[Q1''2025]]-Reach17[[#This Row],[Q4''2024]]</f>
        <v>0</v>
      </c>
    </row>
    <row r="157" spans="1:7" x14ac:dyDescent="0.45">
      <c r="A157" s="3" t="s">
        <v>70</v>
      </c>
      <c r="B157" s="3">
        <v>0</v>
      </c>
      <c r="C157" s="3">
        <v>0</v>
      </c>
      <c r="D157" s="3">
        <v>0</v>
      </c>
      <c r="E157" s="3">
        <v>0</v>
      </c>
      <c r="F157" s="2">
        <f>VLOOKUP(Reach17[[#This Row],[Station]],'[8]Reach and Share'!$A$1:$B$562,2,0)</f>
        <v>0</v>
      </c>
      <c r="G157" s="2">
        <f>Reach17[[#This Row],[Q1''2025]]-Reach17[[#This Row],[Q4''2024]]</f>
        <v>0</v>
      </c>
    </row>
    <row r="158" spans="1:7" x14ac:dyDescent="0.45">
      <c r="A158" s="3" t="s">
        <v>65</v>
      </c>
      <c r="B158" s="3">
        <v>0</v>
      </c>
      <c r="C158" s="3">
        <v>0</v>
      </c>
      <c r="D158" s="3">
        <v>0</v>
      </c>
      <c r="E158" s="3">
        <v>0</v>
      </c>
      <c r="F158" s="2">
        <f>VLOOKUP(Reach17[[#This Row],[Station]],'[8]Reach and Share'!$A$1:$B$562,2,0)</f>
        <v>0</v>
      </c>
      <c r="G158" s="2">
        <f>Reach17[[#This Row],[Q1''2025]]-Reach17[[#This Row],[Q4''2024]]</f>
        <v>0</v>
      </c>
    </row>
    <row r="159" spans="1:7" x14ac:dyDescent="0.45">
      <c r="A159" s="3" t="s">
        <v>69</v>
      </c>
      <c r="B159" s="3">
        <v>0</v>
      </c>
      <c r="C159" s="3">
        <v>0</v>
      </c>
      <c r="D159" s="3">
        <v>0</v>
      </c>
      <c r="E159" s="3">
        <v>0</v>
      </c>
      <c r="F159" s="2">
        <f>VLOOKUP(Reach17[[#This Row],[Station]],'[8]Reach and Share'!$A$1:$B$562,2,0)</f>
        <v>0</v>
      </c>
      <c r="G159" s="2">
        <f>Reach17[[#This Row],[Q1''2025]]-Reach17[[#This Row],[Q4''2024]]</f>
        <v>0</v>
      </c>
    </row>
    <row r="160" spans="1:7" x14ac:dyDescent="0.45">
      <c r="A160" s="3" t="s">
        <v>132</v>
      </c>
      <c r="B160" s="3">
        <v>0</v>
      </c>
      <c r="C160" s="3">
        <v>0</v>
      </c>
      <c r="D160" s="3">
        <v>0</v>
      </c>
      <c r="E160" s="3">
        <v>0</v>
      </c>
      <c r="F160" s="2">
        <f>VLOOKUP(Reach17[[#This Row],[Station]],'[8]Reach and Share'!$A$1:$B$562,2,0)</f>
        <v>0</v>
      </c>
      <c r="G160" s="2">
        <f>Reach17[[#This Row],[Q1''2025]]-Reach17[[#This Row],[Q4''2024]]</f>
        <v>0</v>
      </c>
    </row>
    <row r="161" spans="1:7" x14ac:dyDescent="0.45">
      <c r="A161" s="3" t="s">
        <v>454</v>
      </c>
      <c r="B161" s="3"/>
      <c r="C161" s="3">
        <v>0</v>
      </c>
      <c r="D161" s="3">
        <v>0</v>
      </c>
      <c r="E161" s="3">
        <v>0</v>
      </c>
      <c r="F161" s="2">
        <f>VLOOKUP(Reach17[[#This Row],[Station]],'[8]Reach and Share'!$A$1:$B$562,2,0)</f>
        <v>0</v>
      </c>
      <c r="G161" s="2">
        <f>Reach17[[#This Row],[Q1''2025]]-Reach17[[#This Row],[Q4''2024]]</f>
        <v>0</v>
      </c>
    </row>
    <row r="162" spans="1:7" x14ac:dyDescent="0.45">
      <c r="A162" s="3" t="s">
        <v>129</v>
      </c>
      <c r="B162" s="3">
        <v>0</v>
      </c>
      <c r="C162" s="3">
        <v>0</v>
      </c>
      <c r="D162" s="3">
        <v>0</v>
      </c>
      <c r="E162" s="3">
        <v>0</v>
      </c>
      <c r="F162" s="2">
        <f>VLOOKUP(Reach17[[#This Row],[Station]],'[8]Reach and Share'!$A$1:$B$562,2,0)</f>
        <v>0</v>
      </c>
      <c r="G162" s="2">
        <f>Reach17[[#This Row],[Q1''2025]]-Reach17[[#This Row],[Q4''2024]]</f>
        <v>0</v>
      </c>
    </row>
    <row r="163" spans="1:7" x14ac:dyDescent="0.45">
      <c r="A163" s="3" t="s">
        <v>515</v>
      </c>
      <c r="B163" s="3"/>
      <c r="C163" s="3"/>
      <c r="D163" s="3"/>
      <c r="E163" s="3">
        <v>0</v>
      </c>
      <c r="F163" s="2">
        <f>VLOOKUP(Reach17[[#This Row],[Station]],'[8]Reach and Share'!$A$1:$B$562,2,0)</f>
        <v>0</v>
      </c>
      <c r="G163" s="2">
        <f>Reach17[[#This Row],[Q1''2025]]-Reach17[[#This Row],[Q4''2024]]</f>
        <v>0</v>
      </c>
    </row>
    <row r="164" spans="1:7" x14ac:dyDescent="0.45">
      <c r="A164" s="3" t="s">
        <v>155</v>
      </c>
      <c r="B164" s="3">
        <v>0</v>
      </c>
      <c r="C164" s="3">
        <v>0</v>
      </c>
      <c r="D164" s="3">
        <v>0</v>
      </c>
      <c r="E164" s="3">
        <v>0</v>
      </c>
      <c r="F164" s="2">
        <f>VLOOKUP(Reach17[[#This Row],[Station]],'[8]Reach and Share'!$A$1:$B$562,2,0)</f>
        <v>0</v>
      </c>
      <c r="G164" s="2">
        <f>Reach17[[#This Row],[Q1''2025]]-Reach17[[#This Row],[Q4''2024]]</f>
        <v>0</v>
      </c>
    </row>
    <row r="165" spans="1:7" x14ac:dyDescent="0.45">
      <c r="A165" s="3" t="s">
        <v>133</v>
      </c>
      <c r="B165" s="3">
        <v>0</v>
      </c>
      <c r="C165" s="3">
        <v>0</v>
      </c>
      <c r="D165" s="3">
        <v>0</v>
      </c>
      <c r="E165" s="3">
        <v>0</v>
      </c>
      <c r="F165" s="2">
        <f>VLOOKUP(Reach17[[#This Row],[Station]],'[8]Reach and Share'!$A$1:$B$562,2,0)</f>
        <v>0</v>
      </c>
      <c r="G165" s="2">
        <f>Reach17[[#This Row],[Q1''2025]]-Reach17[[#This Row],[Q4''2024]]</f>
        <v>0</v>
      </c>
    </row>
    <row r="166" spans="1:7" x14ac:dyDescent="0.45">
      <c r="A166" s="3" t="s">
        <v>123</v>
      </c>
      <c r="B166" s="3">
        <v>0</v>
      </c>
      <c r="C166" s="3">
        <v>0</v>
      </c>
      <c r="D166" s="3">
        <v>0</v>
      </c>
      <c r="E166" s="3">
        <v>0</v>
      </c>
      <c r="F166" s="2">
        <f>VLOOKUP(Reach17[[#This Row],[Station]],'[8]Reach and Share'!$A$1:$B$562,2,0)</f>
        <v>0</v>
      </c>
      <c r="G166" s="2">
        <f>Reach17[[#This Row],[Q1''2025]]-Reach17[[#This Row],[Q4''2024]]</f>
        <v>0</v>
      </c>
    </row>
    <row r="167" spans="1:7" x14ac:dyDescent="0.45">
      <c r="A167" s="3" t="s">
        <v>189</v>
      </c>
      <c r="B167" s="3">
        <v>0</v>
      </c>
      <c r="C167" s="3">
        <v>0</v>
      </c>
      <c r="D167" s="3">
        <v>0</v>
      </c>
      <c r="E167" s="3">
        <v>0</v>
      </c>
      <c r="F167" s="2">
        <f>VLOOKUP(Reach17[[#This Row],[Station]],'[8]Reach and Share'!$A$1:$B$562,2,0)</f>
        <v>0</v>
      </c>
      <c r="G167" s="2">
        <f>Reach17[[#This Row],[Q1''2025]]-Reach17[[#This Row],[Q4''2024]]</f>
        <v>0</v>
      </c>
    </row>
    <row r="168" spans="1:7" x14ac:dyDescent="0.45">
      <c r="A168" s="3" t="s">
        <v>514</v>
      </c>
      <c r="B168" s="3"/>
      <c r="C168" s="3"/>
      <c r="D168" s="3"/>
      <c r="E168" s="3">
        <v>0</v>
      </c>
      <c r="F168" s="2">
        <f>VLOOKUP(Reach17[[#This Row],[Station]],'[8]Reach and Share'!$A$1:$B$562,2,0)</f>
        <v>0</v>
      </c>
      <c r="G168" s="2">
        <f>Reach17[[#This Row],[Q1''2025]]-Reach17[[#This Row],[Q4''2024]]</f>
        <v>0</v>
      </c>
    </row>
    <row r="169" spans="1:7" x14ac:dyDescent="0.45">
      <c r="A169" s="3" t="s">
        <v>460</v>
      </c>
      <c r="B169" s="3"/>
      <c r="C169" s="3">
        <v>0</v>
      </c>
      <c r="D169" s="3">
        <v>0</v>
      </c>
      <c r="E169" s="3">
        <v>0</v>
      </c>
      <c r="F169" s="2">
        <f>VLOOKUP(Reach17[[#This Row],[Station]],'[8]Reach and Share'!$A$1:$B$562,2,0)</f>
        <v>0</v>
      </c>
      <c r="G169" s="2">
        <f>Reach17[[#This Row],[Q1''2025]]-Reach17[[#This Row],[Q4''2024]]</f>
        <v>0</v>
      </c>
    </row>
    <row r="170" spans="1:7" x14ac:dyDescent="0.45">
      <c r="A170" s="3" t="s">
        <v>128</v>
      </c>
      <c r="B170" s="3">
        <v>0</v>
      </c>
      <c r="C170" s="3">
        <v>1.1000000000000001E-3</v>
      </c>
      <c r="D170" s="3">
        <v>0</v>
      </c>
      <c r="E170" s="3">
        <v>0</v>
      </c>
      <c r="F170" s="2">
        <f>VLOOKUP(Reach17[[#This Row],[Station]],'[8]Reach and Share'!$A$1:$B$562,2,0)</f>
        <v>0</v>
      </c>
      <c r="G170" s="2">
        <f>Reach17[[#This Row],[Q1''2025]]-Reach17[[#This Row],[Q4''2024]]</f>
        <v>0</v>
      </c>
    </row>
    <row r="171" spans="1:7" x14ac:dyDescent="0.45">
      <c r="A171" s="3" t="s">
        <v>490</v>
      </c>
      <c r="B171" s="3"/>
      <c r="C171" s="3"/>
      <c r="D171" s="3">
        <v>0</v>
      </c>
      <c r="E171" s="3">
        <v>0</v>
      </c>
      <c r="F171" s="2">
        <f>VLOOKUP(Reach17[[#This Row],[Station]],'[8]Reach and Share'!$A$1:$B$562,2,0)</f>
        <v>0</v>
      </c>
      <c r="G171" s="2">
        <f>Reach17[[#This Row],[Q1''2025]]-Reach17[[#This Row],[Q4''2024]]</f>
        <v>0</v>
      </c>
    </row>
    <row r="172" spans="1:7" x14ac:dyDescent="0.45">
      <c r="A172" s="3" t="s">
        <v>196</v>
      </c>
      <c r="B172" s="3">
        <v>0</v>
      </c>
      <c r="C172" s="3">
        <v>0</v>
      </c>
      <c r="D172" s="3">
        <v>0</v>
      </c>
      <c r="E172" s="3">
        <v>0</v>
      </c>
      <c r="F172" s="2">
        <f>VLOOKUP(Reach17[[#This Row],[Station]],'[8]Reach and Share'!$A$1:$B$562,2,0)</f>
        <v>0</v>
      </c>
      <c r="G172" s="2">
        <f>Reach17[[#This Row],[Q1''2025]]-Reach17[[#This Row],[Q4''2024]]</f>
        <v>0</v>
      </c>
    </row>
    <row r="173" spans="1:7" x14ac:dyDescent="0.45">
      <c r="A173" s="3" t="s">
        <v>216</v>
      </c>
      <c r="B173" s="3">
        <v>0</v>
      </c>
      <c r="C173" s="3">
        <v>0</v>
      </c>
      <c r="D173" s="3">
        <v>0</v>
      </c>
      <c r="E173" s="3">
        <v>0</v>
      </c>
      <c r="F173" s="2">
        <f>VLOOKUP(Reach17[[#This Row],[Station]],'[8]Reach and Share'!$A$1:$B$562,2,0)</f>
        <v>0</v>
      </c>
      <c r="G173" s="2">
        <f>Reach17[[#This Row],[Q1''2025]]-Reach17[[#This Row],[Q4''2024]]</f>
        <v>0</v>
      </c>
    </row>
    <row r="174" spans="1:7" x14ac:dyDescent="0.45">
      <c r="A174" s="3" t="s">
        <v>178</v>
      </c>
      <c r="B174" s="3">
        <v>0</v>
      </c>
      <c r="C174" s="3">
        <v>0</v>
      </c>
      <c r="D174" s="3">
        <v>0</v>
      </c>
      <c r="E174" s="3">
        <v>0</v>
      </c>
      <c r="F174" s="2">
        <f>VLOOKUP(Reach17[[#This Row],[Station]],'[8]Reach and Share'!$A$1:$B$562,2,0)</f>
        <v>0</v>
      </c>
      <c r="G174" s="2">
        <f>Reach17[[#This Row],[Q1''2025]]-Reach17[[#This Row],[Q4''2024]]</f>
        <v>0</v>
      </c>
    </row>
    <row r="175" spans="1:7" x14ac:dyDescent="0.45">
      <c r="A175" s="3" t="s">
        <v>209</v>
      </c>
      <c r="B175" s="3">
        <v>0</v>
      </c>
      <c r="C175" s="3">
        <v>0</v>
      </c>
      <c r="D175" s="3">
        <v>0</v>
      </c>
      <c r="E175" s="3">
        <v>0</v>
      </c>
      <c r="F175" s="2">
        <f>VLOOKUP(Reach17[[#This Row],[Station]],'[8]Reach and Share'!$A$1:$B$562,2,0)</f>
        <v>0</v>
      </c>
      <c r="G175" s="2">
        <f>Reach17[[#This Row],[Q1''2025]]-Reach17[[#This Row],[Q4''2024]]</f>
        <v>0</v>
      </c>
    </row>
    <row r="176" spans="1:7" x14ac:dyDescent="0.45">
      <c r="A176" s="3" t="s">
        <v>52</v>
      </c>
      <c r="B176" s="3">
        <v>0</v>
      </c>
      <c r="C176" s="3">
        <v>0</v>
      </c>
      <c r="D176" s="3">
        <v>0</v>
      </c>
      <c r="E176" s="3">
        <v>0</v>
      </c>
      <c r="F176" s="2">
        <f>VLOOKUP(Reach17[[#This Row],[Station]],'[8]Reach and Share'!$A$1:$B$562,2,0)</f>
        <v>0</v>
      </c>
      <c r="G176" s="2">
        <f>Reach17[[#This Row],[Q1''2025]]-Reach17[[#This Row],[Q4''2024]]</f>
        <v>0</v>
      </c>
    </row>
    <row r="177" spans="1:7" x14ac:dyDescent="0.45">
      <c r="A177" s="3" t="s">
        <v>71</v>
      </c>
      <c r="B177" s="3">
        <v>0</v>
      </c>
      <c r="C177" s="3">
        <v>0</v>
      </c>
      <c r="D177" s="3">
        <v>0</v>
      </c>
      <c r="E177" s="3">
        <v>0</v>
      </c>
      <c r="F177" s="2">
        <f>VLOOKUP(Reach17[[#This Row],[Station]],'[8]Reach and Share'!$A$1:$B$562,2,0)</f>
        <v>0</v>
      </c>
      <c r="G177" s="2">
        <f>Reach17[[#This Row],[Q1''2025]]-Reach17[[#This Row],[Q4''2024]]</f>
        <v>0</v>
      </c>
    </row>
    <row r="178" spans="1:7" x14ac:dyDescent="0.45">
      <c r="A178" s="3" t="s">
        <v>53</v>
      </c>
      <c r="B178" s="3">
        <v>0</v>
      </c>
      <c r="C178" s="3">
        <v>1.1000000000000001E-3</v>
      </c>
      <c r="D178" s="3">
        <v>0</v>
      </c>
      <c r="E178" s="3">
        <v>0</v>
      </c>
      <c r="F178" s="2">
        <f>VLOOKUP(Reach17[[#This Row],[Station]],'[8]Reach and Share'!$A$1:$B$562,2,0)</f>
        <v>0</v>
      </c>
      <c r="G178" s="2">
        <f>Reach17[[#This Row],[Q1''2025]]-Reach17[[#This Row],[Q4''2024]]</f>
        <v>0</v>
      </c>
    </row>
    <row r="179" spans="1:7" x14ac:dyDescent="0.45">
      <c r="A179" s="3" t="s">
        <v>55</v>
      </c>
      <c r="B179" s="3">
        <v>0</v>
      </c>
      <c r="C179" s="3">
        <v>0</v>
      </c>
      <c r="D179" s="3">
        <v>0</v>
      </c>
      <c r="E179" s="3">
        <v>0</v>
      </c>
      <c r="F179" s="2">
        <f>VLOOKUP(Reach17[[#This Row],[Station]],'[8]Reach and Share'!$A$1:$B$562,2,0)</f>
        <v>0</v>
      </c>
      <c r="G179" s="2">
        <f>Reach17[[#This Row],[Q1''2025]]-Reach17[[#This Row],[Q4''2024]]</f>
        <v>0</v>
      </c>
    </row>
    <row r="180" spans="1:7" x14ac:dyDescent="0.45">
      <c r="A180" s="3" t="s">
        <v>214</v>
      </c>
      <c r="B180" s="3">
        <v>0</v>
      </c>
      <c r="C180" s="3">
        <v>0</v>
      </c>
      <c r="D180" s="3">
        <v>0</v>
      </c>
      <c r="E180" s="3">
        <v>0</v>
      </c>
      <c r="F180" s="2">
        <f>VLOOKUP(Reach17[[#This Row],[Station]],'[8]Reach and Share'!$A$1:$B$562,2,0)</f>
        <v>0</v>
      </c>
      <c r="G180" s="2">
        <f>Reach17[[#This Row],[Q1''2025]]-Reach17[[#This Row],[Q4''2024]]</f>
        <v>0</v>
      </c>
    </row>
    <row r="181" spans="1:7" x14ac:dyDescent="0.45">
      <c r="A181" s="3" t="s">
        <v>54</v>
      </c>
      <c r="B181" s="3">
        <v>0</v>
      </c>
      <c r="C181" s="3">
        <v>0</v>
      </c>
      <c r="D181" s="3">
        <v>0</v>
      </c>
      <c r="E181" s="3">
        <v>0</v>
      </c>
      <c r="F181" s="2">
        <f>VLOOKUP(Reach17[[#This Row],[Station]],'[8]Reach and Share'!$A$1:$B$562,2,0)</f>
        <v>0</v>
      </c>
      <c r="G181" s="2">
        <f>Reach17[[#This Row],[Q1''2025]]-Reach17[[#This Row],[Q4''2024]]</f>
        <v>0</v>
      </c>
    </row>
    <row r="182" spans="1:7" x14ac:dyDescent="0.45">
      <c r="A182" s="3" t="s">
        <v>74</v>
      </c>
      <c r="B182" s="3">
        <v>0</v>
      </c>
      <c r="C182" s="3">
        <v>0</v>
      </c>
      <c r="D182" s="3">
        <v>0</v>
      </c>
      <c r="E182" s="3">
        <v>0</v>
      </c>
      <c r="F182" s="2">
        <f>VLOOKUP(Reach17[[#This Row],[Station]],'[8]Reach and Share'!$A$1:$B$562,2,0)</f>
        <v>0</v>
      </c>
      <c r="G182" s="2">
        <f>Reach17[[#This Row],[Q1''2025]]-Reach17[[#This Row],[Q4''2024]]</f>
        <v>0</v>
      </c>
    </row>
    <row r="183" spans="1:7" x14ac:dyDescent="0.45">
      <c r="A183" s="3" t="s">
        <v>517</v>
      </c>
      <c r="B183" s="3"/>
      <c r="C183" s="3"/>
      <c r="D183" s="3"/>
      <c r="E183" s="3">
        <v>0</v>
      </c>
      <c r="F183" s="2">
        <f>VLOOKUP(Reach17[[#This Row],[Station]],'[8]Reach and Share'!$A$1:$B$562,2,0)</f>
        <v>0</v>
      </c>
      <c r="G183" s="2">
        <f>Reach17[[#This Row],[Q1''2025]]-Reach17[[#This Row],[Q4''2024]]</f>
        <v>0</v>
      </c>
    </row>
    <row r="184" spans="1:7" x14ac:dyDescent="0.45">
      <c r="A184" s="3" t="s">
        <v>516</v>
      </c>
      <c r="B184" s="3"/>
      <c r="C184" s="3"/>
      <c r="D184" s="3"/>
      <c r="E184" s="3">
        <v>0</v>
      </c>
      <c r="F184" s="2">
        <f>VLOOKUP(Reach17[[#This Row],[Station]],'[8]Reach and Share'!$A$1:$B$562,2,0)</f>
        <v>0</v>
      </c>
      <c r="G184" s="2">
        <f>Reach17[[#This Row],[Q1''2025]]-Reach17[[#This Row],[Q4''2024]]</f>
        <v>0</v>
      </c>
    </row>
    <row r="185" spans="1:7" x14ac:dyDescent="0.45">
      <c r="A185" s="3" t="s">
        <v>213</v>
      </c>
      <c r="B185" s="3">
        <v>0</v>
      </c>
      <c r="C185" s="3">
        <v>0</v>
      </c>
      <c r="D185" s="3">
        <v>0</v>
      </c>
      <c r="E185" s="3">
        <v>0</v>
      </c>
      <c r="F185" s="2">
        <f>VLOOKUP(Reach17[[#This Row],[Station]],'[8]Reach and Share'!$A$1:$B$562,2,0)</f>
        <v>0</v>
      </c>
      <c r="G185" s="2">
        <f>Reach17[[#This Row],[Q1''2025]]-Reach17[[#This Row],[Q4''2024]]</f>
        <v>0</v>
      </c>
    </row>
    <row r="186" spans="1:7" x14ac:dyDescent="0.45">
      <c r="A186" s="3" t="s">
        <v>470</v>
      </c>
      <c r="B186" s="3"/>
      <c r="C186" s="3"/>
      <c r="D186" s="3">
        <v>0</v>
      </c>
      <c r="E186" s="3">
        <v>0</v>
      </c>
      <c r="F186" s="2">
        <f>VLOOKUP(Reach17[[#This Row],[Station]],'[8]Reach and Share'!$A$1:$B$562,2,0)</f>
        <v>0</v>
      </c>
      <c r="G186" s="2">
        <f>Reach17[[#This Row],[Q1''2025]]-Reach17[[#This Row],[Q4''2024]]</f>
        <v>0</v>
      </c>
    </row>
    <row r="187" spans="1:7" x14ac:dyDescent="0.45">
      <c r="A187" s="3" t="s">
        <v>95</v>
      </c>
      <c r="B187" s="3">
        <v>0</v>
      </c>
      <c r="C187" s="3">
        <v>0</v>
      </c>
      <c r="D187" s="3">
        <v>0</v>
      </c>
      <c r="E187" s="3">
        <v>0</v>
      </c>
      <c r="F187" s="2">
        <f>VLOOKUP(Reach17[[#This Row],[Station]],'[8]Reach and Share'!$A$1:$B$562,2,0)</f>
        <v>0</v>
      </c>
      <c r="G187" s="2">
        <f>Reach17[[#This Row],[Q1''2025]]-Reach17[[#This Row],[Q4''2024]]</f>
        <v>0</v>
      </c>
    </row>
    <row r="188" spans="1:7" x14ac:dyDescent="0.45">
      <c r="A188" s="3" t="s">
        <v>175</v>
      </c>
      <c r="B188" s="3">
        <v>0</v>
      </c>
      <c r="C188" s="3">
        <v>0</v>
      </c>
      <c r="D188" s="3">
        <v>0</v>
      </c>
      <c r="E188" s="3">
        <v>0</v>
      </c>
      <c r="F188" s="2">
        <f>VLOOKUP(Reach17[[#This Row],[Station]],'[8]Reach and Share'!$A$1:$B$562,2,0)</f>
        <v>0</v>
      </c>
      <c r="G188" s="2">
        <f>Reach17[[#This Row],[Q1''2025]]-Reach17[[#This Row],[Q4''2024]]</f>
        <v>0</v>
      </c>
    </row>
    <row r="189" spans="1:7" x14ac:dyDescent="0.45">
      <c r="A189" s="3" t="s">
        <v>18</v>
      </c>
      <c r="B189" s="3">
        <v>0</v>
      </c>
      <c r="C189" s="3">
        <v>0</v>
      </c>
      <c r="D189" s="3">
        <v>2.8E-3</v>
      </c>
      <c r="E189" s="3">
        <v>0</v>
      </c>
      <c r="F189" s="2">
        <f>VLOOKUP(Reach17[[#This Row],[Station]],'[8]Reach and Share'!$A$1:$B$562,2,0)</f>
        <v>0</v>
      </c>
      <c r="G189" s="2">
        <f>Reach17[[#This Row],[Q1''2025]]-Reach17[[#This Row],[Q4''2024]]</f>
        <v>0</v>
      </c>
    </row>
    <row r="190" spans="1:7" x14ac:dyDescent="0.45">
      <c r="A190" s="3" t="s">
        <v>51</v>
      </c>
      <c r="B190" s="3">
        <v>0</v>
      </c>
      <c r="C190" s="3">
        <v>0</v>
      </c>
      <c r="D190" s="3">
        <v>0</v>
      </c>
      <c r="E190" s="3">
        <v>0</v>
      </c>
      <c r="F190" s="2">
        <f>VLOOKUP(Reach17[[#This Row],[Station]],'[8]Reach and Share'!$A$1:$B$562,2,0)</f>
        <v>0</v>
      </c>
      <c r="G190" s="2">
        <f>Reach17[[#This Row],[Q1''2025]]-Reach17[[#This Row],[Q4''2024]]</f>
        <v>0</v>
      </c>
    </row>
    <row r="191" spans="1:7" x14ac:dyDescent="0.45">
      <c r="A191" s="3" t="s">
        <v>489</v>
      </c>
      <c r="B191" s="3"/>
      <c r="C191" s="3"/>
      <c r="D191" s="3">
        <v>0</v>
      </c>
      <c r="E191" s="3">
        <v>0</v>
      </c>
      <c r="F191" s="2">
        <f>VLOOKUP(Reach17[[#This Row],[Station]],'[8]Reach and Share'!$A$1:$B$562,2,0)</f>
        <v>0</v>
      </c>
      <c r="G191" s="2">
        <f>Reach17[[#This Row],[Q1''2025]]-Reach17[[#This Row],[Q4''2024]]</f>
        <v>0</v>
      </c>
    </row>
    <row r="192" spans="1:7" x14ac:dyDescent="0.45">
      <c r="A192" s="3" t="s">
        <v>62</v>
      </c>
      <c r="B192" s="3">
        <v>0</v>
      </c>
      <c r="C192" s="3">
        <v>0</v>
      </c>
      <c r="D192" s="3">
        <v>0</v>
      </c>
      <c r="E192" s="3">
        <v>0</v>
      </c>
      <c r="F192" s="2">
        <f>VLOOKUP(Reach17[[#This Row],[Station]],'[8]Reach and Share'!$A$1:$B$562,2,0)</f>
        <v>0</v>
      </c>
      <c r="G192" s="2">
        <f>Reach17[[#This Row],[Q1''2025]]-Reach17[[#This Row],[Q4''2024]]</f>
        <v>0</v>
      </c>
    </row>
    <row r="193" spans="1:7" x14ac:dyDescent="0.45">
      <c r="A193" s="3" t="s">
        <v>64</v>
      </c>
      <c r="B193" s="3">
        <v>0</v>
      </c>
      <c r="C193" s="3">
        <v>0</v>
      </c>
      <c r="D193" s="3">
        <v>0</v>
      </c>
      <c r="E193" s="3">
        <v>0</v>
      </c>
      <c r="F193" s="2">
        <f>VLOOKUP(Reach17[[#This Row],[Station]],'[8]Reach and Share'!$A$1:$B$562,2,0)</f>
        <v>0</v>
      </c>
      <c r="G193" s="2">
        <f>Reach17[[#This Row],[Q1''2025]]-Reach17[[#This Row],[Q4''2024]]</f>
        <v>0</v>
      </c>
    </row>
    <row r="194" spans="1:7" x14ac:dyDescent="0.45">
      <c r="A194" s="3" t="s">
        <v>63</v>
      </c>
      <c r="B194" s="3">
        <v>0</v>
      </c>
      <c r="C194" s="3">
        <v>0</v>
      </c>
      <c r="D194" s="3">
        <v>0</v>
      </c>
      <c r="E194" s="3">
        <v>0</v>
      </c>
      <c r="F194" s="2">
        <f>VLOOKUP(Reach17[[#This Row],[Station]],'[8]Reach and Share'!$A$1:$B$562,2,0)</f>
        <v>0</v>
      </c>
      <c r="G194" s="2">
        <f>Reach17[[#This Row],[Q1''2025]]-Reach17[[#This Row],[Q4''2024]]</f>
        <v>0</v>
      </c>
    </row>
    <row r="195" spans="1:7" x14ac:dyDescent="0.45">
      <c r="A195" s="3" t="s">
        <v>200</v>
      </c>
      <c r="B195" s="3">
        <v>0</v>
      </c>
      <c r="C195" s="3">
        <v>0</v>
      </c>
      <c r="D195" s="3">
        <v>0</v>
      </c>
      <c r="E195" s="3">
        <v>0</v>
      </c>
      <c r="F195" s="2">
        <f>VLOOKUP(Reach17[[#This Row],[Station]],'[8]Reach and Share'!$A$1:$B$562,2,0)</f>
        <v>0</v>
      </c>
      <c r="G195" s="2">
        <f>Reach17[[#This Row],[Q1''2025]]-Reach17[[#This Row],[Q4''2024]]</f>
        <v>0</v>
      </c>
    </row>
    <row r="196" spans="1:7" x14ac:dyDescent="0.45">
      <c r="A196" s="3" t="s">
        <v>59</v>
      </c>
      <c r="B196" s="3">
        <v>0</v>
      </c>
      <c r="C196" s="3">
        <v>0</v>
      </c>
      <c r="D196" s="3">
        <v>0</v>
      </c>
      <c r="E196" s="3">
        <v>0</v>
      </c>
      <c r="F196" s="2">
        <f>VLOOKUP(Reach17[[#This Row],[Station]],'[8]Reach and Share'!$A$1:$B$562,2,0)</f>
        <v>0</v>
      </c>
      <c r="G196" s="2">
        <f>Reach17[[#This Row],[Q1''2025]]-Reach17[[#This Row],[Q4''2024]]</f>
        <v>0</v>
      </c>
    </row>
    <row r="197" spans="1:7" x14ac:dyDescent="0.45">
      <c r="A197" s="3" t="s">
        <v>453</v>
      </c>
      <c r="B197" s="3"/>
      <c r="C197" s="3">
        <v>5.0000000000000001E-4</v>
      </c>
      <c r="D197" s="3">
        <v>0</v>
      </c>
      <c r="E197" s="3">
        <v>0</v>
      </c>
      <c r="F197" s="2">
        <f>VLOOKUP(Reach17[[#This Row],[Station]],'[8]Reach and Share'!$A$1:$B$562,2,0)</f>
        <v>0</v>
      </c>
      <c r="G197" s="2">
        <f>Reach17[[#This Row],[Q1''2025]]-Reach17[[#This Row],[Q4''2024]]</f>
        <v>0</v>
      </c>
    </row>
    <row r="198" spans="1:7" x14ac:dyDescent="0.45">
      <c r="A198" s="3" t="s">
        <v>56</v>
      </c>
      <c r="B198" s="3">
        <v>0</v>
      </c>
      <c r="C198" s="3">
        <v>0</v>
      </c>
      <c r="D198" s="3">
        <v>0</v>
      </c>
      <c r="E198" s="3">
        <v>0</v>
      </c>
      <c r="F198" s="2">
        <f>VLOOKUP(Reach17[[#This Row],[Station]],'[8]Reach and Share'!$A$1:$B$562,2,0)</f>
        <v>0</v>
      </c>
      <c r="G198" s="2">
        <f>Reach17[[#This Row],[Q1''2025]]-Reach17[[#This Row],[Q4''2024]]</f>
        <v>0</v>
      </c>
    </row>
    <row r="199" spans="1:7" x14ac:dyDescent="0.45">
      <c r="A199" s="3" t="s">
        <v>199</v>
      </c>
      <c r="B199" s="3">
        <v>0</v>
      </c>
      <c r="C199" s="3">
        <v>0</v>
      </c>
      <c r="D199" s="3">
        <v>0</v>
      </c>
      <c r="E199" s="3">
        <v>0</v>
      </c>
      <c r="F199" s="2">
        <f>VLOOKUP(Reach17[[#This Row],[Station]],'[8]Reach and Share'!$A$1:$B$562,2,0)</f>
        <v>0</v>
      </c>
      <c r="G199" s="2">
        <f>Reach17[[#This Row],[Q1''2025]]-Reach17[[#This Row],[Q4''2024]]</f>
        <v>0</v>
      </c>
    </row>
    <row r="200" spans="1:7" x14ac:dyDescent="0.45">
      <c r="A200" s="3" t="s">
        <v>162</v>
      </c>
      <c r="B200" s="3">
        <v>0</v>
      </c>
      <c r="C200" s="3">
        <v>0</v>
      </c>
      <c r="D200" s="3">
        <v>0</v>
      </c>
      <c r="E200" s="3">
        <v>0</v>
      </c>
      <c r="F200" s="2">
        <f>VLOOKUP(Reach17[[#This Row],[Station]],'[8]Reach and Share'!$A$1:$B$562,2,0)</f>
        <v>0</v>
      </c>
      <c r="G200" s="2">
        <f>Reach17[[#This Row],[Q1''2025]]-Reach17[[#This Row],[Q4''2024]]</f>
        <v>0</v>
      </c>
    </row>
    <row r="201" spans="1:7" x14ac:dyDescent="0.45">
      <c r="A201" s="3" t="s">
        <v>441</v>
      </c>
      <c r="B201" s="3"/>
      <c r="C201" s="3">
        <v>0</v>
      </c>
      <c r="D201" s="3">
        <v>0</v>
      </c>
      <c r="E201" s="3">
        <v>0</v>
      </c>
      <c r="F201" s="2">
        <f>VLOOKUP(Reach17[[#This Row],[Station]],'[8]Reach and Share'!$A$1:$B$562,2,0)</f>
        <v>0</v>
      </c>
      <c r="G201" s="2">
        <f>Reach17[[#This Row],[Q1''2025]]-Reach17[[#This Row],[Q4''2024]]</f>
        <v>0</v>
      </c>
    </row>
    <row r="202" spans="1:7" x14ac:dyDescent="0.45">
      <c r="A202" s="3" t="s">
        <v>57</v>
      </c>
      <c r="B202" s="3">
        <v>0</v>
      </c>
      <c r="C202" s="3">
        <v>0</v>
      </c>
      <c r="D202" s="3">
        <v>0</v>
      </c>
      <c r="E202" s="3">
        <v>0</v>
      </c>
      <c r="F202" s="2">
        <f>VLOOKUP(Reach17[[#This Row],[Station]],'[8]Reach and Share'!$A$1:$B$562,2,0)</f>
        <v>0</v>
      </c>
      <c r="G202" s="2">
        <f>Reach17[[#This Row],[Q1''2025]]-Reach17[[#This Row],[Q4''2024]]</f>
        <v>0</v>
      </c>
    </row>
    <row r="203" spans="1:7" x14ac:dyDescent="0.45">
      <c r="A203" s="3" t="s">
        <v>197</v>
      </c>
      <c r="B203" s="3">
        <v>0</v>
      </c>
      <c r="C203" s="3">
        <v>0</v>
      </c>
      <c r="D203" s="3">
        <v>0</v>
      </c>
      <c r="E203" s="3">
        <v>0</v>
      </c>
      <c r="F203" s="2">
        <f>VLOOKUP(Reach17[[#This Row],[Station]],'[8]Reach and Share'!$A$1:$B$562,2,0)</f>
        <v>0</v>
      </c>
      <c r="G203" s="2">
        <f>Reach17[[#This Row],[Q1''2025]]-Reach17[[#This Row],[Q4''2024]]</f>
        <v>0</v>
      </c>
    </row>
    <row r="204" spans="1:7" x14ac:dyDescent="0.45">
      <c r="A204" s="3" t="s">
        <v>166</v>
      </c>
      <c r="B204" s="3">
        <v>0</v>
      </c>
      <c r="C204" s="3">
        <v>0</v>
      </c>
      <c r="D204" s="3">
        <v>0</v>
      </c>
      <c r="E204" s="3">
        <v>0</v>
      </c>
      <c r="F204" s="2">
        <f>VLOOKUP(Reach17[[#This Row],[Station]],'[8]Reach and Share'!$A$1:$B$562,2,0)</f>
        <v>0</v>
      </c>
      <c r="G204" s="2">
        <f>Reach17[[#This Row],[Q1''2025]]-Reach17[[#This Row],[Q4''2024]]</f>
        <v>0</v>
      </c>
    </row>
    <row r="205" spans="1:7" x14ac:dyDescent="0.45">
      <c r="A205" s="3" t="s">
        <v>240</v>
      </c>
      <c r="B205" s="3">
        <v>0</v>
      </c>
      <c r="C205" s="3">
        <v>0</v>
      </c>
      <c r="D205" s="3">
        <v>0</v>
      </c>
      <c r="E205" s="3">
        <v>0</v>
      </c>
      <c r="F205" s="2">
        <f>VLOOKUP(Reach17[[#This Row],[Station]],'[8]Reach and Share'!$A$1:$B$562,2,0)</f>
        <v>0</v>
      </c>
      <c r="G205" s="2">
        <f>Reach17[[#This Row],[Q1''2025]]-Reach17[[#This Row],[Q4''2024]]</f>
        <v>0</v>
      </c>
    </row>
    <row r="206" spans="1:7" x14ac:dyDescent="0.45">
      <c r="A206" s="3" t="s">
        <v>156</v>
      </c>
      <c r="B206" s="3">
        <v>0</v>
      </c>
      <c r="C206" s="3">
        <v>0</v>
      </c>
      <c r="D206" s="3">
        <v>0</v>
      </c>
      <c r="E206" s="3">
        <v>0</v>
      </c>
      <c r="F206" s="2">
        <f>VLOOKUP(Reach17[[#This Row],[Station]],'[8]Reach and Share'!$A$1:$B$562,2,0)</f>
        <v>0</v>
      </c>
      <c r="G206" s="2">
        <f>Reach17[[#This Row],[Q1''2025]]-Reach17[[#This Row],[Q4''2024]]</f>
        <v>0</v>
      </c>
    </row>
    <row r="207" spans="1:7" x14ac:dyDescent="0.45">
      <c r="A207" s="3" t="s">
        <v>154</v>
      </c>
      <c r="B207" s="3">
        <v>0</v>
      </c>
      <c r="C207" s="3">
        <v>0</v>
      </c>
      <c r="D207" s="3">
        <v>0</v>
      </c>
      <c r="E207" s="3">
        <v>0</v>
      </c>
      <c r="F207" s="2">
        <f>VLOOKUP(Reach17[[#This Row],[Station]],'[8]Reach and Share'!$A$1:$B$562,2,0)</f>
        <v>0</v>
      </c>
      <c r="G207" s="2">
        <f>Reach17[[#This Row],[Q1''2025]]-Reach17[[#This Row],[Q4''2024]]</f>
        <v>0</v>
      </c>
    </row>
    <row r="208" spans="1:7" x14ac:dyDescent="0.45">
      <c r="A208" s="3" t="s">
        <v>365</v>
      </c>
      <c r="B208" s="3">
        <v>0</v>
      </c>
      <c r="C208" s="3">
        <v>0</v>
      </c>
      <c r="D208" s="3">
        <v>0</v>
      </c>
      <c r="E208" s="3">
        <v>0</v>
      </c>
      <c r="F208" s="2">
        <f>VLOOKUP(Reach17[[#This Row],[Station]],'[8]Reach and Share'!$A$1:$B$562,2,0)</f>
        <v>0</v>
      </c>
      <c r="G208" s="2">
        <f>Reach17[[#This Row],[Q1''2025]]-Reach17[[#This Row],[Q4''2024]]</f>
        <v>0</v>
      </c>
    </row>
    <row r="209" spans="1:7" x14ac:dyDescent="0.45">
      <c r="A209" s="3" t="s">
        <v>243</v>
      </c>
      <c r="B209" s="3">
        <v>0</v>
      </c>
      <c r="C209" s="3">
        <v>0</v>
      </c>
      <c r="D209" s="3">
        <v>0</v>
      </c>
      <c r="E209" s="3">
        <v>0</v>
      </c>
      <c r="F209" s="2">
        <f>VLOOKUP(Reach17[[#This Row],[Station]],'[8]Reach and Share'!$A$1:$B$562,2,0)</f>
        <v>0</v>
      </c>
      <c r="G209" s="2">
        <f>Reach17[[#This Row],[Q1''2025]]-Reach17[[#This Row],[Q4''2024]]</f>
        <v>0</v>
      </c>
    </row>
    <row r="210" spans="1:7" x14ac:dyDescent="0.45">
      <c r="A210" s="3" t="s">
        <v>205</v>
      </c>
      <c r="B210" s="3">
        <v>0</v>
      </c>
      <c r="C210" s="3">
        <v>0</v>
      </c>
      <c r="D210" s="3">
        <v>0</v>
      </c>
      <c r="E210" s="3">
        <v>0</v>
      </c>
      <c r="F210" s="2">
        <f>VLOOKUP(Reach17[[#This Row],[Station]],'[8]Reach and Share'!$A$1:$B$562,2,0)</f>
        <v>0</v>
      </c>
      <c r="G210" s="2">
        <f>Reach17[[#This Row],[Q1''2025]]-Reach17[[#This Row],[Q4''2024]]</f>
        <v>0</v>
      </c>
    </row>
    <row r="211" spans="1:7" x14ac:dyDescent="0.45">
      <c r="A211" s="3" t="s">
        <v>112</v>
      </c>
      <c r="B211" s="3">
        <v>0</v>
      </c>
      <c r="C211" s="3">
        <v>0</v>
      </c>
      <c r="D211" s="3">
        <v>0</v>
      </c>
      <c r="E211" s="3">
        <v>0</v>
      </c>
      <c r="F211" s="2">
        <f>VLOOKUP(Reach17[[#This Row],[Station]],'[8]Reach and Share'!$A$1:$B$562,2,0)</f>
        <v>0</v>
      </c>
      <c r="G211" s="2">
        <f>Reach17[[#This Row],[Q1''2025]]-Reach17[[#This Row],[Q4''2024]]</f>
        <v>0</v>
      </c>
    </row>
    <row r="212" spans="1:7" x14ac:dyDescent="0.45">
      <c r="A212" s="3" t="s">
        <v>109</v>
      </c>
      <c r="B212" s="3">
        <v>0</v>
      </c>
      <c r="C212" s="3">
        <v>0</v>
      </c>
      <c r="D212" s="3">
        <v>0</v>
      </c>
      <c r="E212" s="3">
        <v>0</v>
      </c>
      <c r="F212" s="2">
        <f>VLOOKUP(Reach17[[#This Row],[Station]],'[8]Reach and Share'!$A$1:$B$562,2,0)</f>
        <v>0</v>
      </c>
      <c r="G212" s="2">
        <f>Reach17[[#This Row],[Q1''2025]]-Reach17[[#This Row],[Q4''2024]]</f>
        <v>0</v>
      </c>
    </row>
    <row r="213" spans="1:7" x14ac:dyDescent="0.45">
      <c r="A213" s="3" t="s">
        <v>113</v>
      </c>
      <c r="B213" s="3">
        <v>0</v>
      </c>
      <c r="C213" s="3">
        <v>0</v>
      </c>
      <c r="D213" s="3">
        <v>0</v>
      </c>
      <c r="E213" s="3">
        <v>0</v>
      </c>
      <c r="F213" s="2">
        <f>VLOOKUP(Reach17[[#This Row],[Station]],'[8]Reach and Share'!$A$1:$B$562,2,0)</f>
        <v>0</v>
      </c>
      <c r="G213" s="2">
        <f>Reach17[[#This Row],[Q1''2025]]-Reach17[[#This Row],[Q4''2024]]</f>
        <v>0</v>
      </c>
    </row>
    <row r="214" spans="1:7" x14ac:dyDescent="0.45">
      <c r="A214" s="3" t="s">
        <v>116</v>
      </c>
      <c r="B214" s="3">
        <v>0</v>
      </c>
      <c r="C214" s="3">
        <v>0</v>
      </c>
      <c r="D214" s="3">
        <v>0</v>
      </c>
      <c r="E214" s="3">
        <v>0</v>
      </c>
      <c r="F214" s="2">
        <f>VLOOKUP(Reach17[[#This Row],[Station]],'[8]Reach and Share'!$A$1:$B$562,2,0)</f>
        <v>0</v>
      </c>
      <c r="G214" s="2">
        <f>Reach17[[#This Row],[Q1''2025]]-Reach17[[#This Row],[Q4''2024]]</f>
        <v>0</v>
      </c>
    </row>
    <row r="215" spans="1:7" x14ac:dyDescent="0.45">
      <c r="A215" s="3" t="s">
        <v>115</v>
      </c>
      <c r="B215" s="3">
        <v>0</v>
      </c>
      <c r="C215" s="3">
        <v>0</v>
      </c>
      <c r="D215" s="3">
        <v>0</v>
      </c>
      <c r="E215" s="3">
        <v>0</v>
      </c>
      <c r="F215" s="2">
        <f>VLOOKUP(Reach17[[#This Row],[Station]],'[8]Reach and Share'!$A$1:$B$562,2,0)</f>
        <v>0</v>
      </c>
      <c r="G215" s="2">
        <f>Reach17[[#This Row],[Q1''2025]]-Reach17[[#This Row],[Q4''2024]]</f>
        <v>0</v>
      </c>
    </row>
    <row r="216" spans="1:7" x14ac:dyDescent="0.45">
      <c r="A216" s="3" t="s">
        <v>114</v>
      </c>
      <c r="B216" s="3">
        <v>0</v>
      </c>
      <c r="C216" s="3">
        <v>0</v>
      </c>
      <c r="D216" s="3">
        <v>0</v>
      </c>
      <c r="E216" s="3">
        <v>0</v>
      </c>
      <c r="F216" s="2">
        <f>VLOOKUP(Reach17[[#This Row],[Station]],'[8]Reach and Share'!$A$1:$B$562,2,0)</f>
        <v>0</v>
      </c>
      <c r="G216" s="2">
        <f>Reach17[[#This Row],[Q1''2025]]-Reach17[[#This Row],[Q4''2024]]</f>
        <v>0</v>
      </c>
    </row>
    <row r="217" spans="1:7" x14ac:dyDescent="0.45">
      <c r="A217" s="3" t="s">
        <v>50</v>
      </c>
      <c r="B217" s="3">
        <v>0</v>
      </c>
      <c r="C217" s="3">
        <v>0</v>
      </c>
      <c r="D217" s="3">
        <v>0</v>
      </c>
      <c r="E217" s="3">
        <v>0</v>
      </c>
      <c r="F217" s="2">
        <f>VLOOKUP(Reach17[[#This Row],[Station]],'[8]Reach and Share'!$A$1:$B$562,2,0)</f>
        <v>0</v>
      </c>
      <c r="G217" s="2">
        <f>Reach17[[#This Row],[Q1''2025]]-Reach17[[#This Row],[Q4''2024]]</f>
        <v>0</v>
      </c>
    </row>
    <row r="218" spans="1:7" x14ac:dyDescent="0.45">
      <c r="A218" s="3" t="s">
        <v>371</v>
      </c>
      <c r="B218" s="3">
        <v>0</v>
      </c>
      <c r="C218" s="3">
        <v>0</v>
      </c>
      <c r="D218" s="3">
        <v>0</v>
      </c>
      <c r="E218" s="3">
        <v>0</v>
      </c>
      <c r="F218" s="2">
        <f>VLOOKUP(Reach17[[#This Row],[Station]],'[8]Reach and Share'!$A$1:$B$562,2,0)</f>
        <v>0</v>
      </c>
      <c r="G218" s="2">
        <f>Reach17[[#This Row],[Q1''2025]]-Reach17[[#This Row],[Q4''2024]]</f>
        <v>0</v>
      </c>
    </row>
    <row r="219" spans="1:7" x14ac:dyDescent="0.45">
      <c r="A219" s="3" t="s">
        <v>370</v>
      </c>
      <c r="B219" s="3">
        <v>0</v>
      </c>
      <c r="C219" s="3">
        <v>0</v>
      </c>
      <c r="D219" s="3">
        <v>0</v>
      </c>
      <c r="E219" s="3">
        <v>0</v>
      </c>
      <c r="F219" s="2">
        <f>VLOOKUP(Reach17[[#This Row],[Station]],'[8]Reach and Share'!$A$1:$B$562,2,0)</f>
        <v>0</v>
      </c>
      <c r="G219" s="2">
        <f>Reach17[[#This Row],[Q1''2025]]-Reach17[[#This Row],[Q4''2024]]</f>
        <v>0</v>
      </c>
    </row>
    <row r="220" spans="1:7" x14ac:dyDescent="0.45">
      <c r="A220" s="3" t="s">
        <v>215</v>
      </c>
      <c r="B220" s="3">
        <v>0</v>
      </c>
      <c r="C220" s="3">
        <v>0</v>
      </c>
      <c r="D220" s="3">
        <v>0</v>
      </c>
      <c r="E220" s="3">
        <v>0</v>
      </c>
      <c r="F220" s="2">
        <f>VLOOKUP(Reach17[[#This Row],[Station]],'[8]Reach and Share'!$A$1:$B$562,2,0)</f>
        <v>0</v>
      </c>
      <c r="G220" s="2">
        <f>Reach17[[#This Row],[Q1''2025]]-Reach17[[#This Row],[Q4''2024]]</f>
        <v>0</v>
      </c>
    </row>
    <row r="221" spans="1:7" x14ac:dyDescent="0.45">
      <c r="A221" s="3" t="s">
        <v>374</v>
      </c>
      <c r="B221" s="3">
        <v>0</v>
      </c>
      <c r="C221" s="3">
        <v>0</v>
      </c>
      <c r="D221" s="3">
        <v>0</v>
      </c>
      <c r="E221" s="3">
        <v>0</v>
      </c>
      <c r="F221" s="2">
        <f>VLOOKUP(Reach17[[#This Row],[Station]],'[8]Reach and Share'!$A$1:$B$562,2,0)</f>
        <v>0</v>
      </c>
      <c r="G221" s="2">
        <f>Reach17[[#This Row],[Q1''2025]]-Reach17[[#This Row],[Q4''2024]]</f>
        <v>0</v>
      </c>
    </row>
    <row r="222" spans="1:7" x14ac:dyDescent="0.45">
      <c r="A222" s="3" t="s">
        <v>364</v>
      </c>
      <c r="B222" s="3">
        <v>0</v>
      </c>
      <c r="C222" s="3">
        <v>0</v>
      </c>
      <c r="D222" s="3">
        <v>0</v>
      </c>
      <c r="E222" s="3">
        <v>0</v>
      </c>
      <c r="F222" s="2">
        <f>VLOOKUP(Reach17[[#This Row],[Station]],'[8]Reach and Share'!$A$1:$B$562,2,0)</f>
        <v>0</v>
      </c>
      <c r="G222" s="2">
        <f>Reach17[[#This Row],[Q1''2025]]-Reach17[[#This Row],[Q4''2024]]</f>
        <v>0</v>
      </c>
    </row>
    <row r="223" spans="1:7" x14ac:dyDescent="0.45">
      <c r="A223" s="3" t="s">
        <v>372</v>
      </c>
      <c r="B223" s="3">
        <v>0</v>
      </c>
      <c r="C223" s="3">
        <v>0</v>
      </c>
      <c r="D223" s="3">
        <v>0</v>
      </c>
      <c r="E223" s="3">
        <v>0</v>
      </c>
      <c r="F223" s="2">
        <f>VLOOKUP(Reach17[[#This Row],[Station]],'[8]Reach and Share'!$A$1:$B$562,2,0)</f>
        <v>0</v>
      </c>
      <c r="G223" s="2">
        <f>Reach17[[#This Row],[Q1''2025]]-Reach17[[#This Row],[Q4''2024]]</f>
        <v>0</v>
      </c>
    </row>
    <row r="224" spans="1:7" x14ac:dyDescent="0.45">
      <c r="A224" s="3" t="s">
        <v>183</v>
      </c>
      <c r="B224" s="3">
        <v>0</v>
      </c>
      <c r="C224" s="3">
        <v>0</v>
      </c>
      <c r="D224" s="3">
        <v>0</v>
      </c>
      <c r="E224" s="3">
        <v>0</v>
      </c>
      <c r="F224" s="2">
        <f>VLOOKUP(Reach17[[#This Row],[Station]],'[8]Reach and Share'!$A$1:$B$562,2,0)</f>
        <v>0</v>
      </c>
      <c r="G224" s="2">
        <f>Reach17[[#This Row],[Q1''2025]]-Reach17[[#This Row],[Q4''2024]]</f>
        <v>0</v>
      </c>
    </row>
    <row r="225" spans="1:7" x14ac:dyDescent="0.45">
      <c r="A225" s="3" t="s">
        <v>230</v>
      </c>
      <c r="B225" s="3">
        <v>0</v>
      </c>
      <c r="C225" s="3">
        <v>0</v>
      </c>
      <c r="D225" s="3">
        <v>0</v>
      </c>
      <c r="E225" s="3">
        <v>0</v>
      </c>
      <c r="F225" s="2">
        <f>VLOOKUP(Reach17[[#This Row],[Station]],'[8]Reach and Share'!$A$1:$B$562,2,0)</f>
        <v>0</v>
      </c>
      <c r="G225" s="2">
        <f>Reach17[[#This Row],[Q1''2025]]-Reach17[[#This Row],[Q4''2024]]</f>
        <v>0</v>
      </c>
    </row>
    <row r="226" spans="1:7" x14ac:dyDescent="0.45">
      <c r="A226" s="3" t="s">
        <v>206</v>
      </c>
      <c r="B226" s="3">
        <v>0</v>
      </c>
      <c r="C226" s="3">
        <v>0</v>
      </c>
      <c r="D226" s="3">
        <v>0</v>
      </c>
      <c r="E226" s="3">
        <v>0</v>
      </c>
      <c r="F226" s="2">
        <f>VLOOKUP(Reach17[[#This Row],[Station]],'[8]Reach and Share'!$A$1:$B$562,2,0)</f>
        <v>0</v>
      </c>
      <c r="G226" s="2">
        <f>Reach17[[#This Row],[Q1''2025]]-Reach17[[#This Row],[Q4''2024]]</f>
        <v>0</v>
      </c>
    </row>
    <row r="227" spans="1:7" x14ac:dyDescent="0.45">
      <c r="A227" s="3" t="s">
        <v>366</v>
      </c>
      <c r="B227" s="3">
        <v>0</v>
      </c>
      <c r="C227" s="3">
        <v>0</v>
      </c>
      <c r="D227" s="3">
        <v>0</v>
      </c>
      <c r="E227" s="3">
        <v>0</v>
      </c>
      <c r="F227" s="2">
        <f>VLOOKUP(Reach17[[#This Row],[Station]],'[8]Reach and Share'!$A$1:$B$562,2,0)</f>
        <v>0</v>
      </c>
      <c r="G227" s="2">
        <f>Reach17[[#This Row],[Q1''2025]]-Reach17[[#This Row],[Q4''2024]]</f>
        <v>0</v>
      </c>
    </row>
    <row r="228" spans="1:7" x14ac:dyDescent="0.45">
      <c r="A228" s="3" t="s">
        <v>150</v>
      </c>
      <c r="B228" s="3">
        <v>0</v>
      </c>
      <c r="C228" s="3">
        <v>0</v>
      </c>
      <c r="D228" s="3">
        <v>0</v>
      </c>
      <c r="E228" s="3">
        <v>0</v>
      </c>
      <c r="F228" s="2">
        <f>VLOOKUP(Reach17[[#This Row],[Station]],'[8]Reach and Share'!$A$1:$B$562,2,0)</f>
        <v>0</v>
      </c>
      <c r="G228" s="2">
        <f>Reach17[[#This Row],[Q1''2025]]-Reach17[[#This Row],[Q4''2024]]</f>
        <v>0</v>
      </c>
    </row>
    <row r="229" spans="1:7" x14ac:dyDescent="0.45">
      <c r="A229" s="3" t="s">
        <v>369</v>
      </c>
      <c r="B229" s="3">
        <v>0</v>
      </c>
      <c r="C229" s="3">
        <v>0</v>
      </c>
      <c r="D229" s="3">
        <v>0</v>
      </c>
      <c r="E229" s="3">
        <v>0</v>
      </c>
      <c r="F229" s="2">
        <f>VLOOKUP(Reach17[[#This Row],[Station]],'[8]Reach and Share'!$A$1:$B$562,2,0)</f>
        <v>0</v>
      </c>
      <c r="G229" s="2">
        <f>Reach17[[#This Row],[Q1''2025]]-Reach17[[#This Row],[Q4''2024]]</f>
        <v>0</v>
      </c>
    </row>
    <row r="230" spans="1:7" x14ac:dyDescent="0.45">
      <c r="A230" s="3" t="s">
        <v>368</v>
      </c>
      <c r="B230" s="3">
        <v>0</v>
      </c>
      <c r="C230" s="3">
        <v>2.9999999999999997E-4</v>
      </c>
      <c r="D230" s="3">
        <v>0</v>
      </c>
      <c r="E230" s="3">
        <v>0</v>
      </c>
      <c r="F230" s="2">
        <f>VLOOKUP(Reach17[[#This Row],[Station]],'[8]Reach and Share'!$A$1:$B$562,2,0)</f>
        <v>0</v>
      </c>
      <c r="G230" s="2">
        <f>Reach17[[#This Row],[Q1''2025]]-Reach17[[#This Row],[Q4''2024]]</f>
        <v>0</v>
      </c>
    </row>
    <row r="231" spans="1:7" x14ac:dyDescent="0.45">
      <c r="A231" s="3" t="s">
        <v>223</v>
      </c>
      <c r="B231" s="3">
        <v>0</v>
      </c>
      <c r="C231" s="3">
        <v>0</v>
      </c>
      <c r="D231" s="3">
        <v>0</v>
      </c>
      <c r="E231" s="3">
        <v>0</v>
      </c>
      <c r="F231" s="2">
        <f>VLOOKUP(Reach17[[#This Row],[Station]],'[8]Reach and Share'!$A$1:$B$562,2,0)</f>
        <v>0</v>
      </c>
      <c r="G231" s="2">
        <f>Reach17[[#This Row],[Q1''2025]]-Reach17[[#This Row],[Q4''2024]]</f>
        <v>0</v>
      </c>
    </row>
    <row r="232" spans="1:7" x14ac:dyDescent="0.45">
      <c r="A232" s="3" t="s">
        <v>99</v>
      </c>
      <c r="B232" s="3">
        <v>0</v>
      </c>
      <c r="C232" s="3">
        <v>0</v>
      </c>
      <c r="D232" s="3">
        <v>0</v>
      </c>
      <c r="E232" s="3">
        <v>0</v>
      </c>
      <c r="F232" s="2">
        <f>VLOOKUP(Reach17[[#This Row],[Station]],'[8]Reach and Share'!$A$1:$B$562,2,0)</f>
        <v>0</v>
      </c>
      <c r="G232" s="2">
        <f>Reach17[[#This Row],[Q1''2025]]-Reach17[[#This Row],[Q4''2024]]</f>
        <v>0</v>
      </c>
    </row>
    <row r="233" spans="1:7" x14ac:dyDescent="0.45">
      <c r="A233" s="3" t="s">
        <v>140</v>
      </c>
      <c r="B233" s="3">
        <v>0</v>
      </c>
      <c r="C233" s="3">
        <v>0</v>
      </c>
      <c r="D233" s="3">
        <v>0</v>
      </c>
      <c r="E233" s="3">
        <v>0</v>
      </c>
      <c r="F233" s="2">
        <f>VLOOKUP(Reach17[[#This Row],[Station]],'[8]Reach and Share'!$A$1:$B$562,2,0)</f>
        <v>0</v>
      </c>
      <c r="G233" s="2">
        <f>Reach17[[#This Row],[Q1''2025]]-Reach17[[#This Row],[Q4''2024]]</f>
        <v>0</v>
      </c>
    </row>
    <row r="234" spans="1:7" x14ac:dyDescent="0.45">
      <c r="A234" s="3" t="s">
        <v>15</v>
      </c>
      <c r="B234" s="3">
        <v>0</v>
      </c>
      <c r="C234" s="3">
        <v>0</v>
      </c>
      <c r="D234" s="3">
        <v>0</v>
      </c>
      <c r="E234" s="3">
        <v>0</v>
      </c>
      <c r="F234" s="2">
        <f>VLOOKUP(Reach17[[#This Row],[Station]],'[8]Reach and Share'!$A$1:$B$562,2,0)</f>
        <v>0</v>
      </c>
      <c r="G234" s="2">
        <f>Reach17[[#This Row],[Q1''2025]]-Reach17[[#This Row],[Q4''2024]]</f>
        <v>0</v>
      </c>
    </row>
    <row r="235" spans="1:7" x14ac:dyDescent="0.45">
      <c r="A235" s="3" t="s">
        <v>455</v>
      </c>
      <c r="B235" s="3"/>
      <c r="C235" s="3">
        <v>2.9999999999999997E-4</v>
      </c>
      <c r="D235" s="3">
        <v>0</v>
      </c>
      <c r="E235" s="3">
        <v>0</v>
      </c>
      <c r="F235" s="2">
        <f>VLOOKUP(Reach17[[#This Row],[Station]],'[8]Reach and Share'!$A$1:$B$562,2,0)</f>
        <v>0</v>
      </c>
      <c r="G235" s="2">
        <f>Reach17[[#This Row],[Q1''2025]]-Reach17[[#This Row],[Q4''2024]]</f>
        <v>0</v>
      </c>
    </row>
    <row r="236" spans="1:7" x14ac:dyDescent="0.45">
      <c r="A236" s="3" t="s">
        <v>141</v>
      </c>
      <c r="B236" s="3">
        <v>0</v>
      </c>
      <c r="C236" s="3">
        <v>0</v>
      </c>
      <c r="D236" s="3">
        <v>0</v>
      </c>
      <c r="E236" s="3">
        <v>0</v>
      </c>
      <c r="F236" s="2">
        <f>VLOOKUP(Reach17[[#This Row],[Station]],'[8]Reach and Share'!$A$1:$B$562,2,0)</f>
        <v>0</v>
      </c>
      <c r="G236" s="2">
        <f>Reach17[[#This Row],[Q1''2025]]-Reach17[[#This Row],[Q4''2024]]</f>
        <v>0</v>
      </c>
    </row>
    <row r="237" spans="1:7" x14ac:dyDescent="0.45">
      <c r="A237" s="3" t="s">
        <v>211</v>
      </c>
      <c r="B237" s="3">
        <v>0</v>
      </c>
      <c r="C237" s="3">
        <v>0</v>
      </c>
      <c r="D237" s="3">
        <v>0</v>
      </c>
      <c r="E237" s="3">
        <v>0</v>
      </c>
      <c r="F237" s="2">
        <f>VLOOKUP(Reach17[[#This Row],[Station]],'[8]Reach and Share'!$A$1:$B$562,2,0)</f>
        <v>0</v>
      </c>
      <c r="G237" s="2">
        <f>Reach17[[#This Row],[Q1''2025]]-Reach17[[#This Row],[Q4''2024]]</f>
        <v>0</v>
      </c>
    </row>
    <row r="238" spans="1:7" x14ac:dyDescent="0.45">
      <c r="A238" s="3" t="s">
        <v>143</v>
      </c>
      <c r="B238" s="3">
        <v>0</v>
      </c>
      <c r="C238" s="3">
        <v>0</v>
      </c>
      <c r="D238" s="3">
        <v>0</v>
      </c>
      <c r="E238" s="3">
        <v>0</v>
      </c>
      <c r="F238" s="2">
        <f>VLOOKUP(Reach17[[#This Row],[Station]],'[8]Reach and Share'!$A$1:$B$562,2,0)</f>
        <v>0</v>
      </c>
      <c r="G238" s="2">
        <f>Reach17[[#This Row],[Q1''2025]]-Reach17[[#This Row],[Q4''2024]]</f>
        <v>0</v>
      </c>
    </row>
    <row r="239" spans="1:7" x14ac:dyDescent="0.45">
      <c r="A239" s="3" t="s">
        <v>142</v>
      </c>
      <c r="B239" s="3">
        <v>0</v>
      </c>
      <c r="C239" s="3">
        <v>2.9999999999999997E-4</v>
      </c>
      <c r="D239" s="3">
        <v>1.1999999999999999E-3</v>
      </c>
      <c r="E239" s="3">
        <v>0</v>
      </c>
      <c r="F239" s="2">
        <f>VLOOKUP(Reach17[[#This Row],[Station]],'[8]Reach and Share'!$A$1:$B$562,2,0)</f>
        <v>0</v>
      </c>
      <c r="G239" s="2">
        <f>Reach17[[#This Row],[Q1''2025]]-Reach17[[#This Row],[Q4''2024]]</f>
        <v>0</v>
      </c>
    </row>
    <row r="240" spans="1:7" x14ac:dyDescent="0.45">
      <c r="A240" s="3" t="s">
        <v>139</v>
      </c>
      <c r="B240" s="3">
        <v>0</v>
      </c>
      <c r="C240" s="3">
        <v>0</v>
      </c>
      <c r="D240" s="3">
        <v>0</v>
      </c>
      <c r="E240" s="3">
        <v>0</v>
      </c>
      <c r="F240" s="2">
        <f>VLOOKUP(Reach17[[#This Row],[Station]],'[8]Reach and Share'!$A$1:$B$562,2,0)</f>
        <v>0</v>
      </c>
      <c r="G240" s="2">
        <f>Reach17[[#This Row],[Q1''2025]]-Reach17[[#This Row],[Q4''2024]]</f>
        <v>0</v>
      </c>
    </row>
    <row r="241" spans="1:7" x14ac:dyDescent="0.45">
      <c r="A241" s="3" t="s">
        <v>127</v>
      </c>
      <c r="B241" s="3">
        <v>0</v>
      </c>
      <c r="C241" s="3">
        <v>0</v>
      </c>
      <c r="D241" s="3">
        <v>0</v>
      </c>
      <c r="E241" s="3">
        <v>0</v>
      </c>
      <c r="F241" s="2">
        <f>VLOOKUP(Reach17[[#This Row],[Station]],'[8]Reach and Share'!$A$1:$B$562,2,0)</f>
        <v>0</v>
      </c>
      <c r="G241" s="2">
        <f>Reach17[[#This Row],[Q1''2025]]-Reach17[[#This Row],[Q4''2024]]</f>
        <v>0</v>
      </c>
    </row>
    <row r="242" spans="1:7" x14ac:dyDescent="0.45">
      <c r="A242" s="3" t="s">
        <v>136</v>
      </c>
      <c r="B242" s="3">
        <v>0</v>
      </c>
      <c r="C242" s="3">
        <v>0</v>
      </c>
      <c r="D242" s="3">
        <v>0</v>
      </c>
      <c r="E242" s="3">
        <v>0</v>
      </c>
      <c r="F242" s="2">
        <f>VLOOKUP(Reach17[[#This Row],[Station]],'[8]Reach and Share'!$A$1:$B$562,2,0)</f>
        <v>0</v>
      </c>
      <c r="G242" s="2">
        <f>Reach17[[#This Row],[Q1''2025]]-Reach17[[#This Row],[Q4''2024]]</f>
        <v>0</v>
      </c>
    </row>
    <row r="243" spans="1:7" x14ac:dyDescent="0.45">
      <c r="A243" s="3" t="s">
        <v>135</v>
      </c>
      <c r="B243" s="3">
        <v>0</v>
      </c>
      <c r="C243" s="3">
        <v>0</v>
      </c>
      <c r="D243" s="3">
        <v>0</v>
      </c>
      <c r="E243" s="3">
        <v>0</v>
      </c>
      <c r="F243" s="2">
        <f>VLOOKUP(Reach17[[#This Row],[Station]],'[8]Reach and Share'!$A$1:$B$562,2,0)</f>
        <v>0</v>
      </c>
      <c r="G243" s="2">
        <f>Reach17[[#This Row],[Q1''2025]]-Reach17[[#This Row],[Q4''2024]]</f>
        <v>0</v>
      </c>
    </row>
    <row r="244" spans="1:7" x14ac:dyDescent="0.45">
      <c r="A244" s="3" t="s">
        <v>130</v>
      </c>
      <c r="B244" s="3">
        <v>0</v>
      </c>
      <c r="C244" s="3">
        <v>0</v>
      </c>
      <c r="D244" s="3">
        <v>0</v>
      </c>
      <c r="E244" s="3">
        <v>0</v>
      </c>
      <c r="F244" s="2">
        <f>VLOOKUP(Reach17[[#This Row],[Station]],'[8]Reach and Share'!$A$1:$B$562,2,0)</f>
        <v>0</v>
      </c>
      <c r="G244" s="2">
        <f>Reach17[[#This Row],[Q1''2025]]-Reach17[[#This Row],[Q4''2024]]</f>
        <v>0</v>
      </c>
    </row>
    <row r="245" spans="1:7" x14ac:dyDescent="0.45">
      <c r="A245" s="3" t="s">
        <v>145</v>
      </c>
      <c r="B245" s="3">
        <v>0</v>
      </c>
      <c r="C245" s="3">
        <v>0</v>
      </c>
      <c r="D245" s="3">
        <v>0</v>
      </c>
      <c r="E245" s="3">
        <v>0</v>
      </c>
      <c r="F245" s="2">
        <f>VLOOKUP(Reach17[[#This Row],[Station]],'[8]Reach and Share'!$A$1:$B$562,2,0)</f>
        <v>0</v>
      </c>
      <c r="G245" s="2">
        <f>Reach17[[#This Row],[Q1''2025]]-Reach17[[#This Row],[Q4''2024]]</f>
        <v>0</v>
      </c>
    </row>
    <row r="246" spans="1:7" x14ac:dyDescent="0.45">
      <c r="A246" s="3" t="s">
        <v>138</v>
      </c>
      <c r="B246" s="3">
        <v>0</v>
      </c>
      <c r="C246" s="3">
        <v>0</v>
      </c>
      <c r="D246" s="3">
        <v>0</v>
      </c>
      <c r="E246" s="3">
        <v>0</v>
      </c>
      <c r="F246" s="2">
        <f>VLOOKUP(Reach17[[#This Row],[Station]],'[8]Reach and Share'!$A$1:$B$562,2,0)</f>
        <v>0</v>
      </c>
      <c r="G246" s="2">
        <f>Reach17[[#This Row],[Q1''2025]]-Reach17[[#This Row],[Q4''2024]]</f>
        <v>0</v>
      </c>
    </row>
    <row r="247" spans="1:7" x14ac:dyDescent="0.45">
      <c r="A247" s="3" t="s">
        <v>131</v>
      </c>
      <c r="B247" s="3">
        <v>0</v>
      </c>
      <c r="C247" s="3">
        <v>0</v>
      </c>
      <c r="D247" s="3">
        <v>0</v>
      </c>
      <c r="E247" s="3">
        <v>0</v>
      </c>
      <c r="F247" s="2">
        <f>VLOOKUP(Reach17[[#This Row],[Station]],'[8]Reach and Share'!$A$1:$B$562,2,0)</f>
        <v>0</v>
      </c>
      <c r="G247" s="2">
        <f>Reach17[[#This Row],[Q1''2025]]-Reach17[[#This Row],[Q4''2024]]</f>
        <v>0</v>
      </c>
    </row>
    <row r="248" spans="1:7" x14ac:dyDescent="0.45">
      <c r="A248" s="3" t="s">
        <v>219</v>
      </c>
      <c r="B248" s="3">
        <v>0</v>
      </c>
      <c r="C248" s="3">
        <v>0</v>
      </c>
      <c r="D248" s="3">
        <v>0</v>
      </c>
      <c r="E248" s="3">
        <v>0</v>
      </c>
      <c r="F248" s="2">
        <f>VLOOKUP(Reach17[[#This Row],[Station]],'[8]Reach and Share'!$A$1:$B$562,2,0)</f>
        <v>0</v>
      </c>
      <c r="G248" s="2">
        <f>Reach17[[#This Row],[Q1''2025]]-Reach17[[#This Row],[Q4''2024]]</f>
        <v>0</v>
      </c>
    </row>
    <row r="249" spans="1:7" x14ac:dyDescent="0.45">
      <c r="A249" s="3" t="s">
        <v>106</v>
      </c>
      <c r="B249" s="3">
        <v>0</v>
      </c>
      <c r="C249" s="3">
        <v>0</v>
      </c>
      <c r="D249" s="3">
        <v>0</v>
      </c>
      <c r="E249" s="3">
        <v>0</v>
      </c>
      <c r="F249" s="2">
        <f>VLOOKUP(Reach17[[#This Row],[Station]],'[8]Reach and Share'!$A$1:$B$562,2,0)</f>
        <v>0</v>
      </c>
      <c r="G249" s="2">
        <f>Reach17[[#This Row],[Q1''2025]]-Reach17[[#This Row],[Q4''2024]]</f>
        <v>0</v>
      </c>
    </row>
    <row r="250" spans="1:7" x14ac:dyDescent="0.45">
      <c r="A250" s="3" t="s">
        <v>105</v>
      </c>
      <c r="B250" s="3">
        <v>0</v>
      </c>
      <c r="C250" s="3">
        <v>0</v>
      </c>
      <c r="D250" s="3">
        <v>0</v>
      </c>
      <c r="E250" s="3">
        <v>0</v>
      </c>
      <c r="F250" s="2">
        <f>VLOOKUP(Reach17[[#This Row],[Station]],'[8]Reach and Share'!$A$1:$B$562,2,0)</f>
        <v>0</v>
      </c>
      <c r="G250" s="2">
        <f>Reach17[[#This Row],[Q1''2025]]-Reach17[[#This Row],[Q4''2024]]</f>
        <v>0</v>
      </c>
    </row>
    <row r="251" spans="1:7" x14ac:dyDescent="0.45">
      <c r="A251" s="3" t="s">
        <v>450</v>
      </c>
      <c r="B251" s="3"/>
      <c r="C251" s="3">
        <v>0</v>
      </c>
      <c r="D251" s="3">
        <v>0</v>
      </c>
      <c r="E251" s="3">
        <v>0</v>
      </c>
      <c r="F251" s="2">
        <f>VLOOKUP(Reach17[[#This Row],[Station]],'[8]Reach and Share'!$A$1:$B$562,2,0)</f>
        <v>0</v>
      </c>
      <c r="G251" s="2">
        <f>Reach17[[#This Row],[Q1''2025]]-Reach17[[#This Row],[Q4''2024]]</f>
        <v>0</v>
      </c>
    </row>
    <row r="252" spans="1:7" x14ac:dyDescent="0.45">
      <c r="A252" s="3" t="s">
        <v>108</v>
      </c>
      <c r="B252" s="3">
        <v>0</v>
      </c>
      <c r="C252" s="3">
        <v>0</v>
      </c>
      <c r="D252" s="3">
        <v>0</v>
      </c>
      <c r="E252" s="3">
        <v>0</v>
      </c>
      <c r="F252" s="2">
        <f>VLOOKUP(Reach17[[#This Row],[Station]],'[8]Reach and Share'!$A$1:$B$562,2,0)</f>
        <v>0</v>
      </c>
      <c r="G252" s="2">
        <f>Reach17[[#This Row],[Q1''2025]]-Reach17[[#This Row],[Q4''2024]]</f>
        <v>0</v>
      </c>
    </row>
    <row r="253" spans="1:7" x14ac:dyDescent="0.45">
      <c r="A253" s="3" t="s">
        <v>204</v>
      </c>
      <c r="B253" s="3">
        <v>0</v>
      </c>
      <c r="C253" s="3">
        <v>0</v>
      </c>
      <c r="D253" s="3">
        <v>0</v>
      </c>
      <c r="E253" s="3">
        <v>0</v>
      </c>
      <c r="F253" s="2">
        <f>VLOOKUP(Reach17[[#This Row],[Station]],'[8]Reach and Share'!$A$1:$B$562,2,0)</f>
        <v>0</v>
      </c>
      <c r="G253" s="2">
        <f>Reach17[[#This Row],[Q1''2025]]-Reach17[[#This Row],[Q4''2024]]</f>
        <v>0</v>
      </c>
    </row>
    <row r="254" spans="1:7" x14ac:dyDescent="0.45">
      <c r="A254" s="3" t="s">
        <v>107</v>
      </c>
      <c r="B254" s="3">
        <v>0</v>
      </c>
      <c r="C254" s="3">
        <v>0</v>
      </c>
      <c r="D254" s="3">
        <v>0</v>
      </c>
      <c r="E254" s="3">
        <v>0</v>
      </c>
      <c r="F254" s="2">
        <f>VLOOKUP(Reach17[[#This Row],[Station]],'[8]Reach and Share'!$A$1:$B$562,2,0)</f>
        <v>0</v>
      </c>
      <c r="G254" s="2">
        <f>Reach17[[#This Row],[Q1''2025]]-Reach17[[#This Row],[Q4''2024]]</f>
        <v>0</v>
      </c>
    </row>
    <row r="255" spans="1:7" x14ac:dyDescent="0.45">
      <c r="A255" s="3" t="s">
        <v>104</v>
      </c>
      <c r="B255" s="3">
        <v>0</v>
      </c>
      <c r="C255" s="3">
        <v>0</v>
      </c>
      <c r="D255" s="3">
        <v>0</v>
      </c>
      <c r="E255" s="3">
        <v>0</v>
      </c>
      <c r="F255" s="2">
        <f>VLOOKUP(Reach17[[#This Row],[Station]],'[8]Reach and Share'!$A$1:$B$562,2,0)</f>
        <v>0</v>
      </c>
      <c r="G255" s="2">
        <f>Reach17[[#This Row],[Q1''2025]]-Reach17[[#This Row],[Q4''2024]]</f>
        <v>0</v>
      </c>
    </row>
    <row r="256" spans="1:7" x14ac:dyDescent="0.45">
      <c r="A256" s="3" t="s">
        <v>120</v>
      </c>
      <c r="B256" s="3">
        <v>2.9999999999999997E-4</v>
      </c>
      <c r="C256" s="3">
        <v>0</v>
      </c>
      <c r="D256" s="3">
        <v>0</v>
      </c>
      <c r="E256" s="3">
        <v>0</v>
      </c>
      <c r="F256" s="2">
        <f>VLOOKUP(Reach17[[#This Row],[Station]],'[8]Reach and Share'!$A$1:$B$562,2,0)</f>
        <v>0</v>
      </c>
      <c r="G256" s="2">
        <f>Reach17[[#This Row],[Q1''2025]]-Reach17[[#This Row],[Q4''2024]]</f>
        <v>0</v>
      </c>
    </row>
    <row r="257" spans="1:7" x14ac:dyDescent="0.45">
      <c r="A257" s="3" t="s">
        <v>212</v>
      </c>
      <c r="B257" s="3">
        <v>0</v>
      </c>
      <c r="C257" s="3">
        <v>0</v>
      </c>
      <c r="D257" s="3">
        <v>0</v>
      </c>
      <c r="E257" s="3">
        <v>0</v>
      </c>
      <c r="F257" s="2">
        <f>VLOOKUP(Reach17[[#This Row],[Station]],'[8]Reach and Share'!$A$1:$B$562,2,0)</f>
        <v>0</v>
      </c>
      <c r="G257" s="2">
        <f>Reach17[[#This Row],[Q1''2025]]-Reach17[[#This Row],[Q4''2024]]</f>
        <v>0</v>
      </c>
    </row>
    <row r="258" spans="1:7" x14ac:dyDescent="0.45">
      <c r="A258" s="3" t="s">
        <v>121</v>
      </c>
      <c r="B258" s="3">
        <v>0</v>
      </c>
      <c r="C258" s="3">
        <v>0</v>
      </c>
      <c r="D258" s="3">
        <v>0</v>
      </c>
      <c r="E258" s="3">
        <v>0</v>
      </c>
      <c r="F258" s="2">
        <f>VLOOKUP(Reach17[[#This Row],[Station]],'[8]Reach and Share'!$A$1:$B$562,2,0)</f>
        <v>0</v>
      </c>
      <c r="G258" s="2">
        <f>Reach17[[#This Row],[Q1''2025]]-Reach17[[#This Row],[Q4''2024]]</f>
        <v>0</v>
      </c>
    </row>
    <row r="259" spans="1:7" x14ac:dyDescent="0.45">
      <c r="A259" s="3" t="s">
        <v>100</v>
      </c>
      <c r="B259" s="3">
        <v>0</v>
      </c>
      <c r="C259" s="3">
        <v>0</v>
      </c>
      <c r="D259" s="3">
        <v>0</v>
      </c>
      <c r="E259" s="3">
        <v>0</v>
      </c>
      <c r="F259" s="2">
        <f>VLOOKUP(Reach17[[#This Row],[Station]],'[8]Reach and Share'!$A$1:$B$562,2,0)</f>
        <v>0</v>
      </c>
      <c r="G259" s="2">
        <f>Reach17[[#This Row],[Q1''2025]]-Reach17[[#This Row],[Q4''2024]]</f>
        <v>0</v>
      </c>
    </row>
    <row r="260" spans="1:7" x14ac:dyDescent="0.45">
      <c r="A260" s="3" t="s">
        <v>103</v>
      </c>
      <c r="B260" s="3">
        <v>0</v>
      </c>
      <c r="C260" s="3">
        <v>0</v>
      </c>
      <c r="D260" s="3">
        <v>0</v>
      </c>
      <c r="E260" s="3">
        <v>0</v>
      </c>
      <c r="F260" s="2">
        <f>VLOOKUP(Reach17[[#This Row],[Station]],'[8]Reach and Share'!$A$1:$B$562,2,0)</f>
        <v>0</v>
      </c>
      <c r="G260" s="2">
        <f>Reach17[[#This Row],[Q1''2025]]-Reach17[[#This Row],[Q4''2024]]</f>
        <v>0</v>
      </c>
    </row>
    <row r="261" spans="1:7" x14ac:dyDescent="0.45">
      <c r="A261" s="3" t="s">
        <v>102</v>
      </c>
      <c r="B261" s="3">
        <v>5.0000000000000001E-4</v>
      </c>
      <c r="C261" s="3">
        <v>0</v>
      </c>
      <c r="D261" s="3">
        <v>0</v>
      </c>
      <c r="E261" s="3">
        <v>0</v>
      </c>
      <c r="F261" s="2">
        <f>VLOOKUP(Reach17[[#This Row],[Station]],'[8]Reach and Share'!$A$1:$B$562,2,0)</f>
        <v>0</v>
      </c>
      <c r="G261" s="2">
        <f>Reach17[[#This Row],[Q1''2025]]-Reach17[[#This Row],[Q4''2024]]</f>
        <v>0</v>
      </c>
    </row>
    <row r="262" spans="1:7" x14ac:dyDescent="0.45">
      <c r="A262" s="3" t="s">
        <v>101</v>
      </c>
      <c r="B262" s="3">
        <v>1E-4</v>
      </c>
      <c r="C262" s="3">
        <v>0</v>
      </c>
      <c r="D262" s="3">
        <v>1.4E-3</v>
      </c>
      <c r="E262" s="3">
        <v>0</v>
      </c>
      <c r="F262" s="2">
        <f>VLOOKUP(Reach17[[#This Row],[Station]],'[8]Reach and Share'!$A$1:$B$562,2,0)</f>
        <v>0</v>
      </c>
      <c r="G262" s="2">
        <f>Reach17[[#This Row],[Q1''2025]]-Reach17[[#This Row],[Q4''2024]]</f>
        <v>0</v>
      </c>
    </row>
    <row r="263" spans="1:7" x14ac:dyDescent="0.45">
      <c r="A263" s="3" t="s">
        <v>481</v>
      </c>
      <c r="B263" s="3"/>
      <c r="C263" s="3"/>
      <c r="D263" s="3">
        <v>0</v>
      </c>
      <c r="E263" s="3">
        <v>0</v>
      </c>
      <c r="F263" s="2">
        <f>VLOOKUP(Reach17[[#This Row],[Station]],'[8]Reach and Share'!$A$1:$B$562,2,0)</f>
        <v>0</v>
      </c>
      <c r="G263" s="2">
        <f>Reach17[[#This Row],[Q1''2025]]-Reach17[[#This Row],[Q4''2024]]</f>
        <v>0</v>
      </c>
    </row>
    <row r="264" spans="1:7" x14ac:dyDescent="0.45">
      <c r="A264" s="3" t="s">
        <v>320</v>
      </c>
      <c r="B264" s="3">
        <v>0</v>
      </c>
      <c r="C264" s="3">
        <v>0</v>
      </c>
      <c r="D264" s="3">
        <v>0</v>
      </c>
      <c r="E264" s="3">
        <v>0</v>
      </c>
      <c r="F264" s="2">
        <f>VLOOKUP(Reach17[[#This Row],[Station]],'[8]Reach and Share'!$A$1:$B$562,2,0)</f>
        <v>0</v>
      </c>
      <c r="G264" s="2">
        <f>Reach17[[#This Row],[Q1''2025]]-Reach17[[#This Row],[Q4''2024]]</f>
        <v>0</v>
      </c>
    </row>
    <row r="265" spans="1:7" x14ac:dyDescent="0.45">
      <c r="A265" s="3" t="s">
        <v>435</v>
      </c>
      <c r="B265" s="3"/>
      <c r="C265" s="3">
        <v>0</v>
      </c>
      <c r="D265" s="3">
        <v>0</v>
      </c>
      <c r="E265" s="3">
        <v>0</v>
      </c>
      <c r="F265" s="2">
        <f>VLOOKUP(Reach17[[#This Row],[Station]],'[8]Reach and Share'!$A$1:$B$562,2,0)</f>
        <v>0</v>
      </c>
      <c r="G265" s="2">
        <f>Reach17[[#This Row],[Q1''2025]]-Reach17[[#This Row],[Q4''2024]]</f>
        <v>0</v>
      </c>
    </row>
    <row r="266" spans="1:7" x14ac:dyDescent="0.45">
      <c r="A266" s="3" t="s">
        <v>321</v>
      </c>
      <c r="B266" s="3">
        <v>0</v>
      </c>
      <c r="C266" s="3">
        <v>0</v>
      </c>
      <c r="D266" s="3">
        <v>0</v>
      </c>
      <c r="E266" s="3">
        <v>0</v>
      </c>
      <c r="F266" s="2">
        <f>VLOOKUP(Reach17[[#This Row],[Station]],'[8]Reach and Share'!$A$1:$B$562,2,0)</f>
        <v>0</v>
      </c>
      <c r="G266" s="2">
        <f>Reach17[[#This Row],[Q1''2025]]-Reach17[[#This Row],[Q4''2024]]</f>
        <v>0</v>
      </c>
    </row>
    <row r="267" spans="1:7" x14ac:dyDescent="0.45">
      <c r="A267" s="3" t="s">
        <v>482</v>
      </c>
      <c r="B267" s="3"/>
      <c r="C267" s="3"/>
      <c r="D267" s="3">
        <v>0</v>
      </c>
      <c r="E267" s="3">
        <v>0</v>
      </c>
      <c r="F267" s="2">
        <f>VLOOKUP(Reach17[[#This Row],[Station]],'[8]Reach and Share'!$A$1:$B$562,2,0)</f>
        <v>0</v>
      </c>
      <c r="G267" s="2">
        <f>Reach17[[#This Row],[Q1''2025]]-Reach17[[#This Row],[Q4''2024]]</f>
        <v>0</v>
      </c>
    </row>
    <row r="268" spans="1:7" x14ac:dyDescent="0.45">
      <c r="A268" s="3" t="s">
        <v>37</v>
      </c>
      <c r="B268" s="3">
        <v>0</v>
      </c>
      <c r="C268" s="3">
        <v>0</v>
      </c>
      <c r="D268" s="3">
        <v>1.1000000000000001E-3</v>
      </c>
      <c r="E268" s="3">
        <v>0</v>
      </c>
      <c r="F268" s="2">
        <f>VLOOKUP(Reach17[[#This Row],[Station]],'[8]Reach and Share'!$A$1:$B$562,2,0)</f>
        <v>0</v>
      </c>
      <c r="G268" s="2">
        <f>Reach17[[#This Row],[Q1''2025]]-Reach17[[#This Row],[Q4''2024]]</f>
        <v>0</v>
      </c>
    </row>
    <row r="269" spans="1:7" x14ac:dyDescent="0.45">
      <c r="A269" s="3" t="s">
        <v>322</v>
      </c>
      <c r="B269" s="3">
        <v>0</v>
      </c>
      <c r="C269" s="3">
        <v>0</v>
      </c>
      <c r="D269" s="3">
        <v>0</v>
      </c>
      <c r="E269" s="3">
        <v>0</v>
      </c>
      <c r="F269" s="2">
        <f>VLOOKUP(Reach17[[#This Row],[Station]],'[8]Reach and Share'!$A$1:$B$562,2,0)</f>
        <v>0</v>
      </c>
      <c r="G269" s="2">
        <f>Reach17[[#This Row],[Q1''2025]]-Reach17[[#This Row],[Q4''2024]]</f>
        <v>0</v>
      </c>
    </row>
    <row r="270" spans="1:7" x14ac:dyDescent="0.45">
      <c r="A270" s="3" t="s">
        <v>82</v>
      </c>
      <c r="B270" s="3">
        <v>0</v>
      </c>
      <c r="C270" s="3">
        <v>0</v>
      </c>
      <c r="D270" s="3">
        <v>0</v>
      </c>
      <c r="E270" s="3">
        <v>0</v>
      </c>
      <c r="F270" s="2">
        <f>VLOOKUP(Reach17[[#This Row],[Station]],'[8]Reach and Share'!$A$1:$B$562,2,0)</f>
        <v>0</v>
      </c>
      <c r="G270" s="2">
        <f>Reach17[[#This Row],[Q1''2025]]-Reach17[[#This Row],[Q4''2024]]</f>
        <v>0</v>
      </c>
    </row>
    <row r="271" spans="1:7" x14ac:dyDescent="0.45">
      <c r="A271" s="3" t="s">
        <v>291</v>
      </c>
      <c r="B271" s="3">
        <v>0</v>
      </c>
      <c r="C271" s="3">
        <v>0</v>
      </c>
      <c r="D271" s="3">
        <v>0</v>
      </c>
      <c r="E271" s="3">
        <v>0</v>
      </c>
      <c r="F271" s="2">
        <f>VLOOKUP(Reach17[[#This Row],[Station]],'[8]Reach and Share'!$A$1:$B$562,2,0)</f>
        <v>0</v>
      </c>
      <c r="G271" s="2">
        <f>Reach17[[#This Row],[Q1''2025]]-Reach17[[#This Row],[Q4''2024]]</f>
        <v>0</v>
      </c>
    </row>
    <row r="272" spans="1:7" x14ac:dyDescent="0.45">
      <c r="A272" s="3" t="s">
        <v>290</v>
      </c>
      <c r="B272" s="3">
        <v>0</v>
      </c>
      <c r="C272" s="3">
        <v>0</v>
      </c>
      <c r="D272" s="3">
        <v>0</v>
      </c>
      <c r="E272" s="3">
        <v>0</v>
      </c>
      <c r="F272" s="2">
        <f>VLOOKUP(Reach17[[#This Row],[Station]],'[8]Reach and Share'!$A$1:$B$562,2,0)</f>
        <v>0</v>
      </c>
      <c r="G272" s="2">
        <f>Reach17[[#This Row],[Q1''2025]]-Reach17[[#This Row],[Q4''2024]]</f>
        <v>0</v>
      </c>
    </row>
    <row r="273" spans="1:7" x14ac:dyDescent="0.45">
      <c r="A273" s="3" t="s">
        <v>315</v>
      </c>
      <c r="B273" s="3">
        <v>0</v>
      </c>
      <c r="C273" s="3">
        <v>5.0000000000000001E-4</v>
      </c>
      <c r="D273" s="3">
        <v>0</v>
      </c>
      <c r="E273" s="3">
        <v>0</v>
      </c>
      <c r="F273" s="2">
        <f>VLOOKUP(Reach17[[#This Row],[Station]],'[8]Reach and Share'!$A$1:$B$562,2,0)</f>
        <v>0</v>
      </c>
      <c r="G273" s="2">
        <f>Reach17[[#This Row],[Q1''2025]]-Reach17[[#This Row],[Q4''2024]]</f>
        <v>0</v>
      </c>
    </row>
    <row r="274" spans="1:7" x14ac:dyDescent="0.45">
      <c r="A274" s="3" t="s">
        <v>167</v>
      </c>
      <c r="B274" s="3">
        <v>0</v>
      </c>
      <c r="C274" s="3">
        <v>0</v>
      </c>
      <c r="D274" s="3">
        <v>0</v>
      </c>
      <c r="E274" s="3">
        <v>0</v>
      </c>
      <c r="F274" s="2">
        <f>VLOOKUP(Reach17[[#This Row],[Station]],'[8]Reach and Share'!$A$1:$B$562,2,0)</f>
        <v>0</v>
      </c>
      <c r="G274" s="2">
        <f>Reach17[[#This Row],[Q1''2025]]-Reach17[[#This Row],[Q4''2024]]</f>
        <v>0</v>
      </c>
    </row>
    <row r="275" spans="1:7" x14ac:dyDescent="0.45">
      <c r="A275" s="3" t="s">
        <v>323</v>
      </c>
      <c r="B275" s="3">
        <v>0</v>
      </c>
      <c r="C275" s="3">
        <v>0</v>
      </c>
      <c r="D275" s="3">
        <v>0</v>
      </c>
      <c r="E275" s="3">
        <v>0</v>
      </c>
      <c r="F275" s="2">
        <f>VLOOKUP(Reach17[[#This Row],[Station]],'[8]Reach and Share'!$A$1:$B$562,2,0)</f>
        <v>0</v>
      </c>
      <c r="G275" s="2">
        <f>Reach17[[#This Row],[Q1''2025]]-Reach17[[#This Row],[Q4''2024]]</f>
        <v>0</v>
      </c>
    </row>
    <row r="276" spans="1:7" x14ac:dyDescent="0.45">
      <c r="A276" s="3" t="s">
        <v>87</v>
      </c>
      <c r="B276" s="3">
        <v>0</v>
      </c>
      <c r="C276" s="3">
        <v>0</v>
      </c>
      <c r="D276" s="3">
        <v>0</v>
      </c>
      <c r="E276" s="3">
        <v>0</v>
      </c>
      <c r="F276" s="2">
        <f>VLOOKUP(Reach17[[#This Row],[Station]],'[8]Reach and Share'!$A$1:$B$562,2,0)</f>
        <v>0</v>
      </c>
      <c r="G276" s="2">
        <f>Reach17[[#This Row],[Q1''2025]]-Reach17[[#This Row],[Q4''2024]]</f>
        <v>0</v>
      </c>
    </row>
    <row r="277" spans="1:7" x14ac:dyDescent="0.45">
      <c r="A277" s="3" t="s">
        <v>330</v>
      </c>
      <c r="B277" s="3">
        <v>0</v>
      </c>
      <c r="C277" s="3">
        <v>0</v>
      </c>
      <c r="D277" s="3">
        <v>0</v>
      </c>
      <c r="E277" s="3">
        <v>0</v>
      </c>
      <c r="F277" s="2">
        <f>VLOOKUP(Reach17[[#This Row],[Station]],'[8]Reach and Share'!$A$1:$B$562,2,0)</f>
        <v>0</v>
      </c>
      <c r="G277" s="2">
        <f>Reach17[[#This Row],[Q1''2025]]-Reach17[[#This Row],[Q4''2024]]</f>
        <v>0</v>
      </c>
    </row>
    <row r="278" spans="1:7" x14ac:dyDescent="0.45">
      <c r="A278" s="3" t="s">
        <v>329</v>
      </c>
      <c r="B278" s="3">
        <v>0</v>
      </c>
      <c r="C278" s="3">
        <v>0</v>
      </c>
      <c r="D278" s="3">
        <v>0</v>
      </c>
      <c r="E278" s="3">
        <v>0</v>
      </c>
      <c r="F278" s="2">
        <f>VLOOKUP(Reach17[[#This Row],[Station]],'[8]Reach and Share'!$A$1:$B$562,2,0)</f>
        <v>0</v>
      </c>
      <c r="G278" s="2">
        <f>Reach17[[#This Row],[Q1''2025]]-Reach17[[#This Row],[Q4''2024]]</f>
        <v>0</v>
      </c>
    </row>
    <row r="279" spans="1:7" x14ac:dyDescent="0.45">
      <c r="A279" s="3" t="s">
        <v>331</v>
      </c>
      <c r="B279" s="3">
        <v>0</v>
      </c>
      <c r="C279" s="3">
        <v>0</v>
      </c>
      <c r="D279" s="3">
        <v>0</v>
      </c>
      <c r="E279" s="3">
        <v>0</v>
      </c>
      <c r="F279" s="2">
        <f>VLOOKUP(Reach17[[#This Row],[Station]],'[8]Reach and Share'!$A$1:$B$562,2,0)</f>
        <v>0</v>
      </c>
      <c r="G279" s="2">
        <f>Reach17[[#This Row],[Q1''2025]]-Reach17[[#This Row],[Q4''2024]]</f>
        <v>0</v>
      </c>
    </row>
    <row r="280" spans="1:7" x14ac:dyDescent="0.45">
      <c r="A280" s="3" t="s">
        <v>334</v>
      </c>
      <c r="B280" s="3">
        <v>0</v>
      </c>
      <c r="C280" s="3">
        <v>0</v>
      </c>
      <c r="D280" s="3">
        <v>0</v>
      </c>
      <c r="E280" s="3">
        <v>0</v>
      </c>
      <c r="F280" s="2">
        <f>VLOOKUP(Reach17[[#This Row],[Station]],'[8]Reach and Share'!$A$1:$B$562,2,0)</f>
        <v>0</v>
      </c>
      <c r="G280" s="2">
        <f>Reach17[[#This Row],[Q1''2025]]-Reach17[[#This Row],[Q4''2024]]</f>
        <v>0</v>
      </c>
    </row>
    <row r="281" spans="1:7" x14ac:dyDescent="0.45">
      <c r="A281" s="3" t="s">
        <v>328</v>
      </c>
      <c r="B281" s="3">
        <v>0</v>
      </c>
      <c r="C281" s="3">
        <v>0</v>
      </c>
      <c r="D281" s="3">
        <v>0</v>
      </c>
      <c r="E281" s="3">
        <v>0</v>
      </c>
      <c r="F281" s="2">
        <f>VLOOKUP(Reach17[[#This Row],[Station]],'[8]Reach and Share'!$A$1:$B$562,2,0)</f>
        <v>0</v>
      </c>
      <c r="G281" s="2">
        <f>Reach17[[#This Row],[Q1''2025]]-Reach17[[#This Row],[Q4''2024]]</f>
        <v>0</v>
      </c>
    </row>
    <row r="282" spans="1:7" x14ac:dyDescent="0.45">
      <c r="A282" s="3" t="s">
        <v>332</v>
      </c>
      <c r="B282" s="3">
        <v>0</v>
      </c>
      <c r="C282" s="3">
        <v>0</v>
      </c>
      <c r="D282" s="3">
        <v>0</v>
      </c>
      <c r="E282" s="3">
        <v>0</v>
      </c>
      <c r="F282" s="2">
        <f>VLOOKUP(Reach17[[#This Row],[Station]],'[8]Reach and Share'!$A$1:$B$562,2,0)</f>
        <v>0</v>
      </c>
      <c r="G282" s="2">
        <f>Reach17[[#This Row],[Q1''2025]]-Reach17[[#This Row],[Q4''2024]]</f>
        <v>0</v>
      </c>
    </row>
    <row r="283" spans="1:7" x14ac:dyDescent="0.45">
      <c r="A283" s="3" t="s">
        <v>233</v>
      </c>
      <c r="B283" s="3">
        <v>0</v>
      </c>
      <c r="C283" s="3">
        <v>0</v>
      </c>
      <c r="D283" s="3">
        <v>0</v>
      </c>
      <c r="E283" s="3">
        <v>0</v>
      </c>
      <c r="F283" s="2">
        <f>VLOOKUP(Reach17[[#This Row],[Station]],'[8]Reach and Share'!$A$1:$B$562,2,0)</f>
        <v>0</v>
      </c>
      <c r="G283" s="2">
        <f>Reach17[[#This Row],[Q1''2025]]-Reach17[[#This Row],[Q4''2024]]</f>
        <v>0</v>
      </c>
    </row>
    <row r="284" spans="1:7" x14ac:dyDescent="0.45">
      <c r="A284" s="3" t="s">
        <v>483</v>
      </c>
      <c r="B284" s="3"/>
      <c r="C284" s="3"/>
      <c r="D284" s="3">
        <v>0</v>
      </c>
      <c r="E284" s="3">
        <v>0</v>
      </c>
      <c r="F284" s="2">
        <f>VLOOKUP(Reach17[[#This Row],[Station]],'[8]Reach and Share'!$A$1:$B$562,2,0)</f>
        <v>0</v>
      </c>
      <c r="G284" s="2">
        <f>Reach17[[#This Row],[Q1''2025]]-Reach17[[#This Row],[Q4''2024]]</f>
        <v>0</v>
      </c>
    </row>
    <row r="285" spans="1:7" x14ac:dyDescent="0.45">
      <c r="A285" s="3" t="s">
        <v>193</v>
      </c>
      <c r="B285" s="3">
        <v>0</v>
      </c>
      <c r="C285" s="3">
        <v>0</v>
      </c>
      <c r="D285" s="3">
        <v>0</v>
      </c>
      <c r="E285" s="3">
        <v>0</v>
      </c>
      <c r="F285" s="2">
        <f>VLOOKUP(Reach17[[#This Row],[Station]],'[8]Reach and Share'!$A$1:$B$562,2,0)</f>
        <v>0</v>
      </c>
      <c r="G285" s="2">
        <f>Reach17[[#This Row],[Q1''2025]]-Reach17[[#This Row],[Q4''2024]]</f>
        <v>0</v>
      </c>
    </row>
    <row r="286" spans="1:7" x14ac:dyDescent="0.45">
      <c r="A286" s="3" t="s">
        <v>484</v>
      </c>
      <c r="B286" s="3"/>
      <c r="C286" s="3"/>
      <c r="D286" s="3">
        <v>0</v>
      </c>
      <c r="E286" s="3">
        <v>0</v>
      </c>
      <c r="F286" s="2">
        <f>VLOOKUP(Reach17[[#This Row],[Station]],'[8]Reach and Share'!$A$1:$B$562,2,0)</f>
        <v>0</v>
      </c>
      <c r="G286" s="2">
        <f>Reach17[[#This Row],[Q1''2025]]-Reach17[[#This Row],[Q4''2024]]</f>
        <v>0</v>
      </c>
    </row>
    <row r="287" spans="1:7" x14ac:dyDescent="0.45">
      <c r="A287" s="3" t="s">
        <v>326</v>
      </c>
      <c r="B287" s="3">
        <v>0</v>
      </c>
      <c r="C287" s="3">
        <v>0</v>
      </c>
      <c r="D287" s="3">
        <v>0</v>
      </c>
      <c r="E287" s="3">
        <v>0</v>
      </c>
      <c r="F287" s="2">
        <f>VLOOKUP(Reach17[[#This Row],[Station]],'[8]Reach and Share'!$A$1:$B$562,2,0)</f>
        <v>0</v>
      </c>
      <c r="G287" s="2">
        <f>Reach17[[#This Row],[Q1''2025]]-Reach17[[#This Row],[Q4''2024]]</f>
        <v>0</v>
      </c>
    </row>
    <row r="288" spans="1:7" x14ac:dyDescent="0.45">
      <c r="A288" s="3" t="s">
        <v>492</v>
      </c>
      <c r="B288" s="3"/>
      <c r="C288" s="3"/>
      <c r="D288" s="3"/>
      <c r="E288" s="3">
        <v>0</v>
      </c>
      <c r="F288" s="2">
        <f>VLOOKUP(Reach17[[#This Row],[Station]],'[8]Reach and Share'!$A$1:$B$562,2,0)</f>
        <v>0</v>
      </c>
      <c r="G288" s="2">
        <f>Reach17[[#This Row],[Q1''2025]]-Reach17[[#This Row],[Q4''2024]]</f>
        <v>0</v>
      </c>
    </row>
    <row r="289" spans="1:7" x14ac:dyDescent="0.45">
      <c r="A289" s="3" t="s">
        <v>319</v>
      </c>
      <c r="B289" s="3">
        <v>0</v>
      </c>
      <c r="C289" s="3">
        <v>0</v>
      </c>
      <c r="D289" s="3">
        <v>0</v>
      </c>
      <c r="E289" s="3">
        <v>0</v>
      </c>
      <c r="F289" s="2">
        <f>VLOOKUP(Reach17[[#This Row],[Station]],'[8]Reach and Share'!$A$1:$B$562,2,0)</f>
        <v>0</v>
      </c>
      <c r="G289" s="2">
        <f>Reach17[[#This Row],[Q1''2025]]-Reach17[[#This Row],[Q4''2024]]</f>
        <v>0</v>
      </c>
    </row>
    <row r="290" spans="1:7" x14ac:dyDescent="0.45">
      <c r="A290" s="3" t="s">
        <v>289</v>
      </c>
      <c r="B290" s="3">
        <v>0</v>
      </c>
      <c r="C290" s="3">
        <v>0</v>
      </c>
      <c r="D290" s="3">
        <v>0</v>
      </c>
      <c r="E290" s="3">
        <v>0</v>
      </c>
      <c r="F290" s="2">
        <f>VLOOKUP(Reach17[[#This Row],[Station]],'[8]Reach and Share'!$A$1:$B$562,2,0)</f>
        <v>0</v>
      </c>
      <c r="G290" s="2">
        <f>Reach17[[#This Row],[Q1''2025]]-Reach17[[#This Row],[Q4''2024]]</f>
        <v>0</v>
      </c>
    </row>
    <row r="291" spans="1:7" x14ac:dyDescent="0.45">
      <c r="A291" s="3" t="s">
        <v>511</v>
      </c>
      <c r="B291" s="3"/>
      <c r="C291" s="3"/>
      <c r="D291" s="3"/>
      <c r="E291" s="3">
        <v>0</v>
      </c>
      <c r="F291" s="2">
        <f>VLOOKUP(Reach17[[#This Row],[Station]],'[8]Reach and Share'!$A$1:$B$562,2,0)</f>
        <v>0</v>
      </c>
      <c r="G291" s="2">
        <f>Reach17[[#This Row],[Q1''2025]]-Reach17[[#This Row],[Q4''2024]]</f>
        <v>0</v>
      </c>
    </row>
    <row r="292" spans="1:7" x14ac:dyDescent="0.45">
      <c r="A292" s="3" t="s">
        <v>257</v>
      </c>
      <c r="B292" s="3">
        <v>0</v>
      </c>
      <c r="C292" s="3">
        <v>0</v>
      </c>
      <c r="D292" s="3">
        <v>0</v>
      </c>
      <c r="E292" s="3">
        <v>0</v>
      </c>
      <c r="F292" s="2">
        <f>VLOOKUP(Reach17[[#This Row],[Station]],'[8]Reach and Share'!$A$1:$B$562,2,0)</f>
        <v>0</v>
      </c>
      <c r="G292" s="2">
        <f>Reach17[[#This Row],[Q1''2025]]-Reach17[[#This Row],[Q4''2024]]</f>
        <v>0</v>
      </c>
    </row>
    <row r="293" spans="1:7" x14ac:dyDescent="0.45">
      <c r="A293" s="3" t="s">
        <v>255</v>
      </c>
      <c r="B293" s="3">
        <v>0</v>
      </c>
      <c r="C293" s="3">
        <v>0</v>
      </c>
      <c r="D293" s="3">
        <v>0</v>
      </c>
      <c r="E293" s="3">
        <v>0</v>
      </c>
      <c r="F293" s="2">
        <f>VLOOKUP(Reach17[[#This Row],[Station]],'[8]Reach and Share'!$A$1:$B$562,2,0)</f>
        <v>0</v>
      </c>
      <c r="G293" s="2">
        <f>Reach17[[#This Row],[Q1''2025]]-Reach17[[#This Row],[Q4''2024]]</f>
        <v>0</v>
      </c>
    </row>
    <row r="294" spans="1:7" x14ac:dyDescent="0.45">
      <c r="A294" s="3" t="s">
        <v>258</v>
      </c>
      <c r="B294" s="3">
        <v>0</v>
      </c>
      <c r="C294" s="3">
        <v>0</v>
      </c>
      <c r="D294" s="3">
        <v>0</v>
      </c>
      <c r="E294" s="3">
        <v>0</v>
      </c>
      <c r="F294" s="2">
        <f>VLOOKUP(Reach17[[#This Row],[Station]],'[8]Reach and Share'!$A$1:$B$562,2,0)</f>
        <v>0</v>
      </c>
      <c r="G294" s="2">
        <f>Reach17[[#This Row],[Q1''2025]]-Reach17[[#This Row],[Q4''2024]]</f>
        <v>0</v>
      </c>
    </row>
    <row r="295" spans="1:7" x14ac:dyDescent="0.45">
      <c r="A295" s="3" t="s">
        <v>260</v>
      </c>
      <c r="B295" s="3">
        <v>0</v>
      </c>
      <c r="C295" s="3">
        <v>0</v>
      </c>
      <c r="D295" s="3">
        <v>0</v>
      </c>
      <c r="E295" s="3">
        <v>0</v>
      </c>
      <c r="F295" s="2">
        <f>VLOOKUP(Reach17[[#This Row],[Station]],'[8]Reach and Share'!$A$1:$B$562,2,0)</f>
        <v>0</v>
      </c>
      <c r="G295" s="2">
        <f>Reach17[[#This Row],[Q1''2025]]-Reach17[[#This Row],[Q4''2024]]</f>
        <v>0</v>
      </c>
    </row>
    <row r="296" spans="1:7" x14ac:dyDescent="0.45">
      <c r="A296" s="3" t="s">
        <v>448</v>
      </c>
      <c r="B296" s="3"/>
      <c r="C296" s="3">
        <v>2.0000000000000001E-4</v>
      </c>
      <c r="D296" s="3">
        <v>0</v>
      </c>
      <c r="E296" s="3">
        <v>0</v>
      </c>
      <c r="F296" s="2">
        <f>VLOOKUP(Reach17[[#This Row],[Station]],'[8]Reach and Share'!$A$1:$B$562,2,0)</f>
        <v>0</v>
      </c>
      <c r="G296" s="2">
        <f>Reach17[[#This Row],[Q1''2025]]-Reach17[[#This Row],[Q4''2024]]</f>
        <v>0</v>
      </c>
    </row>
    <row r="297" spans="1:7" x14ac:dyDescent="0.45">
      <c r="A297" s="3" t="s">
        <v>259</v>
      </c>
      <c r="B297" s="3">
        <v>0</v>
      </c>
      <c r="C297" s="3">
        <v>0</v>
      </c>
      <c r="D297" s="3">
        <v>0</v>
      </c>
      <c r="E297" s="3">
        <v>0</v>
      </c>
      <c r="F297" s="2">
        <f>VLOOKUP(Reach17[[#This Row],[Station]],'[8]Reach and Share'!$A$1:$B$562,2,0)</f>
        <v>0</v>
      </c>
      <c r="G297" s="2">
        <f>Reach17[[#This Row],[Q1''2025]]-Reach17[[#This Row],[Q4''2024]]</f>
        <v>0</v>
      </c>
    </row>
    <row r="298" spans="1:7" x14ac:dyDescent="0.45">
      <c r="A298" s="3" t="s">
        <v>447</v>
      </c>
      <c r="B298" s="3"/>
      <c r="C298" s="3">
        <v>0</v>
      </c>
      <c r="D298" s="3">
        <v>0</v>
      </c>
      <c r="E298" s="3">
        <v>0</v>
      </c>
      <c r="F298" s="2">
        <f>VLOOKUP(Reach17[[#This Row],[Station]],'[8]Reach and Share'!$A$1:$B$562,2,0)</f>
        <v>0</v>
      </c>
      <c r="G298" s="2">
        <f>Reach17[[#This Row],[Q1''2025]]-Reach17[[#This Row],[Q4''2024]]</f>
        <v>0</v>
      </c>
    </row>
    <row r="299" spans="1:7" x14ac:dyDescent="0.45">
      <c r="A299" s="3" t="s">
        <v>253</v>
      </c>
      <c r="B299" s="3">
        <v>0</v>
      </c>
      <c r="C299" s="3">
        <v>0</v>
      </c>
      <c r="D299" s="3">
        <v>0</v>
      </c>
      <c r="E299" s="3">
        <v>0</v>
      </c>
      <c r="F299" s="2">
        <f>VLOOKUP(Reach17[[#This Row],[Station]],'[8]Reach and Share'!$A$1:$B$562,2,0)</f>
        <v>0</v>
      </c>
      <c r="G299" s="2">
        <f>Reach17[[#This Row],[Q1''2025]]-Reach17[[#This Row],[Q4''2024]]</f>
        <v>0</v>
      </c>
    </row>
    <row r="300" spans="1:7" x14ac:dyDescent="0.45">
      <c r="A300" s="3" t="s">
        <v>252</v>
      </c>
      <c r="B300" s="3">
        <v>0</v>
      </c>
      <c r="C300" s="3">
        <v>0</v>
      </c>
      <c r="D300" s="3">
        <v>0</v>
      </c>
      <c r="E300" s="3">
        <v>0</v>
      </c>
      <c r="F300" s="2">
        <f>VLOOKUP(Reach17[[#This Row],[Station]],'[8]Reach and Share'!$A$1:$B$562,2,0)</f>
        <v>0</v>
      </c>
      <c r="G300" s="2">
        <f>Reach17[[#This Row],[Q1''2025]]-Reach17[[#This Row],[Q4''2024]]</f>
        <v>0</v>
      </c>
    </row>
    <row r="301" spans="1:7" x14ac:dyDescent="0.45">
      <c r="A301" s="3" t="s">
        <v>246</v>
      </c>
      <c r="B301" s="3">
        <v>0</v>
      </c>
      <c r="C301" s="3">
        <v>0</v>
      </c>
      <c r="D301" s="3">
        <v>0</v>
      </c>
      <c r="E301" s="3">
        <v>0</v>
      </c>
      <c r="F301" s="2">
        <f>VLOOKUP(Reach17[[#This Row],[Station]],'[8]Reach and Share'!$A$1:$B$562,2,0)</f>
        <v>0</v>
      </c>
      <c r="G301" s="2">
        <f>Reach17[[#This Row],[Q1''2025]]-Reach17[[#This Row],[Q4''2024]]</f>
        <v>0</v>
      </c>
    </row>
    <row r="302" spans="1:7" x14ac:dyDescent="0.45">
      <c r="A302" s="3" t="s">
        <v>26</v>
      </c>
      <c r="B302" s="3">
        <v>0</v>
      </c>
      <c r="C302" s="3">
        <v>0</v>
      </c>
      <c r="D302" s="3">
        <v>0</v>
      </c>
      <c r="E302" s="3">
        <v>0</v>
      </c>
      <c r="F302" s="2">
        <f>VLOOKUP(Reach17[[#This Row],[Station]],'[8]Reach and Share'!$A$1:$B$562,2,0)</f>
        <v>0</v>
      </c>
      <c r="G302" s="2">
        <f>Reach17[[#This Row],[Q1''2025]]-Reach17[[#This Row],[Q4''2024]]</f>
        <v>0</v>
      </c>
    </row>
    <row r="303" spans="1:7" x14ac:dyDescent="0.45">
      <c r="A303" s="3" t="s">
        <v>434</v>
      </c>
      <c r="B303" s="3"/>
      <c r="C303" s="3">
        <v>0</v>
      </c>
      <c r="D303" s="3">
        <v>0</v>
      </c>
      <c r="E303" s="3">
        <v>0</v>
      </c>
      <c r="F303" s="2">
        <f>VLOOKUP(Reach17[[#This Row],[Station]],'[8]Reach and Share'!$A$1:$B$562,2,0)</f>
        <v>0</v>
      </c>
      <c r="G303" s="2">
        <f>Reach17[[#This Row],[Q1''2025]]-Reach17[[#This Row],[Q4''2024]]</f>
        <v>0</v>
      </c>
    </row>
    <row r="304" spans="1:7" x14ac:dyDescent="0.45">
      <c r="A304" s="3" t="s">
        <v>464</v>
      </c>
      <c r="B304" s="3"/>
      <c r="C304" s="3"/>
      <c r="D304" s="3">
        <v>0</v>
      </c>
      <c r="E304" s="3">
        <v>0</v>
      </c>
      <c r="F304" s="2">
        <f>VLOOKUP(Reach17[[#This Row],[Station]],'[8]Reach and Share'!$A$1:$B$562,2,0)</f>
        <v>0</v>
      </c>
      <c r="G304" s="2">
        <f>Reach17[[#This Row],[Q1''2025]]-Reach17[[#This Row],[Q4''2024]]</f>
        <v>0</v>
      </c>
    </row>
    <row r="305" spans="1:7" x14ac:dyDescent="0.45">
      <c r="A305" s="3" t="s">
        <v>202</v>
      </c>
      <c r="B305" s="3">
        <v>0</v>
      </c>
      <c r="C305" s="3">
        <v>0</v>
      </c>
      <c r="D305" s="3">
        <v>0</v>
      </c>
      <c r="E305" s="3">
        <v>0</v>
      </c>
      <c r="F305" s="2">
        <f>VLOOKUP(Reach17[[#This Row],[Station]],'[8]Reach and Share'!$A$1:$B$562,2,0)</f>
        <v>0</v>
      </c>
      <c r="G305" s="2">
        <f>Reach17[[#This Row],[Q1''2025]]-Reach17[[#This Row],[Q4''2024]]</f>
        <v>0</v>
      </c>
    </row>
    <row r="306" spans="1:7" x14ac:dyDescent="0.45">
      <c r="A306" s="3" t="s">
        <v>164</v>
      </c>
      <c r="B306" s="3">
        <v>0</v>
      </c>
      <c r="C306" s="3">
        <v>0</v>
      </c>
      <c r="D306" s="3">
        <v>0</v>
      </c>
      <c r="E306" s="3">
        <v>0</v>
      </c>
      <c r="F306" s="2">
        <f>VLOOKUP(Reach17[[#This Row],[Station]],'[8]Reach and Share'!$A$1:$B$562,2,0)</f>
        <v>0</v>
      </c>
      <c r="G306" s="2">
        <f>Reach17[[#This Row],[Q1''2025]]-Reach17[[#This Row],[Q4''2024]]</f>
        <v>0</v>
      </c>
    </row>
    <row r="307" spans="1:7" x14ac:dyDescent="0.45">
      <c r="A307" s="3" t="s">
        <v>170</v>
      </c>
      <c r="B307" s="3">
        <v>0</v>
      </c>
      <c r="C307" s="3">
        <v>0</v>
      </c>
      <c r="D307" s="3">
        <v>0</v>
      </c>
      <c r="E307" s="3">
        <v>0</v>
      </c>
      <c r="F307" s="2">
        <f>VLOOKUP(Reach17[[#This Row],[Station]],'[8]Reach and Share'!$A$1:$B$562,2,0)</f>
        <v>0</v>
      </c>
      <c r="G307" s="2">
        <f>Reach17[[#This Row],[Q1''2025]]-Reach17[[#This Row],[Q4''2024]]</f>
        <v>0</v>
      </c>
    </row>
    <row r="308" spans="1:7" x14ac:dyDescent="0.45">
      <c r="A308" s="3" t="s">
        <v>264</v>
      </c>
      <c r="B308" s="3">
        <v>2.2000000000000001E-3</v>
      </c>
      <c r="C308" s="3">
        <v>5.9999999999999995E-4</v>
      </c>
      <c r="D308" s="3">
        <v>2.9999999999999997E-4</v>
      </c>
      <c r="E308" s="3">
        <v>0</v>
      </c>
      <c r="F308" s="2">
        <f>VLOOKUP(Reach17[[#This Row],[Station]],'[8]Reach and Share'!$A$1:$B$562,2,0)</f>
        <v>0</v>
      </c>
      <c r="G308" s="2">
        <f>Reach17[[#This Row],[Q1''2025]]-Reach17[[#This Row],[Q4''2024]]</f>
        <v>0</v>
      </c>
    </row>
    <row r="309" spans="1:7" x14ac:dyDescent="0.45">
      <c r="A309" s="3" t="s">
        <v>228</v>
      </c>
      <c r="B309" s="3">
        <v>0</v>
      </c>
      <c r="C309" s="3">
        <v>0</v>
      </c>
      <c r="D309" s="3">
        <v>0</v>
      </c>
      <c r="E309" s="3">
        <v>0</v>
      </c>
      <c r="F309" s="2">
        <f>VLOOKUP(Reach17[[#This Row],[Station]],'[8]Reach and Share'!$A$1:$B$562,2,0)</f>
        <v>0</v>
      </c>
      <c r="G309" s="2">
        <f>Reach17[[#This Row],[Q1''2025]]-Reach17[[#This Row],[Q4''2024]]</f>
        <v>0</v>
      </c>
    </row>
    <row r="310" spans="1:7" x14ac:dyDescent="0.45">
      <c r="A310" s="3" t="s">
        <v>220</v>
      </c>
      <c r="B310" s="3">
        <v>0</v>
      </c>
      <c r="C310" s="3">
        <v>0</v>
      </c>
      <c r="D310" s="3">
        <v>0</v>
      </c>
      <c r="E310" s="3">
        <v>0</v>
      </c>
      <c r="F310" s="2">
        <f>VLOOKUP(Reach17[[#This Row],[Station]],'[8]Reach and Share'!$A$1:$B$562,2,0)</f>
        <v>0</v>
      </c>
      <c r="G310" s="2">
        <f>Reach17[[#This Row],[Q1''2025]]-Reach17[[#This Row],[Q4''2024]]</f>
        <v>0</v>
      </c>
    </row>
    <row r="311" spans="1:7" x14ac:dyDescent="0.45">
      <c r="A311" s="3" t="s">
        <v>439</v>
      </c>
      <c r="B311" s="3"/>
      <c r="C311" s="3">
        <v>0</v>
      </c>
      <c r="D311" s="3">
        <v>0</v>
      </c>
      <c r="E311" s="3">
        <v>0</v>
      </c>
      <c r="F311" s="2">
        <f>VLOOKUP(Reach17[[#This Row],[Station]],'[8]Reach and Share'!$A$1:$B$562,2,0)</f>
        <v>0</v>
      </c>
      <c r="G311" s="2">
        <f>Reach17[[#This Row],[Q1''2025]]-Reach17[[#This Row],[Q4''2024]]</f>
        <v>0</v>
      </c>
    </row>
    <row r="312" spans="1:7" x14ac:dyDescent="0.45">
      <c r="A312" s="3" t="s">
        <v>81</v>
      </c>
      <c r="B312" s="3">
        <v>0</v>
      </c>
      <c r="C312" s="3">
        <v>0</v>
      </c>
      <c r="D312" s="3">
        <v>0</v>
      </c>
      <c r="E312" s="3">
        <v>0</v>
      </c>
      <c r="F312" s="2">
        <f>VLOOKUP(Reach17[[#This Row],[Station]],'[8]Reach and Share'!$A$1:$B$562,2,0)</f>
        <v>0</v>
      </c>
      <c r="G312" s="2">
        <f>Reach17[[#This Row],[Q1''2025]]-Reach17[[#This Row],[Q4''2024]]</f>
        <v>0</v>
      </c>
    </row>
    <row r="313" spans="1:7" x14ac:dyDescent="0.45">
      <c r="A313" s="3" t="s">
        <v>174</v>
      </c>
      <c r="B313" s="3">
        <v>0</v>
      </c>
      <c r="C313" s="3">
        <v>0</v>
      </c>
      <c r="D313" s="3">
        <v>0</v>
      </c>
      <c r="E313" s="3">
        <v>0</v>
      </c>
      <c r="F313" s="2">
        <f>VLOOKUP(Reach17[[#This Row],[Station]],'[8]Reach and Share'!$A$1:$B$562,2,0)</f>
        <v>0</v>
      </c>
      <c r="G313" s="2">
        <f>Reach17[[#This Row],[Q1''2025]]-Reach17[[#This Row],[Q4''2024]]</f>
        <v>0</v>
      </c>
    </row>
    <row r="314" spans="1:7" x14ac:dyDescent="0.45">
      <c r="A314" s="3" t="s">
        <v>480</v>
      </c>
      <c r="B314" s="3"/>
      <c r="C314" s="3"/>
      <c r="D314" s="3">
        <v>0</v>
      </c>
      <c r="E314" s="3">
        <v>0</v>
      </c>
      <c r="F314" s="2">
        <f>VLOOKUP(Reach17[[#This Row],[Station]],'[8]Reach and Share'!$A$1:$B$562,2,0)</f>
        <v>0</v>
      </c>
      <c r="G314" s="2">
        <f>Reach17[[#This Row],[Q1''2025]]-Reach17[[#This Row],[Q4''2024]]</f>
        <v>0</v>
      </c>
    </row>
    <row r="315" spans="1:7" x14ac:dyDescent="0.45">
      <c r="A315" s="3" t="s">
        <v>262</v>
      </c>
      <c r="B315" s="3">
        <v>0</v>
      </c>
      <c r="C315" s="3">
        <v>0</v>
      </c>
      <c r="D315" s="3">
        <v>0</v>
      </c>
      <c r="E315" s="3">
        <v>0</v>
      </c>
      <c r="F315" s="2">
        <f>VLOOKUP(Reach17[[#This Row],[Station]],'[8]Reach and Share'!$A$1:$B$562,2,0)</f>
        <v>0</v>
      </c>
      <c r="G315" s="2">
        <f>Reach17[[#This Row],[Q1''2025]]-Reach17[[#This Row],[Q4''2024]]</f>
        <v>0</v>
      </c>
    </row>
    <row r="316" spans="1:7" x14ac:dyDescent="0.45">
      <c r="A316" s="3" t="s">
        <v>185</v>
      </c>
      <c r="B316" s="3">
        <v>0</v>
      </c>
      <c r="C316" s="3">
        <v>0</v>
      </c>
      <c r="D316" s="3">
        <v>0</v>
      </c>
      <c r="E316" s="3">
        <v>0</v>
      </c>
      <c r="F316" s="2">
        <f>VLOOKUP(Reach17[[#This Row],[Station]],'[8]Reach and Share'!$A$1:$B$562,2,0)</f>
        <v>0</v>
      </c>
      <c r="G316" s="2">
        <f>Reach17[[#This Row],[Q1''2025]]-Reach17[[#This Row],[Q4''2024]]</f>
        <v>0</v>
      </c>
    </row>
    <row r="317" spans="1:7" x14ac:dyDescent="0.45">
      <c r="A317" s="3" t="s">
        <v>49</v>
      </c>
      <c r="B317" s="3">
        <v>0</v>
      </c>
      <c r="C317" s="3">
        <v>2.9999999999999997E-4</v>
      </c>
      <c r="D317" s="3">
        <v>2.9999999999999997E-4</v>
      </c>
      <c r="E317" s="3">
        <v>0</v>
      </c>
      <c r="F317" s="2">
        <f>VLOOKUP(Reach17[[#This Row],[Station]],'[8]Reach and Share'!$A$1:$B$562,2,0)</f>
        <v>0</v>
      </c>
      <c r="G317" s="2">
        <f>Reach17[[#This Row],[Q1''2025]]-Reach17[[#This Row],[Q4''2024]]</f>
        <v>0</v>
      </c>
    </row>
    <row r="318" spans="1:7" x14ac:dyDescent="0.45">
      <c r="A318" s="3" t="s">
        <v>231</v>
      </c>
      <c r="B318" s="3">
        <v>0</v>
      </c>
      <c r="C318" s="3">
        <v>0</v>
      </c>
      <c r="D318" s="3">
        <v>0</v>
      </c>
      <c r="E318" s="3">
        <v>0</v>
      </c>
      <c r="F318" s="2">
        <f>VLOOKUP(Reach17[[#This Row],[Station]],'[8]Reach and Share'!$A$1:$B$562,2,0)</f>
        <v>0</v>
      </c>
      <c r="G318" s="2">
        <f>Reach17[[#This Row],[Q1''2025]]-Reach17[[#This Row],[Q4''2024]]</f>
        <v>0</v>
      </c>
    </row>
    <row r="319" spans="1:7" x14ac:dyDescent="0.45">
      <c r="A319" s="3" t="s">
        <v>263</v>
      </c>
      <c r="B319" s="3">
        <v>2.9999999999999997E-4</v>
      </c>
      <c r="C319" s="3">
        <v>2.0000000000000001E-4</v>
      </c>
      <c r="D319" s="3">
        <v>0</v>
      </c>
      <c r="E319" s="3">
        <v>0</v>
      </c>
      <c r="F319" s="2">
        <f>VLOOKUP(Reach17[[#This Row],[Station]],'[8]Reach and Share'!$A$1:$B$562,2,0)</f>
        <v>0</v>
      </c>
      <c r="G319" s="2">
        <f>Reach17[[#This Row],[Q1''2025]]-Reach17[[#This Row],[Q4''2024]]</f>
        <v>0</v>
      </c>
    </row>
    <row r="320" spans="1:7" x14ac:dyDescent="0.45">
      <c r="A320" s="3" t="s">
        <v>152</v>
      </c>
      <c r="B320" s="3">
        <v>0</v>
      </c>
      <c r="C320" s="3">
        <v>0</v>
      </c>
      <c r="D320" s="3">
        <v>0</v>
      </c>
      <c r="E320" s="3">
        <v>0</v>
      </c>
      <c r="F320" s="2">
        <f>VLOOKUP(Reach17[[#This Row],[Station]],'[8]Reach and Share'!$A$1:$B$562,2,0)</f>
        <v>0</v>
      </c>
      <c r="G320" s="2">
        <f>Reach17[[#This Row],[Q1''2025]]-Reach17[[#This Row],[Q4''2024]]</f>
        <v>0</v>
      </c>
    </row>
    <row r="321" spans="1:7" x14ac:dyDescent="0.45">
      <c r="A321" s="3" t="s">
        <v>307</v>
      </c>
      <c r="B321" s="3">
        <v>0</v>
      </c>
      <c r="C321" s="3">
        <v>0</v>
      </c>
      <c r="D321" s="3">
        <v>0</v>
      </c>
      <c r="E321" s="3">
        <v>0</v>
      </c>
      <c r="F321" s="2">
        <f>VLOOKUP(Reach17[[#This Row],[Station]],'[8]Reach and Share'!$A$1:$B$562,2,0)</f>
        <v>0</v>
      </c>
      <c r="G321" s="2">
        <f>Reach17[[#This Row],[Q1''2025]]-Reach17[[#This Row],[Q4''2024]]</f>
        <v>0</v>
      </c>
    </row>
    <row r="322" spans="1:7" x14ac:dyDescent="0.45">
      <c r="A322" s="3" t="s">
        <v>488</v>
      </c>
      <c r="B322" s="3"/>
      <c r="C322" s="3"/>
      <c r="D322" s="3">
        <v>0</v>
      </c>
      <c r="E322" s="3">
        <v>0</v>
      </c>
      <c r="F322" s="2">
        <f>VLOOKUP(Reach17[[#This Row],[Station]],'[8]Reach and Share'!$A$1:$B$562,2,0)</f>
        <v>0</v>
      </c>
      <c r="G322" s="2">
        <f>Reach17[[#This Row],[Q1''2025]]-Reach17[[#This Row],[Q4''2024]]</f>
        <v>0</v>
      </c>
    </row>
    <row r="323" spans="1:7" x14ac:dyDescent="0.45">
      <c r="A323" s="3" t="s">
        <v>308</v>
      </c>
      <c r="B323" s="3">
        <v>0</v>
      </c>
      <c r="C323" s="3">
        <v>0</v>
      </c>
      <c r="D323" s="3">
        <v>0</v>
      </c>
      <c r="E323" s="3">
        <v>0</v>
      </c>
      <c r="F323" s="2">
        <f>VLOOKUP(Reach17[[#This Row],[Station]],'[8]Reach and Share'!$A$1:$B$562,2,0)</f>
        <v>0</v>
      </c>
      <c r="G323" s="2">
        <f>Reach17[[#This Row],[Q1''2025]]-Reach17[[#This Row],[Q4''2024]]</f>
        <v>0</v>
      </c>
    </row>
    <row r="324" spans="1:7" x14ac:dyDescent="0.45">
      <c r="A324" s="3" t="s">
        <v>149</v>
      </c>
      <c r="B324" s="3">
        <v>0</v>
      </c>
      <c r="C324" s="3">
        <v>0</v>
      </c>
      <c r="D324" s="3">
        <v>0</v>
      </c>
      <c r="E324" s="3">
        <v>0</v>
      </c>
      <c r="F324" s="2">
        <f>VLOOKUP(Reach17[[#This Row],[Station]],'[8]Reach and Share'!$A$1:$B$562,2,0)</f>
        <v>0</v>
      </c>
      <c r="G324" s="2">
        <f>Reach17[[#This Row],[Q1''2025]]-Reach17[[#This Row],[Q4''2024]]</f>
        <v>0</v>
      </c>
    </row>
    <row r="325" spans="1:7" x14ac:dyDescent="0.45">
      <c r="A325" s="3" t="s">
        <v>310</v>
      </c>
      <c r="B325" s="3">
        <v>0</v>
      </c>
      <c r="C325" s="3">
        <v>0</v>
      </c>
      <c r="D325" s="3">
        <v>2.9999999999999997E-4</v>
      </c>
      <c r="E325" s="3">
        <v>0</v>
      </c>
      <c r="F325" s="2">
        <f>VLOOKUP(Reach17[[#This Row],[Station]],'[8]Reach and Share'!$A$1:$B$562,2,0)</f>
        <v>0</v>
      </c>
      <c r="G325" s="2">
        <f>Reach17[[#This Row],[Q1''2025]]-Reach17[[#This Row],[Q4''2024]]</f>
        <v>0</v>
      </c>
    </row>
    <row r="326" spans="1:7" x14ac:dyDescent="0.45">
      <c r="A326" s="3" t="s">
        <v>309</v>
      </c>
      <c r="B326" s="3">
        <v>0</v>
      </c>
      <c r="C326" s="3">
        <v>0</v>
      </c>
      <c r="D326" s="3">
        <v>0</v>
      </c>
      <c r="E326" s="3">
        <v>0</v>
      </c>
      <c r="F326" s="2">
        <f>VLOOKUP(Reach17[[#This Row],[Station]],'[8]Reach and Share'!$A$1:$B$562,2,0)</f>
        <v>0</v>
      </c>
      <c r="G326" s="2">
        <f>Reach17[[#This Row],[Q1''2025]]-Reach17[[#This Row],[Q4''2024]]</f>
        <v>0</v>
      </c>
    </row>
    <row r="327" spans="1:7" x14ac:dyDescent="0.45">
      <c r="A327" s="3" t="s">
        <v>16</v>
      </c>
      <c r="B327" s="3">
        <v>0</v>
      </c>
      <c r="C327" s="3">
        <v>0</v>
      </c>
      <c r="D327" s="3">
        <v>0</v>
      </c>
      <c r="E327" s="3">
        <v>0</v>
      </c>
      <c r="F327" s="2">
        <f>VLOOKUP(Reach17[[#This Row],[Station]],'[8]Reach and Share'!$A$1:$B$562,2,0)</f>
        <v>0</v>
      </c>
      <c r="G327" s="2">
        <f>Reach17[[#This Row],[Q1''2025]]-Reach17[[#This Row],[Q4''2024]]</f>
        <v>0</v>
      </c>
    </row>
    <row r="328" spans="1:7" x14ac:dyDescent="0.45">
      <c r="A328" s="3" t="s">
        <v>235</v>
      </c>
      <c r="B328" s="3">
        <v>0</v>
      </c>
      <c r="C328" s="3">
        <v>0</v>
      </c>
      <c r="D328" s="3">
        <v>0</v>
      </c>
      <c r="E328" s="3">
        <v>0</v>
      </c>
      <c r="F328" s="2">
        <f>VLOOKUP(Reach17[[#This Row],[Station]],'[8]Reach and Share'!$A$1:$B$562,2,0)</f>
        <v>0</v>
      </c>
      <c r="G328" s="2">
        <f>Reach17[[#This Row],[Q1''2025]]-Reach17[[#This Row],[Q4''2024]]</f>
        <v>0</v>
      </c>
    </row>
    <row r="329" spans="1:7" x14ac:dyDescent="0.45">
      <c r="A329" s="3" t="s">
        <v>301</v>
      </c>
      <c r="B329" s="3">
        <v>0</v>
      </c>
      <c r="C329" s="3">
        <v>0</v>
      </c>
      <c r="D329" s="3">
        <v>0</v>
      </c>
      <c r="E329" s="3">
        <v>0</v>
      </c>
      <c r="F329" s="2">
        <f>VLOOKUP(Reach17[[#This Row],[Station]],'[8]Reach and Share'!$A$1:$B$562,2,0)</f>
        <v>0</v>
      </c>
      <c r="G329" s="2">
        <f>Reach17[[#This Row],[Q1''2025]]-Reach17[[#This Row],[Q4''2024]]</f>
        <v>0</v>
      </c>
    </row>
    <row r="330" spans="1:7" x14ac:dyDescent="0.45">
      <c r="A330" s="3" t="s">
        <v>292</v>
      </c>
      <c r="B330" s="3">
        <v>0</v>
      </c>
      <c r="C330" s="3">
        <v>0</v>
      </c>
      <c r="D330" s="3">
        <v>0</v>
      </c>
      <c r="E330" s="3">
        <v>0</v>
      </c>
      <c r="F330" s="2">
        <f>VLOOKUP(Reach17[[#This Row],[Station]],'[8]Reach and Share'!$A$1:$B$562,2,0)</f>
        <v>0</v>
      </c>
      <c r="G330" s="2">
        <f>Reach17[[#This Row],[Q1''2025]]-Reach17[[#This Row],[Q4''2024]]</f>
        <v>0</v>
      </c>
    </row>
    <row r="331" spans="1:7" x14ac:dyDescent="0.45">
      <c r="A331" s="3" t="s">
        <v>304</v>
      </c>
      <c r="B331" s="3">
        <v>0</v>
      </c>
      <c r="C331" s="3">
        <v>0</v>
      </c>
      <c r="D331" s="3">
        <v>0</v>
      </c>
      <c r="E331" s="3">
        <v>0</v>
      </c>
      <c r="F331" s="2">
        <f>VLOOKUP(Reach17[[#This Row],[Station]],'[8]Reach and Share'!$A$1:$B$562,2,0)</f>
        <v>0</v>
      </c>
      <c r="G331" s="2">
        <f>Reach17[[#This Row],[Q1''2025]]-Reach17[[#This Row],[Q4''2024]]</f>
        <v>0</v>
      </c>
    </row>
    <row r="332" spans="1:7" x14ac:dyDescent="0.45">
      <c r="A332" s="3" t="s">
        <v>302</v>
      </c>
      <c r="B332" s="3">
        <v>0</v>
      </c>
      <c r="C332" s="3">
        <v>0</v>
      </c>
      <c r="D332" s="3">
        <v>0</v>
      </c>
      <c r="E332" s="3">
        <v>0</v>
      </c>
      <c r="F332" s="2">
        <f>VLOOKUP(Reach17[[#This Row],[Station]],'[8]Reach and Share'!$A$1:$B$562,2,0)</f>
        <v>0</v>
      </c>
      <c r="G332" s="2">
        <f>Reach17[[#This Row],[Q1''2025]]-Reach17[[#This Row],[Q4''2024]]</f>
        <v>0</v>
      </c>
    </row>
    <row r="333" spans="1:7" x14ac:dyDescent="0.45">
      <c r="A333" s="3" t="s">
        <v>80</v>
      </c>
      <c r="B333" s="3">
        <v>0</v>
      </c>
      <c r="C333" s="3">
        <v>0</v>
      </c>
      <c r="D333" s="3">
        <v>0</v>
      </c>
      <c r="E333" s="3">
        <v>0</v>
      </c>
      <c r="F333" s="2">
        <f>VLOOKUP(Reach17[[#This Row],[Station]],'[8]Reach and Share'!$A$1:$B$562,2,0)</f>
        <v>0</v>
      </c>
      <c r="G333" s="2">
        <f>Reach17[[#This Row],[Q1''2025]]-Reach17[[#This Row],[Q4''2024]]</f>
        <v>0</v>
      </c>
    </row>
    <row r="334" spans="1:7" x14ac:dyDescent="0.45">
      <c r="A334" s="3" t="s">
        <v>487</v>
      </c>
      <c r="B334" s="3"/>
      <c r="C334" s="3"/>
      <c r="D334" s="3">
        <v>0</v>
      </c>
      <c r="E334" s="3">
        <v>0</v>
      </c>
      <c r="F334" s="2">
        <f>VLOOKUP(Reach17[[#This Row],[Station]],'[8]Reach and Share'!$A$1:$B$562,2,0)</f>
        <v>0</v>
      </c>
      <c r="G334" s="2">
        <f>Reach17[[#This Row],[Q1''2025]]-Reach17[[#This Row],[Q4''2024]]</f>
        <v>0</v>
      </c>
    </row>
    <row r="335" spans="1:7" x14ac:dyDescent="0.45">
      <c r="A335" s="3" t="s">
        <v>312</v>
      </c>
      <c r="B335" s="3">
        <v>0</v>
      </c>
      <c r="C335" s="3">
        <v>0</v>
      </c>
      <c r="D335" s="3">
        <v>0</v>
      </c>
      <c r="E335" s="3">
        <v>0</v>
      </c>
      <c r="F335" s="2">
        <f>VLOOKUP(Reach17[[#This Row],[Station]],'[8]Reach and Share'!$A$1:$B$562,2,0)</f>
        <v>0</v>
      </c>
      <c r="G335" s="2">
        <f>Reach17[[#This Row],[Q1''2025]]-Reach17[[#This Row],[Q4''2024]]</f>
        <v>0</v>
      </c>
    </row>
    <row r="336" spans="1:7" x14ac:dyDescent="0.45">
      <c r="A336" s="3" t="s">
        <v>306</v>
      </c>
      <c r="B336" s="3">
        <v>0</v>
      </c>
      <c r="C336" s="3">
        <v>0</v>
      </c>
      <c r="D336" s="3">
        <v>0</v>
      </c>
      <c r="E336" s="3">
        <v>0</v>
      </c>
      <c r="F336" s="2">
        <f>VLOOKUP(Reach17[[#This Row],[Station]],'[8]Reach and Share'!$A$1:$B$562,2,0)</f>
        <v>0</v>
      </c>
      <c r="G336" s="2">
        <f>Reach17[[#This Row],[Q1''2025]]-Reach17[[#This Row],[Q4''2024]]</f>
        <v>0</v>
      </c>
    </row>
    <row r="337" spans="1:7" x14ac:dyDescent="0.45">
      <c r="A337" s="3" t="s">
        <v>505</v>
      </c>
      <c r="B337" s="3"/>
      <c r="C337" s="3"/>
      <c r="D337" s="3"/>
      <c r="E337" s="3">
        <v>0</v>
      </c>
      <c r="F337" s="2">
        <f>VLOOKUP(Reach17[[#This Row],[Station]],'[8]Reach and Share'!$A$1:$B$562,2,0)</f>
        <v>0</v>
      </c>
      <c r="G337" s="2">
        <f>Reach17[[#This Row],[Q1''2025]]-Reach17[[#This Row],[Q4''2024]]</f>
        <v>0</v>
      </c>
    </row>
    <row r="338" spans="1:7" x14ac:dyDescent="0.45">
      <c r="A338" s="3" t="s">
        <v>513</v>
      </c>
      <c r="B338" s="3"/>
      <c r="C338" s="3"/>
      <c r="D338" s="3"/>
      <c r="E338" s="3">
        <v>0</v>
      </c>
      <c r="F338" s="2">
        <f>VLOOKUP(Reach17[[#This Row],[Station]],'[8]Reach and Share'!$A$1:$B$562,2,0)</f>
        <v>0</v>
      </c>
      <c r="G338" s="2">
        <f>Reach17[[#This Row],[Q1''2025]]-Reach17[[#This Row],[Q4''2024]]</f>
        <v>0</v>
      </c>
    </row>
    <row r="339" spans="1:7" x14ac:dyDescent="0.45">
      <c r="A339" s="3" t="s">
        <v>512</v>
      </c>
      <c r="B339" s="3"/>
      <c r="C339" s="3"/>
      <c r="D339" s="3"/>
      <c r="E339" s="3">
        <v>0</v>
      </c>
      <c r="F339" s="2">
        <f>VLOOKUP(Reach17[[#This Row],[Station]],'[8]Reach and Share'!$A$1:$B$562,2,0)</f>
        <v>0</v>
      </c>
      <c r="G339" s="2">
        <f>Reach17[[#This Row],[Q1''2025]]-Reach17[[#This Row],[Q4''2024]]</f>
        <v>0</v>
      </c>
    </row>
    <row r="340" spans="1:7" x14ac:dyDescent="0.45">
      <c r="A340" s="3" t="s">
        <v>89</v>
      </c>
      <c r="B340" s="3">
        <v>0</v>
      </c>
      <c r="C340" s="3">
        <v>0</v>
      </c>
      <c r="D340" s="3">
        <v>0</v>
      </c>
      <c r="E340" s="3">
        <v>0</v>
      </c>
      <c r="F340" s="2">
        <f>VLOOKUP(Reach17[[#This Row],[Station]],'[8]Reach and Share'!$A$1:$B$562,2,0)</f>
        <v>0</v>
      </c>
      <c r="G340" s="2">
        <f>Reach17[[#This Row],[Q1''2025]]-Reach17[[#This Row],[Q4''2024]]</f>
        <v>0</v>
      </c>
    </row>
    <row r="341" spans="1:7" x14ac:dyDescent="0.45">
      <c r="A341" s="3" t="s">
        <v>84</v>
      </c>
      <c r="B341" s="3">
        <v>0</v>
      </c>
      <c r="C341" s="3">
        <v>0</v>
      </c>
      <c r="D341" s="3">
        <v>0</v>
      </c>
      <c r="E341" s="3">
        <v>0</v>
      </c>
      <c r="F341" s="2">
        <f>VLOOKUP(Reach17[[#This Row],[Station]],'[8]Reach and Share'!$A$1:$B$562,2,0)</f>
        <v>0</v>
      </c>
      <c r="G341" s="2">
        <f>Reach17[[#This Row],[Q1''2025]]-Reach17[[#This Row],[Q4''2024]]</f>
        <v>0</v>
      </c>
    </row>
    <row r="342" spans="1:7" x14ac:dyDescent="0.45">
      <c r="A342" s="3" t="s">
        <v>148</v>
      </c>
      <c r="B342" s="3">
        <v>0</v>
      </c>
      <c r="C342" s="3">
        <v>0</v>
      </c>
      <c r="D342" s="3">
        <v>0</v>
      </c>
      <c r="E342" s="3">
        <v>0</v>
      </c>
      <c r="F342" s="2">
        <f>VLOOKUP(Reach17[[#This Row],[Station]],'[8]Reach and Share'!$A$1:$B$562,2,0)</f>
        <v>0</v>
      </c>
      <c r="G342" s="2">
        <f>Reach17[[#This Row],[Q1''2025]]-Reach17[[#This Row],[Q4''2024]]</f>
        <v>0</v>
      </c>
    </row>
    <row r="343" spans="1:7" x14ac:dyDescent="0.45">
      <c r="A343" s="3" t="s">
        <v>486</v>
      </c>
      <c r="B343" s="3"/>
      <c r="C343" s="3"/>
      <c r="D343" s="3">
        <v>0</v>
      </c>
      <c r="E343" s="3">
        <v>0</v>
      </c>
      <c r="F343" s="2">
        <f>VLOOKUP(Reach17[[#This Row],[Station]],'[8]Reach and Share'!$A$1:$B$562,2,0)</f>
        <v>0</v>
      </c>
      <c r="G343" s="2">
        <f>Reach17[[#This Row],[Q1''2025]]-Reach17[[#This Row],[Q4''2024]]</f>
        <v>0</v>
      </c>
    </row>
    <row r="344" spans="1:7" x14ac:dyDescent="0.45">
      <c r="A344" s="3" t="s">
        <v>85</v>
      </c>
      <c r="B344" s="3">
        <v>0</v>
      </c>
      <c r="C344" s="3">
        <v>0</v>
      </c>
      <c r="D344" s="3">
        <v>0</v>
      </c>
      <c r="E344" s="3">
        <v>0</v>
      </c>
      <c r="F344" s="2">
        <f>VLOOKUP(Reach17[[#This Row],[Station]],'[8]Reach and Share'!$A$1:$B$562,2,0)</f>
        <v>0</v>
      </c>
      <c r="G344" s="2">
        <f>Reach17[[#This Row],[Q1''2025]]-Reach17[[#This Row],[Q4''2024]]</f>
        <v>0</v>
      </c>
    </row>
    <row r="345" spans="1:7" x14ac:dyDescent="0.45">
      <c r="A345" s="3" t="s">
        <v>75</v>
      </c>
      <c r="B345" s="3">
        <v>0</v>
      </c>
      <c r="C345" s="3">
        <v>0</v>
      </c>
      <c r="D345" s="3">
        <v>0</v>
      </c>
      <c r="E345" s="3">
        <v>0</v>
      </c>
      <c r="F345" s="2">
        <f>VLOOKUP(Reach17[[#This Row],[Station]],'[8]Reach and Share'!$A$1:$B$562,2,0)</f>
        <v>0</v>
      </c>
      <c r="G345" s="2">
        <f>Reach17[[#This Row],[Q1''2025]]-Reach17[[#This Row],[Q4''2024]]</f>
        <v>0</v>
      </c>
    </row>
    <row r="346" spans="1:7" x14ac:dyDescent="0.45">
      <c r="A346" s="3" t="s">
        <v>300</v>
      </c>
      <c r="B346" s="3">
        <v>0</v>
      </c>
      <c r="C346" s="3">
        <v>0</v>
      </c>
      <c r="D346" s="3">
        <v>0</v>
      </c>
      <c r="E346" s="3">
        <v>0</v>
      </c>
      <c r="F346" s="2">
        <f>VLOOKUP(Reach17[[#This Row],[Station]],'[8]Reach and Share'!$A$1:$B$562,2,0)</f>
        <v>0</v>
      </c>
      <c r="G346" s="2">
        <f>Reach17[[#This Row],[Q1''2025]]-Reach17[[#This Row],[Q4''2024]]</f>
        <v>0</v>
      </c>
    </row>
    <row r="347" spans="1:7" x14ac:dyDescent="0.45">
      <c r="A347" s="3" t="s">
        <v>449</v>
      </c>
      <c r="B347" s="3"/>
      <c r="C347" s="3">
        <v>0</v>
      </c>
      <c r="D347" s="3">
        <v>0</v>
      </c>
      <c r="E347" s="3">
        <v>0</v>
      </c>
      <c r="F347" s="2">
        <f>VLOOKUP(Reach17[[#This Row],[Station]],'[8]Reach and Share'!$A$1:$B$562,2,0)</f>
        <v>0</v>
      </c>
      <c r="G347" s="2">
        <f>Reach17[[#This Row],[Q1''2025]]-Reach17[[#This Row],[Q4''2024]]</f>
        <v>0</v>
      </c>
    </row>
    <row r="348" spans="1:7" x14ac:dyDescent="0.45">
      <c r="A348" s="3" t="s">
        <v>176</v>
      </c>
      <c r="B348" s="3">
        <v>0</v>
      </c>
      <c r="C348" s="3">
        <v>0</v>
      </c>
      <c r="D348" s="3">
        <v>0</v>
      </c>
      <c r="E348" s="3">
        <v>0</v>
      </c>
      <c r="F348" s="2">
        <f>VLOOKUP(Reach17[[#This Row],[Station]],'[8]Reach and Share'!$A$1:$B$562,2,0)</f>
        <v>0</v>
      </c>
      <c r="G348" s="2">
        <f>Reach17[[#This Row],[Q1''2025]]-Reach17[[#This Row],[Q4''2024]]</f>
        <v>0</v>
      </c>
    </row>
    <row r="349" spans="1:7" x14ac:dyDescent="0.45">
      <c r="A349" s="3" t="s">
        <v>333</v>
      </c>
      <c r="B349" s="3">
        <v>0</v>
      </c>
      <c r="C349" s="3">
        <v>0</v>
      </c>
      <c r="D349" s="3">
        <v>0</v>
      </c>
      <c r="E349" s="3">
        <v>0</v>
      </c>
      <c r="F349" s="2">
        <f>VLOOKUP(Reach17[[#This Row],[Station]],'[8]Reach and Share'!$A$1:$B$562,2,0)</f>
        <v>0</v>
      </c>
      <c r="G349" s="2">
        <f>Reach17[[#This Row],[Q1''2025]]-Reach17[[#This Row],[Q4''2024]]</f>
        <v>0</v>
      </c>
    </row>
    <row r="350" spans="1:7" x14ac:dyDescent="0.45">
      <c r="A350" s="3" t="s">
        <v>461</v>
      </c>
      <c r="B350" s="3"/>
      <c r="C350" s="3"/>
      <c r="D350" s="3">
        <v>6.9999999999999999E-4</v>
      </c>
      <c r="E350" s="3">
        <v>0</v>
      </c>
      <c r="F350" s="2">
        <f>VLOOKUP(Reach17[[#This Row],[Station]],'[8]Reach and Share'!$A$1:$B$562,2,0)</f>
        <v>0</v>
      </c>
      <c r="G350" s="2">
        <f>Reach17[[#This Row],[Q1''2025]]-Reach17[[#This Row],[Q4''2024]]</f>
        <v>0</v>
      </c>
    </row>
    <row r="351" spans="1:7" x14ac:dyDescent="0.45">
      <c r="A351" s="3" t="s">
        <v>467</v>
      </c>
      <c r="B351" s="3"/>
      <c r="C351" s="3"/>
      <c r="D351" s="3">
        <v>0</v>
      </c>
      <c r="E351" s="3">
        <v>0</v>
      </c>
      <c r="F351" s="2">
        <f>VLOOKUP(Reach17[[#This Row],[Station]],'[8]Reach and Share'!$A$1:$B$562,2,0)</f>
        <v>0</v>
      </c>
      <c r="G351" s="2">
        <f>Reach17[[#This Row],[Q1''2025]]-Reach17[[#This Row],[Q4''2024]]</f>
        <v>0</v>
      </c>
    </row>
    <row r="352" spans="1:7" x14ac:dyDescent="0.45">
      <c r="A352" s="3" t="s">
        <v>38</v>
      </c>
      <c r="B352" s="3">
        <v>0</v>
      </c>
      <c r="C352" s="3">
        <v>0</v>
      </c>
      <c r="D352" s="3">
        <v>0</v>
      </c>
      <c r="E352" s="3">
        <v>0</v>
      </c>
      <c r="F352" s="2">
        <f>VLOOKUP(Reach17[[#This Row],[Station]],'[8]Reach and Share'!$A$1:$B$562,2,0)</f>
        <v>0</v>
      </c>
      <c r="G352" s="2">
        <f>Reach17[[#This Row],[Q1''2025]]-Reach17[[#This Row],[Q4''2024]]</f>
        <v>0</v>
      </c>
    </row>
    <row r="353" spans="1:7" x14ac:dyDescent="0.45">
      <c r="A353" s="3" t="s">
        <v>151</v>
      </c>
      <c r="B353" s="3">
        <v>0</v>
      </c>
      <c r="C353" s="3">
        <v>0</v>
      </c>
      <c r="D353" s="3">
        <v>0</v>
      </c>
      <c r="E353" s="3">
        <v>0</v>
      </c>
      <c r="F353" s="2">
        <f>VLOOKUP(Reach17[[#This Row],[Station]],'[8]Reach and Share'!$A$1:$B$562,2,0)</f>
        <v>0</v>
      </c>
      <c r="G353" s="2">
        <f>Reach17[[#This Row],[Q1''2025]]-Reach17[[#This Row],[Q4''2024]]</f>
        <v>0</v>
      </c>
    </row>
    <row r="354" spans="1:7" x14ac:dyDescent="0.45">
      <c r="A354" s="3" t="s">
        <v>314</v>
      </c>
      <c r="B354" s="3">
        <v>0</v>
      </c>
      <c r="C354" s="3">
        <v>0</v>
      </c>
      <c r="D354" s="3">
        <v>0</v>
      </c>
      <c r="E354" s="3">
        <v>0</v>
      </c>
      <c r="F354" s="2">
        <f>VLOOKUP(Reach17[[#This Row],[Station]],'[8]Reach and Share'!$A$1:$B$562,2,0)</f>
        <v>0</v>
      </c>
      <c r="G354" s="2">
        <f>Reach17[[#This Row],[Q1''2025]]-Reach17[[#This Row],[Q4''2024]]</f>
        <v>0</v>
      </c>
    </row>
    <row r="355" spans="1:7" x14ac:dyDescent="0.45">
      <c r="A355" s="3" t="s">
        <v>232</v>
      </c>
      <c r="B355" s="3">
        <v>0</v>
      </c>
      <c r="C355" s="3">
        <v>0</v>
      </c>
      <c r="D355" s="3">
        <v>0</v>
      </c>
      <c r="E355" s="3">
        <v>0</v>
      </c>
      <c r="F355" s="2">
        <f>VLOOKUP(Reach17[[#This Row],[Station]],'[8]Reach and Share'!$A$1:$B$562,2,0)</f>
        <v>0</v>
      </c>
      <c r="G355" s="2">
        <f>Reach17[[#This Row],[Q1''2025]]-Reach17[[#This Row],[Q4''2024]]</f>
        <v>0</v>
      </c>
    </row>
    <row r="356" spans="1:7" x14ac:dyDescent="0.45">
      <c r="A356" s="3" t="s">
        <v>327</v>
      </c>
      <c r="B356" s="3">
        <v>0</v>
      </c>
      <c r="C356" s="3">
        <v>0</v>
      </c>
      <c r="D356" s="3">
        <v>0</v>
      </c>
      <c r="E356" s="3">
        <v>0</v>
      </c>
      <c r="F356" s="2">
        <f>VLOOKUP(Reach17[[#This Row],[Station]],'[8]Reach and Share'!$A$1:$B$562,2,0)</f>
        <v>0</v>
      </c>
      <c r="G356" s="2">
        <f>Reach17[[#This Row],[Q1''2025]]-Reach17[[#This Row],[Q4''2024]]</f>
        <v>0</v>
      </c>
    </row>
    <row r="357" spans="1:7" x14ac:dyDescent="0.45">
      <c r="A357" s="3" t="s">
        <v>83</v>
      </c>
      <c r="B357" s="3">
        <v>0</v>
      </c>
      <c r="C357" s="3">
        <v>0</v>
      </c>
      <c r="D357" s="3">
        <v>0</v>
      </c>
      <c r="E357" s="3">
        <v>0</v>
      </c>
      <c r="F357" s="2">
        <f>VLOOKUP(Reach17[[#This Row],[Station]],'[8]Reach and Share'!$A$1:$B$562,2,0)</f>
        <v>0</v>
      </c>
      <c r="G357" s="2">
        <f>Reach17[[#This Row],[Q1''2025]]-Reach17[[#This Row],[Q4''2024]]</f>
        <v>0</v>
      </c>
    </row>
    <row r="358" spans="1:7" x14ac:dyDescent="0.45">
      <c r="A358" s="3" t="s">
        <v>194</v>
      </c>
      <c r="B358" s="3">
        <v>0</v>
      </c>
      <c r="C358" s="3">
        <v>0</v>
      </c>
      <c r="D358" s="3">
        <v>0</v>
      </c>
      <c r="E358" s="3">
        <v>0</v>
      </c>
      <c r="F358" s="2">
        <f>VLOOKUP(Reach17[[#This Row],[Station]],'[8]Reach and Share'!$A$1:$B$562,2,0)</f>
        <v>0</v>
      </c>
      <c r="G358" s="2">
        <f>Reach17[[#This Row],[Q1''2025]]-Reach17[[#This Row],[Q4''2024]]</f>
        <v>0</v>
      </c>
    </row>
    <row r="359" spans="1:7" x14ac:dyDescent="0.45">
      <c r="A359" s="3" t="s">
        <v>88</v>
      </c>
      <c r="B359" s="3">
        <v>0</v>
      </c>
      <c r="C359" s="3">
        <v>0</v>
      </c>
      <c r="D359" s="3">
        <v>0</v>
      </c>
      <c r="E359" s="3">
        <v>0</v>
      </c>
      <c r="F359" s="2">
        <f>VLOOKUP(Reach17[[#This Row],[Station]],'[8]Reach and Share'!$A$1:$B$562,2,0)</f>
        <v>0</v>
      </c>
      <c r="G359" s="2">
        <f>Reach17[[#This Row],[Q1''2025]]-Reach17[[#This Row],[Q4''2024]]</f>
        <v>0</v>
      </c>
    </row>
    <row r="360" spans="1:7" x14ac:dyDescent="0.45">
      <c r="A360" s="3" t="s">
        <v>165</v>
      </c>
      <c r="B360" s="3">
        <v>0</v>
      </c>
      <c r="C360" s="3">
        <v>0</v>
      </c>
      <c r="D360" s="3">
        <v>0</v>
      </c>
      <c r="E360" s="3">
        <v>0</v>
      </c>
      <c r="F360" s="2">
        <f>VLOOKUP(Reach17[[#This Row],[Station]],'[8]Reach and Share'!$A$1:$B$562,2,0)</f>
        <v>0</v>
      </c>
      <c r="G360" s="2">
        <f>Reach17[[#This Row],[Q1''2025]]-Reach17[[#This Row],[Q4''2024]]</f>
        <v>0</v>
      </c>
    </row>
    <row r="361" spans="1:7" x14ac:dyDescent="0.45">
      <c r="A361" s="3" t="s">
        <v>303</v>
      </c>
      <c r="B361" s="3">
        <v>0</v>
      </c>
      <c r="C361" s="3">
        <v>0</v>
      </c>
      <c r="D361" s="3">
        <v>0</v>
      </c>
      <c r="E361" s="3">
        <v>0</v>
      </c>
      <c r="F361" s="2">
        <f>VLOOKUP(Reach17[[#This Row],[Station]],'[8]Reach and Share'!$A$1:$B$562,2,0)</f>
        <v>0</v>
      </c>
      <c r="G361" s="2">
        <f>Reach17[[#This Row],[Q1''2025]]-Reach17[[#This Row],[Q4''2024]]</f>
        <v>0</v>
      </c>
    </row>
    <row r="362" spans="1:7" x14ac:dyDescent="0.45">
      <c r="A362" s="3" t="s">
        <v>297</v>
      </c>
      <c r="B362" s="3">
        <v>0</v>
      </c>
      <c r="C362" s="3">
        <v>0</v>
      </c>
      <c r="D362" s="3">
        <v>0</v>
      </c>
      <c r="E362" s="3">
        <v>0</v>
      </c>
      <c r="F362" s="2">
        <f>VLOOKUP(Reach17[[#This Row],[Station]],'[8]Reach and Share'!$A$1:$B$562,2,0)</f>
        <v>0</v>
      </c>
      <c r="G362" s="2">
        <f>Reach17[[#This Row],[Q1''2025]]-Reach17[[#This Row],[Q4''2024]]</f>
        <v>0</v>
      </c>
    </row>
    <row r="363" spans="1:7" x14ac:dyDescent="0.45">
      <c r="A363" s="3" t="s">
        <v>296</v>
      </c>
      <c r="B363" s="3">
        <v>0</v>
      </c>
      <c r="C363" s="3">
        <v>0</v>
      </c>
      <c r="D363" s="3">
        <v>0</v>
      </c>
      <c r="E363" s="3">
        <v>0</v>
      </c>
      <c r="F363" s="2">
        <f>VLOOKUP(Reach17[[#This Row],[Station]],'[8]Reach and Share'!$A$1:$B$562,2,0)</f>
        <v>0</v>
      </c>
      <c r="G363" s="2">
        <f>Reach17[[#This Row],[Q1''2025]]-Reach17[[#This Row],[Q4''2024]]</f>
        <v>0</v>
      </c>
    </row>
    <row r="364" spans="1:7" x14ac:dyDescent="0.45">
      <c r="A364" s="3" t="s">
        <v>440</v>
      </c>
      <c r="B364" s="3"/>
      <c r="C364" s="3">
        <v>2.9999999999999997E-4</v>
      </c>
      <c r="D364" s="3">
        <v>0</v>
      </c>
      <c r="E364" s="3">
        <v>0</v>
      </c>
      <c r="F364" s="2">
        <f>VLOOKUP(Reach17[[#This Row],[Station]],'[8]Reach and Share'!$A$1:$B$562,2,0)</f>
        <v>0</v>
      </c>
      <c r="G364" s="2">
        <f>Reach17[[#This Row],[Q1''2025]]-Reach17[[#This Row],[Q4''2024]]</f>
        <v>0</v>
      </c>
    </row>
    <row r="365" spans="1:7" x14ac:dyDescent="0.45">
      <c r="A365" s="3" t="s">
        <v>157</v>
      </c>
      <c r="B365" s="3">
        <v>0</v>
      </c>
      <c r="C365" s="3">
        <v>0</v>
      </c>
      <c r="D365" s="3">
        <v>0</v>
      </c>
      <c r="E365" s="3">
        <v>0</v>
      </c>
      <c r="F365" s="2">
        <f>VLOOKUP(Reach17[[#This Row],[Station]],'[8]Reach and Share'!$A$1:$B$562,2,0)</f>
        <v>0</v>
      </c>
      <c r="G365" s="2">
        <f>Reach17[[#This Row],[Q1''2025]]-Reach17[[#This Row],[Q4''2024]]</f>
        <v>0</v>
      </c>
    </row>
    <row r="366" spans="1:7" x14ac:dyDescent="0.45">
      <c r="A366" s="3" t="s">
        <v>218</v>
      </c>
      <c r="B366" s="3">
        <v>0</v>
      </c>
      <c r="C366" s="3">
        <v>0</v>
      </c>
      <c r="D366" s="3">
        <v>0</v>
      </c>
      <c r="E366" s="3">
        <v>0</v>
      </c>
      <c r="F366" s="2">
        <f>VLOOKUP(Reach17[[#This Row],[Station]],'[8]Reach and Share'!$A$1:$B$562,2,0)</f>
        <v>0</v>
      </c>
      <c r="G366" s="2">
        <f>Reach17[[#This Row],[Q1''2025]]-Reach17[[#This Row],[Q4''2024]]</f>
        <v>0</v>
      </c>
    </row>
    <row r="367" spans="1:7" x14ac:dyDescent="0.45">
      <c r="A367" s="3" t="s">
        <v>299</v>
      </c>
      <c r="B367" s="3">
        <v>0</v>
      </c>
      <c r="C367" s="3">
        <v>0</v>
      </c>
      <c r="D367" s="3">
        <v>0</v>
      </c>
      <c r="E367" s="3">
        <v>0</v>
      </c>
      <c r="F367" s="2">
        <f>VLOOKUP(Reach17[[#This Row],[Station]],'[8]Reach and Share'!$A$1:$B$562,2,0)</f>
        <v>0</v>
      </c>
      <c r="G367" s="2">
        <f>Reach17[[#This Row],[Q1''2025]]-Reach17[[#This Row],[Q4''2024]]</f>
        <v>0</v>
      </c>
    </row>
    <row r="368" spans="1:7" x14ac:dyDescent="0.45">
      <c r="A368" s="3" t="s">
        <v>298</v>
      </c>
      <c r="B368" s="3">
        <v>0</v>
      </c>
      <c r="C368" s="3">
        <v>0</v>
      </c>
      <c r="D368" s="3">
        <v>0</v>
      </c>
      <c r="E368" s="3">
        <v>0</v>
      </c>
      <c r="F368" s="2">
        <f>VLOOKUP(Reach17[[#This Row],[Station]],'[8]Reach and Share'!$A$1:$B$562,2,0)</f>
        <v>0</v>
      </c>
      <c r="G368" s="2">
        <f>Reach17[[#This Row],[Q1''2025]]-Reach17[[#This Row],[Q4''2024]]</f>
        <v>0</v>
      </c>
    </row>
    <row r="369" spans="1:7" x14ac:dyDescent="0.45">
      <c r="A369" s="3" t="s">
        <v>459</v>
      </c>
      <c r="B369" s="3"/>
      <c r="C369" s="3">
        <v>0</v>
      </c>
      <c r="D369" s="3">
        <v>0</v>
      </c>
      <c r="E369" s="3">
        <v>0</v>
      </c>
      <c r="F369" s="2">
        <f>VLOOKUP(Reach17[[#This Row],[Station]],'[8]Reach and Share'!$A$1:$B$562,2,0)</f>
        <v>0</v>
      </c>
      <c r="G369" s="2">
        <f>Reach17[[#This Row],[Q1''2025]]-Reach17[[#This Row],[Q4''2024]]</f>
        <v>0</v>
      </c>
    </row>
    <row r="370" spans="1:7" x14ac:dyDescent="0.45">
      <c r="A370" s="3" t="s">
        <v>177</v>
      </c>
      <c r="B370" s="3">
        <v>0</v>
      </c>
      <c r="C370" s="3">
        <v>0</v>
      </c>
      <c r="D370" s="3">
        <v>0</v>
      </c>
      <c r="E370" s="3">
        <v>0</v>
      </c>
      <c r="F370" s="2">
        <f>VLOOKUP(Reach17[[#This Row],[Station]],'[8]Reach and Share'!$A$1:$B$562,2,0)</f>
        <v>0</v>
      </c>
      <c r="G370" s="2">
        <f>Reach17[[#This Row],[Q1''2025]]-Reach17[[#This Row],[Q4''2024]]</f>
        <v>0</v>
      </c>
    </row>
    <row r="371" spans="1:7" x14ac:dyDescent="0.45">
      <c r="A371" s="3" t="s">
        <v>171</v>
      </c>
      <c r="B371" s="3">
        <v>0</v>
      </c>
      <c r="C371" s="3">
        <v>0</v>
      </c>
      <c r="D371" s="3">
        <v>0</v>
      </c>
      <c r="E371" s="3">
        <v>0</v>
      </c>
      <c r="F371" s="2">
        <f>VLOOKUP(Reach17[[#This Row],[Station]],'[8]Reach and Share'!$A$1:$B$562,2,0)</f>
        <v>0</v>
      </c>
      <c r="G371" s="2">
        <f>Reach17[[#This Row],[Q1''2025]]-Reach17[[#This Row],[Q4''2024]]</f>
        <v>0</v>
      </c>
    </row>
    <row r="372" spans="1:7" x14ac:dyDescent="0.45">
      <c r="A372" s="3" t="s">
        <v>313</v>
      </c>
      <c r="B372" s="3">
        <v>0</v>
      </c>
      <c r="C372" s="3">
        <v>0</v>
      </c>
      <c r="D372" s="3">
        <v>0</v>
      </c>
      <c r="E372" s="3">
        <v>0</v>
      </c>
      <c r="F372" s="2">
        <f>VLOOKUP(Reach17[[#This Row],[Station]],'[8]Reach and Share'!$A$1:$B$562,2,0)</f>
        <v>0</v>
      </c>
      <c r="G372" s="2">
        <f>Reach17[[#This Row],[Q1''2025]]-Reach17[[#This Row],[Q4''2024]]</f>
        <v>0</v>
      </c>
    </row>
    <row r="373" spans="1:7" x14ac:dyDescent="0.45">
      <c r="A373" s="3" t="s">
        <v>234</v>
      </c>
      <c r="B373" s="3">
        <v>0</v>
      </c>
      <c r="C373" s="3">
        <v>0</v>
      </c>
      <c r="D373" s="3">
        <v>0</v>
      </c>
      <c r="E373" s="3">
        <v>0</v>
      </c>
      <c r="F373" s="2">
        <f>VLOOKUP(Reach17[[#This Row],[Station]],'[8]Reach and Share'!$A$1:$B$562,2,0)</f>
        <v>0</v>
      </c>
      <c r="G373" s="2">
        <f>Reach17[[#This Row],[Q1''2025]]-Reach17[[#This Row],[Q4''2024]]</f>
        <v>0</v>
      </c>
    </row>
    <row r="374" spans="1:7" x14ac:dyDescent="0.45">
      <c r="A374" s="3" t="s">
        <v>294</v>
      </c>
      <c r="B374" s="3">
        <v>0</v>
      </c>
      <c r="C374" s="3">
        <v>0</v>
      </c>
      <c r="D374" s="3">
        <v>0</v>
      </c>
      <c r="E374" s="3">
        <v>0</v>
      </c>
      <c r="F374" s="2">
        <f>VLOOKUP(Reach17[[#This Row],[Station]],'[8]Reach and Share'!$A$1:$B$562,2,0)</f>
        <v>0</v>
      </c>
      <c r="G374" s="2">
        <f>Reach17[[#This Row],[Q1''2025]]-Reach17[[#This Row],[Q4''2024]]</f>
        <v>0</v>
      </c>
    </row>
    <row r="375" spans="1:7" x14ac:dyDescent="0.45">
      <c r="A375" s="3" t="s">
        <v>293</v>
      </c>
      <c r="B375" s="3">
        <v>0</v>
      </c>
      <c r="C375" s="3">
        <v>0</v>
      </c>
      <c r="D375" s="3">
        <v>0</v>
      </c>
      <c r="E375" s="3">
        <v>0</v>
      </c>
      <c r="F375" s="2">
        <f>VLOOKUP(Reach17[[#This Row],[Station]],'[8]Reach and Share'!$A$1:$B$562,2,0)</f>
        <v>0</v>
      </c>
      <c r="G375" s="2">
        <f>Reach17[[#This Row],[Q1''2025]]-Reach17[[#This Row],[Q4''2024]]</f>
        <v>0</v>
      </c>
    </row>
    <row r="376" spans="1:7" x14ac:dyDescent="0.45">
      <c r="A376" s="3" t="s">
        <v>79</v>
      </c>
      <c r="B376" s="3">
        <v>0</v>
      </c>
      <c r="C376" s="3">
        <v>0</v>
      </c>
      <c r="D376" s="3">
        <v>0</v>
      </c>
      <c r="E376" s="3">
        <v>0</v>
      </c>
      <c r="F376" s="2">
        <f>VLOOKUP(Reach17[[#This Row],[Station]],'[8]Reach and Share'!$A$1:$B$562,2,0)</f>
        <v>0</v>
      </c>
      <c r="G376" s="2">
        <f>Reach17[[#This Row],[Q1''2025]]-Reach17[[#This Row],[Q4''2024]]</f>
        <v>0</v>
      </c>
    </row>
    <row r="377" spans="1:7" x14ac:dyDescent="0.45">
      <c r="A377" s="3" t="s">
        <v>468</v>
      </c>
      <c r="B377" s="3"/>
      <c r="C377" s="3"/>
      <c r="D377" s="3">
        <v>0</v>
      </c>
      <c r="E377" s="3">
        <v>0</v>
      </c>
      <c r="F377" s="2">
        <f>VLOOKUP(Reach17[[#This Row],[Station]],'[8]Reach and Share'!$A$1:$B$562,2,0)</f>
        <v>0</v>
      </c>
      <c r="G377" s="2">
        <f>Reach17[[#This Row],[Q1''2025]]-Reach17[[#This Row],[Q4''2024]]</f>
        <v>0</v>
      </c>
    </row>
    <row r="378" spans="1:7" x14ac:dyDescent="0.45">
      <c r="A378" s="3" t="s">
        <v>402</v>
      </c>
      <c r="B378" s="3">
        <v>0</v>
      </c>
      <c r="C378" s="3">
        <v>0</v>
      </c>
      <c r="D378" s="3">
        <v>0</v>
      </c>
      <c r="E378" s="3">
        <v>0</v>
      </c>
      <c r="F378" s="2">
        <f>VLOOKUP(Reach17[[#This Row],[Station]],'[8]Reach and Share'!$A$1:$B$562,2,0)</f>
        <v>0</v>
      </c>
      <c r="G378" s="2">
        <f>Reach17[[#This Row],[Q1''2025]]-Reach17[[#This Row],[Q4''2024]]</f>
        <v>0</v>
      </c>
    </row>
    <row r="379" spans="1:7" x14ac:dyDescent="0.45">
      <c r="A379" s="3" t="s">
        <v>401</v>
      </c>
      <c r="B379" s="3">
        <v>0</v>
      </c>
      <c r="C379" s="3">
        <v>0</v>
      </c>
      <c r="D379" s="3">
        <v>0</v>
      </c>
      <c r="E379" s="3">
        <v>0</v>
      </c>
      <c r="F379" s="2">
        <f>VLOOKUP(Reach17[[#This Row],[Station]],'[8]Reach and Share'!$A$1:$B$562,2,0)</f>
        <v>0</v>
      </c>
      <c r="G379" s="2">
        <f>Reach17[[#This Row],[Q1''2025]]-Reach17[[#This Row],[Q4''2024]]</f>
        <v>0</v>
      </c>
    </row>
    <row r="380" spans="1:7" x14ac:dyDescent="0.45">
      <c r="A380" s="3" t="s">
        <v>403</v>
      </c>
      <c r="B380" s="3">
        <v>0</v>
      </c>
      <c r="C380" s="3">
        <v>0</v>
      </c>
      <c r="D380" s="3">
        <v>0</v>
      </c>
      <c r="E380" s="3">
        <v>0</v>
      </c>
      <c r="F380" s="2">
        <f>VLOOKUP(Reach17[[#This Row],[Station]],'[8]Reach and Share'!$A$1:$B$562,2,0)</f>
        <v>0</v>
      </c>
      <c r="G380" s="2">
        <f>Reach17[[#This Row],[Q1''2025]]-Reach17[[#This Row],[Q4''2024]]</f>
        <v>0</v>
      </c>
    </row>
    <row r="381" spans="1:7" x14ac:dyDescent="0.45">
      <c r="A381" s="3" t="s">
        <v>394</v>
      </c>
      <c r="B381" s="3">
        <v>0</v>
      </c>
      <c r="C381" s="3">
        <v>0</v>
      </c>
      <c r="D381" s="3">
        <v>5.0000000000000001E-4</v>
      </c>
      <c r="E381" s="3">
        <v>0</v>
      </c>
      <c r="F381" s="2">
        <f>VLOOKUP(Reach17[[#This Row],[Station]],'[8]Reach and Share'!$A$1:$B$562,2,0)</f>
        <v>0</v>
      </c>
      <c r="G381" s="2">
        <f>Reach17[[#This Row],[Q1''2025]]-Reach17[[#This Row],[Q4''2024]]</f>
        <v>0</v>
      </c>
    </row>
    <row r="382" spans="1:7" x14ac:dyDescent="0.45">
      <c r="A382" s="3" t="s">
        <v>405</v>
      </c>
      <c r="B382" s="3">
        <v>0</v>
      </c>
      <c r="C382" s="3">
        <v>0</v>
      </c>
      <c r="D382" s="3">
        <v>0</v>
      </c>
      <c r="E382" s="3">
        <v>0</v>
      </c>
      <c r="F382" s="2">
        <f>VLOOKUP(Reach17[[#This Row],[Station]],'[8]Reach and Share'!$A$1:$B$562,2,0)</f>
        <v>0</v>
      </c>
      <c r="G382" s="2">
        <f>Reach17[[#This Row],[Q1''2025]]-Reach17[[#This Row],[Q4''2024]]</f>
        <v>0</v>
      </c>
    </row>
    <row r="383" spans="1:7" x14ac:dyDescent="0.45">
      <c r="A383" s="3" t="s">
        <v>404</v>
      </c>
      <c r="B383" s="3">
        <v>0</v>
      </c>
      <c r="C383" s="3">
        <v>0</v>
      </c>
      <c r="D383" s="3">
        <v>0</v>
      </c>
      <c r="E383" s="3">
        <v>0</v>
      </c>
      <c r="F383" s="2">
        <f>VLOOKUP(Reach17[[#This Row],[Station]],'[8]Reach and Share'!$A$1:$B$562,2,0)</f>
        <v>0</v>
      </c>
      <c r="G383" s="2">
        <f>Reach17[[#This Row],[Q1''2025]]-Reach17[[#This Row],[Q4''2024]]</f>
        <v>0</v>
      </c>
    </row>
    <row r="384" spans="1:7" x14ac:dyDescent="0.45">
      <c r="A384" s="3" t="s">
        <v>475</v>
      </c>
      <c r="B384" s="3"/>
      <c r="C384" s="3"/>
      <c r="D384" s="3">
        <v>0</v>
      </c>
      <c r="E384" s="3">
        <v>0</v>
      </c>
      <c r="F384" s="2">
        <f>VLOOKUP(Reach17[[#This Row],[Station]],'[8]Reach and Share'!$A$1:$B$562,2,0)</f>
        <v>0</v>
      </c>
      <c r="G384" s="2">
        <f>Reach17[[#This Row],[Q1''2025]]-Reach17[[#This Row],[Q4''2024]]</f>
        <v>0</v>
      </c>
    </row>
    <row r="385" spans="1:7" x14ac:dyDescent="0.45">
      <c r="A385" s="3" t="s">
        <v>388</v>
      </c>
      <c r="B385" s="3">
        <v>0</v>
      </c>
      <c r="C385" s="3">
        <v>0</v>
      </c>
      <c r="D385" s="3">
        <v>0</v>
      </c>
      <c r="E385" s="3">
        <v>0</v>
      </c>
      <c r="F385" s="2">
        <f>VLOOKUP(Reach17[[#This Row],[Station]],'[8]Reach and Share'!$A$1:$B$562,2,0)</f>
        <v>0</v>
      </c>
      <c r="G385" s="2">
        <f>Reach17[[#This Row],[Q1''2025]]-Reach17[[#This Row],[Q4''2024]]</f>
        <v>0</v>
      </c>
    </row>
    <row r="386" spans="1:7" x14ac:dyDescent="0.45">
      <c r="A386" s="3" t="s">
        <v>395</v>
      </c>
      <c r="B386" s="3">
        <v>0</v>
      </c>
      <c r="C386" s="3">
        <v>0</v>
      </c>
      <c r="D386" s="3">
        <v>0</v>
      </c>
      <c r="E386" s="3">
        <v>0</v>
      </c>
      <c r="F386" s="2">
        <f>VLOOKUP(Reach17[[#This Row],[Station]],'[8]Reach and Share'!$A$1:$B$562,2,0)</f>
        <v>0</v>
      </c>
      <c r="G386" s="2">
        <f>Reach17[[#This Row],[Q1''2025]]-Reach17[[#This Row],[Q4''2024]]</f>
        <v>0</v>
      </c>
    </row>
    <row r="387" spans="1:7" x14ac:dyDescent="0.45">
      <c r="A387" s="3" t="s">
        <v>502</v>
      </c>
      <c r="B387" s="3"/>
      <c r="C387" s="3"/>
      <c r="D387" s="3"/>
      <c r="E387" s="3">
        <v>0</v>
      </c>
      <c r="F387" s="2">
        <f>VLOOKUP(Reach17[[#This Row],[Station]],'[8]Reach and Share'!$A$1:$B$562,2,0)</f>
        <v>0</v>
      </c>
      <c r="G387" s="2">
        <f>Reach17[[#This Row],[Q1''2025]]-Reach17[[#This Row],[Q4''2024]]</f>
        <v>0</v>
      </c>
    </row>
    <row r="388" spans="1:7" x14ac:dyDescent="0.45">
      <c r="A388" s="3" t="s">
        <v>400</v>
      </c>
      <c r="B388" s="3">
        <v>0</v>
      </c>
      <c r="C388" s="3">
        <v>0</v>
      </c>
      <c r="D388" s="3">
        <v>0</v>
      </c>
      <c r="E388" s="3">
        <v>0</v>
      </c>
      <c r="F388" s="2">
        <f>VLOOKUP(Reach17[[#This Row],[Station]],'[8]Reach and Share'!$A$1:$B$562,2,0)</f>
        <v>0</v>
      </c>
      <c r="G388" s="2">
        <f>Reach17[[#This Row],[Q1''2025]]-Reach17[[#This Row],[Q4''2024]]</f>
        <v>0</v>
      </c>
    </row>
    <row r="389" spans="1:7" x14ac:dyDescent="0.45">
      <c r="A389" s="3" t="s">
        <v>398</v>
      </c>
      <c r="B389" s="3">
        <v>0</v>
      </c>
      <c r="C389" s="3">
        <v>0</v>
      </c>
      <c r="D389" s="3">
        <v>0</v>
      </c>
      <c r="E389" s="3">
        <v>0</v>
      </c>
      <c r="F389" s="2">
        <f>VLOOKUP(Reach17[[#This Row],[Station]],'[8]Reach and Share'!$A$1:$B$562,2,0)</f>
        <v>0</v>
      </c>
      <c r="G389" s="2">
        <f>Reach17[[#This Row],[Q1''2025]]-Reach17[[#This Row],[Q4''2024]]</f>
        <v>0</v>
      </c>
    </row>
    <row r="390" spans="1:7" x14ac:dyDescent="0.45">
      <c r="A390" s="3" t="s">
        <v>521</v>
      </c>
      <c r="B390" s="3"/>
      <c r="C390" s="3"/>
      <c r="D390" s="3"/>
      <c r="E390" s="3">
        <v>0</v>
      </c>
      <c r="F390" s="2">
        <f>VLOOKUP(Reach17[[#This Row],[Station]],'[8]Reach and Share'!$A$1:$B$562,2,0)</f>
        <v>0</v>
      </c>
      <c r="G390" s="2">
        <f>Reach17[[#This Row],[Q1''2025]]-Reach17[[#This Row],[Q4''2024]]</f>
        <v>0</v>
      </c>
    </row>
    <row r="391" spans="1:7" x14ac:dyDescent="0.45">
      <c r="A391" s="3" t="s">
        <v>465</v>
      </c>
      <c r="B391" s="3"/>
      <c r="C391" s="3"/>
      <c r="D391" s="3">
        <v>0</v>
      </c>
      <c r="E391" s="3">
        <v>0</v>
      </c>
      <c r="F391" s="2">
        <f>VLOOKUP(Reach17[[#This Row],[Station]],'[8]Reach and Share'!$A$1:$B$562,2,0)</f>
        <v>0</v>
      </c>
      <c r="G391" s="2">
        <f>Reach17[[#This Row],[Q1''2025]]-Reach17[[#This Row],[Q4''2024]]</f>
        <v>0</v>
      </c>
    </row>
    <row r="392" spans="1:7" x14ac:dyDescent="0.45">
      <c r="A392" s="3" t="s">
        <v>134</v>
      </c>
      <c r="B392" s="3">
        <v>0</v>
      </c>
      <c r="C392" s="3">
        <v>0</v>
      </c>
      <c r="D392" s="3">
        <v>0</v>
      </c>
      <c r="E392" s="3">
        <v>0</v>
      </c>
      <c r="F392" s="2">
        <f>VLOOKUP(Reach17[[#This Row],[Station]],'[8]Reach and Share'!$A$1:$B$562,2,0)</f>
        <v>0</v>
      </c>
      <c r="G392" s="2">
        <f>Reach17[[#This Row],[Q1''2025]]-Reach17[[#This Row],[Q4''2024]]</f>
        <v>0</v>
      </c>
    </row>
    <row r="393" spans="1:7" x14ac:dyDescent="0.45">
      <c r="A393" s="3" t="s">
        <v>387</v>
      </c>
      <c r="B393" s="3">
        <v>0</v>
      </c>
      <c r="C393" s="3">
        <v>0</v>
      </c>
      <c r="D393" s="3">
        <v>0</v>
      </c>
      <c r="E393" s="3">
        <v>0</v>
      </c>
      <c r="F393" s="2">
        <f>VLOOKUP(Reach17[[#This Row],[Station]],'[8]Reach and Share'!$A$1:$B$562,2,0)</f>
        <v>0</v>
      </c>
      <c r="G393" s="2">
        <f>Reach17[[#This Row],[Q1''2025]]-Reach17[[#This Row],[Q4''2024]]</f>
        <v>0</v>
      </c>
    </row>
    <row r="394" spans="1:7" x14ac:dyDescent="0.45">
      <c r="A394" s="3" t="s">
        <v>35</v>
      </c>
      <c r="B394" s="3">
        <v>0</v>
      </c>
      <c r="C394" s="3">
        <v>0</v>
      </c>
      <c r="D394" s="3">
        <v>0</v>
      </c>
      <c r="E394" s="3">
        <v>0</v>
      </c>
      <c r="F394" s="2">
        <f>VLOOKUP(Reach17[[#This Row],[Station]],'[8]Reach and Share'!$A$1:$B$562,2,0)</f>
        <v>0</v>
      </c>
      <c r="G394" s="2">
        <f>Reach17[[#This Row],[Q1''2025]]-Reach17[[#This Row],[Q4''2024]]</f>
        <v>0</v>
      </c>
    </row>
    <row r="395" spans="1:7" x14ac:dyDescent="0.45">
      <c r="A395" s="3" t="s">
        <v>458</v>
      </c>
      <c r="B395" s="3"/>
      <c r="C395" s="3">
        <v>0</v>
      </c>
      <c r="D395" s="3">
        <v>0</v>
      </c>
      <c r="E395" s="3">
        <v>0</v>
      </c>
      <c r="F395" s="2">
        <f>VLOOKUP(Reach17[[#This Row],[Station]],'[8]Reach and Share'!$A$1:$B$562,2,0)</f>
        <v>0</v>
      </c>
      <c r="G395" s="2">
        <f>Reach17[[#This Row],[Q1''2025]]-Reach17[[#This Row],[Q4''2024]]</f>
        <v>0</v>
      </c>
    </row>
    <row r="396" spans="1:7" x14ac:dyDescent="0.45">
      <c r="A396" s="3" t="s">
        <v>433</v>
      </c>
      <c r="B396" s="3"/>
      <c r="C396" s="3">
        <v>0</v>
      </c>
      <c r="D396" s="3">
        <v>0</v>
      </c>
      <c r="E396" s="3">
        <v>0</v>
      </c>
      <c r="F396" s="2">
        <f>VLOOKUP(Reach17[[#This Row],[Station]],'[8]Reach and Share'!$A$1:$B$562,2,0)</f>
        <v>0</v>
      </c>
      <c r="G396" s="2">
        <f>Reach17[[#This Row],[Q1''2025]]-Reach17[[#This Row],[Q4''2024]]</f>
        <v>0</v>
      </c>
    </row>
    <row r="397" spans="1:7" x14ac:dyDescent="0.45">
      <c r="A397" s="3" t="s">
        <v>172</v>
      </c>
      <c r="B397" s="3">
        <v>0</v>
      </c>
      <c r="C397" s="3">
        <v>0</v>
      </c>
      <c r="D397" s="3">
        <v>0</v>
      </c>
      <c r="E397" s="3">
        <v>0</v>
      </c>
      <c r="F397" s="2">
        <f>VLOOKUP(Reach17[[#This Row],[Station]],'[8]Reach and Share'!$A$1:$B$562,2,0)</f>
        <v>0</v>
      </c>
      <c r="G397" s="2">
        <f>Reach17[[#This Row],[Q1''2025]]-Reach17[[#This Row],[Q4''2024]]</f>
        <v>0</v>
      </c>
    </row>
    <row r="398" spans="1:7" x14ac:dyDescent="0.45">
      <c r="A398" s="3" t="s">
        <v>476</v>
      </c>
      <c r="B398" s="3"/>
      <c r="C398" s="3"/>
      <c r="D398" s="3">
        <v>0</v>
      </c>
      <c r="E398" s="3">
        <v>0</v>
      </c>
      <c r="F398" s="2">
        <f>VLOOKUP(Reach17[[#This Row],[Station]],'[8]Reach and Share'!$A$1:$B$562,2,0)</f>
        <v>0</v>
      </c>
      <c r="G398" s="2">
        <f>Reach17[[#This Row],[Q1''2025]]-Reach17[[#This Row],[Q4''2024]]</f>
        <v>0</v>
      </c>
    </row>
    <row r="399" spans="1:7" x14ac:dyDescent="0.45">
      <c r="A399" s="3" t="s">
        <v>21</v>
      </c>
      <c r="B399" s="3">
        <v>0</v>
      </c>
      <c r="C399" s="3">
        <v>0</v>
      </c>
      <c r="D399" s="3">
        <v>0</v>
      </c>
      <c r="E399" s="3">
        <v>0</v>
      </c>
      <c r="F399" s="2">
        <f>VLOOKUP(Reach17[[#This Row],[Station]],'[8]Reach and Share'!$A$1:$B$562,2,0)</f>
        <v>0</v>
      </c>
      <c r="G399" s="2">
        <f>Reach17[[#This Row],[Q1''2025]]-Reach17[[#This Row],[Q4''2024]]</f>
        <v>0</v>
      </c>
    </row>
    <row r="400" spans="1:7" x14ac:dyDescent="0.45">
      <c r="A400" s="3" t="s">
        <v>406</v>
      </c>
      <c r="B400" s="3">
        <v>0</v>
      </c>
      <c r="C400" s="3">
        <v>0</v>
      </c>
      <c r="D400" s="3">
        <v>0</v>
      </c>
      <c r="E400" s="3">
        <v>0</v>
      </c>
      <c r="F400" s="2">
        <f>VLOOKUP(Reach17[[#This Row],[Station]],'[8]Reach and Share'!$A$1:$B$562,2,0)</f>
        <v>0</v>
      </c>
      <c r="G400" s="2">
        <f>Reach17[[#This Row],[Q1''2025]]-Reach17[[#This Row],[Q4''2024]]</f>
        <v>0</v>
      </c>
    </row>
    <row r="401" spans="1:7" x14ac:dyDescent="0.45">
      <c r="A401" s="3" t="s">
        <v>497</v>
      </c>
      <c r="B401" s="3"/>
      <c r="C401" s="3"/>
      <c r="D401" s="3"/>
      <c r="E401" s="3">
        <v>0</v>
      </c>
      <c r="F401" s="2">
        <f>VLOOKUP(Reach17[[#This Row],[Station]],'[8]Reach and Share'!$A$1:$B$562,2,0)</f>
        <v>0</v>
      </c>
      <c r="G401" s="2">
        <f>Reach17[[#This Row],[Q1''2025]]-Reach17[[#This Row],[Q4''2024]]</f>
        <v>0</v>
      </c>
    </row>
    <row r="402" spans="1:7" x14ac:dyDescent="0.45">
      <c r="A402" s="3" t="s">
        <v>408</v>
      </c>
      <c r="B402" s="3">
        <v>0</v>
      </c>
      <c r="C402" s="3">
        <v>0</v>
      </c>
      <c r="D402" s="3">
        <v>0</v>
      </c>
      <c r="E402" s="3">
        <v>0</v>
      </c>
      <c r="F402" s="2">
        <f>VLOOKUP(Reach17[[#This Row],[Station]],'[8]Reach and Share'!$A$1:$B$562,2,0)</f>
        <v>0</v>
      </c>
      <c r="G402" s="2">
        <f>Reach17[[#This Row],[Q1''2025]]-Reach17[[#This Row],[Q4''2024]]</f>
        <v>0</v>
      </c>
    </row>
    <row r="403" spans="1:7" x14ac:dyDescent="0.45">
      <c r="A403" s="3" t="s">
        <v>160</v>
      </c>
      <c r="B403" s="3">
        <v>0</v>
      </c>
      <c r="C403" s="3">
        <v>0</v>
      </c>
      <c r="D403" s="3">
        <v>0</v>
      </c>
      <c r="E403" s="3">
        <v>0</v>
      </c>
      <c r="F403" s="2">
        <f>VLOOKUP(Reach17[[#This Row],[Station]],'[8]Reach and Share'!$A$1:$B$562,2,0)</f>
        <v>0</v>
      </c>
      <c r="G403" s="2">
        <f>Reach17[[#This Row],[Q1''2025]]-Reach17[[#This Row],[Q4''2024]]</f>
        <v>0</v>
      </c>
    </row>
    <row r="404" spans="1:7" x14ac:dyDescent="0.45">
      <c r="A404" s="3" t="s">
        <v>407</v>
      </c>
      <c r="B404" s="3">
        <v>0</v>
      </c>
      <c r="C404" s="3">
        <v>0</v>
      </c>
      <c r="D404" s="3">
        <v>0</v>
      </c>
      <c r="E404" s="3">
        <v>0</v>
      </c>
      <c r="F404" s="2">
        <f>VLOOKUP(Reach17[[#This Row],[Station]],'[8]Reach and Share'!$A$1:$B$562,2,0)</f>
        <v>0</v>
      </c>
      <c r="G404" s="2">
        <f>Reach17[[#This Row],[Q1''2025]]-Reach17[[#This Row],[Q4''2024]]</f>
        <v>0</v>
      </c>
    </row>
    <row r="405" spans="1:7" x14ac:dyDescent="0.45">
      <c r="A405" s="3" t="s">
        <v>392</v>
      </c>
      <c r="B405" s="3">
        <v>0</v>
      </c>
      <c r="C405" s="3">
        <v>0</v>
      </c>
      <c r="D405" s="3">
        <v>0</v>
      </c>
      <c r="E405" s="3">
        <v>0</v>
      </c>
      <c r="F405" s="2">
        <f>VLOOKUP(Reach17[[#This Row],[Station]],'[8]Reach and Share'!$A$1:$B$562,2,0)</f>
        <v>0</v>
      </c>
      <c r="G405" s="2">
        <f>Reach17[[#This Row],[Q1''2025]]-Reach17[[#This Row],[Q4''2024]]</f>
        <v>0</v>
      </c>
    </row>
    <row r="406" spans="1:7" x14ac:dyDescent="0.45">
      <c r="A406" s="3" t="s">
        <v>430</v>
      </c>
      <c r="B406" s="3">
        <v>0</v>
      </c>
      <c r="C406" s="3">
        <v>0</v>
      </c>
      <c r="D406" s="3">
        <v>0</v>
      </c>
      <c r="E406" s="3">
        <v>0</v>
      </c>
      <c r="F406" s="2">
        <f>VLOOKUP(Reach17[[#This Row],[Station]],'[8]Reach and Share'!$A$1:$B$562,2,0)</f>
        <v>0</v>
      </c>
      <c r="G406" s="2">
        <f>Reach17[[#This Row],[Q1''2025]]-Reach17[[#This Row],[Q4''2024]]</f>
        <v>0</v>
      </c>
    </row>
    <row r="407" spans="1:7" x14ac:dyDescent="0.45">
      <c r="A407" s="3" t="s">
        <v>509</v>
      </c>
      <c r="B407" s="3"/>
      <c r="C407" s="3"/>
      <c r="D407" s="3"/>
      <c r="E407" s="3">
        <v>0</v>
      </c>
      <c r="F407" s="2">
        <f>VLOOKUP(Reach17[[#This Row],[Station]],'[8]Reach and Share'!$A$1:$B$562,2,0)</f>
        <v>0</v>
      </c>
      <c r="G407" s="2">
        <f>Reach17[[#This Row],[Q1''2025]]-Reach17[[#This Row],[Q4''2024]]</f>
        <v>0</v>
      </c>
    </row>
    <row r="408" spans="1:7" x14ac:dyDescent="0.45">
      <c r="A408" s="3" t="s">
        <v>429</v>
      </c>
      <c r="B408" s="3">
        <v>0</v>
      </c>
      <c r="C408" s="3">
        <v>0</v>
      </c>
      <c r="D408" s="3">
        <v>0</v>
      </c>
      <c r="E408" s="3">
        <v>0</v>
      </c>
      <c r="F408" s="2">
        <f>VLOOKUP(Reach17[[#This Row],[Station]],'[8]Reach and Share'!$A$1:$B$562,2,0)</f>
        <v>0</v>
      </c>
      <c r="G408" s="2">
        <f>Reach17[[#This Row],[Q1''2025]]-Reach17[[#This Row],[Q4''2024]]</f>
        <v>0</v>
      </c>
    </row>
    <row r="409" spans="1:7" x14ac:dyDescent="0.45">
      <c r="A409" s="3" t="s">
        <v>431</v>
      </c>
      <c r="B409" s="3">
        <v>0</v>
      </c>
      <c r="C409" s="3">
        <v>0</v>
      </c>
      <c r="D409" s="3">
        <v>0</v>
      </c>
      <c r="E409" s="3">
        <v>0</v>
      </c>
      <c r="F409" s="2">
        <f>VLOOKUP(Reach17[[#This Row],[Station]],'[8]Reach and Share'!$A$1:$B$562,2,0)</f>
        <v>0</v>
      </c>
      <c r="G409" s="2">
        <f>Reach17[[#This Row],[Q1''2025]]-Reach17[[#This Row],[Q4''2024]]</f>
        <v>0</v>
      </c>
    </row>
    <row r="410" spans="1:7" x14ac:dyDescent="0.45">
      <c r="A410" s="3" t="s">
        <v>399</v>
      </c>
      <c r="B410" s="3">
        <v>0</v>
      </c>
      <c r="C410" s="3">
        <v>0</v>
      </c>
      <c r="D410" s="3">
        <v>0</v>
      </c>
      <c r="E410" s="3">
        <v>0</v>
      </c>
      <c r="F410" s="2">
        <f>VLOOKUP(Reach17[[#This Row],[Station]],'[8]Reach and Share'!$A$1:$B$562,2,0)</f>
        <v>0</v>
      </c>
      <c r="G410" s="2">
        <f>Reach17[[#This Row],[Q1''2025]]-Reach17[[#This Row],[Q4''2024]]</f>
        <v>0</v>
      </c>
    </row>
    <row r="411" spans="1:7" x14ac:dyDescent="0.45">
      <c r="A411" s="3" t="s">
        <v>410</v>
      </c>
      <c r="B411" s="3">
        <v>0</v>
      </c>
      <c r="C411" s="3">
        <v>0</v>
      </c>
      <c r="D411" s="3">
        <v>1E-4</v>
      </c>
      <c r="E411" s="3">
        <v>0</v>
      </c>
      <c r="F411" s="2">
        <f>VLOOKUP(Reach17[[#This Row],[Station]],'[8]Reach and Share'!$A$1:$B$562,2,0)</f>
        <v>0</v>
      </c>
      <c r="G411" s="2">
        <f>Reach17[[#This Row],[Q1''2025]]-Reach17[[#This Row],[Q4''2024]]</f>
        <v>0</v>
      </c>
    </row>
    <row r="412" spans="1:7" x14ac:dyDescent="0.45">
      <c r="A412" s="3" t="s">
        <v>422</v>
      </c>
      <c r="B412" s="3">
        <v>0</v>
      </c>
      <c r="C412" s="3">
        <v>2.0000000000000001E-4</v>
      </c>
      <c r="D412" s="3">
        <v>0</v>
      </c>
      <c r="E412" s="3">
        <v>0</v>
      </c>
      <c r="F412" s="2">
        <f>VLOOKUP(Reach17[[#This Row],[Station]],'[8]Reach and Share'!$A$1:$B$562,2,0)</f>
        <v>0</v>
      </c>
      <c r="G412" s="2">
        <f>Reach17[[#This Row],[Q1''2025]]-Reach17[[#This Row],[Q4''2024]]</f>
        <v>0</v>
      </c>
    </row>
    <row r="413" spans="1:7" x14ac:dyDescent="0.45">
      <c r="A413" s="3" t="s">
        <v>444</v>
      </c>
      <c r="B413" s="3"/>
      <c r="C413" s="3">
        <v>0</v>
      </c>
      <c r="D413" s="3">
        <v>0</v>
      </c>
      <c r="E413" s="3">
        <v>0</v>
      </c>
      <c r="F413" s="2">
        <f>VLOOKUP(Reach17[[#This Row],[Station]],'[8]Reach and Share'!$A$1:$B$562,2,0)</f>
        <v>0</v>
      </c>
      <c r="G413" s="2">
        <f>Reach17[[#This Row],[Q1''2025]]-Reach17[[#This Row],[Q4''2024]]</f>
        <v>0</v>
      </c>
    </row>
    <row r="414" spans="1:7" x14ac:dyDescent="0.45">
      <c r="A414" s="3" t="s">
        <v>180</v>
      </c>
      <c r="B414" s="3">
        <v>1E-4</v>
      </c>
      <c r="C414" s="3">
        <v>0</v>
      </c>
      <c r="D414" s="3">
        <v>0</v>
      </c>
      <c r="E414" s="3">
        <v>0</v>
      </c>
      <c r="F414" s="2">
        <f>VLOOKUP(Reach17[[#This Row],[Station]],'[8]Reach and Share'!$A$1:$B$562,2,0)</f>
        <v>0</v>
      </c>
      <c r="G414" s="2">
        <f>Reach17[[#This Row],[Q1''2025]]-Reach17[[#This Row],[Q4''2024]]</f>
        <v>0</v>
      </c>
    </row>
    <row r="415" spans="1:7" x14ac:dyDescent="0.45">
      <c r="A415" s="3" t="s">
        <v>182</v>
      </c>
      <c r="B415" s="3">
        <v>0</v>
      </c>
      <c r="C415" s="3">
        <v>0</v>
      </c>
      <c r="D415" s="3">
        <v>0</v>
      </c>
      <c r="E415" s="3">
        <v>0</v>
      </c>
      <c r="F415" s="2">
        <f>VLOOKUP(Reach17[[#This Row],[Station]],'[8]Reach and Share'!$A$1:$B$562,2,0)</f>
        <v>0</v>
      </c>
      <c r="G415" s="2">
        <f>Reach17[[#This Row],[Q1''2025]]-Reach17[[#This Row],[Q4''2024]]</f>
        <v>0</v>
      </c>
    </row>
    <row r="416" spans="1:7" x14ac:dyDescent="0.45">
      <c r="A416" s="3" t="s">
        <v>428</v>
      </c>
      <c r="B416" s="3">
        <v>0</v>
      </c>
      <c r="C416" s="3">
        <v>0</v>
      </c>
      <c r="D416" s="3">
        <v>0</v>
      </c>
      <c r="E416" s="3">
        <v>0</v>
      </c>
      <c r="F416" s="2">
        <f>VLOOKUP(Reach17[[#This Row],[Station]],'[8]Reach and Share'!$A$1:$B$562,2,0)</f>
        <v>0</v>
      </c>
      <c r="G416" s="2">
        <f>Reach17[[#This Row],[Q1''2025]]-Reach17[[#This Row],[Q4''2024]]</f>
        <v>0</v>
      </c>
    </row>
    <row r="417" spans="1:7" x14ac:dyDescent="0.45">
      <c r="A417" s="3" t="s">
        <v>427</v>
      </c>
      <c r="B417" s="3">
        <v>0</v>
      </c>
      <c r="C417" s="3">
        <v>0</v>
      </c>
      <c r="D417" s="3">
        <v>0</v>
      </c>
      <c r="E417" s="3">
        <v>0</v>
      </c>
      <c r="F417" s="2">
        <f>VLOOKUP(Reach17[[#This Row],[Station]],'[8]Reach and Share'!$A$1:$B$562,2,0)</f>
        <v>0</v>
      </c>
      <c r="G417" s="2">
        <f>Reach17[[#This Row],[Q1''2025]]-Reach17[[#This Row],[Q4''2024]]</f>
        <v>0</v>
      </c>
    </row>
    <row r="418" spans="1:7" x14ac:dyDescent="0.45">
      <c r="A418" s="3" t="s">
        <v>519</v>
      </c>
      <c r="B418" s="3"/>
      <c r="C418" s="3"/>
      <c r="D418" s="3"/>
      <c r="E418" s="3">
        <v>0</v>
      </c>
      <c r="F418" s="2">
        <f>VLOOKUP(Reach17[[#This Row],[Station]],'[8]Reach and Share'!$A$1:$B$562,2,0)</f>
        <v>0</v>
      </c>
      <c r="G418" s="2">
        <f>Reach17[[#This Row],[Q1''2025]]-Reach17[[#This Row],[Q4''2024]]</f>
        <v>0</v>
      </c>
    </row>
    <row r="419" spans="1:7" x14ac:dyDescent="0.45">
      <c r="A419" s="3" t="s">
        <v>203</v>
      </c>
      <c r="B419" s="3">
        <v>0</v>
      </c>
      <c r="C419" s="3">
        <v>0</v>
      </c>
      <c r="D419" s="3">
        <v>0</v>
      </c>
      <c r="E419" s="3">
        <v>0</v>
      </c>
      <c r="F419" s="2">
        <f>VLOOKUP(Reach17[[#This Row],[Station]],'[8]Reach and Share'!$A$1:$B$562,2,0)</f>
        <v>0</v>
      </c>
      <c r="G419" s="2">
        <f>Reach17[[#This Row],[Q1''2025]]-Reach17[[#This Row],[Q4''2024]]</f>
        <v>0</v>
      </c>
    </row>
    <row r="420" spans="1:7" x14ac:dyDescent="0.45">
      <c r="A420" s="3" t="s">
        <v>474</v>
      </c>
      <c r="B420" s="3"/>
      <c r="C420" s="3"/>
      <c r="D420" s="3">
        <v>0</v>
      </c>
      <c r="E420" s="3">
        <v>0</v>
      </c>
      <c r="F420" s="2">
        <f>VLOOKUP(Reach17[[#This Row],[Station]],'[8]Reach and Share'!$A$1:$B$562,2,0)</f>
        <v>0</v>
      </c>
      <c r="G420" s="2">
        <f>Reach17[[#This Row],[Q1''2025]]-Reach17[[#This Row],[Q4''2024]]</f>
        <v>0</v>
      </c>
    </row>
    <row r="421" spans="1:7" x14ac:dyDescent="0.45">
      <c r="A421" s="3" t="s">
        <v>187</v>
      </c>
      <c r="B421" s="3">
        <v>0</v>
      </c>
      <c r="C421" s="3">
        <v>0</v>
      </c>
      <c r="D421" s="3">
        <v>0</v>
      </c>
      <c r="E421" s="3">
        <v>0</v>
      </c>
      <c r="F421" s="2">
        <f>VLOOKUP(Reach17[[#This Row],[Station]],'[8]Reach and Share'!$A$1:$B$562,2,0)</f>
        <v>0</v>
      </c>
      <c r="G421" s="2">
        <f>Reach17[[#This Row],[Q1''2025]]-Reach17[[#This Row],[Q4''2024]]</f>
        <v>0</v>
      </c>
    </row>
    <row r="422" spans="1:7" x14ac:dyDescent="0.45">
      <c r="A422" s="3" t="s">
        <v>146</v>
      </c>
      <c r="B422" s="3">
        <v>0</v>
      </c>
      <c r="C422" s="3">
        <v>0</v>
      </c>
      <c r="D422" s="3">
        <v>0</v>
      </c>
      <c r="E422" s="3">
        <v>0</v>
      </c>
      <c r="F422" s="2">
        <f>VLOOKUP(Reach17[[#This Row],[Station]],'[8]Reach and Share'!$A$1:$B$562,2,0)</f>
        <v>0</v>
      </c>
      <c r="G422" s="2">
        <f>Reach17[[#This Row],[Q1''2025]]-Reach17[[#This Row],[Q4''2024]]</f>
        <v>0</v>
      </c>
    </row>
    <row r="423" spans="1:7" x14ac:dyDescent="0.45">
      <c r="A423" s="3" t="s">
        <v>45</v>
      </c>
      <c r="B423" s="3">
        <v>0</v>
      </c>
      <c r="C423" s="3">
        <v>0</v>
      </c>
      <c r="D423" s="3">
        <v>0</v>
      </c>
      <c r="E423" s="3">
        <v>0</v>
      </c>
      <c r="F423" s="2">
        <f>VLOOKUP(Reach17[[#This Row],[Station]],'[8]Reach and Share'!$A$1:$B$562,2,0)</f>
        <v>0</v>
      </c>
      <c r="G423" s="2">
        <f>Reach17[[#This Row],[Q1''2025]]-Reach17[[#This Row],[Q4''2024]]</f>
        <v>0</v>
      </c>
    </row>
    <row r="424" spans="1:7" x14ac:dyDescent="0.45">
      <c r="A424" s="3" t="s">
        <v>391</v>
      </c>
      <c r="B424" s="3">
        <v>0</v>
      </c>
      <c r="C424" s="3">
        <v>0</v>
      </c>
      <c r="D424" s="3">
        <v>0</v>
      </c>
      <c r="E424" s="3">
        <v>0</v>
      </c>
      <c r="F424" s="2">
        <f>VLOOKUP(Reach17[[#This Row],[Station]],'[8]Reach and Share'!$A$1:$B$562,2,0)</f>
        <v>0</v>
      </c>
      <c r="G424" s="2">
        <f>Reach17[[#This Row],[Q1''2025]]-Reach17[[#This Row],[Q4''2024]]</f>
        <v>0</v>
      </c>
    </row>
    <row r="425" spans="1:7" x14ac:dyDescent="0.45">
      <c r="A425" s="3" t="s">
        <v>390</v>
      </c>
      <c r="B425" s="3">
        <v>0</v>
      </c>
      <c r="C425" s="3">
        <v>0</v>
      </c>
      <c r="D425" s="3">
        <v>0</v>
      </c>
      <c r="E425" s="3">
        <v>0</v>
      </c>
      <c r="F425" s="2">
        <f>VLOOKUP(Reach17[[#This Row],[Station]],'[8]Reach and Share'!$A$1:$B$562,2,0)</f>
        <v>0</v>
      </c>
      <c r="G425" s="2">
        <f>Reach17[[#This Row],[Q1''2025]]-Reach17[[#This Row],[Q4''2024]]</f>
        <v>0</v>
      </c>
    </row>
    <row r="426" spans="1:7" x14ac:dyDescent="0.45">
      <c r="A426" s="3" t="s">
        <v>389</v>
      </c>
      <c r="B426" s="3">
        <v>0</v>
      </c>
      <c r="C426" s="3">
        <v>0</v>
      </c>
      <c r="D426" s="3">
        <v>0</v>
      </c>
      <c r="E426" s="3">
        <v>0</v>
      </c>
      <c r="F426" s="2">
        <f>VLOOKUP(Reach17[[#This Row],[Station]],'[8]Reach and Share'!$A$1:$B$562,2,0)</f>
        <v>0</v>
      </c>
      <c r="G426" s="2">
        <f>Reach17[[#This Row],[Q1''2025]]-Reach17[[#This Row],[Q4''2024]]</f>
        <v>0</v>
      </c>
    </row>
    <row r="427" spans="1:7" x14ac:dyDescent="0.45">
      <c r="A427" s="3" t="s">
        <v>436</v>
      </c>
      <c r="B427" s="3"/>
      <c r="C427" s="3">
        <v>0</v>
      </c>
      <c r="D427" s="3">
        <v>0</v>
      </c>
      <c r="E427" s="3">
        <v>0</v>
      </c>
      <c r="F427" s="2">
        <f>VLOOKUP(Reach17[[#This Row],[Station]],'[8]Reach and Share'!$A$1:$B$562,2,0)</f>
        <v>0</v>
      </c>
      <c r="G427" s="2">
        <f>Reach17[[#This Row],[Q1''2025]]-Reach17[[#This Row],[Q4''2024]]</f>
        <v>0</v>
      </c>
    </row>
    <row r="428" spans="1:7" x14ac:dyDescent="0.45">
      <c r="A428" s="3" t="s">
        <v>409</v>
      </c>
      <c r="B428" s="3">
        <v>0</v>
      </c>
      <c r="C428" s="3">
        <v>0</v>
      </c>
      <c r="D428" s="3">
        <v>0</v>
      </c>
      <c r="E428" s="3">
        <v>0</v>
      </c>
      <c r="F428" s="2">
        <f>VLOOKUP(Reach17[[#This Row],[Station]],'[8]Reach and Share'!$A$1:$B$562,2,0)</f>
        <v>0</v>
      </c>
      <c r="G428" s="2">
        <f>Reach17[[#This Row],[Q1''2025]]-Reach17[[#This Row],[Q4''2024]]</f>
        <v>0</v>
      </c>
    </row>
    <row r="429" spans="1:7" x14ac:dyDescent="0.45">
      <c r="A429" s="3" t="s">
        <v>208</v>
      </c>
      <c r="B429" s="3">
        <v>0</v>
      </c>
      <c r="C429" s="3">
        <v>0</v>
      </c>
      <c r="D429" s="3">
        <v>0</v>
      </c>
      <c r="E429" s="3">
        <v>0</v>
      </c>
      <c r="F429" s="2">
        <f>VLOOKUP(Reach17[[#This Row],[Station]],'[8]Reach and Share'!$A$1:$B$562,2,0)</f>
        <v>0</v>
      </c>
      <c r="G429" s="2">
        <f>Reach17[[#This Row],[Q1''2025]]-Reach17[[#This Row],[Q4''2024]]</f>
        <v>0</v>
      </c>
    </row>
    <row r="430" spans="1:7" x14ac:dyDescent="0.45">
      <c r="A430" s="3" t="s">
        <v>437</v>
      </c>
      <c r="B430" s="3"/>
      <c r="C430" s="3">
        <v>0</v>
      </c>
      <c r="D430" s="3">
        <v>0</v>
      </c>
      <c r="E430" s="3">
        <v>0</v>
      </c>
      <c r="F430" s="2">
        <f>VLOOKUP(Reach17[[#This Row],[Station]],'[8]Reach and Share'!$A$1:$B$562,2,0)</f>
        <v>0</v>
      </c>
      <c r="G430" s="2">
        <f>Reach17[[#This Row],[Q1''2025]]-Reach17[[#This Row],[Q4''2024]]</f>
        <v>0</v>
      </c>
    </row>
    <row r="431" spans="1:7" x14ac:dyDescent="0.45">
      <c r="A431" s="3" t="s">
        <v>520</v>
      </c>
      <c r="B431" s="3"/>
      <c r="C431" s="3"/>
      <c r="D431" s="3"/>
      <c r="E431" s="3">
        <v>0</v>
      </c>
      <c r="F431" s="2">
        <f>VLOOKUP(Reach17[[#This Row],[Station]],'[8]Reach and Share'!$A$1:$B$562,2,0)</f>
        <v>0</v>
      </c>
      <c r="G431" s="2">
        <f>Reach17[[#This Row],[Q1''2025]]-Reach17[[#This Row],[Q4''2024]]</f>
        <v>0</v>
      </c>
    </row>
    <row r="432" spans="1:7" x14ac:dyDescent="0.45">
      <c r="A432" s="3" t="s">
        <v>237</v>
      </c>
      <c r="B432" s="3">
        <v>0</v>
      </c>
      <c r="C432" s="3">
        <v>0</v>
      </c>
      <c r="D432" s="3">
        <v>0</v>
      </c>
      <c r="E432" s="3">
        <v>0</v>
      </c>
      <c r="F432" s="2">
        <f>VLOOKUP(Reach17[[#This Row],[Station]],'[8]Reach and Share'!$A$1:$B$562,2,0)</f>
        <v>0</v>
      </c>
      <c r="G432" s="2">
        <f>Reach17[[#This Row],[Q1''2025]]-Reach17[[#This Row],[Q4''2024]]</f>
        <v>0</v>
      </c>
    </row>
    <row r="433" spans="1:7" x14ac:dyDescent="0.45">
      <c r="A433" s="3" t="s">
        <v>201</v>
      </c>
      <c r="B433" s="3">
        <v>0</v>
      </c>
      <c r="C433" s="3">
        <v>0</v>
      </c>
      <c r="D433" s="3">
        <v>0</v>
      </c>
      <c r="E433" s="3">
        <v>0</v>
      </c>
      <c r="F433" s="2">
        <f>VLOOKUP(Reach17[[#This Row],[Station]],'[8]Reach and Share'!$A$1:$B$562,2,0)</f>
        <v>0</v>
      </c>
      <c r="G433" s="2">
        <f>Reach17[[#This Row],[Q1''2025]]-Reach17[[#This Row],[Q4''2024]]</f>
        <v>0</v>
      </c>
    </row>
    <row r="434" spans="1:7" x14ac:dyDescent="0.45">
      <c r="A434" s="3" t="s">
        <v>161</v>
      </c>
      <c r="B434" s="3">
        <v>0</v>
      </c>
      <c r="C434" s="3">
        <v>0</v>
      </c>
      <c r="D434" s="3">
        <v>0</v>
      </c>
      <c r="E434" s="3">
        <v>0</v>
      </c>
      <c r="F434" s="2">
        <f>VLOOKUP(Reach17[[#This Row],[Station]],'[8]Reach and Share'!$A$1:$B$562,2,0)</f>
        <v>0</v>
      </c>
      <c r="G434" s="2">
        <f>Reach17[[#This Row],[Q1''2025]]-Reach17[[#This Row],[Q4''2024]]</f>
        <v>0</v>
      </c>
    </row>
    <row r="435" spans="1:7" x14ac:dyDescent="0.45">
      <c r="A435" s="3" t="s">
        <v>522</v>
      </c>
      <c r="B435" s="3"/>
      <c r="C435" s="3"/>
      <c r="D435" s="3"/>
      <c r="E435" s="3">
        <v>0</v>
      </c>
      <c r="F435" s="2">
        <f>VLOOKUP(Reach17[[#This Row],[Station]],'[8]Reach and Share'!$A$1:$B$562,2,0)</f>
        <v>0</v>
      </c>
      <c r="G435" s="2">
        <f>Reach17[[#This Row],[Q1''2025]]-Reach17[[#This Row],[Q4''2024]]</f>
        <v>0</v>
      </c>
    </row>
    <row r="436" spans="1:7" x14ac:dyDescent="0.45">
      <c r="A436" s="3" t="s">
        <v>479</v>
      </c>
      <c r="B436" s="3"/>
      <c r="C436" s="3"/>
      <c r="D436" s="3">
        <v>0</v>
      </c>
      <c r="E436" s="3">
        <v>0</v>
      </c>
      <c r="F436" s="2">
        <f>VLOOKUP(Reach17[[#This Row],[Station]],'[8]Reach and Share'!$A$1:$B$562,2,0)</f>
        <v>0</v>
      </c>
      <c r="G436" s="2">
        <f>Reach17[[#This Row],[Q1''2025]]-Reach17[[#This Row],[Q4''2024]]</f>
        <v>0</v>
      </c>
    </row>
    <row r="437" spans="1:7" x14ac:dyDescent="0.45">
      <c r="A437" s="3" t="s">
        <v>287</v>
      </c>
      <c r="B437" s="3">
        <v>0</v>
      </c>
      <c r="C437" s="3">
        <v>0</v>
      </c>
      <c r="D437" s="3">
        <v>5.9999999999999995E-4</v>
      </c>
      <c r="E437" s="3">
        <v>0</v>
      </c>
      <c r="F437" s="2">
        <f>VLOOKUP(Reach17[[#This Row],[Station]],'[8]Reach and Share'!$A$1:$B$562,2,0)</f>
        <v>0</v>
      </c>
      <c r="G437" s="2">
        <f>Reach17[[#This Row],[Q1''2025]]-Reach17[[#This Row],[Q4''2024]]</f>
        <v>0</v>
      </c>
    </row>
    <row r="438" spans="1:7" x14ac:dyDescent="0.45">
      <c r="A438" s="3" t="s">
        <v>266</v>
      </c>
      <c r="B438" s="3">
        <v>0</v>
      </c>
      <c r="C438" s="3">
        <v>0</v>
      </c>
      <c r="D438" s="3">
        <v>0</v>
      </c>
      <c r="E438" s="3">
        <v>0</v>
      </c>
      <c r="F438" s="2">
        <f>VLOOKUP(Reach17[[#This Row],[Station]],'[8]Reach and Share'!$A$1:$B$562,2,0)</f>
        <v>0</v>
      </c>
      <c r="G438" s="2">
        <f>Reach17[[#This Row],[Q1''2025]]-Reach17[[#This Row],[Q4''2024]]</f>
        <v>0</v>
      </c>
    </row>
    <row r="439" spans="1:7" x14ac:dyDescent="0.45">
      <c r="A439" s="3" t="s">
        <v>265</v>
      </c>
      <c r="B439" s="3">
        <v>0</v>
      </c>
      <c r="C439" s="3">
        <v>0</v>
      </c>
      <c r="D439" s="3">
        <v>0</v>
      </c>
      <c r="E439" s="3">
        <v>0</v>
      </c>
      <c r="F439" s="2">
        <f>VLOOKUP(Reach17[[#This Row],[Station]],'[8]Reach and Share'!$A$1:$B$562,2,0)</f>
        <v>0</v>
      </c>
      <c r="G439" s="2">
        <f>Reach17[[#This Row],[Q1''2025]]-Reach17[[#This Row],[Q4''2024]]</f>
        <v>0</v>
      </c>
    </row>
    <row r="440" spans="1:7" x14ac:dyDescent="0.45">
      <c r="A440" s="3" t="s">
        <v>504</v>
      </c>
      <c r="B440" s="3"/>
      <c r="C440" s="3"/>
      <c r="D440" s="3"/>
      <c r="E440" s="3">
        <v>0</v>
      </c>
      <c r="F440" s="2">
        <f>VLOOKUP(Reach17[[#This Row],[Station]],'[8]Reach and Share'!$A$1:$B$562,2,0)</f>
        <v>0</v>
      </c>
      <c r="G440" s="2">
        <f>Reach17[[#This Row],[Q1''2025]]-Reach17[[#This Row],[Q4''2024]]</f>
        <v>0</v>
      </c>
    </row>
    <row r="441" spans="1:7" x14ac:dyDescent="0.45">
      <c r="A441" s="3" t="s">
        <v>184</v>
      </c>
      <c r="B441" s="3">
        <v>0</v>
      </c>
      <c r="C441" s="3">
        <v>0</v>
      </c>
      <c r="D441" s="3">
        <v>0</v>
      </c>
      <c r="E441" s="3">
        <v>0</v>
      </c>
      <c r="F441" s="2">
        <f>VLOOKUP(Reach17[[#This Row],[Station]],'[8]Reach and Share'!$A$1:$B$562,2,0)</f>
        <v>0</v>
      </c>
      <c r="G441" s="2">
        <f>Reach17[[#This Row],[Q1''2025]]-Reach17[[#This Row],[Q4''2024]]</f>
        <v>0</v>
      </c>
    </row>
    <row r="442" spans="1:7" x14ac:dyDescent="0.45">
      <c r="A442" s="3" t="s">
        <v>93</v>
      </c>
      <c r="B442" s="3">
        <v>0</v>
      </c>
      <c r="C442" s="3">
        <v>0</v>
      </c>
      <c r="D442" s="3">
        <v>0</v>
      </c>
      <c r="E442" s="3">
        <v>0</v>
      </c>
      <c r="F442" s="2">
        <f>VLOOKUP(Reach17[[#This Row],[Station]],'[8]Reach and Share'!$A$1:$B$562,2,0)</f>
        <v>0</v>
      </c>
      <c r="G442" s="2">
        <f>Reach17[[#This Row],[Q1''2025]]-Reach17[[#This Row],[Q4''2024]]</f>
        <v>0</v>
      </c>
    </row>
    <row r="443" spans="1:7" x14ac:dyDescent="0.45">
      <c r="A443" s="3" t="s">
        <v>495</v>
      </c>
      <c r="B443" s="3"/>
      <c r="C443" s="3"/>
      <c r="D443" s="3"/>
      <c r="E443" s="3">
        <v>0</v>
      </c>
      <c r="F443" s="2">
        <f>VLOOKUP(Reach17[[#This Row],[Station]],'[8]Reach and Share'!$A$1:$B$562,2,0)</f>
        <v>0</v>
      </c>
      <c r="G443" s="2">
        <f>Reach17[[#This Row],[Q1''2025]]-Reach17[[#This Row],[Q4''2024]]</f>
        <v>0</v>
      </c>
    </row>
    <row r="444" spans="1:7" x14ac:dyDescent="0.45">
      <c r="A444" s="3" t="s">
        <v>282</v>
      </c>
      <c r="B444" s="3">
        <v>0</v>
      </c>
      <c r="C444" s="3">
        <v>0</v>
      </c>
      <c r="D444" s="3">
        <v>0</v>
      </c>
      <c r="E444" s="3">
        <v>0</v>
      </c>
      <c r="F444" s="2">
        <f>VLOOKUP(Reach17[[#This Row],[Station]],'[8]Reach and Share'!$A$1:$B$562,2,0)</f>
        <v>0</v>
      </c>
      <c r="G444" s="2">
        <f>Reach17[[#This Row],[Q1''2025]]-Reach17[[#This Row],[Q4''2024]]</f>
        <v>0</v>
      </c>
    </row>
    <row r="445" spans="1:7" x14ac:dyDescent="0.45">
      <c r="A445" s="3" t="s">
        <v>285</v>
      </c>
      <c r="B445" s="3">
        <v>0</v>
      </c>
      <c r="C445" s="3">
        <v>0</v>
      </c>
      <c r="D445" s="3">
        <v>0</v>
      </c>
      <c r="E445" s="3">
        <v>0</v>
      </c>
      <c r="F445" s="2">
        <f>VLOOKUP(Reach17[[#This Row],[Station]],'[8]Reach and Share'!$A$1:$B$562,2,0)</f>
        <v>0</v>
      </c>
      <c r="G445" s="2">
        <f>Reach17[[#This Row],[Q1''2025]]-Reach17[[#This Row],[Q4''2024]]</f>
        <v>0</v>
      </c>
    </row>
    <row r="446" spans="1:7" x14ac:dyDescent="0.45">
      <c r="A446" s="3" t="s">
        <v>39</v>
      </c>
      <c r="B446" s="3">
        <v>0</v>
      </c>
      <c r="C446" s="3">
        <v>0</v>
      </c>
      <c r="D446" s="3">
        <v>0</v>
      </c>
      <c r="E446" s="3">
        <v>0</v>
      </c>
      <c r="F446" s="2">
        <f>VLOOKUP(Reach17[[#This Row],[Station]],'[8]Reach and Share'!$A$1:$B$562,2,0)</f>
        <v>0</v>
      </c>
      <c r="G446" s="2">
        <f>Reach17[[#This Row],[Q1''2025]]-Reach17[[#This Row],[Q4''2024]]</f>
        <v>0</v>
      </c>
    </row>
    <row r="447" spans="1:7" x14ac:dyDescent="0.45">
      <c r="A447" s="3" t="s">
        <v>286</v>
      </c>
      <c r="B447" s="3">
        <v>0</v>
      </c>
      <c r="C447" s="3">
        <v>0</v>
      </c>
      <c r="D447" s="3">
        <v>0</v>
      </c>
      <c r="E447" s="3">
        <v>0</v>
      </c>
      <c r="F447" s="2">
        <f>VLOOKUP(Reach17[[#This Row],[Station]],'[8]Reach and Share'!$A$1:$B$562,2,0)</f>
        <v>0</v>
      </c>
      <c r="G447" s="2">
        <f>Reach17[[#This Row],[Q1''2025]]-Reach17[[#This Row],[Q4''2024]]</f>
        <v>0</v>
      </c>
    </row>
    <row r="448" spans="1:7" x14ac:dyDescent="0.45">
      <c r="A448" s="3" t="s">
        <v>452</v>
      </c>
      <c r="B448" s="3"/>
      <c r="C448" s="3">
        <v>0</v>
      </c>
      <c r="D448" s="3">
        <v>0</v>
      </c>
      <c r="E448" s="3">
        <v>0</v>
      </c>
      <c r="F448" s="2">
        <f>VLOOKUP(Reach17[[#This Row],[Station]],'[8]Reach and Share'!$A$1:$B$562,2,0)</f>
        <v>0</v>
      </c>
      <c r="G448" s="2">
        <f>Reach17[[#This Row],[Q1''2025]]-Reach17[[#This Row],[Q4''2024]]</f>
        <v>0</v>
      </c>
    </row>
    <row r="449" spans="1:7" x14ac:dyDescent="0.45">
      <c r="A449" s="3" t="s">
        <v>229</v>
      </c>
      <c r="B449" s="3">
        <v>0</v>
      </c>
      <c r="C449" s="3">
        <v>0</v>
      </c>
      <c r="D449" s="3">
        <v>0</v>
      </c>
      <c r="E449" s="3">
        <v>0</v>
      </c>
      <c r="F449" s="2">
        <f>VLOOKUP(Reach17[[#This Row],[Station]],'[8]Reach and Share'!$A$1:$B$562,2,0)</f>
        <v>0</v>
      </c>
      <c r="G449" s="2">
        <f>Reach17[[#This Row],[Q1''2025]]-Reach17[[#This Row],[Q4''2024]]</f>
        <v>0</v>
      </c>
    </row>
    <row r="450" spans="1:7" x14ac:dyDescent="0.45">
      <c r="A450" s="3" t="s">
        <v>250</v>
      </c>
      <c r="B450" s="3">
        <v>0</v>
      </c>
      <c r="C450" s="3">
        <v>0</v>
      </c>
      <c r="D450" s="3">
        <v>0</v>
      </c>
      <c r="E450" s="3">
        <v>0</v>
      </c>
      <c r="F450" s="2">
        <f>VLOOKUP(Reach17[[#This Row],[Station]],'[8]Reach and Share'!$A$1:$B$562,2,0)</f>
        <v>0</v>
      </c>
      <c r="G450" s="2">
        <f>Reach17[[#This Row],[Q1''2025]]-Reach17[[#This Row],[Q4''2024]]</f>
        <v>0</v>
      </c>
    </row>
    <row r="451" spans="1:7" x14ac:dyDescent="0.45">
      <c r="A451" s="3" t="s">
        <v>249</v>
      </c>
      <c r="B451" s="3">
        <v>0</v>
      </c>
      <c r="C451" s="3">
        <v>0</v>
      </c>
      <c r="D451" s="3">
        <v>0</v>
      </c>
      <c r="E451" s="3">
        <v>0</v>
      </c>
      <c r="F451" s="2">
        <f>VLOOKUP(Reach17[[#This Row],[Station]],'[8]Reach and Share'!$A$1:$B$562,2,0)</f>
        <v>0</v>
      </c>
      <c r="G451" s="2">
        <f>Reach17[[#This Row],[Q1''2025]]-Reach17[[#This Row],[Q4''2024]]</f>
        <v>0</v>
      </c>
    </row>
    <row r="452" spans="1:7" x14ac:dyDescent="0.45">
      <c r="A452" s="3" t="s">
        <v>251</v>
      </c>
      <c r="B452" s="3">
        <v>0</v>
      </c>
      <c r="C452" s="3">
        <v>0</v>
      </c>
      <c r="D452" s="3">
        <v>0</v>
      </c>
      <c r="E452" s="3">
        <v>0</v>
      </c>
      <c r="F452" s="2">
        <f>VLOOKUP(Reach17[[#This Row],[Station]],'[8]Reach and Share'!$A$1:$B$562,2,0)</f>
        <v>0</v>
      </c>
      <c r="G452" s="2">
        <f>Reach17[[#This Row],[Q1''2025]]-Reach17[[#This Row],[Q4''2024]]</f>
        <v>0</v>
      </c>
    </row>
    <row r="453" spans="1:7" x14ac:dyDescent="0.45">
      <c r="A453" s="3" t="s">
        <v>451</v>
      </c>
      <c r="B453" s="3"/>
      <c r="C453" s="3">
        <v>0</v>
      </c>
      <c r="D453" s="3">
        <v>0</v>
      </c>
      <c r="E453" s="3">
        <v>0</v>
      </c>
      <c r="F453" s="2">
        <f>VLOOKUP(Reach17[[#This Row],[Station]],'[8]Reach and Share'!$A$1:$B$562,2,0)</f>
        <v>0</v>
      </c>
      <c r="G453" s="2">
        <f>Reach17[[#This Row],[Q1''2025]]-Reach17[[#This Row],[Q4''2024]]</f>
        <v>0</v>
      </c>
    </row>
    <row r="454" spans="1:7" x14ac:dyDescent="0.45">
      <c r="A454" s="3" t="s">
        <v>47</v>
      </c>
      <c r="B454" s="3">
        <v>0</v>
      </c>
      <c r="C454" s="3">
        <v>0</v>
      </c>
      <c r="D454" s="3">
        <v>0</v>
      </c>
      <c r="E454" s="3">
        <v>0</v>
      </c>
      <c r="F454" s="2">
        <f>VLOOKUP(Reach17[[#This Row],[Station]],'[8]Reach and Share'!$A$1:$B$562,2,0)</f>
        <v>0</v>
      </c>
      <c r="G454" s="2">
        <f>Reach17[[#This Row],[Q1''2025]]-Reach17[[#This Row],[Q4''2024]]</f>
        <v>0</v>
      </c>
    </row>
    <row r="455" spans="1:7" x14ac:dyDescent="0.45">
      <c r="A455" s="3" t="s">
        <v>153</v>
      </c>
      <c r="B455" s="3">
        <v>0</v>
      </c>
      <c r="C455" s="3">
        <v>0</v>
      </c>
      <c r="D455" s="3">
        <v>0</v>
      </c>
      <c r="E455" s="3">
        <v>0</v>
      </c>
      <c r="F455" s="2">
        <f>VLOOKUP(Reach17[[#This Row],[Station]],'[8]Reach and Share'!$A$1:$B$562,2,0)</f>
        <v>0</v>
      </c>
      <c r="G455" s="2">
        <f>Reach17[[#This Row],[Q1''2025]]-Reach17[[#This Row],[Q4''2024]]</f>
        <v>0</v>
      </c>
    </row>
    <row r="456" spans="1:7" x14ac:dyDescent="0.45">
      <c r="A456" s="3" t="s">
        <v>244</v>
      </c>
      <c r="B456" s="3">
        <v>2.0000000000000001E-4</v>
      </c>
      <c r="C456" s="3">
        <v>0</v>
      </c>
      <c r="D456" s="3">
        <v>0</v>
      </c>
      <c r="E456" s="3">
        <v>0</v>
      </c>
      <c r="F456" s="2">
        <f>VLOOKUP(Reach17[[#This Row],[Station]],'[8]Reach and Share'!$A$1:$B$562,2,0)</f>
        <v>0</v>
      </c>
      <c r="G456" s="2">
        <f>Reach17[[#This Row],[Q1''2025]]-Reach17[[#This Row],[Q4''2024]]</f>
        <v>0</v>
      </c>
    </row>
    <row r="457" spans="1:7" x14ac:dyDescent="0.45">
      <c r="A457" s="3" t="s">
        <v>221</v>
      </c>
      <c r="B457" s="3">
        <v>0</v>
      </c>
      <c r="C457" s="3">
        <v>0</v>
      </c>
      <c r="D457" s="3">
        <v>0</v>
      </c>
      <c r="E457" s="3">
        <v>0</v>
      </c>
      <c r="F457" s="2">
        <f>VLOOKUP(Reach17[[#This Row],[Station]],'[8]Reach and Share'!$A$1:$B$562,2,0)</f>
        <v>0</v>
      </c>
      <c r="G457" s="2">
        <f>Reach17[[#This Row],[Q1''2025]]-Reach17[[#This Row],[Q4''2024]]</f>
        <v>0</v>
      </c>
    </row>
    <row r="458" spans="1:7" x14ac:dyDescent="0.45">
      <c r="A458" s="3" t="s">
        <v>159</v>
      </c>
      <c r="B458" s="3">
        <v>0</v>
      </c>
      <c r="C458" s="3">
        <v>0</v>
      </c>
      <c r="D458" s="3">
        <v>0</v>
      </c>
      <c r="E458" s="3">
        <v>0</v>
      </c>
      <c r="F458" s="2">
        <f>VLOOKUP(Reach17[[#This Row],[Station]],'[8]Reach and Share'!$A$1:$B$562,2,0)</f>
        <v>0</v>
      </c>
      <c r="G458" s="2">
        <f>Reach17[[#This Row],[Q1''2025]]-Reach17[[#This Row],[Q4''2024]]</f>
        <v>0</v>
      </c>
    </row>
    <row r="459" spans="1:7" x14ac:dyDescent="0.45">
      <c r="A459" s="3" t="s">
        <v>485</v>
      </c>
      <c r="B459" s="3"/>
      <c r="C459" s="3"/>
      <c r="D459" s="3">
        <v>0</v>
      </c>
      <c r="E459" s="3">
        <v>0</v>
      </c>
      <c r="F459" s="2">
        <f>VLOOKUP(Reach17[[#This Row],[Station]],'[8]Reach and Share'!$A$1:$B$562,2,0)</f>
        <v>0</v>
      </c>
      <c r="G459" s="2">
        <f>Reach17[[#This Row],[Q1''2025]]-Reach17[[#This Row],[Q4''2024]]</f>
        <v>0</v>
      </c>
    </row>
    <row r="460" spans="1:7" x14ac:dyDescent="0.45">
      <c r="A460" s="3" t="s">
        <v>248</v>
      </c>
      <c r="B460" s="3">
        <v>0</v>
      </c>
      <c r="C460" s="3">
        <v>0</v>
      </c>
      <c r="D460" s="3">
        <v>0</v>
      </c>
      <c r="E460" s="3">
        <v>0</v>
      </c>
      <c r="F460" s="2">
        <f>VLOOKUP(Reach17[[#This Row],[Station]],'[8]Reach and Share'!$A$1:$B$562,2,0)</f>
        <v>0</v>
      </c>
      <c r="G460" s="2">
        <f>Reach17[[#This Row],[Q1''2025]]-Reach17[[#This Row],[Q4''2024]]</f>
        <v>0</v>
      </c>
    </row>
    <row r="461" spans="1:7" x14ac:dyDescent="0.45">
      <c r="A461" s="3" t="s">
        <v>247</v>
      </c>
      <c r="B461" s="3">
        <v>0</v>
      </c>
      <c r="C461" s="3">
        <v>0</v>
      </c>
      <c r="D461" s="3">
        <v>0</v>
      </c>
      <c r="E461" s="3">
        <v>0</v>
      </c>
      <c r="F461" s="2">
        <f>VLOOKUP(Reach17[[#This Row],[Station]],'[8]Reach and Share'!$A$1:$B$562,2,0)</f>
        <v>0</v>
      </c>
      <c r="G461" s="2">
        <f>Reach17[[#This Row],[Q1''2025]]-Reach17[[#This Row],[Q4''2024]]</f>
        <v>0</v>
      </c>
    </row>
    <row r="462" spans="1:7" x14ac:dyDescent="0.45">
      <c r="A462" s="3" t="s">
        <v>245</v>
      </c>
      <c r="B462" s="3">
        <v>2.9999999999999997E-4</v>
      </c>
      <c r="C462" s="3">
        <v>0</v>
      </c>
      <c r="D462" s="3">
        <v>0</v>
      </c>
      <c r="E462" s="3">
        <v>0</v>
      </c>
      <c r="F462" s="2">
        <f>VLOOKUP(Reach17[[#This Row],[Station]],'[8]Reach and Share'!$A$1:$B$562,2,0)</f>
        <v>0</v>
      </c>
      <c r="G462" s="2">
        <f>Reach17[[#This Row],[Q1''2025]]-Reach17[[#This Row],[Q4''2024]]</f>
        <v>0</v>
      </c>
    </row>
    <row r="463" spans="1:7" x14ac:dyDescent="0.45">
      <c r="A463" s="3" t="s">
        <v>269</v>
      </c>
      <c r="B463" s="3">
        <v>0</v>
      </c>
      <c r="C463" s="3">
        <v>0</v>
      </c>
      <c r="D463" s="3">
        <v>0</v>
      </c>
      <c r="E463" s="3">
        <v>0</v>
      </c>
      <c r="F463" s="2">
        <f>VLOOKUP(Reach17[[#This Row],[Station]],'[8]Reach and Share'!$A$1:$B$562,2,0)</f>
        <v>0</v>
      </c>
      <c r="G463" s="2">
        <f>Reach17[[#This Row],[Q1''2025]]-Reach17[[#This Row],[Q4''2024]]</f>
        <v>0</v>
      </c>
    </row>
    <row r="464" spans="1:7" x14ac:dyDescent="0.45">
      <c r="A464" s="3" t="s">
        <v>273</v>
      </c>
      <c r="B464" s="3">
        <v>0</v>
      </c>
      <c r="C464" s="3">
        <v>0</v>
      </c>
      <c r="D464" s="3">
        <v>0</v>
      </c>
      <c r="E464" s="3">
        <v>0</v>
      </c>
      <c r="F464" s="2">
        <f>VLOOKUP(Reach17[[#This Row],[Station]],'[8]Reach and Share'!$A$1:$B$562,2,0)</f>
        <v>0</v>
      </c>
      <c r="G464" s="2">
        <f>Reach17[[#This Row],[Q1''2025]]-Reach17[[#This Row],[Q4''2024]]</f>
        <v>0</v>
      </c>
    </row>
    <row r="465" spans="1:7" x14ac:dyDescent="0.45">
      <c r="A465" s="3" t="s">
        <v>494</v>
      </c>
      <c r="B465" s="3"/>
      <c r="C465" s="3"/>
      <c r="D465" s="3"/>
      <c r="E465" s="3">
        <v>0</v>
      </c>
      <c r="F465" s="2">
        <f>VLOOKUP(Reach17[[#This Row],[Station]],'[8]Reach and Share'!$A$1:$B$562,2,0)</f>
        <v>0</v>
      </c>
      <c r="G465" s="2">
        <f>Reach17[[#This Row],[Q1''2025]]-Reach17[[#This Row],[Q4''2024]]</f>
        <v>0</v>
      </c>
    </row>
    <row r="466" spans="1:7" x14ac:dyDescent="0.45">
      <c r="A466" s="3" t="s">
        <v>272</v>
      </c>
      <c r="B466" s="3">
        <v>0</v>
      </c>
      <c r="C466" s="3">
        <v>0</v>
      </c>
      <c r="D466" s="3">
        <v>0</v>
      </c>
      <c r="E466" s="3">
        <v>0</v>
      </c>
      <c r="F466" s="2">
        <f>VLOOKUP(Reach17[[#This Row],[Station]],'[8]Reach and Share'!$A$1:$B$562,2,0)</f>
        <v>0</v>
      </c>
      <c r="G466" s="2">
        <f>Reach17[[#This Row],[Q1''2025]]-Reach17[[#This Row],[Q4''2024]]</f>
        <v>0</v>
      </c>
    </row>
    <row r="467" spans="1:7" x14ac:dyDescent="0.45">
      <c r="A467" s="3" t="s">
        <v>274</v>
      </c>
      <c r="B467" s="3">
        <v>0</v>
      </c>
      <c r="C467" s="3">
        <v>0</v>
      </c>
      <c r="D467" s="3">
        <v>0</v>
      </c>
      <c r="E467" s="3">
        <v>0</v>
      </c>
      <c r="F467" s="2">
        <f>VLOOKUP(Reach17[[#This Row],[Station]],'[8]Reach and Share'!$A$1:$B$562,2,0)</f>
        <v>0</v>
      </c>
      <c r="G467" s="2">
        <f>Reach17[[#This Row],[Q1''2025]]-Reach17[[#This Row],[Q4''2024]]</f>
        <v>0</v>
      </c>
    </row>
    <row r="468" spans="1:7" x14ac:dyDescent="0.45">
      <c r="A468" s="3" t="s">
        <v>268</v>
      </c>
      <c r="B468" s="3">
        <v>0</v>
      </c>
      <c r="C468" s="3">
        <v>2.9999999999999997E-4</v>
      </c>
      <c r="D468" s="3">
        <v>0</v>
      </c>
      <c r="E468" s="3">
        <v>0</v>
      </c>
      <c r="F468" s="2">
        <f>VLOOKUP(Reach17[[#This Row],[Station]],'[8]Reach and Share'!$A$1:$B$562,2,0)</f>
        <v>0</v>
      </c>
      <c r="G468" s="2">
        <f>Reach17[[#This Row],[Q1''2025]]-Reach17[[#This Row],[Q4''2024]]</f>
        <v>0</v>
      </c>
    </row>
    <row r="469" spans="1:7" x14ac:dyDescent="0.45">
      <c r="A469" s="3" t="s">
        <v>276</v>
      </c>
      <c r="B469" s="3">
        <v>0</v>
      </c>
      <c r="C469" s="3">
        <v>0</v>
      </c>
      <c r="D469" s="3">
        <v>0</v>
      </c>
      <c r="E469" s="3">
        <v>0</v>
      </c>
      <c r="F469" s="2">
        <f>VLOOKUP(Reach17[[#This Row],[Station]],'[8]Reach and Share'!$A$1:$B$562,2,0)</f>
        <v>0</v>
      </c>
      <c r="G469" s="2">
        <f>Reach17[[#This Row],[Q1''2025]]-Reach17[[#This Row],[Q4''2024]]</f>
        <v>0</v>
      </c>
    </row>
    <row r="470" spans="1:7" x14ac:dyDescent="0.45">
      <c r="A470" s="3" t="s">
        <v>275</v>
      </c>
      <c r="B470" s="3">
        <v>0</v>
      </c>
      <c r="C470" s="3">
        <v>0</v>
      </c>
      <c r="D470" s="3">
        <v>0</v>
      </c>
      <c r="E470" s="3">
        <v>0</v>
      </c>
      <c r="F470" s="2">
        <f>VLOOKUP(Reach17[[#This Row],[Station]],'[8]Reach and Share'!$A$1:$B$562,2,0)</f>
        <v>0</v>
      </c>
      <c r="G470" s="2">
        <f>Reach17[[#This Row],[Q1''2025]]-Reach17[[#This Row],[Q4''2024]]</f>
        <v>0</v>
      </c>
    </row>
    <row r="471" spans="1:7" x14ac:dyDescent="0.45">
      <c r="A471" s="3" t="s">
        <v>337</v>
      </c>
      <c r="B471" s="3">
        <v>0</v>
      </c>
      <c r="C471" s="3">
        <v>0</v>
      </c>
      <c r="D471" s="3">
        <v>0</v>
      </c>
      <c r="E471" s="3">
        <v>0</v>
      </c>
      <c r="F471" s="2">
        <f>VLOOKUP(Reach17[[#This Row],[Station]],'[8]Reach and Share'!$A$1:$B$562,2,0)</f>
        <v>0</v>
      </c>
      <c r="G471" s="2">
        <f>Reach17[[#This Row],[Q1''2025]]-Reach17[[#This Row],[Q4''2024]]</f>
        <v>0</v>
      </c>
    </row>
    <row r="472" spans="1:7" x14ac:dyDescent="0.45">
      <c r="A472" s="3" t="s">
        <v>144</v>
      </c>
      <c r="B472" s="3">
        <v>0</v>
      </c>
      <c r="C472" s="3">
        <v>0</v>
      </c>
      <c r="D472" s="3">
        <v>0</v>
      </c>
      <c r="E472" s="3">
        <v>0</v>
      </c>
      <c r="F472" s="2">
        <f>VLOOKUP(Reach17[[#This Row],[Station]],'[8]Reach and Share'!$A$1:$B$562,2,0)</f>
        <v>0</v>
      </c>
      <c r="G472" s="2">
        <f>Reach17[[#This Row],[Q1''2025]]-Reach17[[#This Row],[Q4''2024]]</f>
        <v>0</v>
      </c>
    </row>
    <row r="473" spans="1:7" x14ac:dyDescent="0.45">
      <c r="A473" s="3" t="s">
        <v>236</v>
      </c>
      <c r="B473" s="3">
        <v>0</v>
      </c>
      <c r="C473" s="3">
        <v>0</v>
      </c>
      <c r="D473" s="3">
        <v>0</v>
      </c>
      <c r="E473" s="3">
        <v>0</v>
      </c>
      <c r="F473" s="2">
        <f>VLOOKUP(Reach17[[#This Row],[Station]],'[8]Reach and Share'!$A$1:$B$562,2,0)</f>
        <v>0</v>
      </c>
      <c r="G473" s="2">
        <f>Reach17[[#This Row],[Q1''2025]]-Reach17[[#This Row],[Q4''2024]]</f>
        <v>0</v>
      </c>
    </row>
    <row r="474" spans="1:7" x14ac:dyDescent="0.45">
      <c r="A474" s="3" t="s">
        <v>270</v>
      </c>
      <c r="B474" s="3">
        <v>0</v>
      </c>
      <c r="C474" s="3">
        <v>0</v>
      </c>
      <c r="D474" s="3">
        <v>0</v>
      </c>
      <c r="E474" s="3">
        <v>0</v>
      </c>
      <c r="F474" s="2">
        <f>VLOOKUP(Reach17[[#This Row],[Station]],'[8]Reach and Share'!$A$1:$B$562,2,0)</f>
        <v>0</v>
      </c>
      <c r="G474" s="2">
        <f>Reach17[[#This Row],[Q1''2025]]-Reach17[[#This Row],[Q4''2024]]</f>
        <v>0</v>
      </c>
    </row>
    <row r="475" spans="1:7" x14ac:dyDescent="0.45">
      <c r="A475" s="3" t="s">
        <v>271</v>
      </c>
      <c r="B475" s="3">
        <v>0</v>
      </c>
      <c r="C475" s="3">
        <v>0</v>
      </c>
      <c r="D475" s="3">
        <v>0</v>
      </c>
      <c r="E475" s="3">
        <v>0</v>
      </c>
      <c r="F475" s="2">
        <f>VLOOKUP(Reach17[[#This Row],[Station]],'[8]Reach and Share'!$A$1:$B$562,2,0)</f>
        <v>0</v>
      </c>
      <c r="G475" s="2">
        <f>Reach17[[#This Row],[Q1''2025]]-Reach17[[#This Row],[Q4''2024]]</f>
        <v>0</v>
      </c>
    </row>
    <row r="476" spans="1:7" x14ac:dyDescent="0.45">
      <c r="A476" s="3" t="s">
        <v>76</v>
      </c>
      <c r="B476" s="3">
        <v>0</v>
      </c>
      <c r="C476" s="3">
        <v>0</v>
      </c>
      <c r="D476" s="3">
        <v>0</v>
      </c>
      <c r="E476" s="3">
        <v>0</v>
      </c>
      <c r="F476" s="2">
        <f>VLOOKUP(Reach17[[#This Row],[Station]],'[8]Reach and Share'!$A$1:$B$562,2,0)</f>
        <v>0</v>
      </c>
      <c r="G476" s="2">
        <f>Reach17[[#This Row],[Q1''2025]]-Reach17[[#This Row],[Q4''2024]]</f>
        <v>0</v>
      </c>
    </row>
    <row r="477" spans="1:7" x14ac:dyDescent="0.45">
      <c r="A477" s="3" t="s">
        <v>496</v>
      </c>
      <c r="B477" s="3"/>
      <c r="C477" s="3"/>
      <c r="D477" s="3"/>
      <c r="E477" s="3">
        <v>0</v>
      </c>
      <c r="F477" s="2">
        <f>VLOOKUP(Reach17[[#This Row],[Station]],'[8]Reach and Share'!$A$1:$B$562,2,0)</f>
        <v>0</v>
      </c>
      <c r="G477" s="2">
        <f>Reach17[[#This Row],[Q1''2025]]-Reach17[[#This Row],[Q4''2024]]</f>
        <v>0</v>
      </c>
    </row>
    <row r="478" spans="1:7" x14ac:dyDescent="0.45">
      <c r="A478" s="3" t="s">
        <v>446</v>
      </c>
      <c r="B478" s="3"/>
      <c r="C478" s="3">
        <v>0</v>
      </c>
      <c r="D478" s="3">
        <v>0</v>
      </c>
      <c r="E478" s="3">
        <v>0</v>
      </c>
      <c r="F478" s="2">
        <f>VLOOKUP(Reach17[[#This Row],[Station]],'[8]Reach and Share'!$A$1:$B$562,2,0)</f>
        <v>0</v>
      </c>
      <c r="G478" s="2">
        <f>Reach17[[#This Row],[Q1''2025]]-Reach17[[#This Row],[Q4''2024]]</f>
        <v>0</v>
      </c>
    </row>
    <row r="479" spans="1:7" x14ac:dyDescent="0.45">
      <c r="A479" s="3" t="s">
        <v>188</v>
      </c>
      <c r="B479" s="3">
        <v>0</v>
      </c>
      <c r="C479" s="3">
        <v>0</v>
      </c>
      <c r="D479" s="3">
        <v>0</v>
      </c>
      <c r="E479" s="3">
        <v>0</v>
      </c>
      <c r="F479" s="2">
        <f>VLOOKUP(Reach17[[#This Row],[Station]],'[8]Reach and Share'!$A$1:$B$562,2,0)</f>
        <v>0</v>
      </c>
      <c r="G479" s="2">
        <f>Reach17[[#This Row],[Q1''2025]]-Reach17[[#This Row],[Q4''2024]]</f>
        <v>0</v>
      </c>
    </row>
    <row r="480" spans="1:7" x14ac:dyDescent="0.45">
      <c r="A480" s="3" t="s">
        <v>44</v>
      </c>
      <c r="B480" s="3">
        <v>0</v>
      </c>
      <c r="C480" s="3">
        <v>2.0000000000000001E-4</v>
      </c>
      <c r="D480" s="3">
        <v>0</v>
      </c>
      <c r="E480" s="3">
        <v>0</v>
      </c>
      <c r="F480" s="2">
        <f>VLOOKUP(Reach17[[#This Row],[Station]],'[8]Reach and Share'!$A$1:$B$562,2,0)</f>
        <v>0</v>
      </c>
      <c r="G480" s="2">
        <f>Reach17[[#This Row],[Q1''2025]]-Reach17[[#This Row],[Q4''2024]]</f>
        <v>0</v>
      </c>
    </row>
    <row r="481" spans="1:7" x14ac:dyDescent="0.45">
      <c r="A481" s="3" t="s">
        <v>222</v>
      </c>
      <c r="B481" s="3">
        <v>0</v>
      </c>
      <c r="C481" s="3">
        <v>0</v>
      </c>
      <c r="D481" s="3">
        <v>2.9999999999999997E-4</v>
      </c>
      <c r="E481" s="3">
        <v>0</v>
      </c>
      <c r="F481" s="2">
        <f>VLOOKUP(Reach17[[#This Row],[Station]],'[8]Reach and Share'!$A$1:$B$562,2,0)</f>
        <v>0</v>
      </c>
      <c r="G481" s="2">
        <f>Reach17[[#This Row],[Q1''2025]]-Reach17[[#This Row],[Q4''2024]]</f>
        <v>0</v>
      </c>
    </row>
    <row r="482" spans="1:7" x14ac:dyDescent="0.45">
      <c r="A482" s="3" t="s">
        <v>288</v>
      </c>
      <c r="B482" s="3">
        <v>0</v>
      </c>
      <c r="C482" s="3">
        <v>1E-3</v>
      </c>
      <c r="D482" s="3">
        <v>0</v>
      </c>
      <c r="E482" s="3">
        <v>0</v>
      </c>
      <c r="F482" s="2">
        <f>VLOOKUP(Reach17[[#This Row],[Station]],'[8]Reach and Share'!$A$1:$B$562,2,0)</f>
        <v>0</v>
      </c>
      <c r="G482" s="2">
        <f>Reach17[[#This Row],[Q1''2025]]-Reach17[[#This Row],[Q4''2024]]</f>
        <v>0</v>
      </c>
    </row>
    <row r="483" spans="1:7" x14ac:dyDescent="0.45">
      <c r="A483" s="3" t="s">
        <v>503</v>
      </c>
      <c r="B483" s="3"/>
      <c r="C483" s="3"/>
      <c r="D483" s="3"/>
      <c r="E483" s="3">
        <v>0</v>
      </c>
      <c r="F483" s="2">
        <f>VLOOKUP(Reach17[[#This Row],[Station]],'[8]Reach and Share'!$A$1:$B$562,2,0)</f>
        <v>0</v>
      </c>
      <c r="G483" s="2">
        <f>Reach17[[#This Row],[Q1''2025]]-Reach17[[#This Row],[Q4''2024]]</f>
        <v>0</v>
      </c>
    </row>
    <row r="484" spans="1:7" x14ac:dyDescent="0.45">
      <c r="A484" s="3" t="s">
        <v>466</v>
      </c>
      <c r="B484" s="3"/>
      <c r="C484" s="3"/>
      <c r="D484" s="3">
        <v>0</v>
      </c>
      <c r="E484" s="3">
        <v>0</v>
      </c>
      <c r="F484" s="2">
        <f>VLOOKUP(Reach17[[#This Row],[Station]],'[8]Reach and Share'!$A$1:$B$562,2,0)</f>
        <v>0</v>
      </c>
      <c r="G484" s="2">
        <f>Reach17[[#This Row],[Q1''2025]]-Reach17[[#This Row],[Q4''2024]]</f>
        <v>0</v>
      </c>
    </row>
    <row r="485" spans="1:7" x14ac:dyDescent="0.45">
      <c r="A485" s="3" t="s">
        <v>267</v>
      </c>
      <c r="B485" s="3">
        <v>0</v>
      </c>
      <c r="C485" s="3">
        <v>0</v>
      </c>
      <c r="D485" s="3">
        <v>0</v>
      </c>
      <c r="E485" s="3">
        <v>0</v>
      </c>
      <c r="F485" s="2">
        <f>VLOOKUP(Reach17[[#This Row],[Station]],'[8]Reach and Share'!$A$1:$B$562,2,0)</f>
        <v>0</v>
      </c>
      <c r="G485" s="2">
        <f>Reach17[[#This Row],[Q1''2025]]-Reach17[[#This Row],[Q4''2024]]</f>
        <v>0</v>
      </c>
    </row>
    <row r="486" spans="1:7" x14ac:dyDescent="0.45">
      <c r="A486" s="3" t="s">
        <v>40</v>
      </c>
      <c r="B486" s="3">
        <v>0</v>
      </c>
      <c r="C486" s="3">
        <v>0</v>
      </c>
      <c r="D486" s="3">
        <v>0</v>
      </c>
      <c r="E486" s="3">
        <v>0</v>
      </c>
      <c r="F486" s="2">
        <f>VLOOKUP(Reach17[[#This Row],[Station]],'[8]Reach and Share'!$A$1:$B$562,2,0)</f>
        <v>0</v>
      </c>
      <c r="G486" s="2">
        <f>Reach17[[#This Row],[Q1''2025]]-Reach17[[#This Row],[Q4''2024]]</f>
        <v>0</v>
      </c>
    </row>
    <row r="487" spans="1:7" x14ac:dyDescent="0.45">
      <c r="A487" s="3" t="s">
        <v>181</v>
      </c>
      <c r="B487" s="3">
        <v>0</v>
      </c>
      <c r="C487" s="3">
        <v>0</v>
      </c>
      <c r="D487" s="3">
        <v>0</v>
      </c>
      <c r="E487" s="3">
        <v>0</v>
      </c>
      <c r="F487" s="2">
        <f>VLOOKUP(Reach17[[#This Row],[Station]],'[8]Reach and Share'!$A$1:$B$562,2,0)</f>
        <v>0</v>
      </c>
      <c r="G487" s="2">
        <f>Reach17[[#This Row],[Q1''2025]]-Reach17[[#This Row],[Q4''2024]]</f>
        <v>0</v>
      </c>
    </row>
    <row r="488" spans="1:7" x14ac:dyDescent="0.45">
      <c r="A488" s="3" t="s">
        <v>73</v>
      </c>
      <c r="B488" s="3">
        <v>0</v>
      </c>
      <c r="C488" s="3">
        <v>0</v>
      </c>
      <c r="D488" s="3">
        <v>0</v>
      </c>
      <c r="E488" s="3">
        <v>0</v>
      </c>
      <c r="F488" s="2">
        <f>VLOOKUP(Reach17[[#This Row],[Station]],'[8]Reach and Share'!$A$1:$B$562,2,0)</f>
        <v>0</v>
      </c>
      <c r="G488" s="2">
        <f>Reach17[[#This Row],[Q1''2025]]-Reach17[[#This Row],[Q4''2024]]</f>
        <v>0</v>
      </c>
    </row>
    <row r="489" spans="1:7" x14ac:dyDescent="0.45">
      <c r="A489" s="3" t="s">
        <v>278</v>
      </c>
      <c r="B489" s="3">
        <v>0</v>
      </c>
      <c r="C489" s="3">
        <v>0</v>
      </c>
      <c r="D489" s="3">
        <v>0</v>
      </c>
      <c r="E489" s="3">
        <v>0</v>
      </c>
      <c r="F489" s="2">
        <f>VLOOKUP(Reach17[[#This Row],[Station]],'[8]Reach and Share'!$A$1:$B$562,2,0)</f>
        <v>0</v>
      </c>
      <c r="G489" s="2">
        <f>Reach17[[#This Row],[Q1''2025]]-Reach17[[#This Row],[Q4''2024]]</f>
        <v>0</v>
      </c>
    </row>
    <row r="490" spans="1:7" x14ac:dyDescent="0.45">
      <c r="A490" s="3" t="s">
        <v>477</v>
      </c>
      <c r="B490" s="3"/>
      <c r="C490" s="3"/>
      <c r="D490" s="3">
        <v>0</v>
      </c>
      <c r="E490" s="3">
        <v>0</v>
      </c>
      <c r="F490" s="2">
        <f>VLOOKUP(Reach17[[#This Row],[Station]],'[8]Reach and Share'!$A$1:$B$562,2,0)</f>
        <v>0</v>
      </c>
      <c r="G490" s="2">
        <f>Reach17[[#This Row],[Q1''2025]]-Reach17[[#This Row],[Q4''2024]]</f>
        <v>0</v>
      </c>
    </row>
    <row r="491" spans="1:7" x14ac:dyDescent="0.45">
      <c r="A491" s="3" t="s">
        <v>283</v>
      </c>
      <c r="B491" s="3">
        <v>0</v>
      </c>
      <c r="C491" s="3">
        <v>0</v>
      </c>
      <c r="D491" s="3">
        <v>0</v>
      </c>
      <c r="E491" s="3">
        <v>0</v>
      </c>
      <c r="F491" s="2">
        <f>VLOOKUP(Reach17[[#This Row],[Station]],'[8]Reach and Share'!$A$1:$B$562,2,0)</f>
        <v>0</v>
      </c>
      <c r="G491" s="2">
        <f>Reach17[[#This Row],[Q1''2025]]-Reach17[[#This Row],[Q4''2024]]</f>
        <v>0</v>
      </c>
    </row>
    <row r="492" spans="1:7" x14ac:dyDescent="0.45">
      <c r="A492" s="3" t="s">
        <v>280</v>
      </c>
      <c r="B492" s="3">
        <v>0</v>
      </c>
      <c r="C492" s="3">
        <v>0</v>
      </c>
      <c r="D492" s="3">
        <v>0</v>
      </c>
      <c r="E492" s="3">
        <v>0</v>
      </c>
      <c r="F492" s="2">
        <f>VLOOKUP(Reach17[[#This Row],[Station]],'[8]Reach and Share'!$A$1:$B$562,2,0)</f>
        <v>0</v>
      </c>
      <c r="G492" s="2">
        <f>Reach17[[#This Row],[Q1''2025]]-Reach17[[#This Row],[Q4''2024]]</f>
        <v>0</v>
      </c>
    </row>
    <row r="493" spans="1:7" x14ac:dyDescent="0.45">
      <c r="A493" s="3" t="s">
        <v>498</v>
      </c>
      <c r="B493" s="3"/>
      <c r="C493" s="3"/>
      <c r="D493" s="3"/>
      <c r="E493" s="3">
        <v>1E-4</v>
      </c>
      <c r="F493" s="2">
        <f>VLOOKUP(Reach17[[#This Row],[Station]],'[8]Reach and Share'!$A$1:$B$562,2,0)</f>
        <v>0</v>
      </c>
      <c r="G493" s="2">
        <f>Reach17[[#This Row],[Q1''2025]]-Reach17[[#This Row],[Q4''2024]]</f>
        <v>-1E-4</v>
      </c>
    </row>
    <row r="494" spans="1:7" x14ac:dyDescent="0.45">
      <c r="A494" s="3" t="s">
        <v>379</v>
      </c>
      <c r="B494" s="3">
        <v>0</v>
      </c>
      <c r="C494" s="3">
        <v>0</v>
      </c>
      <c r="D494" s="3">
        <v>0</v>
      </c>
      <c r="E494" s="3">
        <v>1E-4</v>
      </c>
      <c r="F494" s="2">
        <f>VLOOKUP(Reach17[[#This Row],[Station]],'[8]Reach and Share'!$A$1:$B$562,2,0)</f>
        <v>0</v>
      </c>
      <c r="G494" s="2">
        <f>Reach17[[#This Row],[Q1''2025]]-Reach17[[#This Row],[Q4''2024]]</f>
        <v>-1E-4</v>
      </c>
    </row>
    <row r="495" spans="1:7" x14ac:dyDescent="0.45">
      <c r="A495" s="3" t="s">
        <v>445</v>
      </c>
      <c r="B495" s="3"/>
      <c r="C495" s="3">
        <v>0</v>
      </c>
      <c r="D495" s="3">
        <v>0</v>
      </c>
      <c r="E495" s="3">
        <v>1E-4</v>
      </c>
      <c r="F495" s="2">
        <f>VLOOKUP(Reach17[[#This Row],[Station]],'[8]Reach and Share'!$A$1:$B$562,2,0)</f>
        <v>0</v>
      </c>
      <c r="G495" s="2">
        <f>Reach17[[#This Row],[Q1''2025]]-Reach17[[#This Row],[Q4''2024]]</f>
        <v>-1E-4</v>
      </c>
    </row>
    <row r="496" spans="1:7" x14ac:dyDescent="0.45">
      <c r="A496" s="3" t="s">
        <v>373</v>
      </c>
      <c r="B496" s="3">
        <v>0</v>
      </c>
      <c r="C496" s="3">
        <v>0</v>
      </c>
      <c r="D496" s="3">
        <v>0</v>
      </c>
      <c r="E496" s="3">
        <v>1E-4</v>
      </c>
      <c r="F496" s="2">
        <f>VLOOKUP(Reach17[[#This Row],[Station]],'[8]Reach and Share'!$A$1:$B$562,2,0)</f>
        <v>0</v>
      </c>
      <c r="G496" s="2">
        <f>Reach17[[#This Row],[Q1''2025]]-Reach17[[#This Row],[Q4''2024]]</f>
        <v>-1E-4</v>
      </c>
    </row>
    <row r="497" spans="1:7" x14ac:dyDescent="0.45">
      <c r="A497" s="3" t="s">
        <v>224</v>
      </c>
      <c r="B497" s="3">
        <v>0</v>
      </c>
      <c r="C497" s="3">
        <v>0</v>
      </c>
      <c r="D497" s="3">
        <v>0</v>
      </c>
      <c r="E497" s="3">
        <v>1E-4</v>
      </c>
      <c r="F497" s="2">
        <f>VLOOKUP(Reach17[[#This Row],[Station]],'[8]Reach and Share'!$A$1:$B$562,2,0)</f>
        <v>0</v>
      </c>
      <c r="G497" s="2">
        <f>Reach17[[#This Row],[Q1''2025]]-Reach17[[#This Row],[Q4''2024]]</f>
        <v>-1E-4</v>
      </c>
    </row>
    <row r="498" spans="1:7" x14ac:dyDescent="0.45">
      <c r="A498" s="3" t="s">
        <v>499</v>
      </c>
      <c r="B498" s="3"/>
      <c r="C498" s="3"/>
      <c r="D498" s="3"/>
      <c r="E498" s="3">
        <v>2.0000000000000001E-4</v>
      </c>
      <c r="F498" s="2">
        <f>VLOOKUP(Reach17[[#This Row],[Station]],'[8]Reach and Share'!$A$1:$B$562,2,0)</f>
        <v>0</v>
      </c>
      <c r="G498" s="2">
        <f>Reach17[[#This Row],[Q1''2025]]-Reach17[[#This Row],[Q4''2024]]</f>
        <v>-2.0000000000000001E-4</v>
      </c>
    </row>
    <row r="499" spans="1:7" x14ac:dyDescent="0.45">
      <c r="A499" s="3" t="s">
        <v>305</v>
      </c>
      <c r="B499" s="3">
        <v>0</v>
      </c>
      <c r="C499" s="3">
        <v>0</v>
      </c>
      <c r="D499" s="3">
        <v>0</v>
      </c>
      <c r="E499" s="3">
        <v>2.0000000000000001E-4</v>
      </c>
      <c r="F499" s="2">
        <f>VLOOKUP(Reach17[[#This Row],[Station]],'[8]Reach and Share'!$A$1:$B$562,2,0)</f>
        <v>0</v>
      </c>
      <c r="G499" s="2">
        <f>Reach17[[#This Row],[Q1''2025]]-Reach17[[#This Row],[Q4''2024]]</f>
        <v>-2.0000000000000001E-4</v>
      </c>
    </row>
    <row r="500" spans="1:7" x14ac:dyDescent="0.45">
      <c r="A500" s="3" t="s">
        <v>510</v>
      </c>
      <c r="B500" s="3"/>
      <c r="C500" s="3"/>
      <c r="D500" s="3"/>
      <c r="E500" s="3">
        <v>2.0000000000000001E-4</v>
      </c>
      <c r="F500" s="2">
        <f>VLOOKUP(Reach17[[#This Row],[Station]],'[8]Reach and Share'!$A$1:$B$562,2,0)</f>
        <v>0</v>
      </c>
      <c r="G500" s="2">
        <f>Reach17[[#This Row],[Q1''2025]]-Reach17[[#This Row],[Q4''2024]]</f>
        <v>-2.0000000000000001E-4</v>
      </c>
    </row>
    <row r="501" spans="1:7" x14ac:dyDescent="0.45">
      <c r="A501" s="3" t="s">
        <v>24</v>
      </c>
      <c r="B501" s="3">
        <v>0</v>
      </c>
      <c r="C501" s="3">
        <v>0</v>
      </c>
      <c r="D501" s="3">
        <v>0</v>
      </c>
      <c r="E501" s="3">
        <v>2.0000000000000001E-4</v>
      </c>
      <c r="F501" s="2">
        <f>VLOOKUP(Reach17[[#This Row],[Station]],'[8]Reach and Share'!$A$1:$B$562,2,0)</f>
        <v>0</v>
      </c>
      <c r="G501" s="2">
        <f>Reach17[[#This Row],[Q1''2025]]-Reach17[[#This Row],[Q4''2024]]</f>
        <v>-2.0000000000000001E-4</v>
      </c>
    </row>
    <row r="502" spans="1:7" x14ac:dyDescent="0.45">
      <c r="A502" s="3" t="s">
        <v>478</v>
      </c>
      <c r="B502" s="3"/>
      <c r="C502" s="3"/>
      <c r="D502" s="3">
        <v>0</v>
      </c>
      <c r="E502" s="3">
        <v>2.0000000000000001E-4</v>
      </c>
      <c r="F502" s="2">
        <f>VLOOKUP(Reach17[[#This Row],[Station]],'[8]Reach and Share'!$A$1:$B$562,2,0)</f>
        <v>0</v>
      </c>
      <c r="G502" s="2">
        <f>Reach17[[#This Row],[Q1''2025]]-Reach17[[#This Row],[Q4''2024]]</f>
        <v>-2.0000000000000001E-4</v>
      </c>
    </row>
    <row r="503" spans="1:7" x14ac:dyDescent="0.45">
      <c r="A503" s="3" t="s">
        <v>508</v>
      </c>
      <c r="B503" s="3"/>
      <c r="C503" s="3"/>
      <c r="D503" s="3"/>
      <c r="E503" s="3">
        <v>2.9999999999999997E-4</v>
      </c>
      <c r="F503" s="2">
        <f>VLOOKUP(Reach17[[#This Row],[Station]],'[8]Reach and Share'!$A$1:$B$562,2,0)</f>
        <v>0</v>
      </c>
      <c r="G503" s="2">
        <f>Reach17[[#This Row],[Q1''2025]]-Reach17[[#This Row],[Q4''2024]]</f>
        <v>-2.9999999999999997E-4</v>
      </c>
    </row>
    <row r="504" spans="1:7" x14ac:dyDescent="0.45">
      <c r="A504" s="3" t="s">
        <v>325</v>
      </c>
      <c r="B504" s="3">
        <v>0</v>
      </c>
      <c r="C504" s="3">
        <v>0</v>
      </c>
      <c r="D504" s="3">
        <v>0</v>
      </c>
      <c r="E504" s="3">
        <v>2.9999999999999997E-4</v>
      </c>
      <c r="F504" s="2">
        <f>VLOOKUP(Reach17[[#This Row],[Station]],'[8]Reach and Share'!$A$1:$B$562,2,0)</f>
        <v>0</v>
      </c>
      <c r="G504" s="2">
        <f>Reach17[[#This Row],[Q1''2025]]-Reach17[[#This Row],[Q4''2024]]</f>
        <v>-2.9999999999999997E-4</v>
      </c>
    </row>
    <row r="505" spans="1:7" x14ac:dyDescent="0.45">
      <c r="A505" s="3" t="s">
        <v>186</v>
      </c>
      <c r="B505" s="3">
        <v>0</v>
      </c>
      <c r="C505" s="3">
        <v>5.0000000000000001E-4</v>
      </c>
      <c r="D505" s="3">
        <v>0</v>
      </c>
      <c r="E505" s="3">
        <v>2.9999999999999997E-4</v>
      </c>
      <c r="F505" s="2">
        <f>VLOOKUP(Reach17[[#This Row],[Station]],'[8]Reach and Share'!$A$1:$B$562,2,0)</f>
        <v>0</v>
      </c>
      <c r="G505" s="2">
        <f>Reach17[[#This Row],[Q1''2025]]-Reach17[[#This Row],[Q4''2024]]</f>
        <v>-2.9999999999999997E-4</v>
      </c>
    </row>
    <row r="506" spans="1:7" x14ac:dyDescent="0.45">
      <c r="A506" s="3" t="s">
        <v>284</v>
      </c>
      <c r="B506" s="3">
        <v>0</v>
      </c>
      <c r="C506" s="3">
        <v>0</v>
      </c>
      <c r="D506" s="3">
        <v>0</v>
      </c>
      <c r="E506" s="3">
        <v>2.9999999999999997E-4</v>
      </c>
      <c r="F506" s="2">
        <f>VLOOKUP(Reach17[[#This Row],[Station]],'[8]Reach and Share'!$A$1:$B$562,2,0)</f>
        <v>0</v>
      </c>
      <c r="G506" s="2">
        <f>Reach17[[#This Row],[Q1''2025]]-Reach17[[#This Row],[Q4''2024]]</f>
        <v>-2.9999999999999997E-4</v>
      </c>
    </row>
    <row r="507" spans="1:7" x14ac:dyDescent="0.45">
      <c r="A507" s="3" t="s">
        <v>518</v>
      </c>
      <c r="B507" s="3"/>
      <c r="C507" s="3"/>
      <c r="D507" s="3"/>
      <c r="E507" s="3">
        <v>4.0000000000000002E-4</v>
      </c>
      <c r="F507" s="2">
        <f>VLOOKUP(Reach17[[#This Row],[Station]],'[8]Reach and Share'!$A$1:$B$562,2,0)</f>
        <v>0</v>
      </c>
      <c r="G507" s="2">
        <f>Reach17[[#This Row],[Q1''2025]]-Reach17[[#This Row],[Q4''2024]]</f>
        <v>-4.0000000000000002E-4</v>
      </c>
    </row>
    <row r="508" spans="1:7" x14ac:dyDescent="0.45">
      <c r="A508" s="3" t="s">
        <v>338</v>
      </c>
      <c r="B508" s="3">
        <v>0</v>
      </c>
      <c r="C508" s="3">
        <v>0</v>
      </c>
      <c r="D508" s="3">
        <v>0</v>
      </c>
      <c r="E508" s="3">
        <v>4.0000000000000002E-4</v>
      </c>
      <c r="F508" s="2">
        <f>VLOOKUP(Reach17[[#This Row],[Station]],'[8]Reach and Share'!$A$1:$B$562,2,0)</f>
        <v>0</v>
      </c>
      <c r="G508" s="2">
        <f>Reach17[[#This Row],[Q1''2025]]-Reach17[[#This Row],[Q4''2024]]</f>
        <v>-4.0000000000000002E-4</v>
      </c>
    </row>
    <row r="509" spans="1:7" x14ac:dyDescent="0.45">
      <c r="A509" s="3" t="s">
        <v>25</v>
      </c>
      <c r="B509" s="3">
        <v>4.0000000000000002E-4</v>
      </c>
      <c r="C509" s="3">
        <v>0</v>
      </c>
      <c r="D509" s="3">
        <v>2.9999999999999997E-4</v>
      </c>
      <c r="E509" s="3">
        <v>4.0000000000000002E-4</v>
      </c>
      <c r="F509" s="2">
        <f>VLOOKUP(Reach17[[#This Row],[Station]],'[8]Reach and Share'!$A$1:$B$562,2,0)</f>
        <v>0</v>
      </c>
      <c r="G509" s="2">
        <f>Reach17[[#This Row],[Q1''2025]]-Reach17[[#This Row],[Q4''2024]]</f>
        <v>-4.0000000000000002E-4</v>
      </c>
    </row>
    <row r="510" spans="1:7" x14ac:dyDescent="0.45">
      <c r="A510" s="3" t="s">
        <v>316</v>
      </c>
      <c r="B510" s="3">
        <v>0</v>
      </c>
      <c r="C510" s="3">
        <v>0</v>
      </c>
      <c r="D510" s="3">
        <v>0</v>
      </c>
      <c r="E510" s="3">
        <v>4.0000000000000002E-4</v>
      </c>
      <c r="F510" s="2">
        <f>VLOOKUP(Reach17[[#This Row],[Station]],'[8]Reach and Share'!$A$1:$B$562,2,0)</f>
        <v>0</v>
      </c>
      <c r="G510" s="2">
        <f>Reach17[[#This Row],[Q1''2025]]-Reach17[[#This Row],[Q4''2024]]</f>
        <v>-4.0000000000000002E-4</v>
      </c>
    </row>
    <row r="511" spans="1:7" x14ac:dyDescent="0.45">
      <c r="A511" s="3" t="s">
        <v>94</v>
      </c>
      <c r="B511" s="2">
        <v>0</v>
      </c>
      <c r="C511" s="2">
        <v>0</v>
      </c>
      <c r="D511" s="2">
        <v>0</v>
      </c>
      <c r="E511" s="2">
        <v>5.0000000000000001E-4</v>
      </c>
      <c r="F511" s="2">
        <f>VLOOKUP(Reach17[[#This Row],[Station]],'[8]Reach and Share'!$A$1:$B$562,2,0)</f>
        <v>0</v>
      </c>
      <c r="G511" s="2">
        <f>Reach17[[#This Row],[Q1''2025]]-Reach17[[#This Row],[Q4''2024]]</f>
        <v>-5.0000000000000001E-4</v>
      </c>
    </row>
    <row r="512" spans="1:7" x14ac:dyDescent="0.45">
      <c r="A512" s="3" t="s">
        <v>198</v>
      </c>
      <c r="B512" s="2">
        <v>0</v>
      </c>
      <c r="C512" s="2">
        <v>5.9999999999999995E-4</v>
      </c>
      <c r="D512" s="2">
        <v>2.9999999999999997E-4</v>
      </c>
      <c r="E512" s="2">
        <v>5.9999999999999995E-4</v>
      </c>
      <c r="F512" s="2">
        <f>VLOOKUP(Reach17[[#This Row],[Station]],'[8]Reach and Share'!$A$1:$B$562,2,0)</f>
        <v>0</v>
      </c>
      <c r="G512" s="2">
        <f>Reach17[[#This Row],[Q1''2025]]-Reach17[[#This Row],[Q4''2024]]</f>
        <v>-5.9999999999999995E-4</v>
      </c>
    </row>
    <row r="513" spans="1:7" x14ac:dyDescent="0.45">
      <c r="A513" s="3" t="s">
        <v>168</v>
      </c>
      <c r="B513" s="3">
        <v>8.0000000000000004E-4</v>
      </c>
      <c r="C513" s="3">
        <v>0</v>
      </c>
      <c r="D513" s="3">
        <v>2.9999999999999997E-4</v>
      </c>
      <c r="E513" s="3">
        <v>5.9999999999999995E-4</v>
      </c>
      <c r="F513" s="2">
        <f>VLOOKUP(Reach17[[#This Row],[Station]],'[8]Reach and Share'!$A$1:$B$562,2,0)</f>
        <v>0</v>
      </c>
      <c r="G513" s="2">
        <f>Reach17[[#This Row],[Q1''2025]]-Reach17[[#This Row],[Q4''2024]]</f>
        <v>-5.9999999999999995E-4</v>
      </c>
    </row>
    <row r="514" spans="1:7" x14ac:dyDescent="0.45">
      <c r="A514" s="3" t="s">
        <v>254</v>
      </c>
      <c r="B514" s="2">
        <v>0</v>
      </c>
      <c r="C514" s="2">
        <v>1.6999999999999999E-3</v>
      </c>
      <c r="D514" s="2">
        <v>0</v>
      </c>
      <c r="E514" s="2">
        <v>8.0000000000000004E-4</v>
      </c>
      <c r="F514" s="2">
        <f>VLOOKUP(Reach17[[#This Row],[Station]],'[8]Reach and Share'!$A$1:$B$562,2,0)</f>
        <v>0</v>
      </c>
      <c r="G514" s="2">
        <f>Reach17[[#This Row],[Q1''2025]]-Reach17[[#This Row],[Q4''2024]]</f>
        <v>-8.0000000000000004E-4</v>
      </c>
    </row>
    <row r="515" spans="1:7" x14ac:dyDescent="0.45">
      <c r="A515" s="3" t="s">
        <v>397</v>
      </c>
      <c r="B515" s="2">
        <v>0</v>
      </c>
      <c r="C515" s="2">
        <v>0</v>
      </c>
      <c r="D515" s="2">
        <v>0</v>
      </c>
      <c r="E515" s="2">
        <v>8.0000000000000004E-4</v>
      </c>
      <c r="F515" s="2">
        <f>VLOOKUP(Reach17[[#This Row],[Station]],'[8]Reach and Share'!$A$1:$B$562,2,0)</f>
        <v>0</v>
      </c>
      <c r="G515" s="2">
        <f>Reach17[[#This Row],[Q1''2025]]-Reach17[[#This Row],[Q4''2024]]</f>
        <v>-8.0000000000000004E-4</v>
      </c>
    </row>
    <row r="516" spans="1:7" x14ac:dyDescent="0.45">
      <c r="A516" s="3" t="s">
        <v>20</v>
      </c>
      <c r="B516" s="2">
        <v>0</v>
      </c>
      <c r="C516" s="2">
        <v>0</v>
      </c>
      <c r="D516" s="2">
        <v>0</v>
      </c>
      <c r="E516" s="2">
        <v>8.9999999999999998E-4</v>
      </c>
      <c r="F516" s="2">
        <f>VLOOKUP(Reach17[[#This Row],[Station]],'[8]Reach and Share'!$A$1:$B$562,2,0)</f>
        <v>0</v>
      </c>
      <c r="G516" s="2">
        <f>Reach17[[#This Row],[Q1''2025]]-Reach17[[#This Row],[Q4''2024]]</f>
        <v>-8.9999999999999998E-4</v>
      </c>
    </row>
    <row r="517" spans="1:7" x14ac:dyDescent="0.45">
      <c r="A517" s="3" t="s">
        <v>9</v>
      </c>
      <c r="B517" s="2">
        <v>0</v>
      </c>
      <c r="C517" s="2">
        <v>0</v>
      </c>
      <c r="D517" s="2">
        <v>5.9999999999999995E-4</v>
      </c>
      <c r="E517" s="2">
        <v>1.5E-3</v>
      </c>
      <c r="F517" s="2">
        <f>VLOOKUP(Reach17[[#This Row],[Station]],'[8]Reach and Share'!$A$1:$B$562,2,0)</f>
        <v>0</v>
      </c>
      <c r="G517" s="2">
        <f>Reach17[[#This Row],[Q1''2025]]-Reach17[[#This Row],[Q4''2024]]</f>
        <v>-1.5E-3</v>
      </c>
    </row>
    <row r="518" spans="1:7" x14ac:dyDescent="0.45">
      <c r="A518" s="3" t="s">
        <v>396</v>
      </c>
      <c r="B518" s="2">
        <v>2.0000000000000001E-4</v>
      </c>
      <c r="C518" s="2">
        <v>1.1000000000000001E-3</v>
      </c>
      <c r="D518" s="2">
        <v>2.2000000000000001E-3</v>
      </c>
      <c r="E518" s="2">
        <v>1.6000000000000001E-3</v>
      </c>
      <c r="F518" s="2">
        <f>VLOOKUP(Reach17[[#This Row],[Station]],'[8]Reach and Share'!$A$1:$B$562,2,0)</f>
        <v>0</v>
      </c>
      <c r="G518" s="2">
        <f>Reach17[[#This Row],[Q1''2025]]-Reach17[[#This Row],[Q4''2024]]</f>
        <v>-1.6000000000000001E-3</v>
      </c>
    </row>
    <row r="519" spans="1:7" x14ac:dyDescent="0.45">
      <c r="A519" s="3" t="s">
        <v>362</v>
      </c>
      <c r="B519" s="2">
        <v>0</v>
      </c>
      <c r="C519" s="2">
        <v>2.9999999999999997E-4</v>
      </c>
      <c r="D519" s="2">
        <v>0</v>
      </c>
      <c r="E519" s="2">
        <v>1.6999999999999999E-3</v>
      </c>
      <c r="F519" s="2">
        <f>VLOOKUP(Reach17[[#This Row],[Station]],'[8]Reach and Share'!$A$1:$B$562,2,0)</f>
        <v>0</v>
      </c>
      <c r="G519" s="2">
        <f>Reach17[[#This Row],[Q1''2025]]-Reach17[[#This Row],[Q4''2024]]</f>
        <v>-1.6999999999999999E-3</v>
      </c>
    </row>
    <row r="520" spans="1:7" x14ac:dyDescent="0.45">
      <c r="A520" s="3" t="s">
        <v>277</v>
      </c>
      <c r="B520" s="2">
        <v>0</v>
      </c>
      <c r="C520" s="2">
        <v>0</v>
      </c>
      <c r="D520" s="2">
        <v>0</v>
      </c>
      <c r="E520" s="2">
        <v>3.0000000000000001E-3</v>
      </c>
      <c r="F520" s="2">
        <f>VLOOKUP(Reach17[[#This Row],[Station]],'[8]Reach and Share'!$A$1:$B$562,2,0)</f>
        <v>0</v>
      </c>
      <c r="G520" s="2">
        <f>Reach17[[#This Row],[Q1''2025]]-Reach17[[#This Row],[Q4''2024]]</f>
        <v>-3.0000000000000001E-3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0"/>
  <sheetViews>
    <sheetView workbookViewId="0">
      <selection activeCell="J13" sqref="J13"/>
    </sheetView>
  </sheetViews>
  <sheetFormatPr defaultRowHeight="14.25" x14ac:dyDescent="0.45"/>
  <cols>
    <col min="1" max="1" width="31.796875" bestFit="1" customWidth="1"/>
    <col min="2" max="4" width="11.73046875" bestFit="1" customWidth="1"/>
    <col min="5" max="5" width="11.73046875" style="2" bestFit="1" customWidth="1"/>
    <col min="6" max="6" width="9.06640625" style="2"/>
  </cols>
  <sheetData>
    <row r="1" spans="1:8" x14ac:dyDescent="0.45">
      <c r="A1" s="3" t="s">
        <v>0</v>
      </c>
      <c r="B1" s="3" t="s">
        <v>523</v>
      </c>
      <c r="C1" s="3" t="s">
        <v>524</v>
      </c>
      <c r="D1" s="3" t="s">
        <v>525</v>
      </c>
      <c r="E1" s="2" t="s">
        <v>526</v>
      </c>
      <c r="F1" s="2" t="s">
        <v>531</v>
      </c>
      <c r="G1" t="s">
        <v>532</v>
      </c>
    </row>
    <row r="2" spans="1:8" x14ac:dyDescent="0.45">
      <c r="A2" s="3" t="s">
        <v>4</v>
      </c>
      <c r="B2" s="5">
        <v>1</v>
      </c>
      <c r="C2" s="5">
        <v>1</v>
      </c>
      <c r="D2" s="5">
        <v>1</v>
      </c>
      <c r="E2" s="2">
        <v>1</v>
      </c>
      <c r="F2" s="2">
        <f>VLOOKUP(Share18[[#This Row],[Station]],'[9]Reach and Share'!$A$1:$C$562,3,0)</f>
        <v>1</v>
      </c>
      <c r="G2" s="2">
        <f>Share18[[#This Row],[Q1''2025]]-Share18[[#This Row],[Q4]]</f>
        <v>0</v>
      </c>
      <c r="H2">
        <v>100</v>
      </c>
    </row>
    <row r="3" spans="1:8" x14ac:dyDescent="0.45">
      <c r="A3" s="3" t="s">
        <v>424</v>
      </c>
      <c r="B3" s="2">
        <v>0.18293694690265488</v>
      </c>
      <c r="C3" s="2">
        <v>0.3108108108108108</v>
      </c>
      <c r="D3" s="2">
        <v>0.21728420942298621</v>
      </c>
      <c r="E3" s="2">
        <v>0.14926869544703941</v>
      </c>
      <c r="F3" s="2">
        <f>VLOOKUP(Share18[[#This Row],[Station]],'[9]Reach and Share'!$A$1:$C$562,3,0)</f>
        <v>0.25884166125892277</v>
      </c>
      <c r="G3" s="2">
        <f>Share18[[#This Row],[Q1''2025]]-Share18[[#This Row],[Q4]]</f>
        <v>0.10957296581188336</v>
      </c>
    </row>
    <row r="4" spans="1:8" x14ac:dyDescent="0.45">
      <c r="A4" s="3" t="s">
        <v>5</v>
      </c>
      <c r="B4" s="2">
        <v>0.20506084070796463</v>
      </c>
      <c r="C4" s="2">
        <v>0.1550836550836551</v>
      </c>
      <c r="D4" s="2">
        <v>0.2679628950264662</v>
      </c>
      <c r="E4" s="2">
        <v>0.22835574427931121</v>
      </c>
      <c r="F4" s="2">
        <f>VLOOKUP(Share18[[#This Row],[Station]],'[9]Reach and Share'!$A$1:$C$562,3,0)</f>
        <v>8.9633354964308895E-2</v>
      </c>
      <c r="G4" s="2">
        <f>Share18[[#This Row],[Q1''2025]]-Share18[[#This Row],[Q4]]</f>
        <v>-0.1387223893150023</v>
      </c>
    </row>
    <row r="5" spans="1:8" x14ac:dyDescent="0.45">
      <c r="A5" s="3" t="s">
        <v>14</v>
      </c>
      <c r="B5" s="2">
        <v>4.5630530973451329E-3</v>
      </c>
      <c r="C5" s="2">
        <v>2.9700029700029701E-3</v>
      </c>
      <c r="D5" s="2">
        <v>5.9745296368114873E-3</v>
      </c>
      <c r="E5" s="2">
        <v>1.7280018872375558E-2</v>
      </c>
      <c r="F5" s="2">
        <f>VLOOKUP(Share18[[#This Row],[Station]],'[9]Reach and Share'!$A$1:$C$562,3,0)</f>
        <v>8.663205710577547E-2</v>
      </c>
      <c r="G5" s="2">
        <f>Share18[[#This Row],[Q1''2025]]-Share18[[#This Row],[Q4]]</f>
        <v>6.9352038233399915E-2</v>
      </c>
    </row>
    <row r="6" spans="1:8" x14ac:dyDescent="0.45">
      <c r="A6" s="3" t="s">
        <v>30</v>
      </c>
      <c r="B6" s="2">
        <v>2.0510693215339229E-2</v>
      </c>
      <c r="C6" s="2">
        <v>9.4545094545094563E-2</v>
      </c>
      <c r="D6" s="2">
        <v>0.1047639012630365</v>
      </c>
      <c r="E6" s="2">
        <v>9.3005425807973593E-2</v>
      </c>
      <c r="F6" s="2">
        <f>VLOOKUP(Share18[[#This Row],[Station]],'[9]Reach and Share'!$A$1:$C$562,3,0)</f>
        <v>6.339227774172615E-2</v>
      </c>
      <c r="G6" s="2">
        <f>Share18[[#This Row],[Q1''2025]]-Share18[[#This Row],[Q4]]</f>
        <v>-2.9613148066247444E-2</v>
      </c>
    </row>
    <row r="7" spans="1:8" x14ac:dyDescent="0.45">
      <c r="A7" s="3" t="s">
        <v>11</v>
      </c>
      <c r="B7" s="2">
        <v>6.0840707964601769E-3</v>
      </c>
      <c r="C7" s="2">
        <v>3.6085536085536087E-2</v>
      </c>
      <c r="D7" s="2">
        <v>0</v>
      </c>
      <c r="E7" s="2">
        <v>2.1939136588818121E-2</v>
      </c>
      <c r="F7" s="2">
        <f>VLOOKUP(Share18[[#This Row],[Station]],'[9]Reach and Share'!$A$1:$C$562,3,0)</f>
        <v>5.2360480207657357E-2</v>
      </c>
      <c r="G7" s="2">
        <f>Share18[[#This Row],[Q1''2025]]-Share18[[#This Row],[Q4]]</f>
        <v>3.0421343618839237E-2</v>
      </c>
    </row>
    <row r="8" spans="1:8" x14ac:dyDescent="0.45">
      <c r="A8" s="3" t="s">
        <v>72</v>
      </c>
      <c r="B8" s="2">
        <v>1.244469026548673E-3</v>
      </c>
      <c r="C8" s="2">
        <v>4.7272547272547281E-2</v>
      </c>
      <c r="D8" s="2">
        <v>2.0019915098789372E-2</v>
      </c>
      <c r="E8" s="2">
        <v>2.2528898325076669E-2</v>
      </c>
      <c r="F8" s="2">
        <f>VLOOKUP(Share18[[#This Row],[Station]],'[9]Reach and Share'!$A$1:$C$562,3,0)</f>
        <v>4.6763465282284228E-2</v>
      </c>
      <c r="G8" s="2">
        <f>Share18[[#This Row],[Q1''2025]]-Share18[[#This Row],[Q4]]</f>
        <v>2.4234566957207559E-2</v>
      </c>
    </row>
    <row r="9" spans="1:8" x14ac:dyDescent="0.45">
      <c r="A9" s="3" t="s">
        <v>279</v>
      </c>
      <c r="B9" s="2">
        <v>1.442662241887905E-2</v>
      </c>
      <c r="C9" s="2">
        <v>5.2173052173052167E-2</v>
      </c>
      <c r="D9" s="2">
        <v>4.9630522509302451E-2</v>
      </c>
      <c r="E9" s="2">
        <v>0.11058032554847839</v>
      </c>
      <c r="F9" s="2">
        <f>VLOOKUP(Share18[[#This Row],[Station]],'[9]Reach and Share'!$A$1:$C$562,3,0)</f>
        <v>4.6601232965606747E-2</v>
      </c>
      <c r="G9" s="2">
        <f>Share18[[#This Row],[Q1''2025]]-Share18[[#This Row],[Q4]]</f>
        <v>-6.3979092582871655E-2</v>
      </c>
    </row>
    <row r="10" spans="1:8" x14ac:dyDescent="0.45">
      <c r="A10" s="3" t="s">
        <v>8</v>
      </c>
      <c r="B10" s="2">
        <v>7.3377581120943947E-2</v>
      </c>
      <c r="C10" s="2">
        <v>5.9845559845559844E-2</v>
      </c>
      <c r="D10" s="2">
        <v>4.0459095435249726E-2</v>
      </c>
      <c r="E10" s="2">
        <v>4.9245104977589049E-2</v>
      </c>
      <c r="F10" s="2">
        <f>VLOOKUP(Share18[[#This Row],[Station]],'[9]Reach and Share'!$A$1:$C$562,3,0)</f>
        <v>4.1937053861129142E-2</v>
      </c>
      <c r="G10" s="2">
        <f>Share18[[#This Row],[Q1''2025]]-Share18[[#This Row],[Q4]]</f>
        <v>-7.3080511164599071E-3</v>
      </c>
    </row>
    <row r="11" spans="1:8" x14ac:dyDescent="0.45">
      <c r="A11" s="3" t="s">
        <v>186</v>
      </c>
      <c r="B11" s="2">
        <v>0</v>
      </c>
      <c r="C11" s="2">
        <v>2.0146520146520151E-2</v>
      </c>
      <c r="D11" s="2">
        <v>2.3636077773701591E-2</v>
      </c>
      <c r="E11" s="2">
        <v>8.0797357867421569E-3</v>
      </c>
      <c r="F11" s="2">
        <f>VLOOKUP(Share18[[#This Row],[Station]],'[9]Reach and Share'!$A$1:$C$562,3,0)</f>
        <v>4.149091499026606E-2</v>
      </c>
      <c r="G11" s="2">
        <f>Share18[[#This Row],[Q1''2025]]-Share18[[#This Row],[Q4]]</f>
        <v>3.3411179203523905E-2</v>
      </c>
    </row>
    <row r="12" spans="1:8" x14ac:dyDescent="0.45">
      <c r="A12" s="3" t="s">
        <v>191</v>
      </c>
      <c r="B12" s="2">
        <v>0</v>
      </c>
      <c r="C12" s="2">
        <v>0</v>
      </c>
      <c r="D12" s="2">
        <v>1.1739426654787491E-2</v>
      </c>
      <c r="E12" s="2">
        <v>0</v>
      </c>
      <c r="F12" s="2">
        <f>VLOOKUP(Share18[[#This Row],[Station]],'[9]Reach and Share'!$A$1:$C$562,3,0)</f>
        <v>3.8692407527579492E-2</v>
      </c>
      <c r="G12" s="2">
        <f>Share18[[#This Row],[Q1''2025]]-Share18[[#This Row],[Q4]]</f>
        <v>3.8692407527579492E-2</v>
      </c>
    </row>
    <row r="13" spans="1:8" x14ac:dyDescent="0.45">
      <c r="A13" s="3" t="s">
        <v>393</v>
      </c>
      <c r="B13" s="2">
        <v>2.3921460176991149E-2</v>
      </c>
      <c r="C13" s="2">
        <v>9.5089595089595094E-2</v>
      </c>
      <c r="D13" s="2">
        <v>5.2408154708872702E-2</v>
      </c>
      <c r="E13" s="2">
        <v>0.1080443500825666</v>
      </c>
      <c r="F13" s="2">
        <f>VLOOKUP(Share18[[#This Row],[Station]],'[9]Reach and Share'!$A$1:$C$562,3,0)</f>
        <v>3.5975016223231661E-2</v>
      </c>
      <c r="G13" s="2">
        <f>Share18[[#This Row],[Q1''2025]]-Share18[[#This Row],[Q4]]</f>
        <v>-7.206933385933495E-2</v>
      </c>
    </row>
    <row r="14" spans="1:8" x14ac:dyDescent="0.45">
      <c r="A14" s="3" t="s">
        <v>6</v>
      </c>
      <c r="B14" s="2">
        <v>5.314343657817109E-2</v>
      </c>
      <c r="C14" s="2">
        <v>1.8958518958518959E-2</v>
      </c>
      <c r="D14" s="2">
        <v>6.9598029453382948E-2</v>
      </c>
      <c r="E14" s="2">
        <v>4.1283321538098612E-2</v>
      </c>
      <c r="F14" s="2">
        <f>VLOOKUP(Share18[[#This Row],[Station]],'[9]Reach and Share'!$A$1:$C$562,3,0)</f>
        <v>2.6241077222582739E-2</v>
      </c>
      <c r="G14" s="2">
        <f>Share18[[#This Row],[Q1''2025]]-Share18[[#This Row],[Q4]]</f>
        <v>-1.5042244315515874E-2</v>
      </c>
    </row>
    <row r="15" spans="1:8" x14ac:dyDescent="0.45">
      <c r="A15" s="3" t="s">
        <v>482</v>
      </c>
      <c r="B15" s="2">
        <v>0</v>
      </c>
      <c r="C15" s="2">
        <v>0</v>
      </c>
      <c r="D15" s="2">
        <v>1.257795713012945E-3</v>
      </c>
      <c r="E15" s="2">
        <v>0</v>
      </c>
      <c r="F15" s="2">
        <f>VLOOKUP(Share18[[#This Row],[Station]],'[9]Reach and Share'!$A$1:$C$562,3,0)</f>
        <v>2.2185269305645679E-2</v>
      </c>
      <c r="G15" s="2">
        <f>Share18[[#This Row],[Q1''2025]]-Share18[[#This Row],[Q4]]</f>
        <v>2.2185269305645679E-2</v>
      </c>
    </row>
    <row r="16" spans="1:8" x14ac:dyDescent="0.45">
      <c r="A16" s="3" t="s">
        <v>396</v>
      </c>
      <c r="B16" s="2">
        <v>1.0923672566371681E-2</v>
      </c>
      <c r="C16" s="2">
        <v>1.4157014157014161E-2</v>
      </c>
      <c r="D16" s="2">
        <v>0</v>
      </c>
      <c r="E16" s="2">
        <v>2.5949516395376271E-3</v>
      </c>
      <c r="F16" s="2">
        <f>VLOOKUP(Share18[[#This Row],[Station]],'[9]Reach and Share'!$A$1:$C$562,3,0)</f>
        <v>2.1901362751460089E-2</v>
      </c>
      <c r="G16" s="2">
        <f>Share18[[#This Row],[Q1''2025]]-Share18[[#This Row],[Q4]]</f>
        <v>1.9306411111922463E-2</v>
      </c>
    </row>
    <row r="17" spans="1:7" x14ac:dyDescent="0.45">
      <c r="A17" s="3" t="s">
        <v>7</v>
      </c>
      <c r="B17" s="2">
        <v>0.1115412979351032</v>
      </c>
      <c r="C17" s="2">
        <v>3.9996039996039998E-2</v>
      </c>
      <c r="D17" s="2">
        <v>1.8552486766940931E-2</v>
      </c>
      <c r="E17" s="2">
        <v>5.1191318707242271E-2</v>
      </c>
      <c r="F17" s="2">
        <f>VLOOKUP(Share18[[#This Row],[Station]],'[9]Reach and Share'!$A$1:$C$562,3,0)</f>
        <v>1.7845554834523041E-2</v>
      </c>
      <c r="G17" s="2">
        <f>Share18[[#This Row],[Q1''2025]]-Share18[[#This Row],[Q4]]</f>
        <v>-3.3345763872719231E-2</v>
      </c>
    </row>
    <row r="18" spans="1:7" x14ac:dyDescent="0.45">
      <c r="A18" s="3" t="s">
        <v>12</v>
      </c>
      <c r="B18" s="2">
        <v>4.4293879056047196E-2</v>
      </c>
      <c r="C18" s="2">
        <v>5.3460053460053459E-3</v>
      </c>
      <c r="D18" s="2">
        <v>7.2847335045333047E-3</v>
      </c>
      <c r="E18" s="2">
        <v>9.672092474640244E-3</v>
      </c>
      <c r="F18" s="2">
        <f>VLOOKUP(Share18[[#This Row],[Station]],'[9]Reach and Share'!$A$1:$C$562,3,0)</f>
        <v>1.7074951330305E-2</v>
      </c>
      <c r="G18" s="2">
        <f>Share18[[#This Row],[Q1''2025]]-Share18[[#This Row],[Q4]]</f>
        <v>7.4028588556647561E-3</v>
      </c>
    </row>
    <row r="19" spans="1:7" x14ac:dyDescent="0.45">
      <c r="A19" s="3" t="s">
        <v>264</v>
      </c>
      <c r="B19" s="2">
        <v>1.428834808259587E-3</v>
      </c>
      <c r="C19" s="2">
        <v>4.8510048510048507E-3</v>
      </c>
      <c r="D19" s="2">
        <v>4.9787746973429057E-3</v>
      </c>
      <c r="E19" s="2">
        <v>0</v>
      </c>
      <c r="F19" s="2">
        <f>VLOOKUP(Share18[[#This Row],[Station]],'[9]Reach and Share'!$A$1:$C$562,3,0)</f>
        <v>1.050454250486697E-2</v>
      </c>
      <c r="G19" s="2">
        <f>Share18[[#This Row],[Q1''2025]]-Share18[[#This Row],[Q4]]</f>
        <v>1.050454250486697E-2</v>
      </c>
    </row>
    <row r="20" spans="1:7" x14ac:dyDescent="0.45">
      <c r="A20" s="3" t="s">
        <v>214</v>
      </c>
      <c r="B20" s="2">
        <v>0</v>
      </c>
      <c r="C20" s="2">
        <v>0</v>
      </c>
      <c r="D20" s="2">
        <v>0</v>
      </c>
      <c r="E20" s="2">
        <v>0</v>
      </c>
      <c r="F20" s="2">
        <f>VLOOKUP(Share18[[#This Row],[Station]],'[9]Reach and Share'!$A$1:$C$562,3,0)</f>
        <v>9.9772874756651527E-3</v>
      </c>
      <c r="G20" s="2">
        <f>Share18[[#This Row],[Q1''2025]]-Share18[[#This Row],[Q4]]</f>
        <v>9.9772874756651527E-3</v>
      </c>
    </row>
    <row r="21" spans="1:7" x14ac:dyDescent="0.45">
      <c r="A21" s="3" t="s">
        <v>13</v>
      </c>
      <c r="B21" s="2">
        <v>4.6091445427728613E-3</v>
      </c>
      <c r="C21" s="2">
        <v>5.7420057420057413E-3</v>
      </c>
      <c r="D21" s="2">
        <v>1.9391017242282901E-3</v>
      </c>
      <c r="E21" s="2">
        <v>6.4873790988440672E-3</v>
      </c>
      <c r="F21" s="2">
        <f>VLOOKUP(Share18[[#This Row],[Station]],'[9]Reach and Share'!$A$1:$C$562,3,0)</f>
        <v>8.801103179753406E-3</v>
      </c>
      <c r="G21" s="2">
        <f>Share18[[#This Row],[Q1''2025]]-Share18[[#This Row],[Q4]]</f>
        <v>2.3137240809093388E-3</v>
      </c>
    </row>
    <row r="22" spans="1:7" x14ac:dyDescent="0.45">
      <c r="A22" s="3" t="s">
        <v>53</v>
      </c>
      <c r="B22" s="2">
        <v>1.3643067846607671E-2</v>
      </c>
      <c r="C22" s="2">
        <v>1.732501732501732E-2</v>
      </c>
      <c r="D22" s="2">
        <v>1.8238037838687701E-2</v>
      </c>
      <c r="E22" s="2">
        <v>4.6591177164425571E-3</v>
      </c>
      <c r="F22" s="2">
        <f>VLOOKUP(Share18[[#This Row],[Station]],'[9]Reach and Share'!$A$1:$C$562,3,0)</f>
        <v>8.5577547047371826E-3</v>
      </c>
      <c r="G22" s="2">
        <f>Share18[[#This Row],[Q1''2025]]-Share18[[#This Row],[Q4]]</f>
        <v>3.8986369882946254E-3</v>
      </c>
    </row>
    <row r="23" spans="1:7" x14ac:dyDescent="0.45">
      <c r="A23" s="3" t="s">
        <v>450</v>
      </c>
      <c r="B23" s="2">
        <v>0</v>
      </c>
      <c r="C23" s="2">
        <v>0</v>
      </c>
      <c r="D23" s="2">
        <v>0</v>
      </c>
      <c r="E23" s="2">
        <v>0</v>
      </c>
      <c r="F23" s="2">
        <f>VLOOKUP(Share18[[#This Row],[Station]],'[9]Reach and Share'!$A$1:$C$562,3,0)</f>
        <v>6.6515249837767682E-3</v>
      </c>
      <c r="G23" s="2">
        <f>Share18[[#This Row],[Q1''2025]]-Share18[[#This Row],[Q4]]</f>
        <v>6.6515249837767682E-3</v>
      </c>
    </row>
    <row r="24" spans="1:7" x14ac:dyDescent="0.45">
      <c r="A24" s="3" t="s">
        <v>305</v>
      </c>
      <c r="B24" s="2">
        <v>0</v>
      </c>
      <c r="C24" s="2">
        <v>0</v>
      </c>
      <c r="D24" s="2">
        <v>0</v>
      </c>
      <c r="E24" s="2">
        <v>0</v>
      </c>
      <c r="F24" s="2">
        <f>VLOOKUP(Share18[[#This Row],[Station]],'[9]Reach and Share'!$A$1:$C$562,3,0)</f>
        <v>5.9620376378974691E-3</v>
      </c>
      <c r="G24" s="2">
        <f>Share18[[#This Row],[Q1''2025]]-Share18[[#This Row],[Q4]]</f>
        <v>5.9620376378974691E-3</v>
      </c>
    </row>
    <row r="25" spans="1:7" x14ac:dyDescent="0.45">
      <c r="A25" s="3" t="s">
        <v>286</v>
      </c>
      <c r="B25" s="2">
        <v>0</v>
      </c>
      <c r="C25" s="2">
        <v>0</v>
      </c>
      <c r="D25" s="2">
        <v>0</v>
      </c>
      <c r="E25" s="2">
        <v>0</v>
      </c>
      <c r="F25" s="2">
        <f>VLOOKUP(Share18[[#This Row],[Station]],'[9]Reach and Share'!$A$1:$C$562,3,0)</f>
        <v>4.4613887086307593E-3</v>
      </c>
      <c r="G25" s="2">
        <f>Share18[[#This Row],[Q1''2025]]-Share18[[#This Row],[Q4]]</f>
        <v>4.4613887086307593E-3</v>
      </c>
    </row>
    <row r="26" spans="1:7" x14ac:dyDescent="0.45">
      <c r="A26" s="3" t="s">
        <v>46</v>
      </c>
      <c r="B26" s="2">
        <v>1.428834808259587E-3</v>
      </c>
      <c r="C26" s="2">
        <v>0</v>
      </c>
      <c r="D26" s="2">
        <v>0</v>
      </c>
      <c r="E26" s="2">
        <v>0</v>
      </c>
      <c r="F26" s="2">
        <f>VLOOKUP(Share18[[#This Row],[Station]],'[9]Reach and Share'!$A$1:$C$562,3,0)</f>
        <v>4.0963659961064242E-3</v>
      </c>
      <c r="G26" s="2">
        <f>Share18[[#This Row],[Q1''2025]]-Share18[[#This Row],[Q4]]</f>
        <v>4.0963659961064242E-3</v>
      </c>
    </row>
    <row r="27" spans="1:7" x14ac:dyDescent="0.45">
      <c r="A27" s="3" t="s">
        <v>42</v>
      </c>
      <c r="B27" s="2">
        <v>0</v>
      </c>
      <c r="C27" s="2">
        <v>0</v>
      </c>
      <c r="D27" s="2">
        <v>0</v>
      </c>
      <c r="E27" s="2">
        <v>0</v>
      </c>
      <c r="F27" s="2">
        <f>VLOOKUP(Share18[[#This Row],[Station]],'[9]Reach and Share'!$A$1:$C$562,3,0)</f>
        <v>3.731343283582089E-3</v>
      </c>
      <c r="G27" s="2">
        <f>Share18[[#This Row],[Q1''2025]]-Share18[[#This Row],[Q4]]</f>
        <v>3.731343283582089E-3</v>
      </c>
    </row>
    <row r="28" spans="1:7" x14ac:dyDescent="0.45">
      <c r="A28" s="3" t="s">
        <v>170</v>
      </c>
      <c r="B28" s="2">
        <v>0</v>
      </c>
      <c r="C28" s="2">
        <v>0</v>
      </c>
      <c r="D28" s="2">
        <v>1.624652795975054E-2</v>
      </c>
      <c r="E28" s="2">
        <v>0</v>
      </c>
      <c r="F28" s="2">
        <f>VLOOKUP(Share18[[#This Row],[Station]],'[9]Reach and Share'!$A$1:$C$562,3,0)</f>
        <v>2.8390655418559368E-3</v>
      </c>
      <c r="G28" s="2">
        <f>Share18[[#This Row],[Q1''2025]]-Share18[[#This Row],[Q4]]</f>
        <v>2.8390655418559368E-3</v>
      </c>
    </row>
    <row r="29" spans="1:7" x14ac:dyDescent="0.45">
      <c r="A29" s="3" t="s">
        <v>423</v>
      </c>
      <c r="B29" s="2">
        <v>1.7560840707964601E-2</v>
      </c>
      <c r="C29" s="2">
        <v>0</v>
      </c>
      <c r="D29" s="2">
        <v>0</v>
      </c>
      <c r="E29" s="2">
        <v>0</v>
      </c>
      <c r="F29" s="2">
        <f>VLOOKUP(Share18[[#This Row],[Station]],'[9]Reach and Share'!$A$1:$C$562,3,0)</f>
        <v>2.392926670992862E-3</v>
      </c>
      <c r="G29" s="2">
        <f>Share18[[#This Row],[Q1''2025]]-Share18[[#This Row],[Q4]]</f>
        <v>2.392926670992862E-3</v>
      </c>
    </row>
    <row r="30" spans="1:7" x14ac:dyDescent="0.45">
      <c r="A30" s="3" t="s">
        <v>427</v>
      </c>
      <c r="B30" s="2">
        <v>0</v>
      </c>
      <c r="C30" s="2">
        <v>0</v>
      </c>
      <c r="D30" s="2">
        <v>0</v>
      </c>
      <c r="E30" s="2">
        <v>0</v>
      </c>
      <c r="F30" s="2">
        <f>VLOOKUP(Share18[[#This Row],[Station]],'[9]Reach and Share'!$A$1:$C$562,3,0)</f>
        <v>1.9873458792991558E-3</v>
      </c>
      <c r="G30" s="2">
        <f>Share18[[#This Row],[Q1''2025]]-Share18[[#This Row],[Q4]]</f>
        <v>1.9873458792991558E-3</v>
      </c>
    </row>
    <row r="31" spans="1:7" x14ac:dyDescent="0.45">
      <c r="A31" s="3" t="s">
        <v>281</v>
      </c>
      <c r="B31" s="2">
        <v>0</v>
      </c>
      <c r="C31" s="2">
        <v>0</v>
      </c>
      <c r="D31" s="2">
        <v>0</v>
      </c>
      <c r="E31" s="2">
        <v>0</v>
      </c>
      <c r="F31" s="2">
        <f>VLOOKUP(Share18[[#This Row],[Station]],'[9]Reach and Share'!$A$1:$C$562,3,0)</f>
        <v>1.9873458792991558E-3</v>
      </c>
      <c r="G31" s="2">
        <f>Share18[[#This Row],[Q1''2025]]-Share18[[#This Row],[Q4]]</f>
        <v>1.9873458792991558E-3</v>
      </c>
    </row>
    <row r="32" spans="1:7" x14ac:dyDescent="0.45">
      <c r="A32" s="3" t="s">
        <v>254</v>
      </c>
      <c r="B32" s="2">
        <v>0</v>
      </c>
      <c r="C32" s="2">
        <v>0</v>
      </c>
      <c r="D32" s="2">
        <v>0</v>
      </c>
      <c r="E32" s="2">
        <v>0</v>
      </c>
      <c r="F32" s="2">
        <f>VLOOKUP(Share18[[#This Row],[Station]],'[9]Reach and Share'!$A$1:$C$562,3,0)</f>
        <v>1.784555483452304E-3</v>
      </c>
      <c r="G32" s="2">
        <f>Share18[[#This Row],[Q1''2025]]-Share18[[#This Row],[Q4]]</f>
        <v>1.784555483452304E-3</v>
      </c>
    </row>
    <row r="33" spans="1:7" x14ac:dyDescent="0.45">
      <c r="A33" s="3" t="s">
        <v>336</v>
      </c>
      <c r="B33" s="2">
        <v>1.0140117994100301E-3</v>
      </c>
      <c r="C33" s="2">
        <v>2.2770022770022768E-3</v>
      </c>
      <c r="D33" s="2">
        <v>0</v>
      </c>
      <c r="E33" s="2">
        <v>0</v>
      </c>
      <c r="F33" s="2">
        <f>VLOOKUP(Share18[[#This Row],[Station]],'[9]Reach and Share'!$A$1:$C$562,3,0)</f>
        <v>1.784555483452304E-3</v>
      </c>
      <c r="G33" s="2">
        <f>Share18[[#This Row],[Q1''2025]]-Share18[[#This Row],[Q4]]</f>
        <v>1.784555483452304E-3</v>
      </c>
    </row>
    <row r="34" spans="1:7" x14ac:dyDescent="0.45">
      <c r="A34" s="3" t="s">
        <v>238</v>
      </c>
      <c r="B34" s="2">
        <v>0</v>
      </c>
      <c r="C34" s="2">
        <v>0</v>
      </c>
      <c r="D34" s="2">
        <v>0</v>
      </c>
      <c r="E34" s="2">
        <v>0</v>
      </c>
      <c r="F34" s="2">
        <f>VLOOKUP(Share18[[#This Row],[Station]],'[9]Reach and Share'!$A$1:$C$562,3,0)</f>
        <v>1.662881245944192E-3</v>
      </c>
      <c r="G34" s="2">
        <f>Share18[[#This Row],[Q1''2025]]-Share18[[#This Row],[Q4]]</f>
        <v>1.662881245944192E-3</v>
      </c>
    </row>
    <row r="35" spans="1:7" x14ac:dyDescent="0.45">
      <c r="A35" s="3" t="s">
        <v>19</v>
      </c>
      <c r="B35" s="2">
        <v>4.6091445427728613E-4</v>
      </c>
      <c r="C35" s="2">
        <v>4.9005049005048998E-3</v>
      </c>
      <c r="D35" s="2">
        <v>0</v>
      </c>
      <c r="E35" s="2">
        <v>0</v>
      </c>
      <c r="F35" s="2">
        <f>VLOOKUP(Share18[[#This Row],[Station]],'[9]Reach and Share'!$A$1:$C$562,3,0)</f>
        <v>1.662881245944192E-3</v>
      </c>
      <c r="G35" s="2">
        <f>Share18[[#This Row],[Q1''2025]]-Share18[[#This Row],[Q4]]</f>
        <v>1.662881245944192E-3</v>
      </c>
    </row>
    <row r="36" spans="1:7" x14ac:dyDescent="0.45">
      <c r="A36" s="3" t="s">
        <v>418</v>
      </c>
      <c r="B36" s="2">
        <v>0</v>
      </c>
      <c r="C36" s="2">
        <v>1.485001485001485E-2</v>
      </c>
      <c r="D36" s="2">
        <v>0</v>
      </c>
      <c r="E36" s="2">
        <v>9.200283085633405E-3</v>
      </c>
      <c r="F36" s="2">
        <f>VLOOKUP(Share18[[#This Row],[Station]],'[9]Reach and Share'!$A$1:$C$562,3,0)</f>
        <v>1.4600908500973389E-3</v>
      </c>
      <c r="G36" s="2">
        <f>Share18[[#This Row],[Q1''2025]]-Share18[[#This Row],[Q4]]</f>
        <v>-7.7401922355360663E-3</v>
      </c>
    </row>
    <row r="37" spans="1:7" x14ac:dyDescent="0.45">
      <c r="A37" s="3" t="s">
        <v>425</v>
      </c>
      <c r="B37" s="2">
        <v>0</v>
      </c>
      <c r="C37" s="2">
        <v>1.4355014355014351E-3</v>
      </c>
      <c r="D37" s="2">
        <v>0</v>
      </c>
      <c r="E37" s="2">
        <v>3.2554847841472043E-2</v>
      </c>
      <c r="F37" s="2">
        <f>VLOOKUP(Share18[[#This Row],[Station]],'[9]Reach and Share'!$A$1:$C$562,3,0)</f>
        <v>8.9227774172615187E-4</v>
      </c>
      <c r="G37" s="2">
        <f>Share18[[#This Row],[Q1''2025]]-Share18[[#This Row],[Q4]]</f>
        <v>-3.1662570099745893E-2</v>
      </c>
    </row>
    <row r="38" spans="1:7" x14ac:dyDescent="0.45">
      <c r="A38" s="3" t="s">
        <v>445</v>
      </c>
      <c r="B38" s="2">
        <v>0</v>
      </c>
      <c r="C38" s="2">
        <v>0</v>
      </c>
      <c r="D38" s="2">
        <v>0</v>
      </c>
      <c r="E38" s="2">
        <v>0</v>
      </c>
      <c r="F38" s="2">
        <f>VLOOKUP(Share18[[#This Row],[Station]],'[9]Reach and Share'!$A$1:$C$562,3,0)</f>
        <v>7.3004542504866968E-4</v>
      </c>
      <c r="G38" s="2">
        <f>Share18[[#This Row],[Q1''2025]]-Share18[[#This Row],[Q4]]</f>
        <v>7.3004542504866968E-4</v>
      </c>
    </row>
    <row r="39" spans="1:7" x14ac:dyDescent="0.45">
      <c r="A39" s="3" t="s">
        <v>28</v>
      </c>
      <c r="B39" s="2">
        <v>1.0508849557522119E-2</v>
      </c>
      <c r="C39" s="2">
        <v>0</v>
      </c>
      <c r="D39" s="2">
        <v>0</v>
      </c>
      <c r="E39" s="2">
        <v>0</v>
      </c>
      <c r="F39" s="2">
        <f>VLOOKUP(Share18[[#This Row],[Station]],'[9]Reach and Share'!$A$1:$C$562,3,0)</f>
        <v>6.8948734587929918E-4</v>
      </c>
      <c r="G39" s="2">
        <f>Share18[[#This Row],[Q1''2025]]-Share18[[#This Row],[Q4]]</f>
        <v>6.8948734587929918E-4</v>
      </c>
    </row>
    <row r="40" spans="1:7" x14ac:dyDescent="0.45">
      <c r="A40" s="3" t="s">
        <v>218</v>
      </c>
      <c r="B40" s="2">
        <v>0</v>
      </c>
      <c r="C40" s="2">
        <v>0</v>
      </c>
      <c r="D40" s="2">
        <v>0</v>
      </c>
      <c r="E40" s="2">
        <v>0</v>
      </c>
      <c r="F40" s="2">
        <f>VLOOKUP(Share18[[#This Row],[Station]],'[9]Reach and Share'!$A$1:$C$562,3,0)</f>
        <v>5.2725502920181698E-4</v>
      </c>
      <c r="G40" s="2">
        <f>Share18[[#This Row],[Q1''2025]]-Share18[[#This Row],[Q4]]</f>
        <v>5.2725502920181698E-4</v>
      </c>
    </row>
    <row r="41" spans="1:7" x14ac:dyDescent="0.45">
      <c r="A41" s="3" t="s">
        <v>90</v>
      </c>
      <c r="B41" s="2">
        <v>0</v>
      </c>
      <c r="C41" s="2">
        <v>0</v>
      </c>
      <c r="D41" s="2">
        <v>0</v>
      </c>
      <c r="E41" s="2">
        <v>5.3078556263269638E-4</v>
      </c>
      <c r="F41" s="2">
        <f>VLOOKUP(Share18[[#This Row],[Station]],'[9]Reach and Share'!$A$1:$C$562,3,0)</f>
        <v>2.8390655418559379E-4</v>
      </c>
      <c r="G41" s="2">
        <f>Share18[[#This Row],[Q1''2025]]-Share18[[#This Row],[Q4]]</f>
        <v>-2.4687900844710259E-4</v>
      </c>
    </row>
    <row r="42" spans="1:7" x14ac:dyDescent="0.45">
      <c r="A42" s="3" t="s">
        <v>137</v>
      </c>
      <c r="B42" s="2">
        <v>0</v>
      </c>
      <c r="C42" s="2">
        <v>0</v>
      </c>
      <c r="D42" s="2">
        <v>0</v>
      </c>
      <c r="E42" s="2">
        <v>0</v>
      </c>
      <c r="F42" s="2">
        <f>VLOOKUP(Share18[[#This Row],[Station]],'[9]Reach and Share'!$A$1:$C$562,3,0)</f>
        <v>2.8390655418559379E-4</v>
      </c>
      <c r="G42" s="2">
        <f>Share18[[#This Row],[Q1''2025]]-Share18[[#This Row],[Q4]]</f>
        <v>2.8390655418559379E-4</v>
      </c>
    </row>
    <row r="43" spans="1:7" x14ac:dyDescent="0.45">
      <c r="A43" s="3" t="s">
        <v>22</v>
      </c>
      <c r="B43" s="2">
        <v>0</v>
      </c>
      <c r="C43" s="2">
        <v>1.881001881001881E-3</v>
      </c>
      <c r="D43" s="2">
        <v>0</v>
      </c>
      <c r="E43" s="2">
        <v>0</v>
      </c>
      <c r="F43" s="2">
        <f>VLOOKUP(Share18[[#This Row],[Station]],'[9]Reach and Share'!$A$1:$C$562,3,0)</f>
        <v>2.8390655418559379E-4</v>
      </c>
      <c r="G43" s="2">
        <f>Share18[[#This Row],[Q1''2025]]-Share18[[#This Row],[Q4]]</f>
        <v>2.8390655418559379E-4</v>
      </c>
    </row>
    <row r="44" spans="1:7" x14ac:dyDescent="0.45">
      <c r="A44" s="3" t="s">
        <v>49</v>
      </c>
      <c r="B44" s="2">
        <v>3.5029498525073737E-3</v>
      </c>
      <c r="C44" s="2">
        <v>0</v>
      </c>
      <c r="D44" s="2">
        <v>0</v>
      </c>
      <c r="E44" s="2">
        <v>7.9028072658645903E-3</v>
      </c>
      <c r="F44" s="2">
        <f>VLOOKUP(Share18[[#This Row],[Station]],'[9]Reach and Share'!$A$1:$C$562,3,0)</f>
        <v>0</v>
      </c>
      <c r="G44" s="2">
        <f>Share18[[#This Row],[Q1''2025]]-Share18[[#This Row],[Q4]]</f>
        <v>-7.9028072658645903E-3</v>
      </c>
    </row>
    <row r="45" spans="1:7" x14ac:dyDescent="0.45">
      <c r="A45" s="3" t="s">
        <v>213</v>
      </c>
      <c r="B45" s="2">
        <v>0</v>
      </c>
      <c r="C45" s="2">
        <v>0</v>
      </c>
      <c r="D45" s="2">
        <v>0</v>
      </c>
      <c r="E45" s="2">
        <v>6.6053314460957782E-3</v>
      </c>
      <c r="F45" s="2">
        <f>VLOOKUP(Share18[[#This Row],[Station]],'[9]Reach and Share'!$A$1:$C$562,3,0)</f>
        <v>0</v>
      </c>
      <c r="G45" s="2">
        <f>Share18[[#This Row],[Q1''2025]]-Share18[[#This Row],[Q4]]</f>
        <v>-6.6053314460957782E-3</v>
      </c>
    </row>
    <row r="46" spans="1:7" x14ac:dyDescent="0.45">
      <c r="A46" s="3" t="s">
        <v>513</v>
      </c>
      <c r="B46" s="2">
        <v>0</v>
      </c>
      <c r="C46" s="2">
        <v>0</v>
      </c>
      <c r="D46" s="2">
        <v>0</v>
      </c>
      <c r="E46" s="2">
        <v>6.3104505779665006E-3</v>
      </c>
      <c r="F46" s="2">
        <f>VLOOKUP(Share18[[#This Row],[Station]],'[9]Reach and Share'!$A$1:$C$562,3,0)</f>
        <v>0</v>
      </c>
      <c r="G46" s="2">
        <f>Share18[[#This Row],[Q1''2025]]-Share18[[#This Row],[Q4]]</f>
        <v>-6.3104505779665006E-3</v>
      </c>
    </row>
    <row r="47" spans="1:7" x14ac:dyDescent="0.45">
      <c r="A47" s="3" t="s">
        <v>519</v>
      </c>
      <c r="B47" s="2">
        <v>0</v>
      </c>
      <c r="C47" s="2">
        <v>0</v>
      </c>
      <c r="D47" s="2">
        <v>0</v>
      </c>
      <c r="E47" s="2">
        <v>5.7206888417079497E-3</v>
      </c>
      <c r="F47" s="2">
        <f>VLOOKUP(Share18[[#This Row],[Station]],'[9]Reach and Share'!$A$1:$C$562,3,0)</f>
        <v>0</v>
      </c>
      <c r="G47" s="2">
        <f>Share18[[#This Row],[Q1''2025]]-Share18[[#This Row],[Q4]]</f>
        <v>-5.7206888417079497E-3</v>
      </c>
    </row>
    <row r="48" spans="1:7" x14ac:dyDescent="0.45">
      <c r="A48" s="3" t="s">
        <v>521</v>
      </c>
      <c r="B48" s="2">
        <v>0</v>
      </c>
      <c r="C48" s="2">
        <v>0</v>
      </c>
      <c r="D48" s="2">
        <v>0</v>
      </c>
      <c r="E48" s="2">
        <v>4.3052606746874257E-3</v>
      </c>
      <c r="F48" s="2">
        <f>VLOOKUP(Share18[[#This Row],[Station]],'[9]Reach and Share'!$A$1:$C$562,3,0)</f>
        <v>0</v>
      </c>
      <c r="G48" s="2">
        <f>Share18[[#This Row],[Q1''2025]]-Share18[[#This Row],[Q4]]</f>
        <v>-4.3052606746874257E-3</v>
      </c>
    </row>
    <row r="49" spans="1:7" x14ac:dyDescent="0.45">
      <c r="A49" s="3" t="s">
        <v>110</v>
      </c>
      <c r="B49" s="2">
        <v>0</v>
      </c>
      <c r="C49" s="2">
        <v>0</v>
      </c>
      <c r="D49" s="2">
        <v>0</v>
      </c>
      <c r="E49" s="2">
        <v>3.9514036329322951E-3</v>
      </c>
      <c r="F49" s="2">
        <f>VLOOKUP(Share18[[#This Row],[Station]],'[9]Reach and Share'!$A$1:$C$562,3,0)</f>
        <v>0</v>
      </c>
      <c r="G49" s="2">
        <f>Share18[[#This Row],[Q1''2025]]-Share18[[#This Row],[Q4]]</f>
        <v>-3.9514036329322951E-3</v>
      </c>
    </row>
    <row r="50" spans="1:7" x14ac:dyDescent="0.45">
      <c r="A50" s="3" t="s">
        <v>426</v>
      </c>
      <c r="B50" s="2">
        <v>0</v>
      </c>
      <c r="C50" s="2">
        <v>0</v>
      </c>
      <c r="D50" s="2">
        <v>0</v>
      </c>
      <c r="E50" s="2">
        <v>2.889832507666903E-3</v>
      </c>
      <c r="F50" s="2">
        <f>VLOOKUP(Share18[[#This Row],[Station]],'[9]Reach and Share'!$A$1:$C$562,3,0)</f>
        <v>0</v>
      </c>
      <c r="G50" s="2">
        <f>Share18[[#This Row],[Q1''2025]]-Share18[[#This Row],[Q4]]</f>
        <v>-2.889832507666903E-3</v>
      </c>
    </row>
    <row r="51" spans="1:7" x14ac:dyDescent="0.45">
      <c r="A51" s="3" t="s">
        <v>97</v>
      </c>
      <c r="B51" s="2">
        <v>0</v>
      </c>
      <c r="C51" s="2">
        <v>0</v>
      </c>
      <c r="D51" s="2">
        <v>0</v>
      </c>
      <c r="E51" s="2">
        <v>2.889832507666903E-3</v>
      </c>
      <c r="F51" s="2">
        <f>VLOOKUP(Share18[[#This Row],[Station]],'[9]Reach and Share'!$A$1:$C$562,3,0)</f>
        <v>0</v>
      </c>
      <c r="G51" s="2">
        <f>Share18[[#This Row],[Q1''2025]]-Share18[[#This Row],[Q4]]</f>
        <v>-2.889832507666903E-3</v>
      </c>
    </row>
    <row r="52" spans="1:7" x14ac:dyDescent="0.45">
      <c r="A52" s="3" t="s">
        <v>21</v>
      </c>
      <c r="B52" s="2">
        <v>0</v>
      </c>
      <c r="C52" s="2">
        <v>0</v>
      </c>
      <c r="D52" s="2">
        <v>0</v>
      </c>
      <c r="E52" s="2">
        <v>2.771880160415192E-3</v>
      </c>
      <c r="F52" s="2">
        <f>VLOOKUP(Share18[[#This Row],[Station]],'[9]Reach and Share'!$A$1:$C$562,3,0)</f>
        <v>0</v>
      </c>
      <c r="G52" s="2">
        <f>Share18[[#This Row],[Q1''2025]]-Share18[[#This Row],[Q4]]</f>
        <v>-2.771880160415192E-3</v>
      </c>
    </row>
    <row r="53" spans="1:7" x14ac:dyDescent="0.45">
      <c r="A53" s="3" t="s">
        <v>48</v>
      </c>
      <c r="B53" s="2">
        <v>1.2905604719764012E-3</v>
      </c>
      <c r="C53" s="2">
        <v>0</v>
      </c>
      <c r="D53" s="2">
        <v>9.1190189193438489E-3</v>
      </c>
      <c r="E53" s="2">
        <v>2.1821184241566411E-3</v>
      </c>
      <c r="F53" s="2">
        <f>VLOOKUP(Share18[[#This Row],[Station]],'[9]Reach and Share'!$A$1:$C$562,3,0)</f>
        <v>0</v>
      </c>
      <c r="G53" s="2">
        <f>Share18[[#This Row],[Q1''2025]]-Share18[[#This Row],[Q4]]</f>
        <v>-2.1821184241566411E-3</v>
      </c>
    </row>
    <row r="54" spans="1:7" x14ac:dyDescent="0.45">
      <c r="A54" s="3" t="s">
        <v>316</v>
      </c>
      <c r="B54" s="2">
        <v>0</v>
      </c>
      <c r="C54" s="2">
        <v>0</v>
      </c>
      <c r="D54" s="2">
        <v>0</v>
      </c>
      <c r="E54" s="2">
        <v>1.8872375560273649E-3</v>
      </c>
      <c r="F54" s="2">
        <f>VLOOKUP(Share18[[#This Row],[Station]],'[9]Reach and Share'!$A$1:$C$562,3,0)</f>
        <v>0</v>
      </c>
      <c r="G54" s="2">
        <f>Share18[[#This Row],[Q1''2025]]-Share18[[#This Row],[Q4]]</f>
        <v>-1.8872375560273649E-3</v>
      </c>
    </row>
    <row r="55" spans="1:7" x14ac:dyDescent="0.45">
      <c r="A55" s="3" t="s">
        <v>383</v>
      </c>
      <c r="B55" s="2">
        <v>0</v>
      </c>
      <c r="C55" s="2">
        <v>0</v>
      </c>
      <c r="D55" s="2">
        <v>0</v>
      </c>
      <c r="E55" s="2">
        <v>1.592356687898089E-3</v>
      </c>
      <c r="F55" s="2">
        <f>VLOOKUP(Share18[[#This Row],[Station]],'[9]Reach and Share'!$A$1:$C$562,3,0)</f>
        <v>0</v>
      </c>
      <c r="G55" s="2">
        <f>Share18[[#This Row],[Q1''2025]]-Share18[[#This Row],[Q4]]</f>
        <v>-1.592356687898089E-3</v>
      </c>
    </row>
    <row r="56" spans="1:7" x14ac:dyDescent="0.45">
      <c r="A56" s="3" t="s">
        <v>40</v>
      </c>
      <c r="B56" s="2">
        <v>4.6091445427728613E-4</v>
      </c>
      <c r="C56" s="2">
        <v>0</v>
      </c>
      <c r="D56" s="2">
        <v>8.3853047534196326E-4</v>
      </c>
      <c r="E56" s="2">
        <v>1.061571125265393E-3</v>
      </c>
      <c r="F56" s="2">
        <f>VLOOKUP(Share18[[#This Row],[Station]],'[9]Reach and Share'!$A$1:$C$562,3,0)</f>
        <v>0</v>
      </c>
      <c r="G56" s="2">
        <f>Share18[[#This Row],[Q1''2025]]-Share18[[#This Row],[Q4]]</f>
        <v>-1.061571125265393E-3</v>
      </c>
    </row>
    <row r="57" spans="1:7" x14ac:dyDescent="0.45">
      <c r="A57" s="3" t="s">
        <v>152</v>
      </c>
      <c r="B57" s="2">
        <v>0</v>
      </c>
      <c r="C57" s="2">
        <v>0</v>
      </c>
      <c r="D57" s="2">
        <v>0</v>
      </c>
      <c r="E57" s="2">
        <v>1.061571125265393E-3</v>
      </c>
      <c r="F57" s="2">
        <f>VLOOKUP(Share18[[#This Row],[Station]],'[9]Reach and Share'!$A$1:$C$562,3,0)</f>
        <v>0</v>
      </c>
      <c r="G57" s="2">
        <f>Share18[[#This Row],[Q1''2025]]-Share18[[#This Row],[Q4]]</f>
        <v>-1.061571125265393E-3</v>
      </c>
    </row>
    <row r="58" spans="1:7" x14ac:dyDescent="0.45">
      <c r="A58" s="3" t="s">
        <v>322</v>
      </c>
      <c r="B58" s="2">
        <v>0</v>
      </c>
      <c r="C58" s="2">
        <v>0</v>
      </c>
      <c r="D58" s="2">
        <v>2.9872648184057437E-3</v>
      </c>
      <c r="E58" s="2">
        <v>1.0025949516395381E-3</v>
      </c>
      <c r="F58" s="2">
        <f>VLOOKUP(Share18[[#This Row],[Station]],'[9]Reach and Share'!$A$1:$C$562,3,0)</f>
        <v>0</v>
      </c>
      <c r="G58" s="2">
        <f>Share18[[#This Row],[Q1''2025]]-Share18[[#This Row],[Q4]]</f>
        <v>-1.0025949516395381E-3</v>
      </c>
    </row>
    <row r="59" spans="1:7" x14ac:dyDescent="0.45">
      <c r="A59" s="3" t="s">
        <v>491</v>
      </c>
      <c r="B59" s="2">
        <v>0</v>
      </c>
      <c r="C59" s="2">
        <v>0</v>
      </c>
      <c r="D59" s="2">
        <v>2.096326188354908E-3</v>
      </c>
      <c r="E59" s="2">
        <v>5.3078556263269638E-4</v>
      </c>
      <c r="F59" s="2">
        <f>VLOOKUP(Share18[[#This Row],[Station]],'[9]Reach and Share'!$A$1:$C$562,3,0)</f>
        <v>0</v>
      </c>
      <c r="G59" s="2">
        <f>Share18[[#This Row],[Q1''2025]]-Share18[[#This Row],[Q4]]</f>
        <v>-5.3078556263269638E-4</v>
      </c>
    </row>
    <row r="60" spans="1:7" x14ac:dyDescent="0.45">
      <c r="A60" s="3" t="s">
        <v>295</v>
      </c>
      <c r="B60" s="2">
        <v>0</v>
      </c>
      <c r="C60" s="2">
        <v>0</v>
      </c>
      <c r="D60" s="2">
        <v>4.66432576908967E-3</v>
      </c>
      <c r="E60" s="2">
        <v>4.1283321538098603E-4</v>
      </c>
      <c r="F60" s="2">
        <f>VLOOKUP(Share18[[#This Row],[Station]],'[9]Reach and Share'!$A$1:$C$562,3,0)</f>
        <v>0</v>
      </c>
      <c r="G60" s="2">
        <f>Share18[[#This Row],[Q1''2025]]-Share18[[#This Row],[Q4]]</f>
        <v>-4.1283321538098603E-4</v>
      </c>
    </row>
    <row r="61" spans="1:7" x14ac:dyDescent="0.45">
      <c r="A61" s="3" t="s">
        <v>417</v>
      </c>
      <c r="B61" s="2">
        <v>0</v>
      </c>
      <c r="C61" s="2">
        <v>0</v>
      </c>
      <c r="D61" s="2">
        <v>0</v>
      </c>
      <c r="E61" s="2">
        <v>2.3590469450342059E-4</v>
      </c>
      <c r="F61" s="2">
        <f>VLOOKUP(Share18[[#This Row],[Station]],'[9]Reach and Share'!$A$1:$C$562,3,0)</f>
        <v>0</v>
      </c>
      <c r="G61" s="2">
        <f>Share18[[#This Row],[Q1''2025]]-Share18[[#This Row],[Q4]]</f>
        <v>-2.3590469450342059E-4</v>
      </c>
    </row>
    <row r="62" spans="1:7" x14ac:dyDescent="0.45">
      <c r="A62" s="3" t="s">
        <v>506</v>
      </c>
      <c r="B62" s="2">
        <v>0</v>
      </c>
      <c r="C62" s="2">
        <v>0</v>
      </c>
      <c r="D62" s="2">
        <v>0</v>
      </c>
      <c r="E62" s="2">
        <v>0</v>
      </c>
      <c r="F62" s="2">
        <f>VLOOKUP(Share18[[#This Row],[Station]],'[9]Reach and Share'!$A$1:$C$562,3,0)</f>
        <v>0</v>
      </c>
      <c r="G62" s="2">
        <f>Share18[[#This Row],[Q1''2025]]-Share18[[#This Row],[Q4]]</f>
        <v>0</v>
      </c>
    </row>
    <row r="63" spans="1:7" x14ac:dyDescent="0.45">
      <c r="A63" s="3" t="s">
        <v>347</v>
      </c>
      <c r="B63" s="2">
        <v>0</v>
      </c>
      <c r="C63" s="2">
        <v>0</v>
      </c>
      <c r="D63" s="2">
        <v>0</v>
      </c>
      <c r="E63" s="2">
        <v>0</v>
      </c>
      <c r="F63" s="2">
        <f>VLOOKUP(Share18[[#This Row],[Station]],'[9]Reach and Share'!$A$1:$C$562,3,0)</f>
        <v>0</v>
      </c>
      <c r="G63" s="2">
        <f>Share18[[#This Row],[Q1''2025]]-Share18[[#This Row],[Q4]]</f>
        <v>0</v>
      </c>
    </row>
    <row r="64" spans="1:7" x14ac:dyDescent="0.45">
      <c r="A64" s="3" t="s">
        <v>340</v>
      </c>
      <c r="B64" s="2">
        <v>0</v>
      </c>
      <c r="C64" s="2">
        <v>0</v>
      </c>
      <c r="D64" s="2">
        <v>0</v>
      </c>
      <c r="E64" s="2">
        <v>0</v>
      </c>
      <c r="F64" s="2">
        <f>VLOOKUP(Share18[[#This Row],[Station]],'[9]Reach and Share'!$A$1:$C$562,3,0)</f>
        <v>0</v>
      </c>
      <c r="G64" s="2">
        <f>Share18[[#This Row],[Q1''2025]]-Share18[[#This Row],[Q4]]</f>
        <v>0</v>
      </c>
    </row>
    <row r="65" spans="1:7" x14ac:dyDescent="0.45">
      <c r="A65" s="3" t="s">
        <v>350</v>
      </c>
      <c r="B65" s="2">
        <v>0</v>
      </c>
      <c r="C65" s="2">
        <v>0</v>
      </c>
      <c r="D65" s="2">
        <v>0</v>
      </c>
      <c r="E65" s="2">
        <v>0</v>
      </c>
      <c r="F65" s="2">
        <f>VLOOKUP(Share18[[#This Row],[Station]],'[9]Reach and Share'!$A$1:$C$562,3,0)</f>
        <v>0</v>
      </c>
      <c r="G65" s="2">
        <f>Share18[[#This Row],[Q1''2025]]-Share18[[#This Row],[Q4]]</f>
        <v>0</v>
      </c>
    </row>
    <row r="66" spans="1:7" x14ac:dyDescent="0.45">
      <c r="A66" s="3" t="s">
        <v>348</v>
      </c>
      <c r="B66" s="2">
        <v>0</v>
      </c>
      <c r="C66" s="2">
        <v>0</v>
      </c>
      <c r="D66" s="2">
        <v>0</v>
      </c>
      <c r="E66" s="2">
        <v>0</v>
      </c>
      <c r="F66" s="2">
        <f>VLOOKUP(Share18[[#This Row],[Station]],'[9]Reach and Share'!$A$1:$C$562,3,0)</f>
        <v>0</v>
      </c>
      <c r="G66" s="2">
        <f>Share18[[#This Row],[Q1''2025]]-Share18[[#This Row],[Q4]]</f>
        <v>0</v>
      </c>
    </row>
    <row r="67" spans="1:7" x14ac:dyDescent="0.45">
      <c r="A67" s="3" t="s">
        <v>349</v>
      </c>
      <c r="B67" s="2">
        <v>0</v>
      </c>
      <c r="C67" s="2">
        <v>0</v>
      </c>
      <c r="D67" s="2">
        <v>0</v>
      </c>
      <c r="E67" s="2">
        <v>0</v>
      </c>
      <c r="F67" s="2">
        <f>VLOOKUP(Share18[[#This Row],[Station]],'[9]Reach and Share'!$A$1:$C$562,3,0)</f>
        <v>0</v>
      </c>
      <c r="G67" s="2">
        <f>Share18[[#This Row],[Q1''2025]]-Share18[[#This Row],[Q4]]</f>
        <v>0</v>
      </c>
    </row>
    <row r="68" spans="1:7" x14ac:dyDescent="0.45">
      <c r="A68" s="3" t="s">
        <v>345</v>
      </c>
      <c r="B68" s="2">
        <v>0</v>
      </c>
      <c r="C68" s="2">
        <v>0</v>
      </c>
      <c r="D68" s="2">
        <v>0</v>
      </c>
      <c r="E68" s="2">
        <v>0</v>
      </c>
      <c r="F68" s="2">
        <f>VLOOKUP(Share18[[#This Row],[Station]],'[9]Reach and Share'!$A$1:$C$562,3,0)</f>
        <v>0</v>
      </c>
      <c r="G68" s="2">
        <f>Share18[[#This Row],[Q1''2025]]-Share18[[#This Row],[Q4]]</f>
        <v>0</v>
      </c>
    </row>
    <row r="69" spans="1:7" x14ac:dyDescent="0.45">
      <c r="A69" s="3" t="s">
        <v>344</v>
      </c>
      <c r="B69" s="2">
        <v>0</v>
      </c>
      <c r="C69" s="2">
        <v>0</v>
      </c>
      <c r="D69" s="2">
        <v>0</v>
      </c>
      <c r="E69" s="2">
        <v>0</v>
      </c>
      <c r="F69" s="2">
        <f>VLOOKUP(Share18[[#This Row],[Station]],'[9]Reach and Share'!$A$1:$C$562,3,0)</f>
        <v>0</v>
      </c>
      <c r="G69" s="2">
        <f>Share18[[#This Row],[Q1''2025]]-Share18[[#This Row],[Q4]]</f>
        <v>0</v>
      </c>
    </row>
    <row r="70" spans="1:7" x14ac:dyDescent="0.45">
      <c r="A70" s="3" t="s">
        <v>343</v>
      </c>
      <c r="B70" s="2">
        <v>0</v>
      </c>
      <c r="C70" s="2">
        <v>0</v>
      </c>
      <c r="D70" s="2">
        <v>0</v>
      </c>
      <c r="E70" s="2">
        <v>0</v>
      </c>
      <c r="F70" s="2">
        <f>VLOOKUP(Share18[[#This Row],[Station]],'[9]Reach and Share'!$A$1:$C$562,3,0)</f>
        <v>0</v>
      </c>
      <c r="G70" s="2">
        <f>Share18[[#This Row],[Q1''2025]]-Share18[[#This Row],[Q4]]</f>
        <v>0</v>
      </c>
    </row>
    <row r="71" spans="1:7" x14ac:dyDescent="0.45">
      <c r="A71" s="3" t="s">
        <v>175</v>
      </c>
      <c r="B71" s="2">
        <v>0</v>
      </c>
      <c r="C71" s="2">
        <v>0</v>
      </c>
      <c r="D71" s="2">
        <v>0</v>
      </c>
      <c r="E71" s="2">
        <v>0</v>
      </c>
      <c r="F71" s="2">
        <f>VLOOKUP(Share18[[#This Row],[Station]],'[9]Reach and Share'!$A$1:$C$562,3,0)</f>
        <v>0</v>
      </c>
      <c r="G71" s="2">
        <f>Share18[[#This Row],[Q1''2025]]-Share18[[#This Row],[Q4]]</f>
        <v>0</v>
      </c>
    </row>
    <row r="72" spans="1:7" x14ac:dyDescent="0.45">
      <c r="A72" s="3" t="s">
        <v>493</v>
      </c>
      <c r="B72" s="2">
        <v>0</v>
      </c>
      <c r="C72" s="2">
        <v>0</v>
      </c>
      <c r="D72" s="2">
        <v>0</v>
      </c>
      <c r="E72" s="2">
        <v>0</v>
      </c>
      <c r="F72" s="2">
        <f>VLOOKUP(Share18[[#This Row],[Station]],'[9]Reach and Share'!$A$1:$C$562,3,0)</f>
        <v>0</v>
      </c>
      <c r="G72" s="2">
        <f>Share18[[#This Row],[Q1''2025]]-Share18[[#This Row],[Q4]]</f>
        <v>0</v>
      </c>
    </row>
    <row r="73" spans="1:7" x14ac:dyDescent="0.45">
      <c r="A73" s="3" t="s">
        <v>346</v>
      </c>
      <c r="B73" s="2">
        <v>0</v>
      </c>
      <c r="C73" s="2">
        <v>0</v>
      </c>
      <c r="D73" s="2">
        <v>0</v>
      </c>
      <c r="E73" s="2">
        <v>0</v>
      </c>
      <c r="F73" s="2">
        <f>VLOOKUP(Share18[[#This Row],[Station]],'[9]Reach and Share'!$A$1:$C$562,3,0)</f>
        <v>0</v>
      </c>
      <c r="G73" s="2">
        <f>Share18[[#This Row],[Q1''2025]]-Share18[[#This Row],[Q4]]</f>
        <v>0</v>
      </c>
    </row>
    <row r="74" spans="1:7" x14ac:dyDescent="0.45">
      <c r="A74" s="3" t="s">
        <v>242</v>
      </c>
      <c r="B74" s="2">
        <v>0</v>
      </c>
      <c r="C74" s="2">
        <v>0</v>
      </c>
      <c r="D74" s="2">
        <v>0</v>
      </c>
      <c r="E74" s="2">
        <v>0</v>
      </c>
      <c r="F74" s="2">
        <f>VLOOKUP(Share18[[#This Row],[Station]],'[9]Reach and Share'!$A$1:$C$562,3,0)</f>
        <v>0</v>
      </c>
      <c r="G74" s="2">
        <f>Share18[[#This Row],[Q1''2025]]-Share18[[#This Row],[Q4]]</f>
        <v>0</v>
      </c>
    </row>
    <row r="75" spans="1:7" x14ac:dyDescent="0.45">
      <c r="A75" s="3" t="s">
        <v>355</v>
      </c>
      <c r="B75" s="2">
        <v>0</v>
      </c>
      <c r="C75" s="2">
        <v>0</v>
      </c>
      <c r="D75" s="2">
        <v>0</v>
      </c>
      <c r="E75" s="2">
        <v>0</v>
      </c>
      <c r="F75" s="2">
        <f>VLOOKUP(Share18[[#This Row],[Station]],'[9]Reach and Share'!$A$1:$C$562,3,0)</f>
        <v>0</v>
      </c>
      <c r="G75" s="2">
        <f>Share18[[#This Row],[Q1''2025]]-Share18[[#This Row],[Q4]]</f>
        <v>0</v>
      </c>
    </row>
    <row r="76" spans="1:7" x14ac:dyDescent="0.45">
      <c r="A76" s="3" t="s">
        <v>118</v>
      </c>
      <c r="B76" s="2">
        <v>0</v>
      </c>
      <c r="C76" s="2">
        <v>0</v>
      </c>
      <c r="D76" s="2">
        <v>0</v>
      </c>
      <c r="E76" s="2">
        <v>0</v>
      </c>
      <c r="F76" s="2">
        <f>VLOOKUP(Share18[[#This Row],[Station]],'[9]Reach and Share'!$A$1:$C$562,3,0)</f>
        <v>0</v>
      </c>
      <c r="G76" s="2">
        <f>Share18[[#This Row],[Q1''2025]]-Share18[[#This Row],[Q4]]</f>
        <v>0</v>
      </c>
    </row>
    <row r="77" spans="1:7" x14ac:dyDescent="0.45">
      <c r="A77" s="3" t="s">
        <v>119</v>
      </c>
      <c r="B77" s="2">
        <v>0</v>
      </c>
      <c r="C77" s="2">
        <v>0</v>
      </c>
      <c r="D77" s="2">
        <v>0</v>
      </c>
      <c r="E77" s="2">
        <v>0</v>
      </c>
      <c r="F77" s="2">
        <f>VLOOKUP(Share18[[#This Row],[Station]],'[9]Reach and Share'!$A$1:$C$562,3,0)</f>
        <v>0</v>
      </c>
      <c r="G77" s="2">
        <f>Share18[[#This Row],[Q1''2025]]-Share18[[#This Row],[Q4]]</f>
        <v>0</v>
      </c>
    </row>
    <row r="78" spans="1:7" x14ac:dyDescent="0.45">
      <c r="A78" s="3" t="s">
        <v>358</v>
      </c>
      <c r="B78" s="2">
        <v>0</v>
      </c>
      <c r="C78" s="2">
        <v>0</v>
      </c>
      <c r="D78" s="2">
        <v>0</v>
      </c>
      <c r="E78" s="2">
        <v>0</v>
      </c>
      <c r="F78" s="2">
        <f>VLOOKUP(Share18[[#This Row],[Station]],'[9]Reach and Share'!$A$1:$C$562,3,0)</f>
        <v>0</v>
      </c>
      <c r="G78" s="2">
        <f>Share18[[#This Row],[Q1''2025]]-Share18[[#This Row],[Q4]]</f>
        <v>0</v>
      </c>
    </row>
    <row r="79" spans="1:7" x14ac:dyDescent="0.45">
      <c r="A79" s="3" t="s">
        <v>158</v>
      </c>
      <c r="B79" s="2">
        <v>0</v>
      </c>
      <c r="C79" s="2">
        <v>0</v>
      </c>
      <c r="D79" s="2">
        <v>0</v>
      </c>
      <c r="E79" s="2">
        <v>0</v>
      </c>
      <c r="F79" s="2">
        <f>VLOOKUP(Share18[[#This Row],[Station]],'[9]Reach and Share'!$A$1:$C$562,3,0)</f>
        <v>0</v>
      </c>
      <c r="G79" s="2">
        <f>Share18[[#This Row],[Q1''2025]]-Share18[[#This Row],[Q4]]</f>
        <v>0</v>
      </c>
    </row>
    <row r="80" spans="1:7" x14ac:dyDescent="0.45">
      <c r="A80" s="3" t="s">
        <v>356</v>
      </c>
      <c r="B80" s="2">
        <v>0</v>
      </c>
      <c r="C80" s="2">
        <v>0</v>
      </c>
      <c r="D80" s="2">
        <v>0</v>
      </c>
      <c r="E80" s="2">
        <v>0</v>
      </c>
      <c r="F80" s="2">
        <f>VLOOKUP(Share18[[#This Row],[Station]],'[9]Reach and Share'!$A$1:$C$562,3,0)</f>
        <v>0</v>
      </c>
      <c r="G80" s="2">
        <f>Share18[[#This Row],[Q1''2025]]-Share18[[#This Row],[Q4]]</f>
        <v>0</v>
      </c>
    </row>
    <row r="81" spans="1:7" x14ac:dyDescent="0.45">
      <c r="A81" s="3" t="s">
        <v>357</v>
      </c>
      <c r="B81" s="2">
        <v>0</v>
      </c>
      <c r="C81" s="2">
        <v>0</v>
      </c>
      <c r="D81" s="2">
        <v>0</v>
      </c>
      <c r="E81" s="2">
        <v>0</v>
      </c>
      <c r="F81" s="2">
        <f>VLOOKUP(Share18[[#This Row],[Station]],'[9]Reach and Share'!$A$1:$C$562,3,0)</f>
        <v>0</v>
      </c>
      <c r="G81" s="2">
        <f>Share18[[#This Row],[Q1''2025]]-Share18[[#This Row],[Q4]]</f>
        <v>0</v>
      </c>
    </row>
    <row r="82" spans="1:7" x14ac:dyDescent="0.45">
      <c r="A82" s="3" t="s">
        <v>354</v>
      </c>
      <c r="B82" s="2">
        <v>0</v>
      </c>
      <c r="C82" s="2">
        <v>0</v>
      </c>
      <c r="D82" s="2">
        <v>0</v>
      </c>
      <c r="E82" s="2">
        <v>0</v>
      </c>
      <c r="F82" s="2">
        <f>VLOOKUP(Share18[[#This Row],[Station]],'[9]Reach and Share'!$A$1:$C$562,3,0)</f>
        <v>0</v>
      </c>
      <c r="G82" s="2">
        <f>Share18[[#This Row],[Q1''2025]]-Share18[[#This Row],[Q4]]</f>
        <v>0</v>
      </c>
    </row>
    <row r="83" spans="1:7" x14ac:dyDescent="0.45">
      <c r="A83" s="3" t="s">
        <v>473</v>
      </c>
      <c r="B83" s="2">
        <v>0</v>
      </c>
      <c r="C83" s="2">
        <v>0</v>
      </c>
      <c r="D83" s="2">
        <v>0</v>
      </c>
      <c r="E83" s="2">
        <v>0</v>
      </c>
      <c r="F83" s="2">
        <f>VLOOKUP(Share18[[#This Row],[Station]],'[9]Reach and Share'!$A$1:$C$562,3,0)</f>
        <v>0</v>
      </c>
      <c r="G83" s="2">
        <f>Share18[[#This Row],[Q1''2025]]-Share18[[#This Row],[Q4]]</f>
        <v>0</v>
      </c>
    </row>
    <row r="84" spans="1:7" x14ac:dyDescent="0.45">
      <c r="A84" s="3" t="s">
        <v>352</v>
      </c>
      <c r="B84" s="2">
        <v>0</v>
      </c>
      <c r="C84" s="2">
        <v>0</v>
      </c>
      <c r="D84" s="2">
        <v>0</v>
      </c>
      <c r="E84" s="2">
        <v>0</v>
      </c>
      <c r="F84" s="2">
        <f>VLOOKUP(Share18[[#This Row],[Station]],'[9]Reach and Share'!$A$1:$C$562,3,0)</f>
        <v>0</v>
      </c>
      <c r="G84" s="2">
        <f>Share18[[#This Row],[Q1''2025]]-Share18[[#This Row],[Q4]]</f>
        <v>0</v>
      </c>
    </row>
    <row r="85" spans="1:7" x14ac:dyDescent="0.45">
      <c r="A85" s="3" t="s">
        <v>353</v>
      </c>
      <c r="B85" s="2">
        <v>0</v>
      </c>
      <c r="C85" s="2">
        <v>0</v>
      </c>
      <c r="D85" s="2">
        <v>0</v>
      </c>
      <c r="E85" s="2">
        <v>0</v>
      </c>
      <c r="F85" s="2">
        <f>VLOOKUP(Share18[[#This Row],[Station]],'[9]Reach and Share'!$A$1:$C$562,3,0)</f>
        <v>0</v>
      </c>
      <c r="G85" s="2">
        <f>Share18[[#This Row],[Q1''2025]]-Share18[[#This Row],[Q4]]</f>
        <v>0</v>
      </c>
    </row>
    <row r="86" spans="1:7" x14ac:dyDescent="0.45">
      <c r="A86" s="3" t="s">
        <v>507</v>
      </c>
      <c r="B86" s="2">
        <v>0</v>
      </c>
      <c r="C86" s="2">
        <v>0</v>
      </c>
      <c r="D86" s="2">
        <v>0</v>
      </c>
      <c r="E86" s="2">
        <v>0</v>
      </c>
      <c r="F86" s="2">
        <f>VLOOKUP(Share18[[#This Row],[Station]],'[9]Reach and Share'!$A$1:$C$562,3,0)</f>
        <v>0</v>
      </c>
      <c r="G86" s="2">
        <f>Share18[[#This Row],[Q1''2025]]-Share18[[#This Row],[Q4]]</f>
        <v>0</v>
      </c>
    </row>
    <row r="87" spans="1:7" x14ac:dyDescent="0.45">
      <c r="A87" s="3" t="s">
        <v>117</v>
      </c>
      <c r="B87" s="2">
        <v>0</v>
      </c>
      <c r="C87" s="2">
        <v>0</v>
      </c>
      <c r="D87" s="2">
        <v>0</v>
      </c>
      <c r="E87" s="2">
        <v>0</v>
      </c>
      <c r="F87" s="2">
        <f>VLOOKUP(Share18[[#This Row],[Station]],'[9]Reach and Share'!$A$1:$C$562,3,0)</f>
        <v>0</v>
      </c>
      <c r="G87" s="2">
        <f>Share18[[#This Row],[Q1''2025]]-Share18[[#This Row],[Q4]]</f>
        <v>0</v>
      </c>
    </row>
    <row r="88" spans="1:7" x14ac:dyDescent="0.45">
      <c r="A88" s="3" t="s">
        <v>169</v>
      </c>
      <c r="B88" s="2">
        <v>0</v>
      </c>
      <c r="C88" s="2">
        <v>0</v>
      </c>
      <c r="D88" s="2">
        <v>0</v>
      </c>
      <c r="E88" s="2">
        <v>0</v>
      </c>
      <c r="F88" s="2">
        <f>VLOOKUP(Share18[[#This Row],[Station]],'[9]Reach and Share'!$A$1:$C$562,3,0)</f>
        <v>0</v>
      </c>
      <c r="G88" s="2">
        <f>Share18[[#This Row],[Q1''2025]]-Share18[[#This Row],[Q4]]</f>
        <v>0</v>
      </c>
    </row>
    <row r="89" spans="1:7" x14ac:dyDescent="0.45">
      <c r="A89" s="3" t="s">
        <v>499</v>
      </c>
      <c r="B89" s="2">
        <v>0</v>
      </c>
      <c r="C89" s="2">
        <v>0</v>
      </c>
      <c r="D89" s="2">
        <v>0</v>
      </c>
      <c r="E89" s="2">
        <v>0</v>
      </c>
      <c r="F89" s="2">
        <f>VLOOKUP(Share18[[#This Row],[Station]],'[9]Reach and Share'!$A$1:$C$562,3,0)</f>
        <v>0</v>
      </c>
      <c r="G89" s="2">
        <f>Share18[[#This Row],[Q1''2025]]-Share18[[#This Row],[Q4]]</f>
        <v>0</v>
      </c>
    </row>
    <row r="90" spans="1:7" x14ac:dyDescent="0.45">
      <c r="A90" s="3" t="s">
        <v>462</v>
      </c>
      <c r="B90" s="2">
        <v>0</v>
      </c>
      <c r="C90" s="2">
        <v>0</v>
      </c>
      <c r="D90" s="2">
        <v>0</v>
      </c>
      <c r="E90" s="2">
        <v>0</v>
      </c>
      <c r="F90" s="2">
        <f>VLOOKUP(Share18[[#This Row],[Station]],'[9]Reach and Share'!$A$1:$C$562,3,0)</f>
        <v>0</v>
      </c>
      <c r="G90" s="2">
        <f>Share18[[#This Row],[Q1''2025]]-Share18[[#This Row],[Q4]]</f>
        <v>0</v>
      </c>
    </row>
    <row r="91" spans="1:7" x14ac:dyDescent="0.45">
      <c r="A91" s="3" t="s">
        <v>378</v>
      </c>
      <c r="B91" s="2">
        <v>0</v>
      </c>
      <c r="C91" s="2">
        <v>0</v>
      </c>
      <c r="D91" s="2">
        <v>0</v>
      </c>
      <c r="E91" s="2">
        <v>0</v>
      </c>
      <c r="F91" s="2">
        <f>VLOOKUP(Share18[[#This Row],[Station]],'[9]Reach and Share'!$A$1:$C$562,3,0)</f>
        <v>0</v>
      </c>
      <c r="G91" s="2">
        <f>Share18[[#This Row],[Q1''2025]]-Share18[[#This Row],[Q4]]</f>
        <v>0</v>
      </c>
    </row>
    <row r="92" spans="1:7" x14ac:dyDescent="0.45">
      <c r="A92" s="3" t="s">
        <v>377</v>
      </c>
      <c r="B92" s="2">
        <v>0</v>
      </c>
      <c r="C92" s="2">
        <v>0</v>
      </c>
      <c r="D92" s="2">
        <v>0</v>
      </c>
      <c r="E92" s="2">
        <v>0</v>
      </c>
      <c r="F92" s="2">
        <f>VLOOKUP(Share18[[#This Row],[Station]],'[9]Reach and Share'!$A$1:$C$562,3,0)</f>
        <v>0</v>
      </c>
      <c r="G92" s="2">
        <f>Share18[[#This Row],[Q1''2025]]-Share18[[#This Row],[Q4]]</f>
        <v>0</v>
      </c>
    </row>
    <row r="93" spans="1:7" x14ac:dyDescent="0.45">
      <c r="A93" s="3" t="s">
        <v>379</v>
      </c>
      <c r="B93" s="2">
        <v>0</v>
      </c>
      <c r="C93" s="2">
        <v>0</v>
      </c>
      <c r="D93" s="2">
        <v>0</v>
      </c>
      <c r="E93" s="2">
        <v>0</v>
      </c>
      <c r="F93" s="2">
        <f>VLOOKUP(Share18[[#This Row],[Station]],'[9]Reach and Share'!$A$1:$C$562,3,0)</f>
        <v>0</v>
      </c>
      <c r="G93" s="2">
        <f>Share18[[#This Row],[Q1''2025]]-Share18[[#This Row],[Q4]]</f>
        <v>0</v>
      </c>
    </row>
    <row r="94" spans="1:7" x14ac:dyDescent="0.45">
      <c r="A94" s="3" t="s">
        <v>382</v>
      </c>
      <c r="B94" s="2">
        <v>2.4428466076696171E-3</v>
      </c>
      <c r="C94" s="2">
        <v>0</v>
      </c>
      <c r="D94" s="2">
        <v>0</v>
      </c>
      <c r="E94" s="2">
        <v>0</v>
      </c>
      <c r="F94" s="2">
        <f>VLOOKUP(Share18[[#This Row],[Station]],'[9]Reach and Share'!$A$1:$C$562,3,0)</f>
        <v>0</v>
      </c>
      <c r="G94" s="2">
        <f>Share18[[#This Row],[Q1''2025]]-Share18[[#This Row],[Q4]]</f>
        <v>0</v>
      </c>
    </row>
    <row r="95" spans="1:7" x14ac:dyDescent="0.45">
      <c r="A95" s="3" t="s">
        <v>381</v>
      </c>
      <c r="B95" s="2">
        <v>0</v>
      </c>
      <c r="C95" s="2">
        <v>0</v>
      </c>
      <c r="D95" s="2">
        <v>0</v>
      </c>
      <c r="E95" s="2">
        <v>0</v>
      </c>
      <c r="F95" s="2">
        <f>VLOOKUP(Share18[[#This Row],[Station]],'[9]Reach and Share'!$A$1:$C$562,3,0)</f>
        <v>0</v>
      </c>
      <c r="G95" s="2">
        <f>Share18[[#This Row],[Q1''2025]]-Share18[[#This Row],[Q4]]</f>
        <v>0</v>
      </c>
    </row>
    <row r="96" spans="1:7" x14ac:dyDescent="0.45">
      <c r="A96" s="3" t="s">
        <v>380</v>
      </c>
      <c r="B96" s="2">
        <v>0</v>
      </c>
      <c r="C96" s="2">
        <v>0</v>
      </c>
      <c r="D96" s="2">
        <v>0</v>
      </c>
      <c r="E96" s="2">
        <v>0</v>
      </c>
      <c r="F96" s="2">
        <f>VLOOKUP(Share18[[#This Row],[Station]],'[9]Reach and Share'!$A$1:$C$562,3,0)</f>
        <v>0</v>
      </c>
      <c r="G96" s="2">
        <f>Share18[[#This Row],[Q1''2025]]-Share18[[#This Row],[Q4]]</f>
        <v>0</v>
      </c>
    </row>
    <row r="97" spans="1:7" x14ac:dyDescent="0.45">
      <c r="A97" s="3" t="s">
        <v>376</v>
      </c>
      <c r="B97" s="2">
        <v>0</v>
      </c>
      <c r="C97" s="2">
        <v>0</v>
      </c>
      <c r="D97" s="2">
        <v>0</v>
      </c>
      <c r="E97" s="2">
        <v>0</v>
      </c>
      <c r="F97" s="2">
        <f>VLOOKUP(Share18[[#This Row],[Station]],'[9]Reach and Share'!$A$1:$C$562,3,0)</f>
        <v>0</v>
      </c>
      <c r="G97" s="2">
        <f>Share18[[#This Row],[Q1''2025]]-Share18[[#This Row],[Q4]]</f>
        <v>0</v>
      </c>
    </row>
    <row r="98" spans="1:7" x14ac:dyDescent="0.45">
      <c r="A98" s="3" t="s">
        <v>215</v>
      </c>
      <c r="B98" s="2">
        <v>0</v>
      </c>
      <c r="C98" s="2">
        <v>0</v>
      </c>
      <c r="D98" s="2">
        <v>0</v>
      </c>
      <c r="E98" s="2">
        <v>0</v>
      </c>
      <c r="F98" s="2">
        <f>VLOOKUP(Share18[[#This Row],[Station]],'[9]Reach and Share'!$A$1:$C$562,3,0)</f>
        <v>0</v>
      </c>
      <c r="G98" s="2">
        <f>Share18[[#This Row],[Q1''2025]]-Share18[[#This Row],[Q4]]</f>
        <v>0</v>
      </c>
    </row>
    <row r="99" spans="1:7" x14ac:dyDescent="0.45">
      <c r="A99" s="3" t="s">
        <v>50</v>
      </c>
      <c r="B99" s="2">
        <v>0</v>
      </c>
      <c r="C99" s="2">
        <v>0</v>
      </c>
      <c r="D99" s="2">
        <v>0</v>
      </c>
      <c r="E99" s="2">
        <v>0</v>
      </c>
      <c r="F99" s="2">
        <f>VLOOKUP(Share18[[#This Row],[Station]],'[9]Reach and Share'!$A$1:$C$562,3,0)</f>
        <v>0</v>
      </c>
      <c r="G99" s="2">
        <f>Share18[[#This Row],[Q1''2025]]-Share18[[#This Row],[Q4]]</f>
        <v>0</v>
      </c>
    </row>
    <row r="100" spans="1:7" x14ac:dyDescent="0.45">
      <c r="A100" s="3" t="s">
        <v>371</v>
      </c>
      <c r="B100" s="2">
        <v>0</v>
      </c>
      <c r="C100" s="2">
        <v>0</v>
      </c>
      <c r="D100" s="2">
        <v>0</v>
      </c>
      <c r="E100" s="2">
        <v>0</v>
      </c>
      <c r="F100" s="2">
        <f>VLOOKUP(Share18[[#This Row],[Station]],'[9]Reach and Share'!$A$1:$C$562,3,0)</f>
        <v>0</v>
      </c>
      <c r="G100" s="2">
        <f>Share18[[#This Row],[Q1''2025]]-Share18[[#This Row],[Q4]]</f>
        <v>0</v>
      </c>
    </row>
    <row r="101" spans="1:7" x14ac:dyDescent="0.45">
      <c r="A101" s="3" t="s">
        <v>372</v>
      </c>
      <c r="B101" s="2">
        <v>0</v>
      </c>
      <c r="C101" s="2">
        <v>0</v>
      </c>
      <c r="D101" s="2">
        <v>0</v>
      </c>
      <c r="E101" s="2">
        <v>0</v>
      </c>
      <c r="F101" s="2">
        <f>VLOOKUP(Share18[[#This Row],[Station]],'[9]Reach and Share'!$A$1:$C$562,3,0)</f>
        <v>0</v>
      </c>
      <c r="G101" s="2">
        <f>Share18[[#This Row],[Q1''2025]]-Share18[[#This Row],[Q4]]</f>
        <v>0</v>
      </c>
    </row>
    <row r="102" spans="1:7" x14ac:dyDescent="0.45">
      <c r="A102" s="3" t="s">
        <v>374</v>
      </c>
      <c r="B102" s="2">
        <v>0</v>
      </c>
      <c r="C102" s="2">
        <v>0</v>
      </c>
      <c r="D102" s="2">
        <v>0</v>
      </c>
      <c r="E102" s="2">
        <v>0</v>
      </c>
      <c r="F102" s="2">
        <f>VLOOKUP(Share18[[#This Row],[Station]],'[9]Reach and Share'!$A$1:$C$562,3,0)</f>
        <v>0</v>
      </c>
      <c r="G102" s="2">
        <f>Share18[[#This Row],[Q1''2025]]-Share18[[#This Row],[Q4]]</f>
        <v>0</v>
      </c>
    </row>
    <row r="103" spans="1:7" x14ac:dyDescent="0.45">
      <c r="A103" s="3" t="s">
        <v>364</v>
      </c>
      <c r="B103" s="2">
        <v>1.6592920353982298E-3</v>
      </c>
      <c r="C103" s="2">
        <v>0</v>
      </c>
      <c r="D103" s="2">
        <v>0</v>
      </c>
      <c r="E103" s="2">
        <v>0</v>
      </c>
      <c r="F103" s="2">
        <f>VLOOKUP(Share18[[#This Row],[Station]],'[9]Reach and Share'!$A$1:$C$562,3,0)</f>
        <v>0</v>
      </c>
      <c r="G103" s="2">
        <f>Share18[[#This Row],[Q1''2025]]-Share18[[#This Row],[Q4]]</f>
        <v>0</v>
      </c>
    </row>
    <row r="104" spans="1:7" x14ac:dyDescent="0.45">
      <c r="A104" s="3" t="s">
        <v>373</v>
      </c>
      <c r="B104" s="2">
        <v>0</v>
      </c>
      <c r="C104" s="2">
        <v>0</v>
      </c>
      <c r="D104" s="2">
        <v>0</v>
      </c>
      <c r="E104" s="2">
        <v>0</v>
      </c>
      <c r="F104" s="2">
        <f>VLOOKUP(Share18[[#This Row],[Station]],'[9]Reach and Share'!$A$1:$C$562,3,0)</f>
        <v>0</v>
      </c>
      <c r="G104" s="2">
        <f>Share18[[#This Row],[Q1''2025]]-Share18[[#This Row],[Q4]]</f>
        <v>0</v>
      </c>
    </row>
    <row r="105" spans="1:7" x14ac:dyDescent="0.45">
      <c r="A105" s="3" t="s">
        <v>351</v>
      </c>
      <c r="B105" s="2">
        <v>0</v>
      </c>
      <c r="C105" s="2">
        <v>0</v>
      </c>
      <c r="D105" s="2">
        <v>0</v>
      </c>
      <c r="E105" s="2">
        <v>0</v>
      </c>
      <c r="F105" s="2">
        <f>VLOOKUP(Share18[[#This Row],[Station]],'[9]Reach and Share'!$A$1:$C$562,3,0)</f>
        <v>0</v>
      </c>
      <c r="G105" s="2">
        <f>Share18[[#This Row],[Q1''2025]]-Share18[[#This Row],[Q4]]</f>
        <v>0</v>
      </c>
    </row>
    <row r="106" spans="1:7" x14ac:dyDescent="0.45">
      <c r="A106" s="3" t="s">
        <v>29</v>
      </c>
      <c r="B106" s="2">
        <v>0</v>
      </c>
      <c r="C106" s="2">
        <v>0</v>
      </c>
      <c r="D106" s="2">
        <v>3.1444892825323615E-4</v>
      </c>
      <c r="E106" s="2">
        <v>0</v>
      </c>
      <c r="F106" s="2">
        <f>VLOOKUP(Share18[[#This Row],[Station]],'[9]Reach and Share'!$A$1:$C$562,3,0)</f>
        <v>0</v>
      </c>
      <c r="G106" s="2">
        <f>Share18[[#This Row],[Q1''2025]]-Share18[[#This Row],[Q4]]</f>
        <v>0</v>
      </c>
    </row>
    <row r="107" spans="1:7" x14ac:dyDescent="0.45">
      <c r="A107" s="3" t="s">
        <v>36</v>
      </c>
      <c r="B107" s="2">
        <v>0</v>
      </c>
      <c r="C107" s="2">
        <v>0</v>
      </c>
      <c r="D107" s="2">
        <v>0</v>
      </c>
      <c r="E107" s="2">
        <v>0</v>
      </c>
      <c r="F107" s="2">
        <f>VLOOKUP(Share18[[#This Row],[Station]],'[9]Reach and Share'!$A$1:$C$562,3,0)</f>
        <v>0</v>
      </c>
      <c r="G107" s="2">
        <f>Share18[[#This Row],[Q1''2025]]-Share18[[#This Row],[Q4]]</f>
        <v>0</v>
      </c>
    </row>
    <row r="108" spans="1:7" x14ac:dyDescent="0.45">
      <c r="A108" s="3" t="s">
        <v>342</v>
      </c>
      <c r="B108" s="2">
        <v>0</v>
      </c>
      <c r="C108" s="2">
        <v>0</v>
      </c>
      <c r="D108" s="2">
        <v>0</v>
      </c>
      <c r="E108" s="2">
        <v>0</v>
      </c>
      <c r="F108" s="2">
        <f>VLOOKUP(Share18[[#This Row],[Station]],'[9]Reach and Share'!$A$1:$C$562,3,0)</f>
        <v>0</v>
      </c>
      <c r="G108" s="2">
        <f>Share18[[#This Row],[Q1''2025]]-Share18[[#This Row],[Q4]]</f>
        <v>0</v>
      </c>
    </row>
    <row r="109" spans="1:7" x14ac:dyDescent="0.45">
      <c r="A109" s="3" t="s">
        <v>341</v>
      </c>
      <c r="B109" s="2">
        <v>0</v>
      </c>
      <c r="C109" s="2">
        <v>0</v>
      </c>
      <c r="D109" s="2">
        <v>0</v>
      </c>
      <c r="E109" s="2">
        <v>0</v>
      </c>
      <c r="F109" s="2">
        <f>VLOOKUP(Share18[[#This Row],[Station]],'[9]Reach and Share'!$A$1:$C$562,3,0)</f>
        <v>0</v>
      </c>
      <c r="G109" s="2">
        <f>Share18[[#This Row],[Q1''2025]]-Share18[[#This Row],[Q4]]</f>
        <v>0</v>
      </c>
    </row>
    <row r="110" spans="1:7" x14ac:dyDescent="0.45">
      <c r="A110" s="3" t="s">
        <v>361</v>
      </c>
      <c r="B110" s="2">
        <v>0</v>
      </c>
      <c r="C110" s="2">
        <v>0</v>
      </c>
      <c r="D110" s="2">
        <v>0</v>
      </c>
      <c r="E110" s="2">
        <v>0</v>
      </c>
      <c r="F110" s="2">
        <f>VLOOKUP(Share18[[#This Row],[Station]],'[9]Reach and Share'!$A$1:$C$562,3,0)</f>
        <v>0</v>
      </c>
      <c r="G110" s="2">
        <f>Share18[[#This Row],[Q1''2025]]-Share18[[#This Row],[Q4]]</f>
        <v>0</v>
      </c>
    </row>
    <row r="111" spans="1:7" x14ac:dyDescent="0.45">
      <c r="A111" s="3" t="s">
        <v>362</v>
      </c>
      <c r="B111" s="2">
        <v>0</v>
      </c>
      <c r="C111" s="2">
        <v>0</v>
      </c>
      <c r="D111" s="2">
        <v>0</v>
      </c>
      <c r="E111" s="2">
        <v>0</v>
      </c>
      <c r="F111" s="2">
        <f>VLOOKUP(Share18[[#This Row],[Station]],'[9]Reach and Share'!$A$1:$C$562,3,0)</f>
        <v>0</v>
      </c>
      <c r="G111" s="2">
        <f>Share18[[#This Row],[Q1''2025]]-Share18[[#This Row],[Q4]]</f>
        <v>0</v>
      </c>
    </row>
    <row r="112" spans="1:7" x14ac:dyDescent="0.45">
      <c r="A112" s="3" t="s">
        <v>31</v>
      </c>
      <c r="B112" s="2">
        <v>0</v>
      </c>
      <c r="C112" s="2">
        <v>0</v>
      </c>
      <c r="D112" s="2">
        <v>0</v>
      </c>
      <c r="E112" s="2">
        <v>0</v>
      </c>
      <c r="F112" s="2">
        <f>VLOOKUP(Share18[[#This Row],[Station]],'[9]Reach and Share'!$A$1:$C$562,3,0)</f>
        <v>0</v>
      </c>
      <c r="G112" s="2">
        <f>Share18[[#This Row],[Q1''2025]]-Share18[[#This Row],[Q4]]</f>
        <v>0</v>
      </c>
    </row>
    <row r="113" spans="1:7" x14ac:dyDescent="0.45">
      <c r="A113" s="3" t="s">
        <v>384</v>
      </c>
      <c r="B113" s="2">
        <v>0</v>
      </c>
      <c r="C113" s="2">
        <v>0</v>
      </c>
      <c r="D113" s="2">
        <v>0</v>
      </c>
      <c r="E113" s="2">
        <v>0</v>
      </c>
      <c r="F113" s="2">
        <f>VLOOKUP(Share18[[#This Row],[Station]],'[9]Reach and Share'!$A$1:$C$562,3,0)</f>
        <v>0</v>
      </c>
      <c r="G113" s="2">
        <f>Share18[[#This Row],[Q1''2025]]-Share18[[#This Row],[Q4]]</f>
        <v>0</v>
      </c>
    </row>
    <row r="114" spans="1:7" x14ac:dyDescent="0.45">
      <c r="A114" s="3" t="s">
        <v>94</v>
      </c>
      <c r="B114" s="2">
        <v>0</v>
      </c>
      <c r="C114" s="2">
        <v>0</v>
      </c>
      <c r="D114" s="2">
        <v>0</v>
      </c>
      <c r="E114" s="2">
        <v>0</v>
      </c>
      <c r="F114" s="2">
        <f>VLOOKUP(Share18[[#This Row],[Station]],'[9]Reach and Share'!$A$1:$C$562,3,0)</f>
        <v>0</v>
      </c>
      <c r="G114" s="2">
        <f>Share18[[#This Row],[Q1''2025]]-Share18[[#This Row],[Q4]]</f>
        <v>0</v>
      </c>
    </row>
    <row r="115" spans="1:7" x14ac:dyDescent="0.45">
      <c r="A115" s="3" t="s">
        <v>241</v>
      </c>
      <c r="B115" s="2">
        <v>0</v>
      </c>
      <c r="C115" s="2">
        <v>0</v>
      </c>
      <c r="D115" s="2">
        <v>0</v>
      </c>
      <c r="E115" s="2">
        <v>0</v>
      </c>
      <c r="F115" s="2">
        <f>VLOOKUP(Share18[[#This Row],[Station]],'[9]Reach and Share'!$A$1:$C$562,3,0)</f>
        <v>0</v>
      </c>
      <c r="G115" s="2">
        <f>Share18[[#This Row],[Q1''2025]]-Share18[[#This Row],[Q4]]</f>
        <v>0</v>
      </c>
    </row>
    <row r="116" spans="1:7" x14ac:dyDescent="0.45">
      <c r="A116" s="3" t="s">
        <v>375</v>
      </c>
      <c r="B116" s="2">
        <v>0</v>
      </c>
      <c r="C116" s="2">
        <v>0</v>
      </c>
      <c r="D116" s="2">
        <v>0</v>
      </c>
      <c r="E116" s="2">
        <v>0</v>
      </c>
      <c r="F116" s="2">
        <f>VLOOKUP(Share18[[#This Row],[Station]],'[9]Reach and Share'!$A$1:$C$562,3,0)</f>
        <v>0</v>
      </c>
      <c r="G116" s="2">
        <f>Share18[[#This Row],[Q1''2025]]-Share18[[#This Row],[Q4]]</f>
        <v>0</v>
      </c>
    </row>
    <row r="117" spans="1:7" x14ac:dyDescent="0.45">
      <c r="A117" s="3" t="s">
        <v>432</v>
      </c>
      <c r="B117" s="2">
        <v>0</v>
      </c>
      <c r="C117" s="2">
        <v>0</v>
      </c>
      <c r="D117" s="2">
        <v>0</v>
      </c>
      <c r="E117" s="2">
        <v>0</v>
      </c>
      <c r="F117" s="2">
        <f>VLOOKUP(Share18[[#This Row],[Station]],'[9]Reach and Share'!$A$1:$C$562,3,0)</f>
        <v>0</v>
      </c>
      <c r="G117" s="2">
        <f>Share18[[#This Row],[Q1''2025]]-Share18[[#This Row],[Q4]]</f>
        <v>0</v>
      </c>
    </row>
    <row r="118" spans="1:7" x14ac:dyDescent="0.45">
      <c r="A118" s="3" t="s">
        <v>192</v>
      </c>
      <c r="B118" s="2">
        <v>0</v>
      </c>
      <c r="C118" s="2">
        <v>0</v>
      </c>
      <c r="D118" s="2">
        <v>0</v>
      </c>
      <c r="E118" s="2">
        <v>0</v>
      </c>
      <c r="F118" s="2">
        <f>VLOOKUP(Share18[[#This Row],[Station]],'[9]Reach and Share'!$A$1:$C$562,3,0)</f>
        <v>0</v>
      </c>
      <c r="G118" s="2">
        <f>Share18[[#This Row],[Q1''2025]]-Share18[[#This Row],[Q4]]</f>
        <v>0</v>
      </c>
    </row>
    <row r="119" spans="1:7" x14ac:dyDescent="0.45">
      <c r="A119" s="3" t="s">
        <v>359</v>
      </c>
      <c r="B119" s="2">
        <v>0</v>
      </c>
      <c r="C119" s="2">
        <v>0</v>
      </c>
      <c r="D119" s="2">
        <v>0</v>
      </c>
      <c r="E119" s="2">
        <v>0</v>
      </c>
      <c r="F119" s="2">
        <f>VLOOKUP(Share18[[#This Row],[Station]],'[9]Reach and Share'!$A$1:$C$562,3,0)</f>
        <v>0</v>
      </c>
      <c r="G119" s="2">
        <f>Share18[[#This Row],[Q1''2025]]-Share18[[#This Row],[Q4]]</f>
        <v>0</v>
      </c>
    </row>
    <row r="120" spans="1:7" x14ac:dyDescent="0.45">
      <c r="A120" s="3" t="s">
        <v>163</v>
      </c>
      <c r="B120" s="2">
        <v>0</v>
      </c>
      <c r="C120" s="2">
        <v>0</v>
      </c>
      <c r="D120" s="2">
        <v>0</v>
      </c>
      <c r="E120" s="2">
        <v>0</v>
      </c>
      <c r="F120" s="2">
        <f>VLOOKUP(Share18[[#This Row],[Station]],'[9]Reach and Share'!$A$1:$C$562,3,0)</f>
        <v>0</v>
      </c>
      <c r="G120" s="2">
        <f>Share18[[#This Row],[Q1''2025]]-Share18[[#This Row],[Q4]]</f>
        <v>0</v>
      </c>
    </row>
    <row r="121" spans="1:7" x14ac:dyDescent="0.45">
      <c r="A121" s="3" t="s">
        <v>518</v>
      </c>
      <c r="B121" s="2">
        <v>0</v>
      </c>
      <c r="C121" s="2">
        <v>0</v>
      </c>
      <c r="D121" s="2">
        <v>0</v>
      </c>
      <c r="E121" s="2">
        <v>0</v>
      </c>
      <c r="F121" s="2">
        <f>VLOOKUP(Share18[[#This Row],[Station]],'[9]Reach and Share'!$A$1:$C$562,3,0)</f>
        <v>0</v>
      </c>
      <c r="G121" s="2">
        <f>Share18[[#This Row],[Q1''2025]]-Share18[[#This Row],[Q4]]</f>
        <v>0</v>
      </c>
    </row>
    <row r="122" spans="1:7" x14ac:dyDescent="0.45">
      <c r="A122" s="3" t="s">
        <v>190</v>
      </c>
      <c r="B122" s="2">
        <v>0</v>
      </c>
      <c r="C122" s="2">
        <v>0</v>
      </c>
      <c r="D122" s="2">
        <v>0</v>
      </c>
      <c r="E122" s="2">
        <v>0</v>
      </c>
      <c r="F122" s="2">
        <f>VLOOKUP(Share18[[#This Row],[Station]],'[9]Reach and Share'!$A$1:$C$562,3,0)</f>
        <v>0</v>
      </c>
      <c r="G122" s="2">
        <f>Share18[[#This Row],[Q1''2025]]-Share18[[#This Row],[Q4]]</f>
        <v>0</v>
      </c>
    </row>
    <row r="123" spans="1:7" x14ac:dyDescent="0.45">
      <c r="A123" s="3" t="s">
        <v>419</v>
      </c>
      <c r="B123" s="2">
        <v>0</v>
      </c>
      <c r="C123" s="2">
        <v>0</v>
      </c>
      <c r="D123" s="2">
        <v>0</v>
      </c>
      <c r="E123" s="2">
        <v>0</v>
      </c>
      <c r="F123" s="2">
        <f>VLOOKUP(Share18[[#This Row],[Station]],'[9]Reach and Share'!$A$1:$C$562,3,0)</f>
        <v>0</v>
      </c>
      <c r="G123" s="2">
        <f>Share18[[#This Row],[Q1''2025]]-Share18[[#This Row],[Q4]]</f>
        <v>0</v>
      </c>
    </row>
    <row r="124" spans="1:7" x14ac:dyDescent="0.45">
      <c r="A124" s="3" t="s">
        <v>306</v>
      </c>
      <c r="B124" s="2">
        <v>0</v>
      </c>
      <c r="C124" s="2">
        <v>0</v>
      </c>
      <c r="D124" s="2">
        <v>0</v>
      </c>
      <c r="E124" s="2">
        <v>0</v>
      </c>
      <c r="F124" s="2">
        <f>VLOOKUP(Share18[[#This Row],[Station]],'[9]Reach and Share'!$A$1:$C$562,3,0)</f>
        <v>0</v>
      </c>
      <c r="G124" s="2">
        <f>Share18[[#This Row],[Q1''2025]]-Share18[[#This Row],[Q4]]</f>
        <v>0</v>
      </c>
    </row>
    <row r="125" spans="1:7" x14ac:dyDescent="0.45">
      <c r="A125" s="3" t="s">
        <v>207</v>
      </c>
      <c r="B125" s="2">
        <v>0</v>
      </c>
      <c r="C125" s="2">
        <v>0</v>
      </c>
      <c r="D125" s="2">
        <v>0</v>
      </c>
      <c r="E125" s="2">
        <v>0</v>
      </c>
      <c r="F125" s="2">
        <f>VLOOKUP(Share18[[#This Row],[Station]],'[9]Reach and Share'!$A$1:$C$562,3,0)</f>
        <v>0</v>
      </c>
      <c r="G125" s="2">
        <f>Share18[[#This Row],[Q1''2025]]-Share18[[#This Row],[Q4]]</f>
        <v>0</v>
      </c>
    </row>
    <row r="126" spans="1:7" x14ac:dyDescent="0.45">
      <c r="A126" s="3" t="s">
        <v>471</v>
      </c>
      <c r="B126" s="2">
        <v>0</v>
      </c>
      <c r="C126" s="2">
        <v>0</v>
      </c>
      <c r="D126" s="2">
        <v>0</v>
      </c>
      <c r="E126" s="2">
        <v>0</v>
      </c>
      <c r="F126" s="2">
        <f>VLOOKUP(Share18[[#This Row],[Station]],'[9]Reach and Share'!$A$1:$C$562,3,0)</f>
        <v>0</v>
      </c>
      <c r="G126" s="2">
        <f>Share18[[#This Row],[Q1''2025]]-Share18[[#This Row],[Q4]]</f>
        <v>0</v>
      </c>
    </row>
    <row r="127" spans="1:7" x14ac:dyDescent="0.45">
      <c r="A127" s="3" t="s">
        <v>312</v>
      </c>
      <c r="B127" s="2">
        <v>0</v>
      </c>
      <c r="C127" s="2">
        <v>0</v>
      </c>
      <c r="D127" s="2">
        <v>0</v>
      </c>
      <c r="E127" s="2">
        <v>0</v>
      </c>
      <c r="F127" s="2">
        <f>VLOOKUP(Share18[[#This Row],[Station]],'[9]Reach and Share'!$A$1:$C$562,3,0)</f>
        <v>0</v>
      </c>
      <c r="G127" s="2">
        <f>Share18[[#This Row],[Q1''2025]]-Share18[[#This Row],[Q4]]</f>
        <v>0</v>
      </c>
    </row>
    <row r="128" spans="1:7" x14ac:dyDescent="0.45">
      <c r="A128" s="3" t="s">
        <v>24</v>
      </c>
      <c r="B128" s="2">
        <v>0</v>
      </c>
      <c r="C128" s="2">
        <v>0</v>
      </c>
      <c r="D128" s="2">
        <v>0</v>
      </c>
      <c r="E128" s="2">
        <v>0</v>
      </c>
      <c r="F128" s="2">
        <f>VLOOKUP(Share18[[#This Row],[Station]],'[9]Reach and Share'!$A$1:$C$562,3,0)</f>
        <v>0</v>
      </c>
      <c r="G128" s="2">
        <f>Share18[[#This Row],[Q1''2025]]-Share18[[#This Row],[Q4]]</f>
        <v>0</v>
      </c>
    </row>
    <row r="129" spans="1:7" x14ac:dyDescent="0.45">
      <c r="A129" s="3" t="s">
        <v>173</v>
      </c>
      <c r="B129" s="2">
        <v>0</v>
      </c>
      <c r="C129" s="2">
        <v>0</v>
      </c>
      <c r="D129" s="2">
        <v>0</v>
      </c>
      <c r="E129" s="2">
        <v>0</v>
      </c>
      <c r="F129" s="2">
        <f>VLOOKUP(Share18[[#This Row],[Station]],'[9]Reach and Share'!$A$1:$C$562,3,0)</f>
        <v>0</v>
      </c>
      <c r="G129" s="2">
        <f>Share18[[#This Row],[Q1''2025]]-Share18[[#This Row],[Q4]]</f>
        <v>0</v>
      </c>
    </row>
    <row r="130" spans="1:7" x14ac:dyDescent="0.45">
      <c r="A130" s="3" t="s">
        <v>32</v>
      </c>
      <c r="B130" s="2">
        <v>0</v>
      </c>
      <c r="C130" s="2">
        <v>0</v>
      </c>
      <c r="D130" s="2">
        <v>0</v>
      </c>
      <c r="E130" s="2">
        <v>0</v>
      </c>
      <c r="F130" s="2">
        <f>VLOOKUP(Share18[[#This Row],[Station]],'[9]Reach and Share'!$A$1:$C$562,3,0)</f>
        <v>0</v>
      </c>
      <c r="G130" s="2">
        <f>Share18[[#This Row],[Q1''2025]]-Share18[[#This Row],[Q4]]</f>
        <v>0</v>
      </c>
    </row>
    <row r="131" spans="1:7" x14ac:dyDescent="0.45">
      <c r="A131" s="3" t="s">
        <v>27</v>
      </c>
      <c r="B131" s="2">
        <v>0</v>
      </c>
      <c r="C131" s="2">
        <v>0</v>
      </c>
      <c r="D131" s="2">
        <v>0</v>
      </c>
      <c r="E131" s="2">
        <v>0</v>
      </c>
      <c r="F131" s="2">
        <f>VLOOKUP(Share18[[#This Row],[Station]],'[9]Reach and Share'!$A$1:$C$562,3,0)</f>
        <v>0</v>
      </c>
      <c r="G131" s="2">
        <f>Share18[[#This Row],[Q1''2025]]-Share18[[#This Row],[Q4]]</f>
        <v>0</v>
      </c>
    </row>
    <row r="132" spans="1:7" x14ac:dyDescent="0.45">
      <c r="A132" s="3" t="s">
        <v>457</v>
      </c>
      <c r="B132" s="2">
        <v>0</v>
      </c>
      <c r="C132" s="2">
        <v>5.6430056430056422E-3</v>
      </c>
      <c r="D132" s="2">
        <v>0</v>
      </c>
      <c r="E132" s="2">
        <v>0</v>
      </c>
      <c r="F132" s="2">
        <f>VLOOKUP(Share18[[#This Row],[Station]],'[9]Reach and Share'!$A$1:$C$562,3,0)</f>
        <v>0</v>
      </c>
      <c r="G132" s="2">
        <f>Share18[[#This Row],[Q1''2025]]-Share18[[#This Row],[Q4]]</f>
        <v>0</v>
      </c>
    </row>
    <row r="133" spans="1:7" x14ac:dyDescent="0.45">
      <c r="A133" s="3" t="s">
        <v>168</v>
      </c>
      <c r="B133" s="2">
        <v>0</v>
      </c>
      <c r="C133" s="2">
        <v>0</v>
      </c>
      <c r="D133" s="2">
        <v>0</v>
      </c>
      <c r="E133" s="2">
        <v>0</v>
      </c>
      <c r="F133" s="2">
        <f>VLOOKUP(Share18[[#This Row],[Station]],'[9]Reach and Share'!$A$1:$C$562,3,0)</f>
        <v>0</v>
      </c>
      <c r="G133" s="2">
        <f>Share18[[#This Row],[Q1''2025]]-Share18[[#This Row],[Q4]]</f>
        <v>0</v>
      </c>
    </row>
    <row r="134" spans="1:7" x14ac:dyDescent="0.45">
      <c r="A134" s="3" t="s">
        <v>85</v>
      </c>
      <c r="B134" s="2">
        <v>0</v>
      </c>
      <c r="C134" s="2">
        <v>0</v>
      </c>
      <c r="D134" s="2">
        <v>0</v>
      </c>
      <c r="E134" s="2">
        <v>0</v>
      </c>
      <c r="F134" s="2">
        <f>VLOOKUP(Share18[[#This Row],[Station]],'[9]Reach and Share'!$A$1:$C$562,3,0)</f>
        <v>0</v>
      </c>
      <c r="G134" s="2">
        <f>Share18[[#This Row],[Q1''2025]]-Share18[[#This Row],[Q4]]</f>
        <v>0</v>
      </c>
    </row>
    <row r="135" spans="1:7" x14ac:dyDescent="0.45">
      <c r="A135" s="3" t="s">
        <v>182</v>
      </c>
      <c r="B135" s="2">
        <v>0</v>
      </c>
      <c r="C135" s="2">
        <v>0</v>
      </c>
      <c r="D135" s="2">
        <v>0</v>
      </c>
      <c r="E135" s="2">
        <v>0</v>
      </c>
      <c r="F135" s="2">
        <f>VLOOKUP(Share18[[#This Row],[Station]],'[9]Reach and Share'!$A$1:$C$562,3,0)</f>
        <v>0</v>
      </c>
      <c r="G135" s="2">
        <f>Share18[[#This Row],[Q1''2025]]-Share18[[#This Row],[Q4]]</f>
        <v>0</v>
      </c>
    </row>
    <row r="136" spans="1:7" x14ac:dyDescent="0.45">
      <c r="A136" s="3" t="s">
        <v>10</v>
      </c>
      <c r="B136" s="2">
        <v>0</v>
      </c>
      <c r="C136" s="2">
        <v>0</v>
      </c>
      <c r="D136" s="2">
        <v>0</v>
      </c>
      <c r="E136" s="2">
        <v>0</v>
      </c>
      <c r="F136" s="2">
        <f>VLOOKUP(Share18[[#This Row],[Station]],'[9]Reach and Share'!$A$1:$C$562,3,0)</f>
        <v>0</v>
      </c>
      <c r="G136" s="2">
        <f>Share18[[#This Row],[Q1''2025]]-Share18[[#This Row],[Q4]]</f>
        <v>0</v>
      </c>
    </row>
    <row r="137" spans="1:7" x14ac:dyDescent="0.45">
      <c r="A137" s="3" t="s">
        <v>230</v>
      </c>
      <c r="B137" s="2">
        <v>0</v>
      </c>
      <c r="C137" s="2">
        <v>0</v>
      </c>
      <c r="D137" s="2">
        <v>0</v>
      </c>
      <c r="E137" s="2">
        <v>0</v>
      </c>
      <c r="F137" s="2">
        <f>VLOOKUP(Share18[[#This Row],[Station]],'[9]Reach and Share'!$A$1:$C$562,3,0)</f>
        <v>0</v>
      </c>
      <c r="G137" s="2">
        <f>Share18[[#This Row],[Q1''2025]]-Share18[[#This Row],[Q4]]</f>
        <v>0</v>
      </c>
    </row>
    <row r="138" spans="1:7" x14ac:dyDescent="0.45">
      <c r="A138" s="3" t="s">
        <v>436</v>
      </c>
      <c r="B138" s="2">
        <v>0</v>
      </c>
      <c r="C138" s="2">
        <v>0</v>
      </c>
      <c r="D138" s="2">
        <v>0</v>
      </c>
      <c r="E138" s="2">
        <v>0</v>
      </c>
      <c r="F138" s="2">
        <f>VLOOKUP(Share18[[#This Row],[Station]],'[9]Reach and Share'!$A$1:$C$562,3,0)</f>
        <v>0</v>
      </c>
      <c r="G138" s="2">
        <f>Share18[[#This Row],[Q1''2025]]-Share18[[#This Row],[Q4]]</f>
        <v>0</v>
      </c>
    </row>
    <row r="139" spans="1:7" x14ac:dyDescent="0.45">
      <c r="A139" s="3" t="s">
        <v>180</v>
      </c>
      <c r="B139" s="2">
        <v>0</v>
      </c>
      <c r="C139" s="2">
        <v>0</v>
      </c>
      <c r="D139" s="2">
        <v>0</v>
      </c>
      <c r="E139" s="2">
        <v>0</v>
      </c>
      <c r="F139" s="2">
        <f>VLOOKUP(Share18[[#This Row],[Station]],'[9]Reach and Share'!$A$1:$C$562,3,0)</f>
        <v>0</v>
      </c>
      <c r="G139" s="2">
        <f>Share18[[#This Row],[Q1''2025]]-Share18[[#This Row],[Q4]]</f>
        <v>0</v>
      </c>
    </row>
    <row r="140" spans="1:7" x14ac:dyDescent="0.45">
      <c r="A140" s="3" t="s">
        <v>421</v>
      </c>
      <c r="B140" s="2">
        <v>0</v>
      </c>
      <c r="C140" s="2">
        <v>0</v>
      </c>
      <c r="D140" s="2">
        <v>0</v>
      </c>
      <c r="E140" s="2">
        <v>0</v>
      </c>
      <c r="F140" s="2">
        <f>VLOOKUP(Share18[[#This Row],[Station]],'[9]Reach and Share'!$A$1:$C$562,3,0)</f>
        <v>0</v>
      </c>
      <c r="G140" s="2">
        <f>Share18[[#This Row],[Q1''2025]]-Share18[[#This Row],[Q4]]</f>
        <v>0</v>
      </c>
    </row>
    <row r="141" spans="1:7" x14ac:dyDescent="0.45">
      <c r="A141" s="3" t="s">
        <v>412</v>
      </c>
      <c r="B141" s="2">
        <v>0</v>
      </c>
      <c r="C141" s="2">
        <v>0</v>
      </c>
      <c r="D141" s="2">
        <v>0</v>
      </c>
      <c r="E141" s="2">
        <v>0</v>
      </c>
      <c r="F141" s="2">
        <f>VLOOKUP(Share18[[#This Row],[Station]],'[9]Reach and Share'!$A$1:$C$562,3,0)</f>
        <v>0</v>
      </c>
      <c r="G141" s="2">
        <f>Share18[[#This Row],[Q1''2025]]-Share18[[#This Row],[Q4]]</f>
        <v>0</v>
      </c>
    </row>
    <row r="142" spans="1:7" x14ac:dyDescent="0.45">
      <c r="A142" s="3" t="s">
        <v>420</v>
      </c>
      <c r="B142" s="2">
        <v>0</v>
      </c>
      <c r="C142" s="2">
        <v>0</v>
      </c>
      <c r="D142" s="2">
        <v>0</v>
      </c>
      <c r="E142" s="2">
        <v>0</v>
      </c>
      <c r="F142" s="2">
        <f>VLOOKUP(Share18[[#This Row],[Station]],'[9]Reach and Share'!$A$1:$C$562,3,0)</f>
        <v>0</v>
      </c>
      <c r="G142" s="2">
        <f>Share18[[#This Row],[Q1''2025]]-Share18[[#This Row],[Q4]]</f>
        <v>0</v>
      </c>
    </row>
    <row r="143" spans="1:7" x14ac:dyDescent="0.45">
      <c r="A143" s="3" t="s">
        <v>486</v>
      </c>
      <c r="B143" s="2">
        <v>0</v>
      </c>
      <c r="C143" s="2">
        <v>0</v>
      </c>
      <c r="D143" s="2">
        <v>0</v>
      </c>
      <c r="E143" s="2">
        <v>0</v>
      </c>
      <c r="F143" s="2">
        <f>VLOOKUP(Share18[[#This Row],[Station]],'[9]Reach and Share'!$A$1:$C$562,3,0)</f>
        <v>0</v>
      </c>
      <c r="G143" s="2">
        <f>Share18[[#This Row],[Q1''2025]]-Share18[[#This Row],[Q4]]</f>
        <v>0</v>
      </c>
    </row>
    <row r="144" spans="1:7" x14ac:dyDescent="0.45">
      <c r="A144" s="3" t="s">
        <v>226</v>
      </c>
      <c r="B144" s="2">
        <v>0</v>
      </c>
      <c r="C144" s="2">
        <v>0</v>
      </c>
      <c r="D144" s="2">
        <v>0</v>
      </c>
      <c r="E144" s="2">
        <v>0</v>
      </c>
      <c r="F144" s="2">
        <f>VLOOKUP(Share18[[#This Row],[Station]],'[9]Reach and Share'!$A$1:$C$562,3,0)</f>
        <v>0</v>
      </c>
      <c r="G144" s="2">
        <f>Share18[[#This Row],[Q1''2025]]-Share18[[#This Row],[Q4]]</f>
        <v>0</v>
      </c>
    </row>
    <row r="145" spans="1:7" x14ac:dyDescent="0.45">
      <c r="A145" s="3" t="s">
        <v>195</v>
      </c>
      <c r="B145" s="2">
        <v>0</v>
      </c>
      <c r="C145" s="2">
        <v>0</v>
      </c>
      <c r="D145" s="2">
        <v>0</v>
      </c>
      <c r="E145" s="2">
        <v>0</v>
      </c>
      <c r="F145" s="2">
        <f>VLOOKUP(Share18[[#This Row],[Station]],'[9]Reach and Share'!$A$1:$C$562,3,0)</f>
        <v>0</v>
      </c>
      <c r="G145" s="2">
        <f>Share18[[#This Row],[Q1''2025]]-Share18[[#This Row],[Q4]]</f>
        <v>0</v>
      </c>
    </row>
    <row r="146" spans="1:7" x14ac:dyDescent="0.45">
      <c r="A146" s="3" t="s">
        <v>416</v>
      </c>
      <c r="B146" s="2">
        <v>0</v>
      </c>
      <c r="C146" s="2">
        <v>0</v>
      </c>
      <c r="D146" s="2">
        <v>0</v>
      </c>
      <c r="E146" s="2">
        <v>0</v>
      </c>
      <c r="F146" s="2">
        <f>VLOOKUP(Share18[[#This Row],[Station]],'[9]Reach and Share'!$A$1:$C$562,3,0)</f>
        <v>0</v>
      </c>
      <c r="G146" s="2">
        <f>Share18[[#This Row],[Q1''2025]]-Share18[[#This Row],[Q4]]</f>
        <v>0</v>
      </c>
    </row>
    <row r="147" spans="1:7" x14ac:dyDescent="0.45">
      <c r="A147" s="3" t="s">
        <v>363</v>
      </c>
      <c r="B147" s="2">
        <v>0</v>
      </c>
      <c r="C147" s="2">
        <v>0</v>
      </c>
      <c r="D147" s="2">
        <v>0</v>
      </c>
      <c r="E147" s="2">
        <v>0</v>
      </c>
      <c r="F147" s="2">
        <f>VLOOKUP(Share18[[#This Row],[Station]],'[9]Reach and Share'!$A$1:$C$562,3,0)</f>
        <v>0</v>
      </c>
      <c r="G147" s="2">
        <f>Share18[[#This Row],[Q1''2025]]-Share18[[#This Row],[Q4]]</f>
        <v>0</v>
      </c>
    </row>
    <row r="148" spans="1:7" x14ac:dyDescent="0.45">
      <c r="A148" s="3" t="s">
        <v>385</v>
      </c>
      <c r="B148" s="2">
        <v>0</v>
      </c>
      <c r="C148" s="2">
        <v>0</v>
      </c>
      <c r="D148" s="2">
        <v>0</v>
      </c>
      <c r="E148" s="2">
        <v>0</v>
      </c>
      <c r="F148" s="2">
        <f>VLOOKUP(Share18[[#This Row],[Station]],'[9]Reach and Share'!$A$1:$C$562,3,0)</f>
        <v>0</v>
      </c>
      <c r="G148" s="2">
        <f>Share18[[#This Row],[Q1''2025]]-Share18[[#This Row],[Q4]]</f>
        <v>0</v>
      </c>
    </row>
    <row r="149" spans="1:7" x14ac:dyDescent="0.45">
      <c r="A149" s="3" t="s">
        <v>442</v>
      </c>
      <c r="B149" s="2">
        <v>0</v>
      </c>
      <c r="C149" s="2">
        <v>0</v>
      </c>
      <c r="D149" s="2">
        <v>0</v>
      </c>
      <c r="E149" s="2">
        <v>0</v>
      </c>
      <c r="F149" s="2">
        <f>VLOOKUP(Share18[[#This Row],[Station]],'[9]Reach and Share'!$A$1:$C$562,3,0)</f>
        <v>0</v>
      </c>
      <c r="G149" s="2">
        <f>Share18[[#This Row],[Q1''2025]]-Share18[[#This Row],[Q4]]</f>
        <v>0</v>
      </c>
    </row>
    <row r="150" spans="1:7" x14ac:dyDescent="0.45">
      <c r="A150" s="3" t="s">
        <v>438</v>
      </c>
      <c r="B150" s="2">
        <v>0</v>
      </c>
      <c r="C150" s="2">
        <v>0</v>
      </c>
      <c r="D150" s="2">
        <v>0</v>
      </c>
      <c r="E150" s="2">
        <v>0</v>
      </c>
      <c r="F150" s="2">
        <f>VLOOKUP(Share18[[#This Row],[Station]],'[9]Reach and Share'!$A$1:$C$562,3,0)</f>
        <v>0</v>
      </c>
      <c r="G150" s="2">
        <f>Share18[[#This Row],[Q1''2025]]-Share18[[#This Row],[Q4]]</f>
        <v>0</v>
      </c>
    </row>
    <row r="151" spans="1:7" x14ac:dyDescent="0.45">
      <c r="A151" s="3" t="s">
        <v>34</v>
      </c>
      <c r="B151" s="2">
        <v>0</v>
      </c>
      <c r="C151" s="2">
        <v>0</v>
      </c>
      <c r="D151" s="2">
        <v>0</v>
      </c>
      <c r="E151" s="2">
        <v>0</v>
      </c>
      <c r="F151" s="2">
        <f>VLOOKUP(Share18[[#This Row],[Station]],'[9]Reach and Share'!$A$1:$C$562,3,0)</f>
        <v>0</v>
      </c>
      <c r="G151" s="2">
        <f>Share18[[#This Row],[Q1''2025]]-Share18[[#This Row],[Q4]]</f>
        <v>0</v>
      </c>
    </row>
    <row r="152" spans="1:7" x14ac:dyDescent="0.45">
      <c r="A152" s="3" t="s">
        <v>508</v>
      </c>
      <c r="B152" s="2">
        <v>0</v>
      </c>
      <c r="C152" s="2">
        <v>0</v>
      </c>
      <c r="D152" s="2">
        <v>0</v>
      </c>
      <c r="E152" s="2">
        <v>0</v>
      </c>
      <c r="F152" s="2">
        <f>VLOOKUP(Share18[[#This Row],[Station]],'[9]Reach and Share'!$A$1:$C$562,3,0)</f>
        <v>0</v>
      </c>
      <c r="G152" s="2">
        <f>Share18[[#This Row],[Q1''2025]]-Share18[[#This Row],[Q4]]</f>
        <v>0</v>
      </c>
    </row>
    <row r="153" spans="1:7" x14ac:dyDescent="0.45">
      <c r="A153" s="3" t="s">
        <v>470</v>
      </c>
      <c r="B153" s="2">
        <v>0</v>
      </c>
      <c r="C153" s="2">
        <v>0</v>
      </c>
      <c r="D153" s="2">
        <v>0</v>
      </c>
      <c r="E153" s="2">
        <v>0</v>
      </c>
      <c r="F153" s="2">
        <f>VLOOKUP(Share18[[#This Row],[Station]],'[9]Reach and Share'!$A$1:$C$562,3,0)</f>
        <v>0</v>
      </c>
      <c r="G153" s="2">
        <f>Share18[[#This Row],[Q1''2025]]-Share18[[#This Row],[Q4]]</f>
        <v>0</v>
      </c>
    </row>
    <row r="154" spans="1:7" x14ac:dyDescent="0.45">
      <c r="A154" s="3" t="s">
        <v>472</v>
      </c>
      <c r="B154" s="2">
        <v>0</v>
      </c>
      <c r="C154" s="2">
        <v>0</v>
      </c>
      <c r="D154" s="2">
        <v>0</v>
      </c>
      <c r="E154" s="2">
        <v>0</v>
      </c>
      <c r="F154" s="2">
        <f>VLOOKUP(Share18[[#This Row],[Station]],'[9]Reach and Share'!$A$1:$C$562,3,0)</f>
        <v>0</v>
      </c>
      <c r="G154" s="2">
        <f>Share18[[#This Row],[Q1''2025]]-Share18[[#This Row],[Q4]]</f>
        <v>0</v>
      </c>
    </row>
    <row r="155" spans="1:7" x14ac:dyDescent="0.45">
      <c r="A155" s="3" t="s">
        <v>225</v>
      </c>
      <c r="B155" s="2">
        <v>0</v>
      </c>
      <c r="C155" s="2">
        <v>0</v>
      </c>
      <c r="D155" s="2">
        <v>0</v>
      </c>
      <c r="E155" s="2">
        <v>0</v>
      </c>
      <c r="F155" s="2">
        <f>VLOOKUP(Share18[[#This Row],[Station]],'[9]Reach and Share'!$A$1:$C$562,3,0)</f>
        <v>0</v>
      </c>
      <c r="G155" s="2">
        <f>Share18[[#This Row],[Q1''2025]]-Share18[[#This Row],[Q4]]</f>
        <v>0</v>
      </c>
    </row>
    <row r="156" spans="1:7" x14ac:dyDescent="0.45">
      <c r="A156" s="3" t="s">
        <v>217</v>
      </c>
      <c r="B156" s="2">
        <v>0</v>
      </c>
      <c r="C156" s="2">
        <v>0</v>
      </c>
      <c r="D156" s="2">
        <v>0</v>
      </c>
      <c r="E156" s="2">
        <v>0</v>
      </c>
      <c r="F156" s="2">
        <f>VLOOKUP(Share18[[#This Row],[Station]],'[9]Reach and Share'!$A$1:$C$562,3,0)</f>
        <v>0</v>
      </c>
      <c r="G156" s="2">
        <f>Share18[[#This Row],[Q1''2025]]-Share18[[#This Row],[Q4]]</f>
        <v>0</v>
      </c>
    </row>
    <row r="157" spans="1:7" x14ac:dyDescent="0.45">
      <c r="A157" s="3" t="s">
        <v>239</v>
      </c>
      <c r="B157" s="2">
        <v>0</v>
      </c>
      <c r="C157" s="2">
        <v>0</v>
      </c>
      <c r="D157" s="2">
        <v>0</v>
      </c>
      <c r="E157" s="2">
        <v>0</v>
      </c>
      <c r="F157" s="2">
        <f>VLOOKUP(Share18[[#This Row],[Station]],'[9]Reach and Share'!$A$1:$C$562,3,0)</f>
        <v>0</v>
      </c>
      <c r="G157" s="2">
        <f>Share18[[#This Row],[Q1''2025]]-Share18[[#This Row],[Q4]]</f>
        <v>0</v>
      </c>
    </row>
    <row r="158" spans="1:7" x14ac:dyDescent="0.45">
      <c r="A158" s="3" t="s">
        <v>23</v>
      </c>
      <c r="B158" s="2">
        <v>1.2951696165191739E-2</v>
      </c>
      <c r="C158" s="2">
        <v>0</v>
      </c>
      <c r="D158" s="2">
        <v>0</v>
      </c>
      <c r="E158" s="2">
        <v>0</v>
      </c>
      <c r="F158" s="2">
        <f>VLOOKUP(Share18[[#This Row],[Station]],'[9]Reach and Share'!$A$1:$C$562,3,0)</f>
        <v>0</v>
      </c>
      <c r="G158" s="2">
        <f>Share18[[#This Row],[Q1''2025]]-Share18[[#This Row],[Q4]]</f>
        <v>0</v>
      </c>
    </row>
    <row r="159" spans="1:7" x14ac:dyDescent="0.45">
      <c r="A159" s="3" t="s">
        <v>92</v>
      </c>
      <c r="B159" s="2">
        <v>0</v>
      </c>
      <c r="C159" s="2">
        <v>0</v>
      </c>
      <c r="D159" s="2">
        <v>0</v>
      </c>
      <c r="E159" s="2">
        <v>0</v>
      </c>
      <c r="F159" s="2">
        <f>VLOOKUP(Share18[[#This Row],[Station]],'[9]Reach and Share'!$A$1:$C$562,3,0)</f>
        <v>0</v>
      </c>
      <c r="G159" s="2">
        <f>Share18[[#This Row],[Q1''2025]]-Share18[[#This Row],[Q4]]</f>
        <v>0</v>
      </c>
    </row>
    <row r="160" spans="1:7" x14ac:dyDescent="0.45">
      <c r="A160" s="3" t="s">
        <v>360</v>
      </c>
      <c r="B160" s="2">
        <v>0</v>
      </c>
      <c r="C160" s="2">
        <v>0</v>
      </c>
      <c r="D160" s="2">
        <v>0</v>
      </c>
      <c r="E160" s="2">
        <v>0</v>
      </c>
      <c r="F160" s="2">
        <f>VLOOKUP(Share18[[#This Row],[Station]],'[9]Reach and Share'!$A$1:$C$562,3,0)</f>
        <v>0</v>
      </c>
      <c r="G160" s="2">
        <f>Share18[[#This Row],[Q1''2025]]-Share18[[#This Row],[Q4]]</f>
        <v>0</v>
      </c>
    </row>
    <row r="161" spans="1:7" x14ac:dyDescent="0.45">
      <c r="A161" s="3" t="s">
        <v>443</v>
      </c>
      <c r="B161" s="2">
        <v>0</v>
      </c>
      <c r="C161" s="2">
        <v>0</v>
      </c>
      <c r="D161" s="2">
        <v>0</v>
      </c>
      <c r="E161" s="2">
        <v>0</v>
      </c>
      <c r="F161" s="2">
        <f>VLOOKUP(Share18[[#This Row],[Station]],'[9]Reach and Share'!$A$1:$C$562,3,0)</f>
        <v>0</v>
      </c>
      <c r="G161" s="2">
        <f>Share18[[#This Row],[Q1''2025]]-Share18[[#This Row],[Q4]]</f>
        <v>0</v>
      </c>
    </row>
    <row r="162" spans="1:7" x14ac:dyDescent="0.45">
      <c r="A162" s="3" t="s">
        <v>147</v>
      </c>
      <c r="B162" s="2">
        <v>0</v>
      </c>
      <c r="C162" s="2">
        <v>0</v>
      </c>
      <c r="D162" s="2">
        <v>0</v>
      </c>
      <c r="E162" s="2">
        <v>0</v>
      </c>
      <c r="F162" s="2">
        <f>VLOOKUP(Share18[[#This Row],[Station]],'[9]Reach and Share'!$A$1:$C$562,3,0)</f>
        <v>0</v>
      </c>
      <c r="G162" s="2">
        <f>Share18[[#This Row],[Q1''2025]]-Share18[[#This Row],[Q4]]</f>
        <v>0</v>
      </c>
    </row>
    <row r="163" spans="1:7" x14ac:dyDescent="0.45">
      <c r="A163" s="3" t="s">
        <v>517</v>
      </c>
      <c r="B163" s="2">
        <v>0</v>
      </c>
      <c r="C163" s="2">
        <v>0</v>
      </c>
      <c r="D163" s="2">
        <v>0</v>
      </c>
      <c r="E163" s="2">
        <v>0</v>
      </c>
      <c r="F163" s="2">
        <f>VLOOKUP(Share18[[#This Row],[Station]],'[9]Reach and Share'!$A$1:$C$562,3,0)</f>
        <v>0</v>
      </c>
      <c r="G163" s="2">
        <f>Share18[[#This Row],[Q1''2025]]-Share18[[#This Row],[Q4]]</f>
        <v>0</v>
      </c>
    </row>
    <row r="164" spans="1:7" x14ac:dyDescent="0.45">
      <c r="A164" s="3" t="s">
        <v>414</v>
      </c>
      <c r="B164" s="2">
        <v>0</v>
      </c>
      <c r="C164" s="2">
        <v>0</v>
      </c>
      <c r="D164" s="2">
        <v>0</v>
      </c>
      <c r="E164" s="2">
        <v>0</v>
      </c>
      <c r="F164" s="2">
        <f>VLOOKUP(Share18[[#This Row],[Station]],'[9]Reach and Share'!$A$1:$C$562,3,0)</f>
        <v>0</v>
      </c>
      <c r="G164" s="2">
        <f>Share18[[#This Row],[Q1''2025]]-Share18[[#This Row],[Q4]]</f>
        <v>0</v>
      </c>
    </row>
    <row r="165" spans="1:7" x14ac:dyDescent="0.45">
      <c r="A165" s="3" t="s">
        <v>456</v>
      </c>
      <c r="B165" s="2">
        <v>0</v>
      </c>
      <c r="C165" s="2">
        <v>0</v>
      </c>
      <c r="D165" s="2">
        <v>0</v>
      </c>
      <c r="E165" s="2">
        <v>0</v>
      </c>
      <c r="F165" s="2">
        <f>VLOOKUP(Share18[[#This Row],[Station]],'[9]Reach and Share'!$A$1:$C$562,3,0)</f>
        <v>0</v>
      </c>
      <c r="G165" s="2">
        <f>Share18[[#This Row],[Q1''2025]]-Share18[[#This Row],[Q4]]</f>
        <v>0</v>
      </c>
    </row>
    <row r="166" spans="1:7" x14ac:dyDescent="0.45">
      <c r="A166" s="3" t="s">
        <v>516</v>
      </c>
      <c r="B166" s="2">
        <v>0</v>
      </c>
      <c r="C166" s="2">
        <v>0</v>
      </c>
      <c r="D166" s="2">
        <v>0</v>
      </c>
      <c r="E166" s="2">
        <v>0</v>
      </c>
      <c r="F166" s="2">
        <f>VLOOKUP(Share18[[#This Row],[Station]],'[9]Reach and Share'!$A$1:$C$562,3,0)</f>
        <v>0</v>
      </c>
      <c r="G166" s="2">
        <f>Share18[[#This Row],[Q1''2025]]-Share18[[#This Row],[Q4]]</f>
        <v>0</v>
      </c>
    </row>
    <row r="167" spans="1:7" x14ac:dyDescent="0.45">
      <c r="A167" s="3" t="s">
        <v>415</v>
      </c>
      <c r="B167" s="2">
        <v>0</v>
      </c>
      <c r="C167" s="2">
        <v>0</v>
      </c>
      <c r="D167" s="2">
        <v>0</v>
      </c>
      <c r="E167" s="2">
        <v>0</v>
      </c>
      <c r="F167" s="2">
        <f>VLOOKUP(Share18[[#This Row],[Station]],'[9]Reach and Share'!$A$1:$C$562,3,0)</f>
        <v>0</v>
      </c>
      <c r="G167" s="2">
        <f>Share18[[#This Row],[Q1''2025]]-Share18[[#This Row],[Q4]]</f>
        <v>0</v>
      </c>
    </row>
    <row r="168" spans="1:7" x14ac:dyDescent="0.45">
      <c r="A168" s="3" t="s">
        <v>469</v>
      </c>
      <c r="B168" s="2">
        <v>0</v>
      </c>
      <c r="C168" s="2">
        <v>0</v>
      </c>
      <c r="D168" s="2">
        <v>0</v>
      </c>
      <c r="E168" s="2">
        <v>0</v>
      </c>
      <c r="F168" s="2">
        <f>VLOOKUP(Share18[[#This Row],[Station]],'[9]Reach and Share'!$A$1:$C$562,3,0)</f>
        <v>0</v>
      </c>
      <c r="G168" s="2">
        <f>Share18[[#This Row],[Q1''2025]]-Share18[[#This Row],[Q4]]</f>
        <v>0</v>
      </c>
    </row>
    <row r="169" spans="1:7" x14ac:dyDescent="0.45">
      <c r="A169" s="3" t="s">
        <v>500</v>
      </c>
      <c r="B169" s="2">
        <v>0</v>
      </c>
      <c r="C169" s="2">
        <v>0</v>
      </c>
      <c r="D169" s="2">
        <v>0</v>
      </c>
      <c r="E169" s="2">
        <v>0</v>
      </c>
      <c r="F169" s="2">
        <f>VLOOKUP(Share18[[#This Row],[Station]],'[9]Reach and Share'!$A$1:$C$562,3,0)</f>
        <v>0</v>
      </c>
      <c r="G169" s="2">
        <f>Share18[[#This Row],[Q1''2025]]-Share18[[#This Row],[Q4]]</f>
        <v>0</v>
      </c>
    </row>
    <row r="170" spans="1:7" x14ac:dyDescent="0.45">
      <c r="A170" s="3" t="s">
        <v>463</v>
      </c>
      <c r="B170" s="2">
        <v>0</v>
      </c>
      <c r="C170" s="2">
        <v>0</v>
      </c>
      <c r="D170" s="2">
        <v>0</v>
      </c>
      <c r="E170" s="2">
        <v>0</v>
      </c>
      <c r="F170" s="2">
        <f>VLOOKUP(Share18[[#This Row],[Station]],'[9]Reach and Share'!$A$1:$C$562,3,0)</f>
        <v>0</v>
      </c>
      <c r="G170" s="2">
        <f>Share18[[#This Row],[Q1''2025]]-Share18[[#This Row],[Q4]]</f>
        <v>0</v>
      </c>
    </row>
    <row r="171" spans="1:7" x14ac:dyDescent="0.45">
      <c r="A171" s="3" t="s">
        <v>386</v>
      </c>
      <c r="B171" s="2">
        <v>0</v>
      </c>
      <c r="C171" s="2">
        <v>0</v>
      </c>
      <c r="D171" s="2">
        <v>0</v>
      </c>
      <c r="E171" s="2">
        <v>0</v>
      </c>
      <c r="F171" s="2">
        <f>VLOOKUP(Share18[[#This Row],[Station]],'[9]Reach and Share'!$A$1:$C$562,3,0)</f>
        <v>0</v>
      </c>
      <c r="G171" s="2">
        <f>Share18[[#This Row],[Q1''2025]]-Share18[[#This Row],[Q4]]</f>
        <v>0</v>
      </c>
    </row>
    <row r="172" spans="1:7" x14ac:dyDescent="0.45">
      <c r="A172" s="3" t="s">
        <v>411</v>
      </c>
      <c r="B172" s="2">
        <v>0</v>
      </c>
      <c r="C172" s="2">
        <v>0</v>
      </c>
      <c r="D172" s="2">
        <v>0</v>
      </c>
      <c r="E172" s="2">
        <v>0</v>
      </c>
      <c r="F172" s="2">
        <f>VLOOKUP(Share18[[#This Row],[Station]],'[9]Reach and Share'!$A$1:$C$562,3,0)</f>
        <v>0</v>
      </c>
      <c r="G172" s="2">
        <f>Share18[[#This Row],[Q1''2025]]-Share18[[#This Row],[Q4]]</f>
        <v>0</v>
      </c>
    </row>
    <row r="173" spans="1:7" x14ac:dyDescent="0.45">
      <c r="A173" s="3" t="s">
        <v>501</v>
      </c>
      <c r="B173" s="2">
        <v>0</v>
      </c>
      <c r="C173" s="2">
        <v>0</v>
      </c>
      <c r="D173" s="2">
        <v>0</v>
      </c>
      <c r="E173" s="2">
        <v>0</v>
      </c>
      <c r="F173" s="2">
        <f>VLOOKUP(Share18[[#This Row],[Station]],'[9]Reach and Share'!$A$1:$C$562,3,0)</f>
        <v>0</v>
      </c>
      <c r="G173" s="2">
        <f>Share18[[#This Row],[Q1''2025]]-Share18[[#This Row],[Q4]]</f>
        <v>0</v>
      </c>
    </row>
    <row r="174" spans="1:7" x14ac:dyDescent="0.45">
      <c r="A174" s="3" t="s">
        <v>91</v>
      </c>
      <c r="B174" s="2">
        <v>0</v>
      </c>
      <c r="C174" s="2">
        <v>0</v>
      </c>
      <c r="D174" s="2">
        <v>0</v>
      </c>
      <c r="E174" s="2">
        <v>0</v>
      </c>
      <c r="F174" s="2">
        <f>VLOOKUP(Share18[[#This Row],[Station]],'[9]Reach and Share'!$A$1:$C$562,3,0)</f>
        <v>0</v>
      </c>
      <c r="G174" s="2">
        <f>Share18[[#This Row],[Q1''2025]]-Share18[[#This Row],[Q4]]</f>
        <v>0</v>
      </c>
    </row>
    <row r="175" spans="1:7" x14ac:dyDescent="0.45">
      <c r="A175" s="3" t="s">
        <v>413</v>
      </c>
      <c r="B175" s="2">
        <v>0</v>
      </c>
      <c r="C175" s="2">
        <v>0</v>
      </c>
      <c r="D175" s="2">
        <v>0</v>
      </c>
      <c r="E175" s="2">
        <v>0</v>
      </c>
      <c r="F175" s="2">
        <f>VLOOKUP(Share18[[#This Row],[Station]],'[9]Reach and Share'!$A$1:$C$562,3,0)</f>
        <v>0</v>
      </c>
      <c r="G175" s="2">
        <f>Share18[[#This Row],[Q1''2025]]-Share18[[#This Row],[Q4]]</f>
        <v>0</v>
      </c>
    </row>
    <row r="176" spans="1:7" x14ac:dyDescent="0.45">
      <c r="A176" s="3" t="s">
        <v>210</v>
      </c>
      <c r="B176" s="2">
        <v>0</v>
      </c>
      <c r="C176" s="2">
        <v>0</v>
      </c>
      <c r="D176" s="2">
        <v>0</v>
      </c>
      <c r="E176" s="2">
        <v>0</v>
      </c>
      <c r="F176" s="2">
        <f>VLOOKUP(Share18[[#This Row],[Station]],'[9]Reach and Share'!$A$1:$C$562,3,0)</f>
        <v>0</v>
      </c>
      <c r="G176" s="2">
        <f>Share18[[#This Row],[Q1''2025]]-Share18[[#This Row],[Q4]]</f>
        <v>0</v>
      </c>
    </row>
    <row r="177" spans="1:7" x14ac:dyDescent="0.45">
      <c r="A177" s="3" t="s">
        <v>179</v>
      </c>
      <c r="B177" s="2">
        <v>0</v>
      </c>
      <c r="C177" s="2">
        <v>0</v>
      </c>
      <c r="D177" s="2">
        <v>0</v>
      </c>
      <c r="E177" s="2">
        <v>0</v>
      </c>
      <c r="F177" s="2">
        <f>VLOOKUP(Share18[[#This Row],[Station]],'[9]Reach and Share'!$A$1:$C$562,3,0)</f>
        <v>0</v>
      </c>
      <c r="G177" s="2">
        <f>Share18[[#This Row],[Q1''2025]]-Share18[[#This Row],[Q4]]</f>
        <v>0</v>
      </c>
    </row>
    <row r="178" spans="1:7" x14ac:dyDescent="0.45">
      <c r="A178" s="3" t="s">
        <v>124</v>
      </c>
      <c r="B178" s="2">
        <v>0</v>
      </c>
      <c r="C178" s="2">
        <v>0</v>
      </c>
      <c r="D178" s="2">
        <v>0</v>
      </c>
      <c r="E178" s="2">
        <v>0</v>
      </c>
      <c r="F178" s="2">
        <f>VLOOKUP(Share18[[#This Row],[Station]],'[9]Reach and Share'!$A$1:$C$562,3,0)</f>
        <v>0</v>
      </c>
      <c r="G178" s="2">
        <f>Share18[[#This Row],[Q1''2025]]-Share18[[#This Row],[Q4]]</f>
        <v>0</v>
      </c>
    </row>
    <row r="179" spans="1:7" x14ac:dyDescent="0.45">
      <c r="A179" s="3" t="s">
        <v>126</v>
      </c>
      <c r="B179" s="2">
        <v>0</v>
      </c>
      <c r="C179" s="2">
        <v>0</v>
      </c>
      <c r="D179" s="2">
        <v>0</v>
      </c>
      <c r="E179" s="2">
        <v>0</v>
      </c>
      <c r="F179" s="2">
        <f>VLOOKUP(Share18[[#This Row],[Station]],'[9]Reach and Share'!$A$1:$C$562,3,0)</f>
        <v>0</v>
      </c>
      <c r="G179" s="2">
        <f>Share18[[#This Row],[Q1''2025]]-Share18[[#This Row],[Q4]]</f>
        <v>0</v>
      </c>
    </row>
    <row r="180" spans="1:7" x14ac:dyDescent="0.45">
      <c r="A180" s="3" t="s">
        <v>125</v>
      </c>
      <c r="B180" s="2">
        <v>0</v>
      </c>
      <c r="C180" s="2">
        <v>0</v>
      </c>
      <c r="D180" s="2">
        <v>0</v>
      </c>
      <c r="E180" s="2">
        <v>0</v>
      </c>
      <c r="F180" s="2">
        <f>VLOOKUP(Share18[[#This Row],[Station]],'[9]Reach and Share'!$A$1:$C$562,3,0)</f>
        <v>0</v>
      </c>
      <c r="G180" s="2">
        <f>Share18[[#This Row],[Q1''2025]]-Share18[[#This Row],[Q4]]</f>
        <v>0</v>
      </c>
    </row>
    <row r="181" spans="1:7" x14ac:dyDescent="0.45">
      <c r="A181" s="3" t="s">
        <v>512</v>
      </c>
      <c r="B181" s="2">
        <v>0</v>
      </c>
      <c r="C181" s="2">
        <v>0</v>
      </c>
      <c r="D181" s="2">
        <v>0</v>
      </c>
      <c r="E181" s="2">
        <v>0</v>
      </c>
      <c r="F181" s="2">
        <f>VLOOKUP(Share18[[#This Row],[Station]],'[9]Reach and Share'!$A$1:$C$562,3,0)</f>
        <v>0</v>
      </c>
      <c r="G181" s="2">
        <f>Share18[[#This Row],[Q1''2025]]-Share18[[#This Row],[Q4]]</f>
        <v>0</v>
      </c>
    </row>
    <row r="182" spans="1:7" x14ac:dyDescent="0.45">
      <c r="A182" s="3" t="s">
        <v>122</v>
      </c>
      <c r="B182" s="2">
        <v>0</v>
      </c>
      <c r="C182" s="2">
        <v>0</v>
      </c>
      <c r="D182" s="2">
        <v>0</v>
      </c>
      <c r="E182" s="2">
        <v>0</v>
      </c>
      <c r="F182" s="2">
        <f>VLOOKUP(Share18[[#This Row],[Station]],'[9]Reach and Share'!$A$1:$C$562,3,0)</f>
        <v>0</v>
      </c>
      <c r="G182" s="2">
        <f>Share18[[#This Row],[Q1''2025]]-Share18[[#This Row],[Q4]]</f>
        <v>0</v>
      </c>
    </row>
    <row r="183" spans="1:7" x14ac:dyDescent="0.45">
      <c r="A183" s="3" t="s">
        <v>70</v>
      </c>
      <c r="B183" s="2">
        <v>0</v>
      </c>
      <c r="C183" s="2">
        <v>0</v>
      </c>
      <c r="D183" s="2">
        <v>0</v>
      </c>
      <c r="E183" s="2">
        <v>0</v>
      </c>
      <c r="F183" s="2">
        <f>VLOOKUP(Share18[[#This Row],[Station]],'[9]Reach and Share'!$A$1:$C$562,3,0)</f>
        <v>0</v>
      </c>
      <c r="G183" s="2">
        <f>Share18[[#This Row],[Q1''2025]]-Share18[[#This Row],[Q4]]</f>
        <v>0</v>
      </c>
    </row>
    <row r="184" spans="1:7" x14ac:dyDescent="0.45">
      <c r="A184" s="3" t="s">
        <v>65</v>
      </c>
      <c r="B184" s="2">
        <v>0</v>
      </c>
      <c r="C184" s="2">
        <v>0</v>
      </c>
      <c r="D184" s="2">
        <v>0</v>
      </c>
      <c r="E184" s="2">
        <v>0</v>
      </c>
      <c r="F184" s="2">
        <f>VLOOKUP(Share18[[#This Row],[Station]],'[9]Reach and Share'!$A$1:$C$562,3,0)</f>
        <v>0</v>
      </c>
      <c r="G184" s="2">
        <f>Share18[[#This Row],[Q1''2025]]-Share18[[#This Row],[Q4]]</f>
        <v>0</v>
      </c>
    </row>
    <row r="185" spans="1:7" x14ac:dyDescent="0.45">
      <c r="A185" s="3" t="s">
        <v>69</v>
      </c>
      <c r="B185" s="2">
        <v>0</v>
      </c>
      <c r="C185" s="2">
        <v>0</v>
      </c>
      <c r="D185" s="2">
        <v>0</v>
      </c>
      <c r="E185" s="2">
        <v>0</v>
      </c>
      <c r="F185" s="2">
        <f>VLOOKUP(Share18[[#This Row],[Station]],'[9]Reach and Share'!$A$1:$C$562,3,0)</f>
        <v>0</v>
      </c>
      <c r="G185" s="2">
        <f>Share18[[#This Row],[Q1''2025]]-Share18[[#This Row],[Q4]]</f>
        <v>0</v>
      </c>
    </row>
    <row r="186" spans="1:7" x14ac:dyDescent="0.45">
      <c r="A186" s="3" t="s">
        <v>227</v>
      </c>
      <c r="B186" s="2">
        <v>0</v>
      </c>
      <c r="C186" s="2">
        <v>0</v>
      </c>
      <c r="D186" s="2">
        <v>0</v>
      </c>
      <c r="E186" s="2">
        <v>0</v>
      </c>
      <c r="F186" s="2">
        <f>VLOOKUP(Share18[[#This Row],[Station]],'[9]Reach and Share'!$A$1:$C$562,3,0)</f>
        <v>0</v>
      </c>
      <c r="G186" s="2">
        <f>Share18[[#This Row],[Q1''2025]]-Share18[[#This Row],[Q4]]</f>
        <v>0</v>
      </c>
    </row>
    <row r="187" spans="1:7" x14ac:dyDescent="0.45">
      <c r="A187" s="3" t="s">
        <v>98</v>
      </c>
      <c r="B187" s="2">
        <v>0</v>
      </c>
      <c r="C187" s="2">
        <v>0</v>
      </c>
      <c r="D187" s="2">
        <v>0</v>
      </c>
      <c r="E187" s="2">
        <v>0</v>
      </c>
      <c r="F187" s="2">
        <f>VLOOKUP(Share18[[#This Row],[Station]],'[9]Reach and Share'!$A$1:$C$562,3,0)</f>
        <v>0</v>
      </c>
      <c r="G187" s="2">
        <f>Share18[[#This Row],[Q1''2025]]-Share18[[#This Row],[Q4]]</f>
        <v>0</v>
      </c>
    </row>
    <row r="188" spans="1:7" x14ac:dyDescent="0.45">
      <c r="A188" s="3" t="s">
        <v>77</v>
      </c>
      <c r="B188" s="2">
        <v>2.2216076696165189E-2</v>
      </c>
      <c r="C188" s="2">
        <v>3.0195030195030192E-3</v>
      </c>
      <c r="D188" s="2">
        <v>4.873958387925161E-3</v>
      </c>
      <c r="E188" s="2">
        <v>0</v>
      </c>
      <c r="F188" s="2">
        <f>VLOOKUP(Share18[[#This Row],[Station]],'[9]Reach and Share'!$A$1:$C$562,3,0)</f>
        <v>0</v>
      </c>
      <c r="G188" s="2">
        <f>Share18[[#This Row],[Q1''2025]]-Share18[[#This Row],[Q4]]</f>
        <v>0</v>
      </c>
    </row>
    <row r="189" spans="1:7" x14ac:dyDescent="0.45">
      <c r="A189" s="3" t="s">
        <v>96</v>
      </c>
      <c r="B189" s="2">
        <v>0</v>
      </c>
      <c r="C189" s="2">
        <v>0</v>
      </c>
      <c r="D189" s="2">
        <v>0</v>
      </c>
      <c r="E189" s="2">
        <v>0</v>
      </c>
      <c r="F189" s="2">
        <f>VLOOKUP(Share18[[#This Row],[Station]],'[9]Reach and Share'!$A$1:$C$562,3,0)</f>
        <v>0</v>
      </c>
      <c r="G189" s="2">
        <f>Share18[[#This Row],[Q1''2025]]-Share18[[#This Row],[Q4]]</f>
        <v>0</v>
      </c>
    </row>
    <row r="190" spans="1:7" x14ac:dyDescent="0.45">
      <c r="A190" s="3" t="s">
        <v>132</v>
      </c>
      <c r="B190" s="2">
        <v>0</v>
      </c>
      <c r="C190" s="2">
        <v>0</v>
      </c>
      <c r="D190" s="2">
        <v>0</v>
      </c>
      <c r="E190" s="2">
        <v>0</v>
      </c>
      <c r="F190" s="2">
        <f>VLOOKUP(Share18[[#This Row],[Station]],'[9]Reach and Share'!$A$1:$C$562,3,0)</f>
        <v>0</v>
      </c>
      <c r="G190" s="2">
        <f>Share18[[#This Row],[Q1''2025]]-Share18[[#This Row],[Q4]]</f>
        <v>0</v>
      </c>
    </row>
    <row r="191" spans="1:7" x14ac:dyDescent="0.45">
      <c r="A191" s="3" t="s">
        <v>454</v>
      </c>
      <c r="B191" s="2">
        <v>0</v>
      </c>
      <c r="C191" s="2">
        <v>0</v>
      </c>
      <c r="D191" s="2">
        <v>0</v>
      </c>
      <c r="E191" s="2">
        <v>0</v>
      </c>
      <c r="F191" s="2">
        <f>VLOOKUP(Share18[[#This Row],[Station]],'[9]Reach and Share'!$A$1:$C$562,3,0)</f>
        <v>0</v>
      </c>
      <c r="G191" s="2">
        <f>Share18[[#This Row],[Q1''2025]]-Share18[[#This Row],[Q4]]</f>
        <v>0</v>
      </c>
    </row>
    <row r="192" spans="1:7" x14ac:dyDescent="0.45">
      <c r="A192" s="3" t="s">
        <v>129</v>
      </c>
      <c r="B192" s="2">
        <v>0</v>
      </c>
      <c r="C192" s="2">
        <v>0</v>
      </c>
      <c r="D192" s="2">
        <v>0</v>
      </c>
      <c r="E192" s="2">
        <v>0</v>
      </c>
      <c r="F192" s="2">
        <f>VLOOKUP(Share18[[#This Row],[Station]],'[9]Reach and Share'!$A$1:$C$562,3,0)</f>
        <v>0</v>
      </c>
      <c r="G192" s="2">
        <f>Share18[[#This Row],[Q1''2025]]-Share18[[#This Row],[Q4]]</f>
        <v>0</v>
      </c>
    </row>
    <row r="193" spans="1:7" x14ac:dyDescent="0.45">
      <c r="A193" s="3" t="s">
        <v>515</v>
      </c>
      <c r="B193" s="2">
        <v>0</v>
      </c>
      <c r="C193" s="2">
        <v>0</v>
      </c>
      <c r="D193" s="2">
        <v>0</v>
      </c>
      <c r="E193" s="2">
        <v>0</v>
      </c>
      <c r="F193" s="2">
        <f>VLOOKUP(Share18[[#This Row],[Station]],'[9]Reach and Share'!$A$1:$C$562,3,0)</f>
        <v>0</v>
      </c>
      <c r="G193" s="2">
        <f>Share18[[#This Row],[Q1''2025]]-Share18[[#This Row],[Q4]]</f>
        <v>0</v>
      </c>
    </row>
    <row r="194" spans="1:7" x14ac:dyDescent="0.45">
      <c r="A194" s="3" t="s">
        <v>155</v>
      </c>
      <c r="B194" s="2">
        <v>0</v>
      </c>
      <c r="C194" s="2">
        <v>0</v>
      </c>
      <c r="D194" s="2">
        <v>0</v>
      </c>
      <c r="E194" s="2">
        <v>0</v>
      </c>
      <c r="F194" s="2">
        <f>VLOOKUP(Share18[[#This Row],[Station]],'[9]Reach and Share'!$A$1:$C$562,3,0)</f>
        <v>0</v>
      </c>
      <c r="G194" s="2">
        <f>Share18[[#This Row],[Q1''2025]]-Share18[[#This Row],[Q4]]</f>
        <v>0</v>
      </c>
    </row>
    <row r="195" spans="1:7" x14ac:dyDescent="0.45">
      <c r="A195" s="3" t="s">
        <v>133</v>
      </c>
      <c r="B195" s="2">
        <v>0</v>
      </c>
      <c r="C195" s="2">
        <v>0</v>
      </c>
      <c r="D195" s="2">
        <v>0</v>
      </c>
      <c r="E195" s="2">
        <v>0</v>
      </c>
      <c r="F195" s="2">
        <f>VLOOKUP(Share18[[#This Row],[Station]],'[9]Reach and Share'!$A$1:$C$562,3,0)</f>
        <v>0</v>
      </c>
      <c r="G195" s="2">
        <f>Share18[[#This Row],[Q1''2025]]-Share18[[#This Row],[Q4]]</f>
        <v>0</v>
      </c>
    </row>
    <row r="196" spans="1:7" x14ac:dyDescent="0.45">
      <c r="A196" s="3" t="s">
        <v>123</v>
      </c>
      <c r="B196" s="2">
        <v>0</v>
      </c>
      <c r="C196" s="2">
        <v>0</v>
      </c>
      <c r="D196" s="2">
        <v>0</v>
      </c>
      <c r="E196" s="2">
        <v>0</v>
      </c>
      <c r="F196" s="2">
        <f>VLOOKUP(Share18[[#This Row],[Station]],'[9]Reach and Share'!$A$1:$C$562,3,0)</f>
        <v>0</v>
      </c>
      <c r="G196" s="2">
        <f>Share18[[#This Row],[Q1''2025]]-Share18[[#This Row],[Q4]]</f>
        <v>0</v>
      </c>
    </row>
    <row r="197" spans="1:7" x14ac:dyDescent="0.45">
      <c r="A197" s="3" t="s">
        <v>189</v>
      </c>
      <c r="B197" s="2">
        <v>0</v>
      </c>
      <c r="C197" s="2">
        <v>0</v>
      </c>
      <c r="D197" s="2">
        <v>0</v>
      </c>
      <c r="E197" s="2">
        <v>0</v>
      </c>
      <c r="F197" s="2">
        <f>VLOOKUP(Share18[[#This Row],[Station]],'[9]Reach and Share'!$A$1:$C$562,3,0)</f>
        <v>0</v>
      </c>
      <c r="G197" s="2">
        <f>Share18[[#This Row],[Q1''2025]]-Share18[[#This Row],[Q4]]</f>
        <v>0</v>
      </c>
    </row>
    <row r="198" spans="1:7" x14ac:dyDescent="0.45">
      <c r="A198" s="3" t="s">
        <v>74</v>
      </c>
      <c r="B198" s="2">
        <v>0</v>
      </c>
      <c r="C198" s="2">
        <v>0</v>
      </c>
      <c r="D198" s="2">
        <v>0</v>
      </c>
      <c r="E198" s="2">
        <v>0</v>
      </c>
      <c r="F198" s="2">
        <f>VLOOKUP(Share18[[#This Row],[Station]],'[9]Reach and Share'!$A$1:$C$562,3,0)</f>
        <v>0</v>
      </c>
      <c r="G198" s="2">
        <f>Share18[[#This Row],[Q1''2025]]-Share18[[#This Row],[Q4]]</f>
        <v>0</v>
      </c>
    </row>
    <row r="199" spans="1:7" x14ac:dyDescent="0.45">
      <c r="A199" s="3" t="s">
        <v>514</v>
      </c>
      <c r="B199" s="2">
        <v>0</v>
      </c>
      <c r="C199" s="2">
        <v>0</v>
      </c>
      <c r="D199" s="2">
        <v>0</v>
      </c>
      <c r="E199" s="2">
        <v>0</v>
      </c>
      <c r="F199" s="2">
        <f>VLOOKUP(Share18[[#This Row],[Station]],'[9]Reach and Share'!$A$1:$C$562,3,0)</f>
        <v>0</v>
      </c>
      <c r="G199" s="2">
        <f>Share18[[#This Row],[Q1''2025]]-Share18[[#This Row],[Q4]]</f>
        <v>0</v>
      </c>
    </row>
    <row r="200" spans="1:7" x14ac:dyDescent="0.45">
      <c r="A200" s="3" t="s">
        <v>460</v>
      </c>
      <c r="B200" s="2">
        <v>0</v>
      </c>
      <c r="C200" s="2">
        <v>0</v>
      </c>
      <c r="D200" s="2">
        <v>0</v>
      </c>
      <c r="E200" s="2">
        <v>0</v>
      </c>
      <c r="F200" s="2">
        <f>VLOOKUP(Share18[[#This Row],[Station]],'[9]Reach and Share'!$A$1:$C$562,3,0)</f>
        <v>0</v>
      </c>
      <c r="G200" s="2">
        <f>Share18[[#This Row],[Q1''2025]]-Share18[[#This Row],[Q4]]</f>
        <v>0</v>
      </c>
    </row>
    <row r="201" spans="1:7" x14ac:dyDescent="0.45">
      <c r="A201" s="3" t="s">
        <v>128</v>
      </c>
      <c r="B201" s="2">
        <v>0</v>
      </c>
      <c r="C201" s="2">
        <v>0</v>
      </c>
      <c r="D201" s="2">
        <v>0</v>
      </c>
      <c r="E201" s="2">
        <v>0</v>
      </c>
      <c r="F201" s="2">
        <f>VLOOKUP(Share18[[#This Row],[Station]],'[9]Reach and Share'!$A$1:$C$562,3,0)</f>
        <v>0</v>
      </c>
      <c r="G201" s="2">
        <f>Share18[[#This Row],[Q1''2025]]-Share18[[#This Row],[Q4]]</f>
        <v>0</v>
      </c>
    </row>
    <row r="202" spans="1:7" x14ac:dyDescent="0.45">
      <c r="A202" s="3" t="s">
        <v>490</v>
      </c>
      <c r="B202" s="2">
        <v>0</v>
      </c>
      <c r="C202" s="2">
        <v>0</v>
      </c>
      <c r="D202" s="2">
        <v>0</v>
      </c>
      <c r="E202" s="2">
        <v>0</v>
      </c>
      <c r="F202" s="2">
        <f>VLOOKUP(Share18[[#This Row],[Station]],'[9]Reach and Share'!$A$1:$C$562,3,0)</f>
        <v>0</v>
      </c>
      <c r="G202" s="2">
        <f>Share18[[#This Row],[Q1''2025]]-Share18[[#This Row],[Q4]]</f>
        <v>0</v>
      </c>
    </row>
    <row r="203" spans="1:7" x14ac:dyDescent="0.45">
      <c r="A203" s="3" t="s">
        <v>196</v>
      </c>
      <c r="B203" s="2">
        <v>0</v>
      </c>
      <c r="C203" s="2">
        <v>0</v>
      </c>
      <c r="D203" s="2">
        <v>0</v>
      </c>
      <c r="E203" s="2">
        <v>0</v>
      </c>
      <c r="F203" s="2">
        <f>VLOOKUP(Share18[[#This Row],[Station]],'[9]Reach and Share'!$A$1:$C$562,3,0)</f>
        <v>0</v>
      </c>
      <c r="G203" s="2">
        <f>Share18[[#This Row],[Q1''2025]]-Share18[[#This Row],[Q4]]</f>
        <v>0</v>
      </c>
    </row>
    <row r="204" spans="1:7" x14ac:dyDescent="0.45">
      <c r="A204" s="3" t="s">
        <v>216</v>
      </c>
      <c r="B204" s="2">
        <v>0</v>
      </c>
      <c r="C204" s="2">
        <v>0</v>
      </c>
      <c r="D204" s="2">
        <v>0</v>
      </c>
      <c r="E204" s="2">
        <v>0</v>
      </c>
      <c r="F204" s="2">
        <f>VLOOKUP(Share18[[#This Row],[Station]],'[9]Reach and Share'!$A$1:$C$562,3,0)</f>
        <v>0</v>
      </c>
      <c r="G204" s="2">
        <f>Share18[[#This Row],[Q1''2025]]-Share18[[#This Row],[Q4]]</f>
        <v>0</v>
      </c>
    </row>
    <row r="205" spans="1:7" x14ac:dyDescent="0.45">
      <c r="A205" s="3" t="s">
        <v>453</v>
      </c>
      <c r="B205" s="2">
        <v>0</v>
      </c>
      <c r="C205" s="2">
        <v>0</v>
      </c>
      <c r="D205" s="2">
        <v>0</v>
      </c>
      <c r="E205" s="2">
        <v>0</v>
      </c>
      <c r="F205" s="2">
        <f>VLOOKUP(Share18[[#This Row],[Station]],'[9]Reach and Share'!$A$1:$C$562,3,0)</f>
        <v>0</v>
      </c>
      <c r="G205" s="2">
        <f>Share18[[#This Row],[Q1''2025]]-Share18[[#This Row],[Q4]]</f>
        <v>0</v>
      </c>
    </row>
    <row r="206" spans="1:7" x14ac:dyDescent="0.45">
      <c r="A206" s="3" t="s">
        <v>56</v>
      </c>
      <c r="B206" s="2">
        <v>0</v>
      </c>
      <c r="C206" s="2">
        <v>0</v>
      </c>
      <c r="D206" s="2">
        <v>0</v>
      </c>
      <c r="E206" s="2">
        <v>0</v>
      </c>
      <c r="F206" s="2">
        <f>VLOOKUP(Share18[[#This Row],[Station]],'[9]Reach and Share'!$A$1:$C$562,3,0)</f>
        <v>0</v>
      </c>
      <c r="G206" s="2">
        <f>Share18[[#This Row],[Q1''2025]]-Share18[[#This Row],[Q4]]</f>
        <v>0</v>
      </c>
    </row>
    <row r="207" spans="1:7" x14ac:dyDescent="0.45">
      <c r="A207" s="3" t="s">
        <v>199</v>
      </c>
      <c r="B207" s="2">
        <v>0</v>
      </c>
      <c r="C207" s="2">
        <v>0</v>
      </c>
      <c r="D207" s="2">
        <v>0</v>
      </c>
      <c r="E207" s="2">
        <v>0</v>
      </c>
      <c r="F207" s="2">
        <f>VLOOKUP(Share18[[#This Row],[Station]],'[9]Reach and Share'!$A$1:$C$562,3,0)</f>
        <v>0</v>
      </c>
      <c r="G207" s="2">
        <f>Share18[[#This Row],[Q1''2025]]-Share18[[#This Row],[Q4]]</f>
        <v>0</v>
      </c>
    </row>
    <row r="208" spans="1:7" x14ac:dyDescent="0.45">
      <c r="A208" s="3" t="s">
        <v>162</v>
      </c>
      <c r="B208" s="2">
        <v>0</v>
      </c>
      <c r="C208" s="2">
        <v>0</v>
      </c>
      <c r="D208" s="2">
        <v>0</v>
      </c>
      <c r="E208" s="2">
        <v>0</v>
      </c>
      <c r="F208" s="2">
        <f>VLOOKUP(Share18[[#This Row],[Station]],'[9]Reach and Share'!$A$1:$C$562,3,0)</f>
        <v>0</v>
      </c>
      <c r="G208" s="2">
        <f>Share18[[#This Row],[Q1''2025]]-Share18[[#This Row],[Q4]]</f>
        <v>0</v>
      </c>
    </row>
    <row r="209" spans="1:7" x14ac:dyDescent="0.45">
      <c r="A209" s="3" t="s">
        <v>441</v>
      </c>
      <c r="B209" s="2">
        <v>0</v>
      </c>
      <c r="C209" s="2">
        <v>0</v>
      </c>
      <c r="D209" s="2">
        <v>0</v>
      </c>
      <c r="E209" s="2">
        <v>0</v>
      </c>
      <c r="F209" s="2">
        <f>VLOOKUP(Share18[[#This Row],[Station]],'[9]Reach and Share'!$A$1:$C$562,3,0)</f>
        <v>0</v>
      </c>
      <c r="G209" s="2">
        <f>Share18[[#This Row],[Q1''2025]]-Share18[[#This Row],[Q4]]</f>
        <v>0</v>
      </c>
    </row>
    <row r="210" spans="1:7" x14ac:dyDescent="0.45">
      <c r="A210" s="3" t="s">
        <v>58</v>
      </c>
      <c r="B210" s="2">
        <v>0</v>
      </c>
      <c r="C210" s="2">
        <v>0</v>
      </c>
      <c r="D210" s="2">
        <v>4.9787746973429057E-3</v>
      </c>
      <c r="E210" s="2">
        <v>0</v>
      </c>
      <c r="F210" s="2">
        <f>VLOOKUP(Share18[[#This Row],[Station]],'[9]Reach and Share'!$A$1:$C$562,3,0)</f>
        <v>0</v>
      </c>
      <c r="G210" s="2">
        <f>Share18[[#This Row],[Q1''2025]]-Share18[[#This Row],[Q4]]</f>
        <v>0</v>
      </c>
    </row>
    <row r="211" spans="1:7" x14ac:dyDescent="0.45">
      <c r="A211" s="3" t="s">
        <v>57</v>
      </c>
      <c r="B211" s="2">
        <v>0</v>
      </c>
      <c r="C211" s="2">
        <v>0</v>
      </c>
      <c r="D211" s="2">
        <v>0</v>
      </c>
      <c r="E211" s="2">
        <v>0</v>
      </c>
      <c r="F211" s="2">
        <f>VLOOKUP(Share18[[#This Row],[Station]],'[9]Reach and Share'!$A$1:$C$562,3,0)</f>
        <v>0</v>
      </c>
      <c r="G211" s="2">
        <f>Share18[[#This Row],[Q1''2025]]-Share18[[#This Row],[Q4]]</f>
        <v>0</v>
      </c>
    </row>
    <row r="212" spans="1:7" x14ac:dyDescent="0.45">
      <c r="A212" s="3" t="s">
        <v>55</v>
      </c>
      <c r="B212" s="2">
        <v>0</v>
      </c>
      <c r="C212" s="2">
        <v>0</v>
      </c>
      <c r="D212" s="2">
        <v>0</v>
      </c>
      <c r="E212" s="2">
        <v>0</v>
      </c>
      <c r="F212" s="2">
        <f>VLOOKUP(Share18[[#This Row],[Station]],'[9]Reach and Share'!$A$1:$C$562,3,0)</f>
        <v>0</v>
      </c>
      <c r="G212" s="2">
        <f>Share18[[#This Row],[Q1''2025]]-Share18[[#This Row],[Q4]]</f>
        <v>0</v>
      </c>
    </row>
    <row r="213" spans="1:7" x14ac:dyDescent="0.45">
      <c r="A213" s="3" t="s">
        <v>209</v>
      </c>
      <c r="B213" s="2">
        <v>0</v>
      </c>
      <c r="C213" s="2">
        <v>0</v>
      </c>
      <c r="D213" s="2">
        <v>0</v>
      </c>
      <c r="E213" s="2">
        <v>0</v>
      </c>
      <c r="F213" s="2">
        <f>VLOOKUP(Share18[[#This Row],[Station]],'[9]Reach and Share'!$A$1:$C$562,3,0)</f>
        <v>0</v>
      </c>
      <c r="G213" s="2">
        <f>Share18[[#This Row],[Q1''2025]]-Share18[[#This Row],[Q4]]</f>
        <v>0</v>
      </c>
    </row>
    <row r="214" spans="1:7" x14ac:dyDescent="0.45">
      <c r="A214" s="3" t="s">
        <v>52</v>
      </c>
      <c r="B214" s="2">
        <v>0</v>
      </c>
      <c r="C214" s="2">
        <v>0</v>
      </c>
      <c r="D214" s="2">
        <v>0</v>
      </c>
      <c r="E214" s="2">
        <v>0</v>
      </c>
      <c r="F214" s="2">
        <f>VLOOKUP(Share18[[#This Row],[Station]],'[9]Reach and Share'!$A$1:$C$562,3,0)</f>
        <v>0</v>
      </c>
      <c r="G214" s="2">
        <f>Share18[[#This Row],[Q1''2025]]-Share18[[#This Row],[Q4]]</f>
        <v>0</v>
      </c>
    </row>
    <row r="215" spans="1:7" x14ac:dyDescent="0.45">
      <c r="A215" s="3" t="s">
        <v>9</v>
      </c>
      <c r="B215" s="2">
        <v>0</v>
      </c>
      <c r="C215" s="2">
        <v>0</v>
      </c>
      <c r="D215" s="2">
        <v>0</v>
      </c>
      <c r="E215" s="2">
        <v>0</v>
      </c>
      <c r="F215" s="2">
        <f>VLOOKUP(Share18[[#This Row],[Station]],'[9]Reach and Share'!$A$1:$C$562,3,0)</f>
        <v>0</v>
      </c>
      <c r="G215" s="2">
        <f>Share18[[#This Row],[Q1''2025]]-Share18[[#This Row],[Q4]]</f>
        <v>0</v>
      </c>
    </row>
    <row r="216" spans="1:7" x14ac:dyDescent="0.45">
      <c r="A216" s="3" t="s">
        <v>54</v>
      </c>
      <c r="B216" s="2">
        <v>0</v>
      </c>
      <c r="C216" s="2">
        <v>0</v>
      </c>
      <c r="D216" s="2">
        <v>9.4858760023059582E-3</v>
      </c>
      <c r="E216" s="2">
        <v>0</v>
      </c>
      <c r="F216" s="2">
        <f>VLOOKUP(Share18[[#This Row],[Station]],'[9]Reach and Share'!$A$1:$C$562,3,0)</f>
        <v>0</v>
      </c>
      <c r="G216" s="2">
        <f>Share18[[#This Row],[Q1''2025]]-Share18[[#This Row],[Q4]]</f>
        <v>0</v>
      </c>
    </row>
    <row r="217" spans="1:7" x14ac:dyDescent="0.45">
      <c r="A217" s="3" t="s">
        <v>71</v>
      </c>
      <c r="B217" s="2">
        <v>0</v>
      </c>
      <c r="C217" s="2">
        <v>0</v>
      </c>
      <c r="D217" s="2">
        <v>0</v>
      </c>
      <c r="E217" s="2">
        <v>0</v>
      </c>
      <c r="F217" s="2">
        <f>VLOOKUP(Share18[[#This Row],[Station]],'[9]Reach and Share'!$A$1:$C$562,3,0)</f>
        <v>0</v>
      </c>
      <c r="G217" s="2">
        <f>Share18[[#This Row],[Q1''2025]]-Share18[[#This Row],[Q4]]</f>
        <v>0</v>
      </c>
    </row>
    <row r="218" spans="1:7" x14ac:dyDescent="0.45">
      <c r="A218" s="3" t="s">
        <v>66</v>
      </c>
      <c r="B218" s="2">
        <v>0</v>
      </c>
      <c r="C218" s="2">
        <v>0</v>
      </c>
      <c r="D218" s="2">
        <v>0</v>
      </c>
      <c r="E218" s="2">
        <v>0</v>
      </c>
      <c r="F218" s="2">
        <f>VLOOKUP(Share18[[#This Row],[Station]],'[9]Reach and Share'!$A$1:$C$562,3,0)</f>
        <v>0</v>
      </c>
      <c r="G218" s="2">
        <f>Share18[[#This Row],[Q1''2025]]-Share18[[#This Row],[Q4]]</f>
        <v>0</v>
      </c>
    </row>
    <row r="219" spans="1:7" x14ac:dyDescent="0.45">
      <c r="A219" s="3" t="s">
        <v>178</v>
      </c>
      <c r="B219" s="2">
        <v>0</v>
      </c>
      <c r="C219" s="2">
        <v>0</v>
      </c>
      <c r="D219" s="2">
        <v>0</v>
      </c>
      <c r="E219" s="2">
        <v>0</v>
      </c>
      <c r="F219" s="2">
        <f>VLOOKUP(Share18[[#This Row],[Station]],'[9]Reach and Share'!$A$1:$C$562,3,0)</f>
        <v>0</v>
      </c>
      <c r="G219" s="2">
        <f>Share18[[#This Row],[Q1''2025]]-Share18[[#This Row],[Q4]]</f>
        <v>0</v>
      </c>
    </row>
    <row r="220" spans="1:7" x14ac:dyDescent="0.45">
      <c r="A220" s="3" t="s">
        <v>64</v>
      </c>
      <c r="B220" s="2">
        <v>0</v>
      </c>
      <c r="C220" s="2">
        <v>0</v>
      </c>
      <c r="D220" s="2">
        <v>0</v>
      </c>
      <c r="E220" s="2">
        <v>0</v>
      </c>
      <c r="F220" s="2">
        <f>VLOOKUP(Share18[[#This Row],[Station]],'[9]Reach and Share'!$A$1:$C$562,3,0)</f>
        <v>0</v>
      </c>
      <c r="G220" s="2">
        <f>Share18[[#This Row],[Q1''2025]]-Share18[[#This Row],[Q4]]</f>
        <v>0</v>
      </c>
    </row>
    <row r="221" spans="1:7" x14ac:dyDescent="0.45">
      <c r="A221" s="3" t="s">
        <v>67</v>
      </c>
      <c r="B221" s="2">
        <v>0</v>
      </c>
      <c r="C221" s="2">
        <v>0</v>
      </c>
      <c r="D221" s="2">
        <v>0</v>
      </c>
      <c r="E221" s="2">
        <v>0</v>
      </c>
      <c r="F221" s="2">
        <f>VLOOKUP(Share18[[#This Row],[Station]],'[9]Reach and Share'!$A$1:$C$562,3,0)</f>
        <v>0</v>
      </c>
      <c r="G221" s="2">
        <f>Share18[[#This Row],[Q1''2025]]-Share18[[#This Row],[Q4]]</f>
        <v>0</v>
      </c>
    </row>
    <row r="222" spans="1:7" x14ac:dyDescent="0.45">
      <c r="A222" s="3" t="s">
        <v>68</v>
      </c>
      <c r="B222" s="2">
        <v>0</v>
      </c>
      <c r="C222" s="2">
        <v>0</v>
      </c>
      <c r="D222" s="2">
        <v>0</v>
      </c>
      <c r="E222" s="2">
        <v>0</v>
      </c>
      <c r="F222" s="2">
        <f>VLOOKUP(Share18[[#This Row],[Station]],'[9]Reach and Share'!$A$1:$C$562,3,0)</f>
        <v>0</v>
      </c>
      <c r="G222" s="2">
        <f>Share18[[#This Row],[Q1''2025]]-Share18[[#This Row],[Q4]]</f>
        <v>0</v>
      </c>
    </row>
    <row r="223" spans="1:7" x14ac:dyDescent="0.45">
      <c r="A223" s="3" t="s">
        <v>198</v>
      </c>
      <c r="B223" s="2">
        <v>0</v>
      </c>
      <c r="C223" s="2">
        <v>0</v>
      </c>
      <c r="D223" s="2">
        <v>0</v>
      </c>
      <c r="E223" s="2">
        <v>0</v>
      </c>
      <c r="F223" s="2">
        <f>VLOOKUP(Share18[[#This Row],[Station]],'[9]Reach and Share'!$A$1:$C$562,3,0)</f>
        <v>0</v>
      </c>
      <c r="G223" s="2">
        <f>Share18[[#This Row],[Q1''2025]]-Share18[[#This Row],[Q4]]</f>
        <v>0</v>
      </c>
    </row>
    <row r="224" spans="1:7" x14ac:dyDescent="0.45">
      <c r="A224" s="3" t="s">
        <v>60</v>
      </c>
      <c r="B224" s="2">
        <v>0</v>
      </c>
      <c r="C224" s="2">
        <v>0</v>
      </c>
      <c r="D224" s="2">
        <v>0</v>
      </c>
      <c r="E224" s="2">
        <v>0</v>
      </c>
      <c r="F224" s="2">
        <f>VLOOKUP(Share18[[#This Row],[Station]],'[9]Reach and Share'!$A$1:$C$562,3,0)</f>
        <v>0</v>
      </c>
      <c r="G224" s="2">
        <f>Share18[[#This Row],[Q1''2025]]-Share18[[#This Row],[Q4]]</f>
        <v>0</v>
      </c>
    </row>
    <row r="225" spans="1:7" x14ac:dyDescent="0.45">
      <c r="A225" s="3" t="s">
        <v>63</v>
      </c>
      <c r="B225" s="2">
        <v>0</v>
      </c>
      <c r="C225" s="2">
        <v>0</v>
      </c>
      <c r="D225" s="2">
        <v>0</v>
      </c>
      <c r="E225" s="2">
        <v>0</v>
      </c>
      <c r="F225" s="2">
        <f>VLOOKUP(Share18[[#This Row],[Station]],'[9]Reach and Share'!$A$1:$C$562,3,0)</f>
        <v>0</v>
      </c>
      <c r="G225" s="2">
        <f>Share18[[#This Row],[Q1''2025]]-Share18[[#This Row],[Q4]]</f>
        <v>0</v>
      </c>
    </row>
    <row r="226" spans="1:7" x14ac:dyDescent="0.45">
      <c r="A226" s="3" t="s">
        <v>51</v>
      </c>
      <c r="B226" s="2">
        <v>0</v>
      </c>
      <c r="C226" s="2">
        <v>0</v>
      </c>
      <c r="D226" s="2">
        <v>7.4943661233687949E-3</v>
      </c>
      <c r="E226" s="2">
        <v>0</v>
      </c>
      <c r="F226" s="2">
        <f>VLOOKUP(Share18[[#This Row],[Station]],'[9]Reach and Share'!$A$1:$C$562,3,0)</f>
        <v>0</v>
      </c>
      <c r="G226" s="2">
        <f>Share18[[#This Row],[Q1''2025]]-Share18[[#This Row],[Q4]]</f>
        <v>0</v>
      </c>
    </row>
    <row r="227" spans="1:7" x14ac:dyDescent="0.45">
      <c r="A227" s="3" t="s">
        <v>489</v>
      </c>
      <c r="B227" s="2">
        <v>0</v>
      </c>
      <c r="C227" s="2">
        <v>0</v>
      </c>
      <c r="D227" s="2">
        <v>0</v>
      </c>
      <c r="E227" s="2">
        <v>0</v>
      </c>
      <c r="F227" s="2">
        <f>VLOOKUP(Share18[[#This Row],[Station]],'[9]Reach and Share'!$A$1:$C$562,3,0)</f>
        <v>0</v>
      </c>
      <c r="G227" s="2">
        <f>Share18[[#This Row],[Q1''2025]]-Share18[[#This Row],[Q4]]</f>
        <v>0</v>
      </c>
    </row>
    <row r="228" spans="1:7" x14ac:dyDescent="0.45">
      <c r="A228" s="3" t="s">
        <v>59</v>
      </c>
      <c r="B228" s="2">
        <v>0</v>
      </c>
      <c r="C228" s="2">
        <v>0</v>
      </c>
      <c r="D228" s="2">
        <v>0</v>
      </c>
      <c r="E228" s="2">
        <v>0</v>
      </c>
      <c r="F228" s="2">
        <f>VLOOKUP(Share18[[#This Row],[Station]],'[9]Reach and Share'!$A$1:$C$562,3,0)</f>
        <v>0</v>
      </c>
      <c r="G228" s="2">
        <f>Share18[[#This Row],[Q1''2025]]-Share18[[#This Row],[Q4]]</f>
        <v>0</v>
      </c>
    </row>
    <row r="229" spans="1:7" x14ac:dyDescent="0.45">
      <c r="A229" s="3" t="s">
        <v>61</v>
      </c>
      <c r="B229" s="2">
        <v>0</v>
      </c>
      <c r="C229" s="2">
        <v>0</v>
      </c>
      <c r="D229" s="2">
        <v>0</v>
      </c>
      <c r="E229" s="2">
        <v>0</v>
      </c>
      <c r="F229" s="2">
        <f>VLOOKUP(Share18[[#This Row],[Station]],'[9]Reach and Share'!$A$1:$C$562,3,0)</f>
        <v>0</v>
      </c>
      <c r="G229" s="2">
        <f>Share18[[#This Row],[Q1''2025]]-Share18[[#This Row],[Q4]]</f>
        <v>0</v>
      </c>
    </row>
    <row r="230" spans="1:7" x14ac:dyDescent="0.45">
      <c r="A230" s="3" t="s">
        <v>200</v>
      </c>
      <c r="B230" s="2">
        <v>0</v>
      </c>
      <c r="C230" s="2">
        <v>0</v>
      </c>
      <c r="D230" s="2">
        <v>0</v>
      </c>
      <c r="E230" s="2">
        <v>0</v>
      </c>
      <c r="F230" s="2">
        <f>VLOOKUP(Share18[[#This Row],[Station]],'[9]Reach and Share'!$A$1:$C$562,3,0)</f>
        <v>0</v>
      </c>
      <c r="G230" s="2">
        <f>Share18[[#This Row],[Q1''2025]]-Share18[[#This Row],[Q4]]</f>
        <v>0</v>
      </c>
    </row>
    <row r="231" spans="1:7" x14ac:dyDescent="0.45">
      <c r="A231" s="3" t="s">
        <v>62</v>
      </c>
      <c r="B231" s="2">
        <v>0</v>
      </c>
      <c r="C231" s="2">
        <v>0</v>
      </c>
      <c r="D231" s="2">
        <v>0</v>
      </c>
      <c r="E231" s="2">
        <v>0</v>
      </c>
      <c r="F231" s="2">
        <f>VLOOKUP(Share18[[#This Row],[Station]],'[9]Reach and Share'!$A$1:$C$562,3,0)</f>
        <v>0</v>
      </c>
      <c r="G231" s="2">
        <f>Share18[[#This Row],[Q1''2025]]-Share18[[#This Row],[Q4]]</f>
        <v>0</v>
      </c>
    </row>
    <row r="232" spans="1:7" x14ac:dyDescent="0.45">
      <c r="A232" s="3" t="s">
        <v>18</v>
      </c>
      <c r="B232" s="2">
        <v>0</v>
      </c>
      <c r="C232" s="2">
        <v>0</v>
      </c>
      <c r="D232" s="2">
        <v>0</v>
      </c>
      <c r="E232" s="2">
        <v>0</v>
      </c>
      <c r="F232" s="2">
        <f>VLOOKUP(Share18[[#This Row],[Station]],'[9]Reach and Share'!$A$1:$C$562,3,0)</f>
        <v>0</v>
      </c>
      <c r="G232" s="2">
        <f>Share18[[#This Row],[Q1''2025]]-Share18[[#This Row],[Q4]]</f>
        <v>0</v>
      </c>
    </row>
    <row r="233" spans="1:7" x14ac:dyDescent="0.45">
      <c r="A233" s="3" t="s">
        <v>205</v>
      </c>
      <c r="B233" s="2">
        <v>0</v>
      </c>
      <c r="C233" s="2">
        <v>0</v>
      </c>
      <c r="D233" s="2">
        <v>0</v>
      </c>
      <c r="E233" s="2">
        <v>0</v>
      </c>
      <c r="F233" s="2">
        <f>VLOOKUP(Share18[[#This Row],[Station]],'[9]Reach and Share'!$A$1:$C$562,3,0)</f>
        <v>0</v>
      </c>
      <c r="G233" s="2">
        <f>Share18[[#This Row],[Q1''2025]]-Share18[[#This Row],[Q4]]</f>
        <v>0</v>
      </c>
    </row>
    <row r="234" spans="1:7" x14ac:dyDescent="0.45">
      <c r="A234" s="3" t="s">
        <v>116</v>
      </c>
      <c r="B234" s="2">
        <v>0</v>
      </c>
      <c r="C234" s="2">
        <v>0</v>
      </c>
      <c r="D234" s="2">
        <v>0</v>
      </c>
      <c r="E234" s="2">
        <v>0</v>
      </c>
      <c r="F234" s="2">
        <f>VLOOKUP(Share18[[#This Row],[Station]],'[9]Reach and Share'!$A$1:$C$562,3,0)</f>
        <v>0</v>
      </c>
      <c r="G234" s="2">
        <f>Share18[[#This Row],[Q1''2025]]-Share18[[#This Row],[Q4]]</f>
        <v>0</v>
      </c>
    </row>
    <row r="235" spans="1:7" x14ac:dyDescent="0.45">
      <c r="A235" s="3" t="s">
        <v>115</v>
      </c>
      <c r="B235" s="2">
        <v>0</v>
      </c>
      <c r="C235" s="2">
        <v>0</v>
      </c>
      <c r="D235" s="2">
        <v>0</v>
      </c>
      <c r="E235" s="2">
        <v>0</v>
      </c>
      <c r="F235" s="2">
        <f>VLOOKUP(Share18[[#This Row],[Station]],'[9]Reach and Share'!$A$1:$C$562,3,0)</f>
        <v>0</v>
      </c>
      <c r="G235" s="2">
        <f>Share18[[#This Row],[Q1''2025]]-Share18[[#This Row],[Q4]]</f>
        <v>0</v>
      </c>
    </row>
    <row r="236" spans="1:7" x14ac:dyDescent="0.45">
      <c r="A236" s="3" t="s">
        <v>240</v>
      </c>
      <c r="B236" s="2">
        <v>0</v>
      </c>
      <c r="C236" s="2">
        <v>0</v>
      </c>
      <c r="D236" s="2">
        <v>0</v>
      </c>
      <c r="E236" s="2">
        <v>0</v>
      </c>
      <c r="F236" s="2">
        <f>VLOOKUP(Share18[[#This Row],[Station]],'[9]Reach and Share'!$A$1:$C$562,3,0)</f>
        <v>0</v>
      </c>
      <c r="G236" s="2">
        <f>Share18[[#This Row],[Q1''2025]]-Share18[[#This Row],[Q4]]</f>
        <v>0</v>
      </c>
    </row>
    <row r="237" spans="1:7" x14ac:dyDescent="0.45">
      <c r="A237" s="3" t="s">
        <v>156</v>
      </c>
      <c r="B237" s="2">
        <v>0</v>
      </c>
      <c r="C237" s="2">
        <v>0</v>
      </c>
      <c r="D237" s="2">
        <v>0</v>
      </c>
      <c r="E237" s="2">
        <v>0</v>
      </c>
      <c r="F237" s="2">
        <f>VLOOKUP(Share18[[#This Row],[Station]],'[9]Reach and Share'!$A$1:$C$562,3,0)</f>
        <v>0</v>
      </c>
      <c r="G237" s="2">
        <f>Share18[[#This Row],[Q1''2025]]-Share18[[#This Row],[Q4]]</f>
        <v>0</v>
      </c>
    </row>
    <row r="238" spans="1:7" x14ac:dyDescent="0.45">
      <c r="A238" s="3" t="s">
        <v>197</v>
      </c>
      <c r="B238" s="2">
        <v>0</v>
      </c>
      <c r="C238" s="2">
        <v>0</v>
      </c>
      <c r="D238" s="2">
        <v>0</v>
      </c>
      <c r="E238" s="2">
        <v>0</v>
      </c>
      <c r="F238" s="2">
        <f>VLOOKUP(Share18[[#This Row],[Station]],'[9]Reach and Share'!$A$1:$C$562,3,0)</f>
        <v>0</v>
      </c>
      <c r="G238" s="2">
        <f>Share18[[#This Row],[Q1''2025]]-Share18[[#This Row],[Q4]]</f>
        <v>0</v>
      </c>
    </row>
    <row r="239" spans="1:7" x14ac:dyDescent="0.45">
      <c r="A239" s="3" t="s">
        <v>166</v>
      </c>
      <c r="B239" s="2">
        <v>0</v>
      </c>
      <c r="C239" s="2">
        <v>0</v>
      </c>
      <c r="D239" s="2">
        <v>0</v>
      </c>
      <c r="E239" s="2">
        <v>0</v>
      </c>
      <c r="F239" s="2">
        <f>VLOOKUP(Share18[[#This Row],[Station]],'[9]Reach and Share'!$A$1:$C$562,3,0)</f>
        <v>0</v>
      </c>
      <c r="G239" s="2">
        <f>Share18[[#This Row],[Q1''2025]]-Share18[[#This Row],[Q4]]</f>
        <v>0</v>
      </c>
    </row>
    <row r="240" spans="1:7" x14ac:dyDescent="0.45">
      <c r="A240" s="3" t="s">
        <v>114</v>
      </c>
      <c r="B240" s="2">
        <v>0</v>
      </c>
      <c r="C240" s="2">
        <v>0</v>
      </c>
      <c r="D240" s="2">
        <v>0</v>
      </c>
      <c r="E240" s="2">
        <v>0</v>
      </c>
      <c r="F240" s="2">
        <f>VLOOKUP(Share18[[#This Row],[Station]],'[9]Reach and Share'!$A$1:$C$562,3,0)</f>
        <v>0</v>
      </c>
      <c r="G240" s="2">
        <f>Share18[[#This Row],[Q1''2025]]-Share18[[#This Row],[Q4]]</f>
        <v>0</v>
      </c>
    </row>
    <row r="241" spans="1:7" x14ac:dyDescent="0.45">
      <c r="A241" s="3" t="s">
        <v>99</v>
      </c>
      <c r="B241" s="2">
        <v>0</v>
      </c>
      <c r="C241" s="2">
        <v>0</v>
      </c>
      <c r="D241" s="2">
        <v>0</v>
      </c>
      <c r="E241" s="2">
        <v>0</v>
      </c>
      <c r="F241" s="2">
        <f>VLOOKUP(Share18[[#This Row],[Station]],'[9]Reach and Share'!$A$1:$C$562,3,0)</f>
        <v>0</v>
      </c>
      <c r="G241" s="2">
        <f>Share18[[#This Row],[Q1''2025]]-Share18[[#This Row],[Q4]]</f>
        <v>0</v>
      </c>
    </row>
    <row r="242" spans="1:7" x14ac:dyDescent="0.45">
      <c r="A242" s="3" t="s">
        <v>108</v>
      </c>
      <c r="B242" s="2">
        <v>0</v>
      </c>
      <c r="C242" s="2">
        <v>0</v>
      </c>
      <c r="D242" s="2">
        <v>0</v>
      </c>
      <c r="E242" s="2">
        <v>0</v>
      </c>
      <c r="F242" s="2">
        <f>VLOOKUP(Share18[[#This Row],[Station]],'[9]Reach and Share'!$A$1:$C$562,3,0)</f>
        <v>0</v>
      </c>
      <c r="G242" s="2">
        <f>Share18[[#This Row],[Q1''2025]]-Share18[[#This Row],[Q4]]</f>
        <v>0</v>
      </c>
    </row>
    <row r="243" spans="1:7" x14ac:dyDescent="0.45">
      <c r="A243" s="3" t="s">
        <v>204</v>
      </c>
      <c r="B243" s="2">
        <v>0</v>
      </c>
      <c r="C243" s="2">
        <v>0</v>
      </c>
      <c r="D243" s="2">
        <v>0</v>
      </c>
      <c r="E243" s="2">
        <v>0</v>
      </c>
      <c r="F243" s="2">
        <f>VLOOKUP(Share18[[#This Row],[Station]],'[9]Reach and Share'!$A$1:$C$562,3,0)</f>
        <v>0</v>
      </c>
      <c r="G243" s="2">
        <f>Share18[[#This Row],[Q1''2025]]-Share18[[#This Row],[Q4]]</f>
        <v>0</v>
      </c>
    </row>
    <row r="244" spans="1:7" x14ac:dyDescent="0.45">
      <c r="A244" s="3" t="s">
        <v>109</v>
      </c>
      <c r="B244" s="2">
        <v>0</v>
      </c>
      <c r="C244" s="2">
        <v>0</v>
      </c>
      <c r="D244" s="2">
        <v>0</v>
      </c>
      <c r="E244" s="2">
        <v>0</v>
      </c>
      <c r="F244" s="2">
        <f>VLOOKUP(Share18[[#This Row],[Station]],'[9]Reach and Share'!$A$1:$C$562,3,0)</f>
        <v>0</v>
      </c>
      <c r="G244" s="2">
        <f>Share18[[#This Row],[Q1''2025]]-Share18[[#This Row],[Q4]]</f>
        <v>0</v>
      </c>
    </row>
    <row r="245" spans="1:7" x14ac:dyDescent="0.45">
      <c r="A245" s="3" t="s">
        <v>113</v>
      </c>
      <c r="B245" s="2">
        <v>0</v>
      </c>
      <c r="C245" s="2">
        <v>0</v>
      </c>
      <c r="D245" s="2">
        <v>0</v>
      </c>
      <c r="E245" s="2">
        <v>0</v>
      </c>
      <c r="F245" s="2">
        <f>VLOOKUP(Share18[[#This Row],[Station]],'[9]Reach and Share'!$A$1:$C$562,3,0)</f>
        <v>0</v>
      </c>
      <c r="G245" s="2">
        <f>Share18[[#This Row],[Q1''2025]]-Share18[[#This Row],[Q4]]</f>
        <v>0</v>
      </c>
    </row>
    <row r="246" spans="1:7" x14ac:dyDescent="0.45">
      <c r="A246" s="3" t="s">
        <v>112</v>
      </c>
      <c r="B246" s="2">
        <v>0</v>
      </c>
      <c r="C246" s="2">
        <v>0</v>
      </c>
      <c r="D246" s="2">
        <v>0</v>
      </c>
      <c r="E246" s="2">
        <v>0</v>
      </c>
      <c r="F246" s="2">
        <f>VLOOKUP(Share18[[#This Row],[Station]],'[9]Reach and Share'!$A$1:$C$562,3,0)</f>
        <v>0</v>
      </c>
      <c r="G246" s="2">
        <f>Share18[[#This Row],[Q1''2025]]-Share18[[#This Row],[Q4]]</f>
        <v>0</v>
      </c>
    </row>
    <row r="247" spans="1:7" x14ac:dyDescent="0.45">
      <c r="A247" s="3" t="s">
        <v>111</v>
      </c>
      <c r="B247" s="2">
        <v>0</v>
      </c>
      <c r="C247" s="2">
        <v>0</v>
      </c>
      <c r="D247" s="2">
        <v>0</v>
      </c>
      <c r="E247" s="2">
        <v>0</v>
      </c>
      <c r="F247" s="2">
        <f>VLOOKUP(Share18[[#This Row],[Station]],'[9]Reach and Share'!$A$1:$C$562,3,0)</f>
        <v>0</v>
      </c>
      <c r="G247" s="2">
        <f>Share18[[#This Row],[Q1''2025]]-Share18[[#This Row],[Q4]]</f>
        <v>0</v>
      </c>
    </row>
    <row r="248" spans="1:7" x14ac:dyDescent="0.45">
      <c r="A248" s="3" t="s">
        <v>368</v>
      </c>
      <c r="B248" s="2">
        <v>0</v>
      </c>
      <c r="C248" s="2">
        <v>0</v>
      </c>
      <c r="D248" s="2">
        <v>0</v>
      </c>
      <c r="E248" s="2">
        <v>0</v>
      </c>
      <c r="F248" s="2">
        <f>VLOOKUP(Share18[[#This Row],[Station]],'[9]Reach and Share'!$A$1:$C$562,3,0)</f>
        <v>0</v>
      </c>
      <c r="G248" s="2">
        <f>Share18[[#This Row],[Q1''2025]]-Share18[[#This Row],[Q4]]</f>
        <v>0</v>
      </c>
    </row>
    <row r="249" spans="1:7" x14ac:dyDescent="0.45">
      <c r="A249" s="3" t="s">
        <v>367</v>
      </c>
      <c r="B249" s="2">
        <v>0</v>
      </c>
      <c r="C249" s="2">
        <v>0</v>
      </c>
      <c r="D249" s="2">
        <v>0</v>
      </c>
      <c r="E249" s="2">
        <v>0</v>
      </c>
      <c r="F249" s="2">
        <f>VLOOKUP(Share18[[#This Row],[Station]],'[9]Reach and Share'!$A$1:$C$562,3,0)</f>
        <v>0</v>
      </c>
      <c r="G249" s="2">
        <f>Share18[[#This Row],[Q1''2025]]-Share18[[#This Row],[Q4]]</f>
        <v>0</v>
      </c>
    </row>
    <row r="250" spans="1:7" x14ac:dyDescent="0.45">
      <c r="A250" s="3" t="s">
        <v>223</v>
      </c>
      <c r="B250" s="2">
        <v>0</v>
      </c>
      <c r="C250" s="2">
        <v>0</v>
      </c>
      <c r="D250" s="2">
        <v>0</v>
      </c>
      <c r="E250" s="2">
        <v>0</v>
      </c>
      <c r="F250" s="2">
        <f>VLOOKUP(Share18[[#This Row],[Station]],'[9]Reach and Share'!$A$1:$C$562,3,0)</f>
        <v>0</v>
      </c>
      <c r="G250" s="2">
        <f>Share18[[#This Row],[Q1''2025]]-Share18[[#This Row],[Q4]]</f>
        <v>0</v>
      </c>
    </row>
    <row r="251" spans="1:7" x14ac:dyDescent="0.45">
      <c r="A251" s="3" t="s">
        <v>369</v>
      </c>
      <c r="B251" s="2">
        <v>0</v>
      </c>
      <c r="C251" s="2">
        <v>0</v>
      </c>
      <c r="D251" s="2">
        <v>0</v>
      </c>
      <c r="E251" s="2">
        <v>0</v>
      </c>
      <c r="F251" s="2">
        <f>VLOOKUP(Share18[[#This Row],[Station]],'[9]Reach and Share'!$A$1:$C$562,3,0)</f>
        <v>0</v>
      </c>
      <c r="G251" s="2">
        <f>Share18[[#This Row],[Q1''2025]]-Share18[[#This Row],[Q4]]</f>
        <v>0</v>
      </c>
    </row>
    <row r="252" spans="1:7" x14ac:dyDescent="0.45">
      <c r="A252" s="3" t="s">
        <v>505</v>
      </c>
      <c r="B252" s="2">
        <v>0</v>
      </c>
      <c r="C252" s="2">
        <v>0</v>
      </c>
      <c r="D252" s="2">
        <v>0</v>
      </c>
      <c r="E252" s="2">
        <v>0</v>
      </c>
      <c r="F252" s="2">
        <f>VLOOKUP(Share18[[#This Row],[Station]],'[9]Reach and Share'!$A$1:$C$562,3,0)</f>
        <v>0</v>
      </c>
      <c r="G252" s="2">
        <f>Share18[[#This Row],[Q1''2025]]-Share18[[#This Row],[Q4]]</f>
        <v>0</v>
      </c>
    </row>
    <row r="253" spans="1:7" x14ac:dyDescent="0.45">
      <c r="A253" s="3" t="s">
        <v>370</v>
      </c>
      <c r="B253" s="2">
        <v>0</v>
      </c>
      <c r="C253" s="2">
        <v>0</v>
      </c>
      <c r="D253" s="2">
        <v>0</v>
      </c>
      <c r="E253" s="2">
        <v>0</v>
      </c>
      <c r="F253" s="2">
        <f>VLOOKUP(Share18[[#This Row],[Station]],'[9]Reach and Share'!$A$1:$C$562,3,0)</f>
        <v>0</v>
      </c>
      <c r="G253" s="2">
        <f>Share18[[#This Row],[Q1''2025]]-Share18[[#This Row],[Q4]]</f>
        <v>0</v>
      </c>
    </row>
    <row r="254" spans="1:7" x14ac:dyDescent="0.45">
      <c r="A254" s="3" t="s">
        <v>183</v>
      </c>
      <c r="B254" s="2">
        <v>0</v>
      </c>
      <c r="C254" s="2">
        <v>0</v>
      </c>
      <c r="D254" s="2">
        <v>0</v>
      </c>
      <c r="E254" s="2">
        <v>0</v>
      </c>
      <c r="F254" s="2">
        <f>VLOOKUP(Share18[[#This Row],[Station]],'[9]Reach and Share'!$A$1:$C$562,3,0)</f>
        <v>0</v>
      </c>
      <c r="G254" s="2">
        <f>Share18[[#This Row],[Q1''2025]]-Share18[[#This Row],[Q4]]</f>
        <v>0</v>
      </c>
    </row>
    <row r="255" spans="1:7" x14ac:dyDescent="0.45">
      <c r="A255" s="3" t="s">
        <v>150</v>
      </c>
      <c r="B255" s="2">
        <v>0</v>
      </c>
      <c r="C255" s="2">
        <v>0</v>
      </c>
      <c r="D255" s="2">
        <v>0</v>
      </c>
      <c r="E255" s="2">
        <v>0</v>
      </c>
      <c r="F255" s="2">
        <f>VLOOKUP(Share18[[#This Row],[Station]],'[9]Reach and Share'!$A$1:$C$562,3,0)</f>
        <v>0</v>
      </c>
      <c r="G255" s="2">
        <f>Share18[[#This Row],[Q1''2025]]-Share18[[#This Row],[Q4]]</f>
        <v>0</v>
      </c>
    </row>
    <row r="256" spans="1:7" x14ac:dyDescent="0.45">
      <c r="A256" s="3" t="s">
        <v>365</v>
      </c>
      <c r="B256" s="2">
        <v>0</v>
      </c>
      <c r="C256" s="2">
        <v>0</v>
      </c>
      <c r="D256" s="2">
        <v>0</v>
      </c>
      <c r="E256" s="2">
        <v>0</v>
      </c>
      <c r="F256" s="2">
        <f>VLOOKUP(Share18[[#This Row],[Station]],'[9]Reach and Share'!$A$1:$C$562,3,0)</f>
        <v>0</v>
      </c>
      <c r="G256" s="2">
        <f>Share18[[#This Row],[Q1''2025]]-Share18[[#This Row],[Q4]]</f>
        <v>0</v>
      </c>
    </row>
    <row r="257" spans="1:7" x14ac:dyDescent="0.45">
      <c r="A257" s="3" t="s">
        <v>17</v>
      </c>
      <c r="B257" s="2">
        <v>7.0058997050147483E-3</v>
      </c>
      <c r="C257" s="2">
        <v>0</v>
      </c>
      <c r="D257" s="2">
        <v>7.1275090404066873E-3</v>
      </c>
      <c r="E257" s="2">
        <v>0</v>
      </c>
      <c r="F257" s="2">
        <f>VLOOKUP(Share18[[#This Row],[Station]],'[9]Reach and Share'!$A$1:$C$562,3,0)</f>
        <v>0</v>
      </c>
      <c r="G257" s="2">
        <f>Share18[[#This Row],[Q1''2025]]-Share18[[#This Row],[Q4]]</f>
        <v>0</v>
      </c>
    </row>
    <row r="258" spans="1:7" x14ac:dyDescent="0.45">
      <c r="A258" s="3" t="s">
        <v>243</v>
      </c>
      <c r="B258" s="2">
        <v>0</v>
      </c>
      <c r="C258" s="2">
        <v>0</v>
      </c>
      <c r="D258" s="2">
        <v>0</v>
      </c>
      <c r="E258" s="2">
        <v>0</v>
      </c>
      <c r="F258" s="2">
        <f>VLOOKUP(Share18[[#This Row],[Station]],'[9]Reach and Share'!$A$1:$C$562,3,0)</f>
        <v>0</v>
      </c>
      <c r="G258" s="2">
        <f>Share18[[#This Row],[Q1''2025]]-Share18[[#This Row],[Q4]]</f>
        <v>0</v>
      </c>
    </row>
    <row r="259" spans="1:7" x14ac:dyDescent="0.45">
      <c r="A259" s="3" t="s">
        <v>154</v>
      </c>
      <c r="B259" s="2">
        <v>0</v>
      </c>
      <c r="C259" s="2">
        <v>0</v>
      </c>
      <c r="D259" s="2">
        <v>0</v>
      </c>
      <c r="E259" s="2">
        <v>0</v>
      </c>
      <c r="F259" s="2">
        <f>VLOOKUP(Share18[[#This Row],[Station]],'[9]Reach and Share'!$A$1:$C$562,3,0)</f>
        <v>0</v>
      </c>
      <c r="G259" s="2">
        <f>Share18[[#This Row],[Q1''2025]]-Share18[[#This Row],[Q4]]</f>
        <v>0</v>
      </c>
    </row>
    <row r="260" spans="1:7" x14ac:dyDescent="0.45">
      <c r="A260" s="3" t="s">
        <v>95</v>
      </c>
      <c r="B260" s="2">
        <v>0</v>
      </c>
      <c r="C260" s="2">
        <v>0</v>
      </c>
      <c r="D260" s="2">
        <v>0</v>
      </c>
      <c r="E260" s="2">
        <v>0</v>
      </c>
      <c r="F260" s="2">
        <f>VLOOKUP(Share18[[#This Row],[Station]],'[9]Reach and Share'!$A$1:$C$562,3,0)</f>
        <v>0</v>
      </c>
      <c r="G260" s="2">
        <f>Share18[[#This Row],[Q1''2025]]-Share18[[#This Row],[Q4]]</f>
        <v>0</v>
      </c>
    </row>
    <row r="261" spans="1:7" x14ac:dyDescent="0.45">
      <c r="A261" s="3" t="s">
        <v>206</v>
      </c>
      <c r="B261" s="2">
        <v>0</v>
      </c>
      <c r="C261" s="2">
        <v>0</v>
      </c>
      <c r="D261" s="2">
        <v>0</v>
      </c>
      <c r="E261" s="2">
        <v>0</v>
      </c>
      <c r="F261" s="2">
        <f>VLOOKUP(Share18[[#This Row],[Station]],'[9]Reach and Share'!$A$1:$C$562,3,0)</f>
        <v>0</v>
      </c>
      <c r="G261" s="2">
        <f>Share18[[#This Row],[Q1''2025]]-Share18[[#This Row],[Q4]]</f>
        <v>0</v>
      </c>
    </row>
    <row r="262" spans="1:7" x14ac:dyDescent="0.45">
      <c r="A262" s="3" t="s">
        <v>366</v>
      </c>
      <c r="B262" s="2">
        <v>0</v>
      </c>
      <c r="C262" s="2">
        <v>0</v>
      </c>
      <c r="D262" s="2">
        <v>0</v>
      </c>
      <c r="E262" s="2">
        <v>0</v>
      </c>
      <c r="F262" s="2">
        <f>VLOOKUP(Share18[[#This Row],[Station]],'[9]Reach and Share'!$A$1:$C$562,3,0)</f>
        <v>0</v>
      </c>
      <c r="G262" s="2">
        <f>Share18[[#This Row],[Q1''2025]]-Share18[[#This Row],[Q4]]</f>
        <v>0</v>
      </c>
    </row>
    <row r="263" spans="1:7" x14ac:dyDescent="0.45">
      <c r="A263" s="3" t="s">
        <v>140</v>
      </c>
      <c r="B263" s="2">
        <v>0</v>
      </c>
      <c r="C263" s="2">
        <v>0</v>
      </c>
      <c r="D263" s="2">
        <v>0</v>
      </c>
      <c r="E263" s="2">
        <v>0</v>
      </c>
      <c r="F263" s="2">
        <f>VLOOKUP(Share18[[#This Row],[Station]],'[9]Reach and Share'!$A$1:$C$562,3,0)</f>
        <v>0</v>
      </c>
      <c r="G263" s="2">
        <f>Share18[[#This Row],[Q1''2025]]-Share18[[#This Row],[Q4]]</f>
        <v>0</v>
      </c>
    </row>
    <row r="264" spans="1:7" x14ac:dyDescent="0.45">
      <c r="A264" s="3" t="s">
        <v>15</v>
      </c>
      <c r="B264" s="2">
        <v>0</v>
      </c>
      <c r="C264" s="2">
        <v>0</v>
      </c>
      <c r="D264" s="2">
        <v>0</v>
      </c>
      <c r="E264" s="2">
        <v>0</v>
      </c>
      <c r="F264" s="2">
        <f>VLOOKUP(Share18[[#This Row],[Station]],'[9]Reach and Share'!$A$1:$C$562,3,0)</f>
        <v>0</v>
      </c>
      <c r="G264" s="2">
        <f>Share18[[#This Row],[Q1''2025]]-Share18[[#This Row],[Q4]]</f>
        <v>0</v>
      </c>
    </row>
    <row r="265" spans="1:7" x14ac:dyDescent="0.45">
      <c r="A265" s="3" t="s">
        <v>455</v>
      </c>
      <c r="B265" s="2">
        <v>0</v>
      </c>
      <c r="C265" s="2">
        <v>0</v>
      </c>
      <c r="D265" s="2">
        <v>0</v>
      </c>
      <c r="E265" s="2">
        <v>0</v>
      </c>
      <c r="F265" s="2">
        <f>VLOOKUP(Share18[[#This Row],[Station]],'[9]Reach and Share'!$A$1:$C$562,3,0)</f>
        <v>0</v>
      </c>
      <c r="G265" s="2">
        <f>Share18[[#This Row],[Q1''2025]]-Share18[[#This Row],[Q4]]</f>
        <v>0</v>
      </c>
    </row>
    <row r="266" spans="1:7" x14ac:dyDescent="0.45">
      <c r="A266" s="3" t="s">
        <v>141</v>
      </c>
      <c r="B266" s="2">
        <v>0</v>
      </c>
      <c r="C266" s="2">
        <v>0</v>
      </c>
      <c r="D266" s="2">
        <v>0</v>
      </c>
      <c r="E266" s="2">
        <v>0</v>
      </c>
      <c r="F266" s="2">
        <f>VLOOKUP(Share18[[#This Row],[Station]],'[9]Reach and Share'!$A$1:$C$562,3,0)</f>
        <v>0</v>
      </c>
      <c r="G266" s="2">
        <f>Share18[[#This Row],[Q1''2025]]-Share18[[#This Row],[Q4]]</f>
        <v>0</v>
      </c>
    </row>
    <row r="267" spans="1:7" x14ac:dyDescent="0.45">
      <c r="A267" s="3" t="s">
        <v>86</v>
      </c>
      <c r="B267" s="2">
        <v>0</v>
      </c>
      <c r="C267" s="2">
        <v>1.0890010890010891E-3</v>
      </c>
      <c r="D267" s="2">
        <v>0</v>
      </c>
      <c r="E267" s="2">
        <v>0</v>
      </c>
      <c r="F267" s="2">
        <f>VLOOKUP(Share18[[#This Row],[Station]],'[9]Reach and Share'!$A$1:$C$562,3,0)</f>
        <v>0</v>
      </c>
      <c r="G267" s="2">
        <f>Share18[[#This Row],[Q1''2025]]-Share18[[#This Row],[Q4]]</f>
        <v>0</v>
      </c>
    </row>
    <row r="268" spans="1:7" x14ac:dyDescent="0.45">
      <c r="A268" s="3" t="s">
        <v>143</v>
      </c>
      <c r="B268" s="2">
        <v>0</v>
      </c>
      <c r="C268" s="2">
        <v>0</v>
      </c>
      <c r="D268" s="2">
        <v>0</v>
      </c>
      <c r="E268" s="2">
        <v>0</v>
      </c>
      <c r="F268" s="2">
        <f>VLOOKUP(Share18[[#This Row],[Station]],'[9]Reach and Share'!$A$1:$C$562,3,0)</f>
        <v>0</v>
      </c>
      <c r="G268" s="2">
        <f>Share18[[#This Row],[Q1''2025]]-Share18[[#This Row],[Q4]]</f>
        <v>0</v>
      </c>
    </row>
    <row r="269" spans="1:7" x14ac:dyDescent="0.45">
      <c r="A269" s="3" t="s">
        <v>142</v>
      </c>
      <c r="B269" s="2">
        <v>0</v>
      </c>
      <c r="C269" s="2">
        <v>0</v>
      </c>
      <c r="D269" s="2">
        <v>0</v>
      </c>
      <c r="E269" s="2">
        <v>0</v>
      </c>
      <c r="F269" s="2">
        <f>VLOOKUP(Share18[[#This Row],[Station]],'[9]Reach and Share'!$A$1:$C$562,3,0)</f>
        <v>0</v>
      </c>
      <c r="G269" s="2">
        <f>Share18[[#This Row],[Q1''2025]]-Share18[[#This Row],[Q4]]</f>
        <v>0</v>
      </c>
    </row>
    <row r="270" spans="1:7" x14ac:dyDescent="0.45">
      <c r="A270" s="3" t="s">
        <v>139</v>
      </c>
      <c r="B270" s="2">
        <v>0</v>
      </c>
      <c r="C270" s="2">
        <v>0</v>
      </c>
      <c r="D270" s="2">
        <v>0</v>
      </c>
      <c r="E270" s="2">
        <v>0</v>
      </c>
      <c r="F270" s="2">
        <f>VLOOKUP(Share18[[#This Row],[Station]],'[9]Reach and Share'!$A$1:$C$562,3,0)</f>
        <v>0</v>
      </c>
      <c r="G270" s="2">
        <f>Share18[[#This Row],[Q1''2025]]-Share18[[#This Row],[Q4]]</f>
        <v>0</v>
      </c>
    </row>
    <row r="271" spans="1:7" x14ac:dyDescent="0.45">
      <c r="A271" s="3" t="s">
        <v>127</v>
      </c>
      <c r="B271" s="2">
        <v>0</v>
      </c>
      <c r="C271" s="2">
        <v>0</v>
      </c>
      <c r="D271" s="2">
        <v>0</v>
      </c>
      <c r="E271" s="2">
        <v>0</v>
      </c>
      <c r="F271" s="2">
        <f>VLOOKUP(Share18[[#This Row],[Station]],'[9]Reach and Share'!$A$1:$C$562,3,0)</f>
        <v>0</v>
      </c>
      <c r="G271" s="2">
        <f>Share18[[#This Row],[Q1''2025]]-Share18[[#This Row],[Q4]]</f>
        <v>0</v>
      </c>
    </row>
    <row r="272" spans="1:7" x14ac:dyDescent="0.45">
      <c r="A272" s="3" t="s">
        <v>136</v>
      </c>
      <c r="B272" s="2">
        <v>0</v>
      </c>
      <c r="C272" s="2">
        <v>0</v>
      </c>
      <c r="D272" s="2">
        <v>0</v>
      </c>
      <c r="E272" s="2">
        <v>0</v>
      </c>
      <c r="F272" s="2">
        <f>VLOOKUP(Share18[[#This Row],[Station]],'[9]Reach and Share'!$A$1:$C$562,3,0)</f>
        <v>0</v>
      </c>
      <c r="G272" s="2">
        <f>Share18[[#This Row],[Q1''2025]]-Share18[[#This Row],[Q4]]</f>
        <v>0</v>
      </c>
    </row>
    <row r="273" spans="1:7" x14ac:dyDescent="0.45">
      <c r="A273" s="3" t="s">
        <v>135</v>
      </c>
      <c r="B273" s="2">
        <v>0</v>
      </c>
      <c r="C273" s="2">
        <v>0</v>
      </c>
      <c r="D273" s="2">
        <v>0</v>
      </c>
      <c r="E273" s="2">
        <v>0</v>
      </c>
      <c r="F273" s="2">
        <f>VLOOKUP(Share18[[#This Row],[Station]],'[9]Reach and Share'!$A$1:$C$562,3,0)</f>
        <v>0</v>
      </c>
      <c r="G273" s="2">
        <f>Share18[[#This Row],[Q1''2025]]-Share18[[#This Row],[Q4]]</f>
        <v>0</v>
      </c>
    </row>
    <row r="274" spans="1:7" x14ac:dyDescent="0.45">
      <c r="A274" s="3" t="s">
        <v>130</v>
      </c>
      <c r="B274" s="2">
        <v>0</v>
      </c>
      <c r="C274" s="2">
        <v>0</v>
      </c>
      <c r="D274" s="2">
        <v>0</v>
      </c>
      <c r="E274" s="2">
        <v>0</v>
      </c>
      <c r="F274" s="2">
        <f>VLOOKUP(Share18[[#This Row],[Station]],'[9]Reach and Share'!$A$1:$C$562,3,0)</f>
        <v>0</v>
      </c>
      <c r="G274" s="2">
        <f>Share18[[#This Row],[Q1''2025]]-Share18[[#This Row],[Q4]]</f>
        <v>0</v>
      </c>
    </row>
    <row r="275" spans="1:7" x14ac:dyDescent="0.45">
      <c r="A275" s="3" t="s">
        <v>145</v>
      </c>
      <c r="B275" s="2">
        <v>0</v>
      </c>
      <c r="C275" s="2">
        <v>0</v>
      </c>
      <c r="D275" s="2">
        <v>0</v>
      </c>
      <c r="E275" s="2">
        <v>0</v>
      </c>
      <c r="F275" s="2">
        <f>VLOOKUP(Share18[[#This Row],[Station]],'[9]Reach and Share'!$A$1:$C$562,3,0)</f>
        <v>0</v>
      </c>
      <c r="G275" s="2">
        <f>Share18[[#This Row],[Q1''2025]]-Share18[[#This Row],[Q4]]</f>
        <v>0</v>
      </c>
    </row>
    <row r="276" spans="1:7" x14ac:dyDescent="0.45">
      <c r="A276" s="3" t="s">
        <v>138</v>
      </c>
      <c r="B276" s="2">
        <v>0</v>
      </c>
      <c r="C276" s="2">
        <v>0</v>
      </c>
      <c r="D276" s="2">
        <v>0</v>
      </c>
      <c r="E276" s="2">
        <v>0</v>
      </c>
      <c r="F276" s="2">
        <f>VLOOKUP(Share18[[#This Row],[Station]],'[9]Reach and Share'!$A$1:$C$562,3,0)</f>
        <v>0</v>
      </c>
      <c r="G276" s="2">
        <f>Share18[[#This Row],[Q1''2025]]-Share18[[#This Row],[Q4]]</f>
        <v>0</v>
      </c>
    </row>
    <row r="277" spans="1:7" x14ac:dyDescent="0.45">
      <c r="A277" s="3" t="s">
        <v>131</v>
      </c>
      <c r="B277" s="2">
        <v>0</v>
      </c>
      <c r="C277" s="2">
        <v>0</v>
      </c>
      <c r="D277" s="2">
        <v>0</v>
      </c>
      <c r="E277" s="2">
        <v>0</v>
      </c>
      <c r="F277" s="2">
        <f>VLOOKUP(Share18[[#This Row],[Station]],'[9]Reach and Share'!$A$1:$C$562,3,0)</f>
        <v>0</v>
      </c>
      <c r="G277" s="2">
        <f>Share18[[#This Row],[Q1''2025]]-Share18[[#This Row],[Q4]]</f>
        <v>0</v>
      </c>
    </row>
    <row r="278" spans="1:7" x14ac:dyDescent="0.45">
      <c r="A278" s="3" t="s">
        <v>105</v>
      </c>
      <c r="B278" s="2">
        <v>0</v>
      </c>
      <c r="C278" s="2">
        <v>0</v>
      </c>
      <c r="D278" s="2">
        <v>0</v>
      </c>
      <c r="E278" s="2">
        <v>0</v>
      </c>
      <c r="F278" s="2">
        <f>VLOOKUP(Share18[[#This Row],[Station]],'[9]Reach and Share'!$A$1:$C$562,3,0)</f>
        <v>0</v>
      </c>
      <c r="G278" s="2">
        <f>Share18[[#This Row],[Q1''2025]]-Share18[[#This Row],[Q4]]</f>
        <v>0</v>
      </c>
    </row>
    <row r="279" spans="1:7" x14ac:dyDescent="0.45">
      <c r="A279" s="3" t="s">
        <v>104</v>
      </c>
      <c r="B279" s="2">
        <v>0</v>
      </c>
      <c r="C279" s="2">
        <v>0</v>
      </c>
      <c r="D279" s="2">
        <v>0</v>
      </c>
      <c r="E279" s="2">
        <v>0</v>
      </c>
      <c r="F279" s="2">
        <f>VLOOKUP(Share18[[#This Row],[Station]],'[9]Reach and Share'!$A$1:$C$562,3,0)</f>
        <v>0</v>
      </c>
      <c r="G279" s="2">
        <f>Share18[[#This Row],[Q1''2025]]-Share18[[#This Row],[Q4]]</f>
        <v>0</v>
      </c>
    </row>
    <row r="280" spans="1:7" x14ac:dyDescent="0.45">
      <c r="A280" s="3" t="s">
        <v>103</v>
      </c>
      <c r="B280" s="2">
        <v>0</v>
      </c>
      <c r="C280" s="2">
        <v>0</v>
      </c>
      <c r="D280" s="2">
        <v>0</v>
      </c>
      <c r="E280" s="2">
        <v>0</v>
      </c>
      <c r="F280" s="2">
        <f>VLOOKUP(Share18[[#This Row],[Station]],'[9]Reach and Share'!$A$1:$C$562,3,0)</f>
        <v>0</v>
      </c>
      <c r="G280" s="2">
        <f>Share18[[#This Row],[Q1''2025]]-Share18[[#This Row],[Q4]]</f>
        <v>0</v>
      </c>
    </row>
    <row r="281" spans="1:7" x14ac:dyDescent="0.45">
      <c r="A281" s="3" t="s">
        <v>106</v>
      </c>
      <c r="B281" s="2">
        <v>0</v>
      </c>
      <c r="C281" s="2">
        <v>0</v>
      </c>
      <c r="D281" s="2">
        <v>0</v>
      </c>
      <c r="E281" s="2">
        <v>0</v>
      </c>
      <c r="F281" s="2">
        <f>VLOOKUP(Share18[[#This Row],[Station]],'[9]Reach and Share'!$A$1:$C$562,3,0)</f>
        <v>0</v>
      </c>
      <c r="G281" s="2">
        <f>Share18[[#This Row],[Q1''2025]]-Share18[[#This Row],[Q4]]</f>
        <v>0</v>
      </c>
    </row>
    <row r="282" spans="1:7" x14ac:dyDescent="0.45">
      <c r="A282" s="3" t="s">
        <v>107</v>
      </c>
      <c r="B282" s="2">
        <v>0</v>
      </c>
      <c r="C282" s="2">
        <v>0</v>
      </c>
      <c r="D282" s="2">
        <v>0</v>
      </c>
      <c r="E282" s="2">
        <v>0</v>
      </c>
      <c r="F282" s="2">
        <f>VLOOKUP(Share18[[#This Row],[Station]],'[9]Reach and Share'!$A$1:$C$562,3,0)</f>
        <v>0</v>
      </c>
      <c r="G282" s="2">
        <f>Share18[[#This Row],[Q1''2025]]-Share18[[#This Row],[Q4]]</f>
        <v>0</v>
      </c>
    </row>
    <row r="283" spans="1:7" x14ac:dyDescent="0.45">
      <c r="A283" s="3" t="s">
        <v>219</v>
      </c>
      <c r="B283" s="2">
        <v>0</v>
      </c>
      <c r="C283" s="2">
        <v>0</v>
      </c>
      <c r="D283" s="2">
        <v>0</v>
      </c>
      <c r="E283" s="2">
        <v>0</v>
      </c>
      <c r="F283" s="2">
        <f>VLOOKUP(Share18[[#This Row],[Station]],'[9]Reach and Share'!$A$1:$C$562,3,0)</f>
        <v>0</v>
      </c>
      <c r="G283" s="2">
        <f>Share18[[#This Row],[Q1''2025]]-Share18[[#This Row],[Q4]]</f>
        <v>0</v>
      </c>
    </row>
    <row r="284" spans="1:7" x14ac:dyDescent="0.45">
      <c r="A284" s="3" t="s">
        <v>102</v>
      </c>
      <c r="B284" s="2">
        <v>0</v>
      </c>
      <c r="C284" s="2">
        <v>0</v>
      </c>
      <c r="D284" s="2">
        <v>0</v>
      </c>
      <c r="E284" s="2">
        <v>0</v>
      </c>
      <c r="F284" s="2">
        <f>VLOOKUP(Share18[[#This Row],[Station]],'[9]Reach and Share'!$A$1:$C$562,3,0)</f>
        <v>0</v>
      </c>
      <c r="G284" s="2">
        <f>Share18[[#This Row],[Q1''2025]]-Share18[[#This Row],[Q4]]</f>
        <v>0</v>
      </c>
    </row>
    <row r="285" spans="1:7" x14ac:dyDescent="0.45">
      <c r="A285" s="3" t="s">
        <v>212</v>
      </c>
      <c r="B285" s="2">
        <v>0</v>
      </c>
      <c r="C285" s="2">
        <v>0</v>
      </c>
      <c r="D285" s="2">
        <v>0</v>
      </c>
      <c r="E285" s="2">
        <v>0</v>
      </c>
      <c r="F285" s="2">
        <f>VLOOKUP(Share18[[#This Row],[Station]],'[9]Reach and Share'!$A$1:$C$562,3,0)</f>
        <v>0</v>
      </c>
      <c r="G285" s="2">
        <f>Share18[[#This Row],[Q1''2025]]-Share18[[#This Row],[Q4]]</f>
        <v>0</v>
      </c>
    </row>
    <row r="286" spans="1:7" x14ac:dyDescent="0.45">
      <c r="A286" s="3" t="s">
        <v>121</v>
      </c>
      <c r="B286" s="2">
        <v>0</v>
      </c>
      <c r="C286" s="2">
        <v>0</v>
      </c>
      <c r="D286" s="2">
        <v>0</v>
      </c>
      <c r="E286" s="2">
        <v>0</v>
      </c>
      <c r="F286" s="2">
        <f>VLOOKUP(Share18[[#This Row],[Station]],'[9]Reach and Share'!$A$1:$C$562,3,0)</f>
        <v>0</v>
      </c>
      <c r="G286" s="2">
        <f>Share18[[#This Row],[Q1''2025]]-Share18[[#This Row],[Q4]]</f>
        <v>0</v>
      </c>
    </row>
    <row r="287" spans="1:7" x14ac:dyDescent="0.45">
      <c r="A287" s="3" t="s">
        <v>211</v>
      </c>
      <c r="B287" s="2">
        <v>0</v>
      </c>
      <c r="C287" s="2">
        <v>0</v>
      </c>
      <c r="D287" s="2">
        <v>0</v>
      </c>
      <c r="E287" s="2">
        <v>0</v>
      </c>
      <c r="F287" s="2">
        <f>VLOOKUP(Share18[[#This Row],[Station]],'[9]Reach and Share'!$A$1:$C$562,3,0)</f>
        <v>0</v>
      </c>
      <c r="G287" s="2">
        <f>Share18[[#This Row],[Q1''2025]]-Share18[[#This Row],[Q4]]</f>
        <v>0</v>
      </c>
    </row>
    <row r="288" spans="1:7" x14ac:dyDescent="0.45">
      <c r="A288" s="3" t="s">
        <v>224</v>
      </c>
      <c r="B288" s="2">
        <v>0</v>
      </c>
      <c r="C288" s="2">
        <v>0</v>
      </c>
      <c r="D288" s="2">
        <v>0</v>
      </c>
      <c r="E288" s="2">
        <v>0</v>
      </c>
      <c r="F288" s="2">
        <f>VLOOKUP(Share18[[#This Row],[Station]],'[9]Reach and Share'!$A$1:$C$562,3,0)</f>
        <v>0</v>
      </c>
      <c r="G288" s="2">
        <f>Share18[[#This Row],[Q1''2025]]-Share18[[#This Row],[Q4]]</f>
        <v>0</v>
      </c>
    </row>
    <row r="289" spans="1:7" x14ac:dyDescent="0.45">
      <c r="A289" s="3" t="s">
        <v>101</v>
      </c>
      <c r="B289" s="2">
        <v>0</v>
      </c>
      <c r="C289" s="2">
        <v>0</v>
      </c>
      <c r="D289" s="2">
        <v>0</v>
      </c>
      <c r="E289" s="2">
        <v>0</v>
      </c>
      <c r="F289" s="2">
        <f>VLOOKUP(Share18[[#This Row],[Station]],'[9]Reach and Share'!$A$1:$C$562,3,0)</f>
        <v>0</v>
      </c>
      <c r="G289" s="2">
        <f>Share18[[#This Row],[Q1''2025]]-Share18[[#This Row],[Q4]]</f>
        <v>0</v>
      </c>
    </row>
    <row r="290" spans="1:7" x14ac:dyDescent="0.45">
      <c r="A290" s="3" t="s">
        <v>100</v>
      </c>
      <c r="B290" s="2">
        <v>0</v>
      </c>
      <c r="C290" s="2">
        <v>0</v>
      </c>
      <c r="D290" s="2">
        <v>0</v>
      </c>
      <c r="E290" s="2">
        <v>0</v>
      </c>
      <c r="F290" s="2">
        <f>VLOOKUP(Share18[[#This Row],[Station]],'[9]Reach and Share'!$A$1:$C$562,3,0)</f>
        <v>0</v>
      </c>
      <c r="G290" s="2">
        <f>Share18[[#This Row],[Q1''2025]]-Share18[[#This Row],[Q4]]</f>
        <v>0</v>
      </c>
    </row>
    <row r="291" spans="1:7" x14ac:dyDescent="0.45">
      <c r="A291" s="3" t="s">
        <v>120</v>
      </c>
      <c r="B291" s="2">
        <v>0</v>
      </c>
      <c r="C291" s="2">
        <v>0</v>
      </c>
      <c r="D291" s="2">
        <v>0</v>
      </c>
      <c r="E291" s="2">
        <v>0</v>
      </c>
      <c r="F291" s="2">
        <f>VLOOKUP(Share18[[#This Row],[Station]],'[9]Reach and Share'!$A$1:$C$562,3,0)</f>
        <v>0</v>
      </c>
      <c r="G291" s="2">
        <f>Share18[[#This Row],[Q1''2025]]-Share18[[#This Row],[Q4]]</f>
        <v>0</v>
      </c>
    </row>
    <row r="292" spans="1:7" x14ac:dyDescent="0.45">
      <c r="A292" s="3" t="s">
        <v>444</v>
      </c>
      <c r="B292" s="2">
        <v>0</v>
      </c>
      <c r="C292" s="2">
        <v>0</v>
      </c>
      <c r="D292" s="2">
        <v>0</v>
      </c>
      <c r="E292" s="2">
        <v>0</v>
      </c>
      <c r="F292" s="2">
        <f>VLOOKUP(Share18[[#This Row],[Station]],'[9]Reach and Share'!$A$1:$C$562,3,0)</f>
        <v>0</v>
      </c>
      <c r="G292" s="2">
        <f>Share18[[#This Row],[Q1''2025]]-Share18[[#This Row],[Q4]]</f>
        <v>0</v>
      </c>
    </row>
    <row r="293" spans="1:7" x14ac:dyDescent="0.45">
      <c r="A293" s="3" t="s">
        <v>439</v>
      </c>
      <c r="B293" s="2">
        <v>0</v>
      </c>
      <c r="C293" s="2">
        <v>0</v>
      </c>
      <c r="D293" s="2">
        <v>0</v>
      </c>
      <c r="E293" s="2">
        <v>0</v>
      </c>
      <c r="F293" s="2">
        <f>VLOOKUP(Share18[[#This Row],[Station]],'[9]Reach and Share'!$A$1:$C$562,3,0)</f>
        <v>0</v>
      </c>
      <c r="G293" s="2">
        <f>Share18[[#This Row],[Q1''2025]]-Share18[[#This Row],[Q4]]</f>
        <v>0</v>
      </c>
    </row>
    <row r="294" spans="1:7" x14ac:dyDescent="0.45">
      <c r="A294" s="3" t="s">
        <v>81</v>
      </c>
      <c r="B294" s="2">
        <v>0</v>
      </c>
      <c r="C294" s="2">
        <v>0</v>
      </c>
      <c r="D294" s="2">
        <v>0</v>
      </c>
      <c r="E294" s="2">
        <v>0</v>
      </c>
      <c r="F294" s="2">
        <f>VLOOKUP(Share18[[#This Row],[Station]],'[9]Reach and Share'!$A$1:$C$562,3,0)</f>
        <v>0</v>
      </c>
      <c r="G294" s="2">
        <f>Share18[[#This Row],[Q1''2025]]-Share18[[#This Row],[Q4]]</f>
        <v>0</v>
      </c>
    </row>
    <row r="295" spans="1:7" x14ac:dyDescent="0.45">
      <c r="A295" s="3" t="s">
        <v>228</v>
      </c>
      <c r="B295" s="2">
        <v>0</v>
      </c>
      <c r="C295" s="2">
        <v>0</v>
      </c>
      <c r="D295" s="2">
        <v>0</v>
      </c>
      <c r="E295" s="2">
        <v>0</v>
      </c>
      <c r="F295" s="2">
        <f>VLOOKUP(Share18[[#This Row],[Station]],'[9]Reach and Share'!$A$1:$C$562,3,0)</f>
        <v>0</v>
      </c>
      <c r="G295" s="2">
        <f>Share18[[#This Row],[Q1''2025]]-Share18[[#This Row],[Q4]]</f>
        <v>0</v>
      </c>
    </row>
    <row r="296" spans="1:7" x14ac:dyDescent="0.45">
      <c r="A296" s="3" t="s">
        <v>220</v>
      </c>
      <c r="B296" s="2">
        <v>0</v>
      </c>
      <c r="C296" s="2">
        <v>0</v>
      </c>
      <c r="D296" s="2">
        <v>0</v>
      </c>
      <c r="E296" s="2">
        <v>0</v>
      </c>
      <c r="F296" s="2">
        <f>VLOOKUP(Share18[[#This Row],[Station]],'[9]Reach and Share'!$A$1:$C$562,3,0)</f>
        <v>0</v>
      </c>
      <c r="G296" s="2">
        <f>Share18[[#This Row],[Q1''2025]]-Share18[[#This Row],[Q4]]</f>
        <v>0</v>
      </c>
    </row>
    <row r="297" spans="1:7" x14ac:dyDescent="0.45">
      <c r="A297" s="3" t="s">
        <v>291</v>
      </c>
      <c r="B297" s="2">
        <v>0</v>
      </c>
      <c r="C297" s="2">
        <v>0</v>
      </c>
      <c r="D297" s="2">
        <v>0</v>
      </c>
      <c r="E297" s="2">
        <v>0</v>
      </c>
      <c r="F297" s="2">
        <f>VLOOKUP(Share18[[#This Row],[Station]],'[9]Reach and Share'!$A$1:$C$562,3,0)</f>
        <v>0</v>
      </c>
      <c r="G297" s="2">
        <f>Share18[[#This Row],[Q1''2025]]-Share18[[#This Row],[Q4]]</f>
        <v>0</v>
      </c>
    </row>
    <row r="298" spans="1:7" x14ac:dyDescent="0.45">
      <c r="A298" s="3" t="s">
        <v>290</v>
      </c>
      <c r="B298" s="2">
        <v>0</v>
      </c>
      <c r="C298" s="2">
        <v>0</v>
      </c>
      <c r="D298" s="2">
        <v>0</v>
      </c>
      <c r="E298" s="2">
        <v>0</v>
      </c>
      <c r="F298" s="2">
        <f>VLOOKUP(Share18[[#This Row],[Station]],'[9]Reach and Share'!$A$1:$C$562,3,0)</f>
        <v>0</v>
      </c>
      <c r="G298" s="2">
        <f>Share18[[#This Row],[Q1''2025]]-Share18[[#This Row],[Q4]]</f>
        <v>0</v>
      </c>
    </row>
    <row r="299" spans="1:7" x14ac:dyDescent="0.45">
      <c r="A299" s="3" t="s">
        <v>289</v>
      </c>
      <c r="B299" s="2">
        <v>0</v>
      </c>
      <c r="C299" s="2">
        <v>0</v>
      </c>
      <c r="D299" s="2">
        <v>0</v>
      </c>
      <c r="E299" s="2">
        <v>0</v>
      </c>
      <c r="F299" s="2">
        <f>VLOOKUP(Share18[[#This Row],[Station]],'[9]Reach and Share'!$A$1:$C$562,3,0)</f>
        <v>0</v>
      </c>
      <c r="G299" s="2">
        <f>Share18[[#This Row],[Q1''2025]]-Share18[[#This Row],[Q4]]</f>
        <v>0</v>
      </c>
    </row>
    <row r="300" spans="1:7" x14ac:dyDescent="0.45">
      <c r="A300" s="3" t="s">
        <v>164</v>
      </c>
      <c r="B300" s="2">
        <v>0</v>
      </c>
      <c r="C300" s="2">
        <v>0</v>
      </c>
      <c r="D300" s="2">
        <v>0</v>
      </c>
      <c r="E300" s="2">
        <v>0</v>
      </c>
      <c r="F300" s="2">
        <f>VLOOKUP(Share18[[#This Row],[Station]],'[9]Reach and Share'!$A$1:$C$562,3,0)</f>
        <v>0</v>
      </c>
      <c r="G300" s="2">
        <f>Share18[[#This Row],[Q1''2025]]-Share18[[#This Row],[Q4]]</f>
        <v>0</v>
      </c>
    </row>
    <row r="301" spans="1:7" x14ac:dyDescent="0.45">
      <c r="A301" s="3" t="s">
        <v>498</v>
      </c>
      <c r="B301" s="2">
        <v>0</v>
      </c>
      <c r="C301" s="2">
        <v>0</v>
      </c>
      <c r="D301" s="2">
        <v>0</v>
      </c>
      <c r="E301" s="2">
        <v>0</v>
      </c>
      <c r="F301" s="2">
        <f>VLOOKUP(Share18[[#This Row],[Station]],'[9]Reach and Share'!$A$1:$C$562,3,0)</f>
        <v>0</v>
      </c>
      <c r="G301" s="2">
        <f>Share18[[#This Row],[Q1''2025]]-Share18[[#This Row],[Q4]]</f>
        <v>0</v>
      </c>
    </row>
    <row r="302" spans="1:7" x14ac:dyDescent="0.45">
      <c r="A302" s="3" t="s">
        <v>263</v>
      </c>
      <c r="B302" s="2">
        <v>0</v>
      </c>
      <c r="C302" s="2">
        <v>0</v>
      </c>
      <c r="D302" s="2">
        <v>0</v>
      </c>
      <c r="E302" s="2">
        <v>0</v>
      </c>
      <c r="F302" s="2">
        <f>VLOOKUP(Share18[[#This Row],[Station]],'[9]Reach and Share'!$A$1:$C$562,3,0)</f>
        <v>0</v>
      </c>
      <c r="G302" s="2">
        <f>Share18[[#This Row],[Q1''2025]]-Share18[[#This Row],[Q4]]</f>
        <v>0</v>
      </c>
    </row>
    <row r="303" spans="1:7" x14ac:dyDescent="0.45">
      <c r="A303" s="3" t="s">
        <v>185</v>
      </c>
      <c r="B303" s="2">
        <v>0</v>
      </c>
      <c r="C303" s="2">
        <v>0</v>
      </c>
      <c r="D303" s="2">
        <v>0</v>
      </c>
      <c r="E303" s="2">
        <v>0</v>
      </c>
      <c r="F303" s="2">
        <f>VLOOKUP(Share18[[#This Row],[Station]],'[9]Reach and Share'!$A$1:$C$562,3,0)</f>
        <v>0</v>
      </c>
      <c r="G303" s="2">
        <f>Share18[[#This Row],[Q1''2025]]-Share18[[#This Row],[Q4]]</f>
        <v>0</v>
      </c>
    </row>
    <row r="304" spans="1:7" x14ac:dyDescent="0.45">
      <c r="A304" s="3" t="s">
        <v>231</v>
      </c>
      <c r="B304" s="2">
        <v>0</v>
      </c>
      <c r="C304" s="2">
        <v>0</v>
      </c>
      <c r="D304" s="2">
        <v>0</v>
      </c>
      <c r="E304" s="2">
        <v>0</v>
      </c>
      <c r="F304" s="2">
        <f>VLOOKUP(Share18[[#This Row],[Station]],'[9]Reach and Share'!$A$1:$C$562,3,0)</f>
        <v>0</v>
      </c>
      <c r="G304" s="2">
        <f>Share18[[#This Row],[Q1''2025]]-Share18[[#This Row],[Q4]]</f>
        <v>0</v>
      </c>
    </row>
    <row r="305" spans="1:7" x14ac:dyDescent="0.45">
      <c r="A305" s="3" t="s">
        <v>310</v>
      </c>
      <c r="B305" s="2">
        <v>0</v>
      </c>
      <c r="C305" s="2">
        <v>0</v>
      </c>
      <c r="D305" s="2">
        <v>0</v>
      </c>
      <c r="E305" s="2">
        <v>0</v>
      </c>
      <c r="F305" s="2">
        <f>VLOOKUP(Share18[[#This Row],[Station]],'[9]Reach and Share'!$A$1:$C$562,3,0)</f>
        <v>0</v>
      </c>
      <c r="G305" s="2">
        <f>Share18[[#This Row],[Q1''2025]]-Share18[[#This Row],[Q4]]</f>
        <v>0</v>
      </c>
    </row>
    <row r="306" spans="1:7" x14ac:dyDescent="0.45">
      <c r="A306" s="3" t="s">
        <v>37</v>
      </c>
      <c r="B306" s="2">
        <v>0</v>
      </c>
      <c r="C306" s="2">
        <v>0</v>
      </c>
      <c r="D306" s="2">
        <v>0</v>
      </c>
      <c r="E306" s="2">
        <v>0</v>
      </c>
      <c r="F306" s="2">
        <f>VLOOKUP(Share18[[#This Row],[Station]],'[9]Reach and Share'!$A$1:$C$562,3,0)</f>
        <v>0</v>
      </c>
      <c r="G306" s="2">
        <f>Share18[[#This Row],[Q1''2025]]-Share18[[#This Row],[Q4]]</f>
        <v>0</v>
      </c>
    </row>
    <row r="307" spans="1:7" x14ac:dyDescent="0.45">
      <c r="A307" s="3" t="s">
        <v>321</v>
      </c>
      <c r="B307" s="2">
        <v>0</v>
      </c>
      <c r="C307" s="2">
        <v>0</v>
      </c>
      <c r="D307" s="2">
        <v>0</v>
      </c>
      <c r="E307" s="2">
        <v>0</v>
      </c>
      <c r="F307" s="2">
        <f>VLOOKUP(Share18[[#This Row],[Station]],'[9]Reach and Share'!$A$1:$C$562,3,0)</f>
        <v>0</v>
      </c>
      <c r="G307" s="2">
        <f>Share18[[#This Row],[Q1''2025]]-Share18[[#This Row],[Q4]]</f>
        <v>0</v>
      </c>
    </row>
    <row r="308" spans="1:7" x14ac:dyDescent="0.45">
      <c r="A308" s="3" t="s">
        <v>483</v>
      </c>
      <c r="B308" s="2">
        <v>0</v>
      </c>
      <c r="C308" s="2">
        <v>0</v>
      </c>
      <c r="D308" s="2">
        <v>0</v>
      </c>
      <c r="E308" s="2">
        <v>0</v>
      </c>
      <c r="F308" s="2">
        <f>VLOOKUP(Share18[[#This Row],[Station]],'[9]Reach and Share'!$A$1:$C$562,3,0)</f>
        <v>0</v>
      </c>
      <c r="G308" s="2">
        <f>Share18[[#This Row],[Q1''2025]]-Share18[[#This Row],[Q4]]</f>
        <v>0</v>
      </c>
    </row>
    <row r="309" spans="1:7" x14ac:dyDescent="0.45">
      <c r="A309" s="3" t="s">
        <v>193</v>
      </c>
      <c r="B309" s="2">
        <v>0</v>
      </c>
      <c r="C309" s="2">
        <v>0</v>
      </c>
      <c r="D309" s="2">
        <v>0</v>
      </c>
      <c r="E309" s="2">
        <v>0</v>
      </c>
      <c r="F309" s="2">
        <f>VLOOKUP(Share18[[#This Row],[Station]],'[9]Reach and Share'!$A$1:$C$562,3,0)</f>
        <v>0</v>
      </c>
      <c r="G309" s="2">
        <f>Share18[[#This Row],[Q1''2025]]-Share18[[#This Row],[Q4]]</f>
        <v>0</v>
      </c>
    </row>
    <row r="310" spans="1:7" x14ac:dyDescent="0.45">
      <c r="A310" s="3" t="s">
        <v>323</v>
      </c>
      <c r="B310" s="2">
        <v>0</v>
      </c>
      <c r="C310" s="2">
        <v>0</v>
      </c>
      <c r="D310" s="2">
        <v>0</v>
      </c>
      <c r="E310" s="2">
        <v>0</v>
      </c>
      <c r="F310" s="2">
        <f>VLOOKUP(Share18[[#This Row],[Station]],'[9]Reach and Share'!$A$1:$C$562,3,0)</f>
        <v>0</v>
      </c>
      <c r="G310" s="2">
        <f>Share18[[#This Row],[Q1''2025]]-Share18[[#This Row],[Q4]]</f>
        <v>0</v>
      </c>
    </row>
    <row r="311" spans="1:7" x14ac:dyDescent="0.45">
      <c r="A311" s="3" t="s">
        <v>481</v>
      </c>
      <c r="B311" s="2">
        <v>0</v>
      </c>
      <c r="C311" s="2">
        <v>0</v>
      </c>
      <c r="D311" s="2">
        <v>0</v>
      </c>
      <c r="E311" s="2">
        <v>0</v>
      </c>
      <c r="F311" s="2">
        <f>VLOOKUP(Share18[[#This Row],[Station]],'[9]Reach and Share'!$A$1:$C$562,3,0)</f>
        <v>0</v>
      </c>
      <c r="G311" s="2">
        <f>Share18[[#This Row],[Q1''2025]]-Share18[[#This Row],[Q4]]</f>
        <v>0</v>
      </c>
    </row>
    <row r="312" spans="1:7" x14ac:dyDescent="0.45">
      <c r="A312" s="3" t="s">
        <v>317</v>
      </c>
      <c r="B312" s="2">
        <v>0</v>
      </c>
      <c r="C312" s="2">
        <v>0</v>
      </c>
      <c r="D312" s="2">
        <v>0</v>
      </c>
      <c r="E312" s="2">
        <v>0</v>
      </c>
      <c r="F312" s="2">
        <f>VLOOKUP(Share18[[#This Row],[Station]],'[9]Reach and Share'!$A$1:$C$562,3,0)</f>
        <v>0</v>
      </c>
      <c r="G312" s="2">
        <f>Share18[[#This Row],[Q1''2025]]-Share18[[#This Row],[Q4]]</f>
        <v>0</v>
      </c>
    </row>
    <row r="313" spans="1:7" x14ac:dyDescent="0.45">
      <c r="A313" s="3" t="s">
        <v>315</v>
      </c>
      <c r="B313" s="2">
        <v>0</v>
      </c>
      <c r="C313" s="2">
        <v>0</v>
      </c>
      <c r="D313" s="2">
        <v>0</v>
      </c>
      <c r="E313" s="2">
        <v>0</v>
      </c>
      <c r="F313" s="2">
        <f>VLOOKUP(Share18[[#This Row],[Station]],'[9]Reach and Share'!$A$1:$C$562,3,0)</f>
        <v>0</v>
      </c>
      <c r="G313" s="2">
        <f>Share18[[#This Row],[Q1''2025]]-Share18[[#This Row],[Q4]]</f>
        <v>0</v>
      </c>
    </row>
    <row r="314" spans="1:7" x14ac:dyDescent="0.45">
      <c r="A314" s="3" t="s">
        <v>82</v>
      </c>
      <c r="B314" s="2">
        <v>0</v>
      </c>
      <c r="C314" s="2">
        <v>0</v>
      </c>
      <c r="D314" s="2">
        <v>0</v>
      </c>
      <c r="E314" s="2">
        <v>0</v>
      </c>
      <c r="F314" s="2">
        <f>VLOOKUP(Share18[[#This Row],[Station]],'[9]Reach and Share'!$A$1:$C$562,3,0)</f>
        <v>0</v>
      </c>
      <c r="G314" s="2">
        <f>Share18[[#This Row],[Q1''2025]]-Share18[[#This Row],[Q4]]</f>
        <v>0</v>
      </c>
    </row>
    <row r="315" spans="1:7" x14ac:dyDescent="0.45">
      <c r="A315" s="3" t="s">
        <v>318</v>
      </c>
      <c r="B315" s="2">
        <v>0</v>
      </c>
      <c r="C315" s="2">
        <v>0</v>
      </c>
      <c r="D315" s="2">
        <v>0</v>
      </c>
      <c r="E315" s="2">
        <v>0</v>
      </c>
      <c r="F315" s="2">
        <f>VLOOKUP(Share18[[#This Row],[Station]],'[9]Reach and Share'!$A$1:$C$562,3,0)</f>
        <v>0</v>
      </c>
      <c r="G315" s="2">
        <f>Share18[[#This Row],[Q1''2025]]-Share18[[#This Row],[Q4]]</f>
        <v>0</v>
      </c>
    </row>
    <row r="316" spans="1:7" x14ac:dyDescent="0.45">
      <c r="A316" s="3" t="s">
        <v>320</v>
      </c>
      <c r="B316" s="2">
        <v>0</v>
      </c>
      <c r="C316" s="2">
        <v>0</v>
      </c>
      <c r="D316" s="2">
        <v>0</v>
      </c>
      <c r="E316" s="2">
        <v>0</v>
      </c>
      <c r="F316" s="2">
        <f>VLOOKUP(Share18[[#This Row],[Station]],'[9]Reach and Share'!$A$1:$C$562,3,0)</f>
        <v>0</v>
      </c>
      <c r="G316" s="2">
        <f>Share18[[#This Row],[Q1''2025]]-Share18[[#This Row],[Q4]]</f>
        <v>0</v>
      </c>
    </row>
    <row r="317" spans="1:7" x14ac:dyDescent="0.45">
      <c r="A317" s="3" t="s">
        <v>435</v>
      </c>
      <c r="B317" s="2">
        <v>0</v>
      </c>
      <c r="C317" s="2">
        <v>0</v>
      </c>
      <c r="D317" s="2">
        <v>0</v>
      </c>
      <c r="E317" s="2">
        <v>0</v>
      </c>
      <c r="F317" s="2">
        <f>VLOOKUP(Share18[[#This Row],[Station]],'[9]Reach and Share'!$A$1:$C$562,3,0)</f>
        <v>0</v>
      </c>
      <c r="G317" s="2">
        <f>Share18[[#This Row],[Q1''2025]]-Share18[[#This Row],[Q4]]</f>
        <v>0</v>
      </c>
    </row>
    <row r="318" spans="1:7" x14ac:dyDescent="0.45">
      <c r="A318" s="3" t="s">
        <v>167</v>
      </c>
      <c r="B318" s="2">
        <v>0</v>
      </c>
      <c r="C318" s="2">
        <v>0</v>
      </c>
      <c r="D318" s="2">
        <v>0</v>
      </c>
      <c r="E318" s="2">
        <v>0</v>
      </c>
      <c r="F318" s="2">
        <f>VLOOKUP(Share18[[#This Row],[Station]],'[9]Reach and Share'!$A$1:$C$562,3,0)</f>
        <v>0</v>
      </c>
      <c r="G318" s="2">
        <f>Share18[[#This Row],[Q1''2025]]-Share18[[#This Row],[Q4]]</f>
        <v>0</v>
      </c>
    </row>
    <row r="319" spans="1:7" x14ac:dyDescent="0.45">
      <c r="A319" s="3" t="s">
        <v>174</v>
      </c>
      <c r="B319" s="2">
        <v>0</v>
      </c>
      <c r="C319" s="2">
        <v>0</v>
      </c>
      <c r="D319" s="2">
        <v>0</v>
      </c>
      <c r="E319" s="2">
        <v>0</v>
      </c>
      <c r="F319" s="2">
        <f>VLOOKUP(Share18[[#This Row],[Station]],'[9]Reach and Share'!$A$1:$C$562,3,0)</f>
        <v>0</v>
      </c>
      <c r="G319" s="2">
        <f>Share18[[#This Row],[Q1''2025]]-Share18[[#This Row],[Q4]]</f>
        <v>0</v>
      </c>
    </row>
    <row r="320" spans="1:7" x14ac:dyDescent="0.45">
      <c r="A320" s="3" t="s">
        <v>252</v>
      </c>
      <c r="B320" s="2">
        <v>0</v>
      </c>
      <c r="C320" s="2">
        <v>0</v>
      </c>
      <c r="D320" s="2">
        <v>0</v>
      </c>
      <c r="E320" s="2">
        <v>0</v>
      </c>
      <c r="F320" s="2">
        <f>VLOOKUP(Share18[[#This Row],[Station]],'[9]Reach and Share'!$A$1:$C$562,3,0)</f>
        <v>0</v>
      </c>
      <c r="G320" s="2">
        <f>Share18[[#This Row],[Q1''2025]]-Share18[[#This Row],[Q4]]</f>
        <v>0</v>
      </c>
    </row>
    <row r="321" spans="1:7" x14ac:dyDescent="0.45">
      <c r="A321" s="3" t="s">
        <v>79</v>
      </c>
      <c r="B321" s="2">
        <v>0</v>
      </c>
      <c r="C321" s="2">
        <v>0</v>
      </c>
      <c r="D321" s="2">
        <v>0</v>
      </c>
      <c r="E321" s="2">
        <v>0</v>
      </c>
      <c r="F321" s="2">
        <f>VLOOKUP(Share18[[#This Row],[Station]],'[9]Reach and Share'!$A$1:$C$562,3,0)</f>
        <v>0</v>
      </c>
      <c r="G321" s="2">
        <f>Share18[[#This Row],[Q1''2025]]-Share18[[#This Row],[Q4]]</f>
        <v>0</v>
      </c>
    </row>
    <row r="322" spans="1:7" x14ac:dyDescent="0.45">
      <c r="A322" s="3" t="s">
        <v>451</v>
      </c>
      <c r="B322" s="2">
        <v>0</v>
      </c>
      <c r="C322" s="2">
        <v>0</v>
      </c>
      <c r="D322" s="2">
        <v>0</v>
      </c>
      <c r="E322" s="2">
        <v>0</v>
      </c>
      <c r="F322" s="2">
        <f>VLOOKUP(Share18[[#This Row],[Station]],'[9]Reach and Share'!$A$1:$C$562,3,0)</f>
        <v>0</v>
      </c>
      <c r="G322" s="2">
        <f>Share18[[#This Row],[Q1''2025]]-Share18[[#This Row],[Q4]]</f>
        <v>0</v>
      </c>
    </row>
    <row r="323" spans="1:7" x14ac:dyDescent="0.45">
      <c r="A323" s="3" t="s">
        <v>253</v>
      </c>
      <c r="B323" s="2">
        <v>0</v>
      </c>
      <c r="C323" s="2">
        <v>0</v>
      </c>
      <c r="D323" s="2">
        <v>0</v>
      </c>
      <c r="E323" s="2">
        <v>0</v>
      </c>
      <c r="F323" s="2">
        <f>VLOOKUP(Share18[[#This Row],[Station]],'[9]Reach and Share'!$A$1:$C$562,3,0)</f>
        <v>0</v>
      </c>
      <c r="G323" s="2">
        <f>Share18[[#This Row],[Q1''2025]]-Share18[[#This Row],[Q4]]</f>
        <v>0</v>
      </c>
    </row>
    <row r="324" spans="1:7" x14ac:dyDescent="0.45">
      <c r="A324" s="3" t="s">
        <v>464</v>
      </c>
      <c r="B324" s="2">
        <v>0</v>
      </c>
      <c r="C324" s="2">
        <v>0</v>
      </c>
      <c r="D324" s="2">
        <v>0</v>
      </c>
      <c r="E324" s="2">
        <v>0</v>
      </c>
      <c r="F324" s="2">
        <f>VLOOKUP(Share18[[#This Row],[Station]],'[9]Reach and Share'!$A$1:$C$562,3,0)</f>
        <v>0</v>
      </c>
      <c r="G324" s="2">
        <f>Share18[[#This Row],[Q1''2025]]-Share18[[#This Row],[Q4]]</f>
        <v>0</v>
      </c>
    </row>
    <row r="325" spans="1:7" x14ac:dyDescent="0.45">
      <c r="A325" s="3" t="s">
        <v>246</v>
      </c>
      <c r="B325" s="2">
        <v>0</v>
      </c>
      <c r="C325" s="2">
        <v>0</v>
      </c>
      <c r="D325" s="2">
        <v>0</v>
      </c>
      <c r="E325" s="2">
        <v>0</v>
      </c>
      <c r="F325" s="2">
        <f>VLOOKUP(Share18[[#This Row],[Station]],'[9]Reach and Share'!$A$1:$C$562,3,0)</f>
        <v>0</v>
      </c>
      <c r="G325" s="2">
        <f>Share18[[#This Row],[Q1''2025]]-Share18[[#This Row],[Q4]]</f>
        <v>0</v>
      </c>
    </row>
    <row r="326" spans="1:7" x14ac:dyDescent="0.45">
      <c r="A326" s="3" t="s">
        <v>447</v>
      </c>
      <c r="B326" s="2">
        <v>0</v>
      </c>
      <c r="C326" s="2">
        <v>6.9300069300069289E-4</v>
      </c>
      <c r="D326" s="2">
        <v>0</v>
      </c>
      <c r="E326" s="2">
        <v>0</v>
      </c>
      <c r="F326" s="2">
        <f>VLOOKUP(Share18[[#This Row],[Station]],'[9]Reach and Share'!$A$1:$C$562,3,0)</f>
        <v>0</v>
      </c>
      <c r="G326" s="2">
        <f>Share18[[#This Row],[Q1''2025]]-Share18[[#This Row],[Q4]]</f>
        <v>0</v>
      </c>
    </row>
    <row r="327" spans="1:7" x14ac:dyDescent="0.45">
      <c r="A327" s="3" t="s">
        <v>47</v>
      </c>
      <c r="B327" s="2">
        <v>2.857669616519174E-3</v>
      </c>
      <c r="C327" s="2">
        <v>0</v>
      </c>
      <c r="D327" s="2">
        <v>0</v>
      </c>
      <c r="E327" s="2">
        <v>0</v>
      </c>
      <c r="F327" s="2">
        <f>VLOOKUP(Share18[[#This Row],[Station]],'[9]Reach and Share'!$A$1:$C$562,3,0)</f>
        <v>0</v>
      </c>
      <c r="G327" s="2">
        <f>Share18[[#This Row],[Q1''2025]]-Share18[[#This Row],[Q4]]</f>
        <v>0</v>
      </c>
    </row>
    <row r="328" spans="1:7" x14ac:dyDescent="0.45">
      <c r="A328" s="3" t="s">
        <v>250</v>
      </c>
      <c r="B328" s="2">
        <v>0</v>
      </c>
      <c r="C328" s="2">
        <v>0</v>
      </c>
      <c r="D328" s="2">
        <v>0</v>
      </c>
      <c r="E328" s="2">
        <v>0</v>
      </c>
      <c r="F328" s="2">
        <f>VLOOKUP(Share18[[#This Row],[Station]],'[9]Reach and Share'!$A$1:$C$562,3,0)</f>
        <v>0</v>
      </c>
      <c r="G328" s="2">
        <f>Share18[[#This Row],[Q1''2025]]-Share18[[#This Row],[Q4]]</f>
        <v>0</v>
      </c>
    </row>
    <row r="329" spans="1:7" x14ac:dyDescent="0.45">
      <c r="A329" s="3" t="s">
        <v>249</v>
      </c>
      <c r="B329" s="2">
        <v>0</v>
      </c>
      <c r="C329" s="2">
        <v>0</v>
      </c>
      <c r="D329" s="2">
        <v>0</v>
      </c>
      <c r="E329" s="2">
        <v>0</v>
      </c>
      <c r="F329" s="2">
        <f>VLOOKUP(Share18[[#This Row],[Station]],'[9]Reach and Share'!$A$1:$C$562,3,0)</f>
        <v>0</v>
      </c>
      <c r="G329" s="2">
        <f>Share18[[#This Row],[Q1''2025]]-Share18[[#This Row],[Q4]]</f>
        <v>0</v>
      </c>
    </row>
    <row r="330" spans="1:7" x14ac:dyDescent="0.45">
      <c r="A330" s="3" t="s">
        <v>248</v>
      </c>
      <c r="B330" s="2">
        <v>0</v>
      </c>
      <c r="C330" s="2">
        <v>0</v>
      </c>
      <c r="D330" s="2">
        <v>0</v>
      </c>
      <c r="E330" s="2">
        <v>0</v>
      </c>
      <c r="F330" s="2">
        <f>VLOOKUP(Share18[[#This Row],[Station]],'[9]Reach and Share'!$A$1:$C$562,3,0)</f>
        <v>0</v>
      </c>
      <c r="G330" s="2">
        <f>Share18[[#This Row],[Q1''2025]]-Share18[[#This Row],[Q4]]</f>
        <v>0</v>
      </c>
    </row>
    <row r="331" spans="1:7" x14ac:dyDescent="0.45">
      <c r="A331" s="3" t="s">
        <v>20</v>
      </c>
      <c r="B331" s="2">
        <v>0</v>
      </c>
      <c r="C331" s="2">
        <v>0</v>
      </c>
      <c r="D331" s="2">
        <v>0</v>
      </c>
      <c r="E331" s="2">
        <v>0</v>
      </c>
      <c r="F331" s="2">
        <f>VLOOKUP(Share18[[#This Row],[Station]],'[9]Reach and Share'!$A$1:$C$562,3,0)</f>
        <v>0</v>
      </c>
      <c r="G331" s="2">
        <f>Share18[[#This Row],[Q1''2025]]-Share18[[#This Row],[Q4]]</f>
        <v>0</v>
      </c>
    </row>
    <row r="332" spans="1:7" x14ac:dyDescent="0.45">
      <c r="A332" s="3" t="s">
        <v>153</v>
      </c>
      <c r="B332" s="2">
        <v>0</v>
      </c>
      <c r="C332" s="2">
        <v>0</v>
      </c>
      <c r="D332" s="2">
        <v>0</v>
      </c>
      <c r="E332" s="2">
        <v>0</v>
      </c>
      <c r="F332" s="2">
        <f>VLOOKUP(Share18[[#This Row],[Station]],'[9]Reach and Share'!$A$1:$C$562,3,0)</f>
        <v>0</v>
      </c>
      <c r="G332" s="2">
        <f>Share18[[#This Row],[Q1''2025]]-Share18[[#This Row],[Q4]]</f>
        <v>0</v>
      </c>
    </row>
    <row r="333" spans="1:7" x14ac:dyDescent="0.45">
      <c r="A333" s="3" t="s">
        <v>251</v>
      </c>
      <c r="B333" s="2">
        <v>0</v>
      </c>
      <c r="C333" s="2">
        <v>0</v>
      </c>
      <c r="D333" s="2">
        <v>0</v>
      </c>
      <c r="E333" s="2">
        <v>0</v>
      </c>
      <c r="F333" s="2">
        <f>VLOOKUP(Share18[[#This Row],[Station]],'[9]Reach and Share'!$A$1:$C$562,3,0)</f>
        <v>0</v>
      </c>
      <c r="G333" s="2">
        <f>Share18[[#This Row],[Q1''2025]]-Share18[[#This Row],[Q4]]</f>
        <v>0</v>
      </c>
    </row>
    <row r="334" spans="1:7" x14ac:dyDescent="0.45">
      <c r="A334" s="3" t="s">
        <v>229</v>
      </c>
      <c r="B334" s="2">
        <v>0</v>
      </c>
      <c r="C334" s="2">
        <v>0</v>
      </c>
      <c r="D334" s="2">
        <v>0</v>
      </c>
      <c r="E334" s="2">
        <v>0</v>
      </c>
      <c r="F334" s="2">
        <f>VLOOKUP(Share18[[#This Row],[Station]],'[9]Reach and Share'!$A$1:$C$562,3,0)</f>
        <v>0</v>
      </c>
      <c r="G334" s="2">
        <f>Share18[[#This Row],[Q1''2025]]-Share18[[#This Row],[Q4]]</f>
        <v>0</v>
      </c>
    </row>
    <row r="335" spans="1:7" x14ac:dyDescent="0.45">
      <c r="A335" s="3" t="s">
        <v>260</v>
      </c>
      <c r="B335" s="2">
        <v>0</v>
      </c>
      <c r="C335" s="2">
        <v>0</v>
      </c>
      <c r="D335" s="2">
        <v>0</v>
      </c>
      <c r="E335" s="2">
        <v>0</v>
      </c>
      <c r="F335" s="2">
        <f>VLOOKUP(Share18[[#This Row],[Station]],'[9]Reach and Share'!$A$1:$C$562,3,0)</f>
        <v>0</v>
      </c>
      <c r="G335" s="2">
        <f>Share18[[#This Row],[Q1''2025]]-Share18[[#This Row],[Q4]]</f>
        <v>0</v>
      </c>
    </row>
    <row r="336" spans="1:7" x14ac:dyDescent="0.45">
      <c r="A336" s="3" t="s">
        <v>448</v>
      </c>
      <c r="B336" s="2">
        <v>0</v>
      </c>
      <c r="C336" s="2">
        <v>0</v>
      </c>
      <c r="D336" s="2">
        <v>0</v>
      </c>
      <c r="E336" s="2">
        <v>0</v>
      </c>
      <c r="F336" s="2">
        <f>VLOOKUP(Share18[[#This Row],[Station]],'[9]Reach and Share'!$A$1:$C$562,3,0)</f>
        <v>0</v>
      </c>
      <c r="G336" s="2">
        <f>Share18[[#This Row],[Q1''2025]]-Share18[[#This Row],[Q4]]</f>
        <v>0</v>
      </c>
    </row>
    <row r="337" spans="1:7" x14ac:dyDescent="0.45">
      <c r="A337" s="3" t="s">
        <v>259</v>
      </c>
      <c r="B337" s="2">
        <v>0</v>
      </c>
      <c r="C337" s="2">
        <v>0</v>
      </c>
      <c r="D337" s="2">
        <v>0</v>
      </c>
      <c r="E337" s="2">
        <v>0</v>
      </c>
      <c r="F337" s="2">
        <f>VLOOKUP(Share18[[#This Row],[Station]],'[9]Reach and Share'!$A$1:$C$562,3,0)</f>
        <v>0</v>
      </c>
      <c r="G337" s="2">
        <f>Share18[[#This Row],[Q1''2025]]-Share18[[#This Row],[Q4]]</f>
        <v>0</v>
      </c>
    </row>
    <row r="338" spans="1:7" x14ac:dyDescent="0.45">
      <c r="A338" s="3" t="s">
        <v>261</v>
      </c>
      <c r="B338" s="2">
        <v>0</v>
      </c>
      <c r="C338" s="2">
        <v>4.9005049005048998E-3</v>
      </c>
      <c r="D338" s="2">
        <v>0</v>
      </c>
      <c r="E338" s="2">
        <v>0</v>
      </c>
      <c r="F338" s="2">
        <f>VLOOKUP(Share18[[#This Row],[Station]],'[9]Reach and Share'!$A$1:$C$562,3,0)</f>
        <v>0</v>
      </c>
      <c r="G338" s="2">
        <f>Share18[[#This Row],[Q1''2025]]-Share18[[#This Row],[Q4]]</f>
        <v>0</v>
      </c>
    </row>
    <row r="339" spans="1:7" x14ac:dyDescent="0.45">
      <c r="A339" s="3" t="s">
        <v>480</v>
      </c>
      <c r="B339" s="2">
        <v>0</v>
      </c>
      <c r="C339" s="2">
        <v>0</v>
      </c>
      <c r="D339" s="2">
        <v>0</v>
      </c>
      <c r="E339" s="2">
        <v>0</v>
      </c>
      <c r="F339" s="2">
        <f>VLOOKUP(Share18[[#This Row],[Station]],'[9]Reach and Share'!$A$1:$C$562,3,0)</f>
        <v>0</v>
      </c>
      <c r="G339" s="2">
        <f>Share18[[#This Row],[Q1''2025]]-Share18[[#This Row],[Q4]]</f>
        <v>0</v>
      </c>
    </row>
    <row r="340" spans="1:7" x14ac:dyDescent="0.45">
      <c r="A340" s="3" t="s">
        <v>262</v>
      </c>
      <c r="B340" s="2">
        <v>0</v>
      </c>
      <c r="C340" s="2">
        <v>0</v>
      </c>
      <c r="D340" s="2">
        <v>0</v>
      </c>
      <c r="E340" s="2">
        <v>0</v>
      </c>
      <c r="F340" s="2">
        <f>VLOOKUP(Share18[[#This Row],[Station]],'[9]Reach and Share'!$A$1:$C$562,3,0)</f>
        <v>0</v>
      </c>
      <c r="G340" s="2">
        <f>Share18[[#This Row],[Q1''2025]]-Share18[[#This Row],[Q4]]</f>
        <v>0</v>
      </c>
    </row>
    <row r="341" spans="1:7" x14ac:dyDescent="0.45">
      <c r="A341" s="3" t="s">
        <v>202</v>
      </c>
      <c r="B341" s="2">
        <v>0</v>
      </c>
      <c r="C341" s="2">
        <v>0</v>
      </c>
      <c r="D341" s="2">
        <v>0</v>
      </c>
      <c r="E341" s="2">
        <v>0</v>
      </c>
      <c r="F341" s="2">
        <f>VLOOKUP(Share18[[#This Row],[Station]],'[9]Reach and Share'!$A$1:$C$562,3,0)</f>
        <v>0</v>
      </c>
      <c r="G341" s="2">
        <f>Share18[[#This Row],[Q1''2025]]-Share18[[#This Row],[Q4]]</f>
        <v>0</v>
      </c>
    </row>
    <row r="342" spans="1:7" x14ac:dyDescent="0.45">
      <c r="A342" s="3" t="s">
        <v>258</v>
      </c>
      <c r="B342" s="2">
        <v>0</v>
      </c>
      <c r="C342" s="2">
        <v>0</v>
      </c>
      <c r="D342" s="2">
        <v>0</v>
      </c>
      <c r="E342" s="2">
        <v>0</v>
      </c>
      <c r="F342" s="2">
        <f>VLOOKUP(Share18[[#This Row],[Station]],'[9]Reach and Share'!$A$1:$C$562,3,0)</f>
        <v>0</v>
      </c>
      <c r="G342" s="2">
        <f>Share18[[#This Row],[Q1''2025]]-Share18[[#This Row],[Q4]]</f>
        <v>0</v>
      </c>
    </row>
    <row r="343" spans="1:7" x14ac:dyDescent="0.45">
      <c r="A343" s="3" t="s">
        <v>26</v>
      </c>
      <c r="B343" s="2">
        <v>0</v>
      </c>
      <c r="C343" s="2">
        <v>0</v>
      </c>
      <c r="D343" s="2">
        <v>0</v>
      </c>
      <c r="E343" s="2">
        <v>0</v>
      </c>
      <c r="F343" s="2">
        <f>VLOOKUP(Share18[[#This Row],[Station]],'[9]Reach and Share'!$A$1:$C$562,3,0)</f>
        <v>0</v>
      </c>
      <c r="G343" s="2">
        <f>Share18[[#This Row],[Q1''2025]]-Share18[[#This Row],[Q4]]</f>
        <v>0</v>
      </c>
    </row>
    <row r="344" spans="1:7" x14ac:dyDescent="0.45">
      <c r="A344" s="3" t="s">
        <v>434</v>
      </c>
      <c r="B344" s="2">
        <v>0</v>
      </c>
      <c r="C344" s="2">
        <v>0</v>
      </c>
      <c r="D344" s="2">
        <v>0</v>
      </c>
      <c r="E344" s="2">
        <v>0</v>
      </c>
      <c r="F344" s="2">
        <f>VLOOKUP(Share18[[#This Row],[Station]],'[9]Reach and Share'!$A$1:$C$562,3,0)</f>
        <v>0</v>
      </c>
      <c r="G344" s="2">
        <f>Share18[[#This Row],[Q1''2025]]-Share18[[#This Row],[Q4]]</f>
        <v>0</v>
      </c>
    </row>
    <row r="345" spans="1:7" x14ac:dyDescent="0.45">
      <c r="A345" s="3" t="s">
        <v>255</v>
      </c>
      <c r="B345" s="2">
        <v>0</v>
      </c>
      <c r="C345" s="2">
        <v>0</v>
      </c>
      <c r="D345" s="2">
        <v>0</v>
      </c>
      <c r="E345" s="2">
        <v>0</v>
      </c>
      <c r="F345" s="2">
        <f>VLOOKUP(Share18[[#This Row],[Station]],'[9]Reach and Share'!$A$1:$C$562,3,0)</f>
        <v>0</v>
      </c>
      <c r="G345" s="2">
        <f>Share18[[#This Row],[Q1''2025]]-Share18[[#This Row],[Q4]]</f>
        <v>0</v>
      </c>
    </row>
    <row r="346" spans="1:7" x14ac:dyDescent="0.45">
      <c r="A346" s="3" t="s">
        <v>511</v>
      </c>
      <c r="B346" s="2">
        <v>0</v>
      </c>
      <c r="C346" s="2">
        <v>0</v>
      </c>
      <c r="D346" s="2">
        <v>0</v>
      </c>
      <c r="E346" s="2">
        <v>0</v>
      </c>
      <c r="F346" s="2">
        <f>VLOOKUP(Share18[[#This Row],[Station]],'[9]Reach and Share'!$A$1:$C$562,3,0)</f>
        <v>0</v>
      </c>
      <c r="G346" s="2">
        <f>Share18[[#This Row],[Q1''2025]]-Share18[[#This Row],[Q4]]</f>
        <v>0</v>
      </c>
    </row>
    <row r="347" spans="1:7" x14ac:dyDescent="0.45">
      <c r="A347" s="3" t="s">
        <v>257</v>
      </c>
      <c r="B347" s="2">
        <v>0</v>
      </c>
      <c r="C347" s="2">
        <v>0</v>
      </c>
      <c r="D347" s="2">
        <v>0</v>
      </c>
      <c r="E347" s="2">
        <v>0</v>
      </c>
      <c r="F347" s="2">
        <f>VLOOKUP(Share18[[#This Row],[Station]],'[9]Reach and Share'!$A$1:$C$562,3,0)</f>
        <v>0</v>
      </c>
      <c r="G347" s="2">
        <f>Share18[[#This Row],[Q1''2025]]-Share18[[#This Row],[Q4]]</f>
        <v>0</v>
      </c>
    </row>
    <row r="348" spans="1:7" x14ac:dyDescent="0.45">
      <c r="A348" s="3" t="s">
        <v>256</v>
      </c>
      <c r="B348" s="2">
        <v>0</v>
      </c>
      <c r="C348" s="2">
        <v>0</v>
      </c>
      <c r="D348" s="2">
        <v>0</v>
      </c>
      <c r="E348" s="2">
        <v>0</v>
      </c>
      <c r="F348" s="2">
        <f>VLOOKUP(Share18[[#This Row],[Station]],'[9]Reach and Share'!$A$1:$C$562,3,0)</f>
        <v>0</v>
      </c>
      <c r="G348" s="2">
        <f>Share18[[#This Row],[Q1''2025]]-Share18[[#This Row],[Q4]]</f>
        <v>0</v>
      </c>
    </row>
    <row r="349" spans="1:7" x14ac:dyDescent="0.45">
      <c r="A349" s="3" t="s">
        <v>294</v>
      </c>
      <c r="B349" s="2">
        <v>0</v>
      </c>
      <c r="C349" s="2">
        <v>0</v>
      </c>
      <c r="D349" s="2">
        <v>0</v>
      </c>
      <c r="E349" s="2">
        <v>0</v>
      </c>
      <c r="F349" s="2">
        <f>VLOOKUP(Share18[[#This Row],[Station]],'[9]Reach and Share'!$A$1:$C$562,3,0)</f>
        <v>0</v>
      </c>
      <c r="G349" s="2">
        <f>Share18[[#This Row],[Q1''2025]]-Share18[[#This Row],[Q4]]</f>
        <v>0</v>
      </c>
    </row>
    <row r="350" spans="1:7" x14ac:dyDescent="0.45">
      <c r="A350" s="3" t="s">
        <v>293</v>
      </c>
      <c r="B350" s="2">
        <v>0</v>
      </c>
      <c r="C350" s="2">
        <v>0</v>
      </c>
      <c r="D350" s="2">
        <v>0</v>
      </c>
      <c r="E350" s="2">
        <v>0</v>
      </c>
      <c r="F350" s="2">
        <f>VLOOKUP(Share18[[#This Row],[Station]],'[9]Reach and Share'!$A$1:$C$562,3,0)</f>
        <v>0</v>
      </c>
      <c r="G350" s="2">
        <f>Share18[[#This Row],[Q1''2025]]-Share18[[#This Row],[Q4]]</f>
        <v>0</v>
      </c>
    </row>
    <row r="351" spans="1:7" x14ac:dyDescent="0.45">
      <c r="A351" s="3" t="s">
        <v>41</v>
      </c>
      <c r="B351" s="2">
        <v>5.0700589970501479E-3</v>
      </c>
      <c r="C351" s="2">
        <v>0</v>
      </c>
      <c r="D351" s="2">
        <v>0</v>
      </c>
      <c r="E351" s="2">
        <v>0</v>
      </c>
      <c r="F351" s="2">
        <f>VLOOKUP(Share18[[#This Row],[Station]],'[9]Reach and Share'!$A$1:$C$562,3,0)</f>
        <v>0</v>
      </c>
      <c r="G351" s="2">
        <f>Share18[[#This Row],[Q1''2025]]-Share18[[#This Row],[Q4]]</f>
        <v>0</v>
      </c>
    </row>
    <row r="352" spans="1:7" x14ac:dyDescent="0.45">
      <c r="A352" s="3" t="s">
        <v>234</v>
      </c>
      <c r="B352" s="2">
        <v>0</v>
      </c>
      <c r="C352" s="2">
        <v>0</v>
      </c>
      <c r="D352" s="2">
        <v>0</v>
      </c>
      <c r="E352" s="2">
        <v>0</v>
      </c>
      <c r="F352" s="2">
        <f>VLOOKUP(Share18[[#This Row],[Station]],'[9]Reach and Share'!$A$1:$C$562,3,0)</f>
        <v>0</v>
      </c>
      <c r="G352" s="2">
        <f>Share18[[#This Row],[Q1''2025]]-Share18[[#This Row],[Q4]]</f>
        <v>0</v>
      </c>
    </row>
    <row r="353" spans="1:7" x14ac:dyDescent="0.45">
      <c r="A353" s="3" t="s">
        <v>297</v>
      </c>
      <c r="B353" s="2">
        <v>0</v>
      </c>
      <c r="C353" s="2">
        <v>0</v>
      </c>
      <c r="D353" s="2">
        <v>0</v>
      </c>
      <c r="E353" s="2">
        <v>0</v>
      </c>
      <c r="F353" s="2">
        <f>VLOOKUP(Share18[[#This Row],[Station]],'[9]Reach and Share'!$A$1:$C$562,3,0)</f>
        <v>0</v>
      </c>
      <c r="G353" s="2">
        <f>Share18[[#This Row],[Q1''2025]]-Share18[[#This Row],[Q4]]</f>
        <v>0</v>
      </c>
    </row>
    <row r="354" spans="1:7" x14ac:dyDescent="0.45">
      <c r="A354" s="3" t="s">
        <v>296</v>
      </c>
      <c r="B354" s="2">
        <v>0</v>
      </c>
      <c r="C354" s="2">
        <v>0</v>
      </c>
      <c r="D354" s="2">
        <v>0</v>
      </c>
      <c r="E354" s="2">
        <v>0</v>
      </c>
      <c r="F354" s="2">
        <f>VLOOKUP(Share18[[#This Row],[Station]],'[9]Reach and Share'!$A$1:$C$562,3,0)</f>
        <v>0</v>
      </c>
      <c r="G354" s="2">
        <f>Share18[[#This Row],[Q1''2025]]-Share18[[#This Row],[Q4]]</f>
        <v>0</v>
      </c>
    </row>
    <row r="355" spans="1:7" x14ac:dyDescent="0.45">
      <c r="A355" s="3" t="s">
        <v>440</v>
      </c>
      <c r="B355" s="2">
        <v>0</v>
      </c>
      <c r="C355" s="2">
        <v>0</v>
      </c>
      <c r="D355" s="2">
        <v>0</v>
      </c>
      <c r="E355" s="2">
        <v>0</v>
      </c>
      <c r="F355" s="2">
        <f>VLOOKUP(Share18[[#This Row],[Station]],'[9]Reach and Share'!$A$1:$C$562,3,0)</f>
        <v>0</v>
      </c>
      <c r="G355" s="2">
        <f>Share18[[#This Row],[Q1''2025]]-Share18[[#This Row],[Q4]]</f>
        <v>0</v>
      </c>
    </row>
    <row r="356" spans="1:7" x14ac:dyDescent="0.45">
      <c r="A356" s="3" t="s">
        <v>313</v>
      </c>
      <c r="B356" s="2">
        <v>0</v>
      </c>
      <c r="C356" s="2">
        <v>0</v>
      </c>
      <c r="D356" s="2">
        <v>0</v>
      </c>
      <c r="E356" s="2">
        <v>0</v>
      </c>
      <c r="F356" s="2">
        <f>VLOOKUP(Share18[[#This Row],[Station]],'[9]Reach and Share'!$A$1:$C$562,3,0)</f>
        <v>0</v>
      </c>
      <c r="G356" s="2">
        <f>Share18[[#This Row],[Q1''2025]]-Share18[[#This Row],[Q4]]</f>
        <v>0</v>
      </c>
    </row>
    <row r="357" spans="1:7" x14ac:dyDescent="0.45">
      <c r="A357" s="3" t="s">
        <v>467</v>
      </c>
      <c r="B357" s="2">
        <v>0</v>
      </c>
      <c r="C357" s="2">
        <v>0</v>
      </c>
      <c r="D357" s="2">
        <v>0</v>
      </c>
      <c r="E357" s="2">
        <v>0</v>
      </c>
      <c r="F357" s="2">
        <f>VLOOKUP(Share18[[#This Row],[Station]],'[9]Reach and Share'!$A$1:$C$562,3,0)</f>
        <v>0</v>
      </c>
      <c r="G357" s="2">
        <f>Share18[[#This Row],[Q1''2025]]-Share18[[#This Row],[Q4]]</f>
        <v>0</v>
      </c>
    </row>
    <row r="358" spans="1:7" x14ac:dyDescent="0.45">
      <c r="A358" s="3" t="s">
        <v>38</v>
      </c>
      <c r="B358" s="2">
        <v>0</v>
      </c>
      <c r="C358" s="2">
        <v>0</v>
      </c>
      <c r="D358" s="2">
        <v>0</v>
      </c>
      <c r="E358" s="2">
        <v>0</v>
      </c>
      <c r="F358" s="2">
        <f>VLOOKUP(Share18[[#This Row],[Station]],'[9]Reach and Share'!$A$1:$C$562,3,0)</f>
        <v>0</v>
      </c>
      <c r="G358" s="2">
        <f>Share18[[#This Row],[Q1''2025]]-Share18[[#This Row],[Q4]]</f>
        <v>0</v>
      </c>
    </row>
    <row r="359" spans="1:7" x14ac:dyDescent="0.45">
      <c r="A359" s="3" t="s">
        <v>151</v>
      </c>
      <c r="B359" s="2">
        <v>0</v>
      </c>
      <c r="C359" s="2">
        <v>0</v>
      </c>
      <c r="D359" s="2">
        <v>0</v>
      </c>
      <c r="E359" s="2">
        <v>0</v>
      </c>
      <c r="F359" s="2">
        <f>VLOOKUP(Share18[[#This Row],[Station]],'[9]Reach and Share'!$A$1:$C$562,3,0)</f>
        <v>0</v>
      </c>
      <c r="G359" s="2">
        <f>Share18[[#This Row],[Q1''2025]]-Share18[[#This Row],[Q4]]</f>
        <v>0</v>
      </c>
    </row>
    <row r="360" spans="1:7" x14ac:dyDescent="0.45">
      <c r="A360" s="3" t="s">
        <v>303</v>
      </c>
      <c r="B360" s="2">
        <v>0</v>
      </c>
      <c r="C360" s="2">
        <v>0</v>
      </c>
      <c r="D360" s="2">
        <v>0</v>
      </c>
      <c r="E360" s="2">
        <v>0</v>
      </c>
      <c r="F360" s="2">
        <f>VLOOKUP(Share18[[#This Row],[Station]],'[9]Reach and Share'!$A$1:$C$562,3,0)</f>
        <v>0</v>
      </c>
      <c r="G360" s="2">
        <f>Share18[[#This Row],[Q1''2025]]-Share18[[#This Row],[Q4]]</f>
        <v>0</v>
      </c>
    </row>
    <row r="361" spans="1:7" x14ac:dyDescent="0.45">
      <c r="A361" s="3" t="s">
        <v>459</v>
      </c>
      <c r="B361" s="2">
        <v>0</v>
      </c>
      <c r="C361" s="2">
        <v>0</v>
      </c>
      <c r="D361" s="2">
        <v>0</v>
      </c>
      <c r="E361" s="2">
        <v>0</v>
      </c>
      <c r="F361" s="2">
        <f>VLOOKUP(Share18[[#This Row],[Station]],'[9]Reach and Share'!$A$1:$C$562,3,0)</f>
        <v>0</v>
      </c>
      <c r="G361" s="2">
        <f>Share18[[#This Row],[Q1''2025]]-Share18[[#This Row],[Q4]]</f>
        <v>0</v>
      </c>
    </row>
    <row r="362" spans="1:7" x14ac:dyDescent="0.45">
      <c r="A362" s="3" t="s">
        <v>177</v>
      </c>
      <c r="B362" s="2">
        <v>0</v>
      </c>
      <c r="C362" s="2">
        <v>0</v>
      </c>
      <c r="D362" s="2">
        <v>0</v>
      </c>
      <c r="E362" s="2">
        <v>0</v>
      </c>
      <c r="F362" s="2">
        <f>VLOOKUP(Share18[[#This Row],[Station]],'[9]Reach and Share'!$A$1:$C$562,3,0)</f>
        <v>0</v>
      </c>
      <c r="G362" s="2">
        <f>Share18[[#This Row],[Q1''2025]]-Share18[[#This Row],[Q4]]</f>
        <v>0</v>
      </c>
    </row>
    <row r="363" spans="1:7" x14ac:dyDescent="0.45">
      <c r="A363" s="3" t="s">
        <v>171</v>
      </c>
      <c r="B363" s="2">
        <v>0</v>
      </c>
      <c r="C363" s="2">
        <v>0</v>
      </c>
      <c r="D363" s="2">
        <v>0</v>
      </c>
      <c r="E363" s="2">
        <v>0</v>
      </c>
      <c r="F363" s="2">
        <f>VLOOKUP(Share18[[#This Row],[Station]],'[9]Reach and Share'!$A$1:$C$562,3,0)</f>
        <v>0</v>
      </c>
      <c r="G363" s="2">
        <f>Share18[[#This Row],[Q1''2025]]-Share18[[#This Row],[Q4]]</f>
        <v>0</v>
      </c>
    </row>
    <row r="364" spans="1:7" x14ac:dyDescent="0.45">
      <c r="A364" s="3" t="s">
        <v>302</v>
      </c>
      <c r="B364" s="2">
        <v>0</v>
      </c>
      <c r="C364" s="2">
        <v>0</v>
      </c>
      <c r="D364" s="2">
        <v>0</v>
      </c>
      <c r="E364" s="2">
        <v>0</v>
      </c>
      <c r="F364" s="2">
        <f>VLOOKUP(Share18[[#This Row],[Station]],'[9]Reach and Share'!$A$1:$C$562,3,0)</f>
        <v>0</v>
      </c>
      <c r="G364" s="2">
        <f>Share18[[#This Row],[Q1''2025]]-Share18[[#This Row],[Q4]]</f>
        <v>0</v>
      </c>
    </row>
    <row r="365" spans="1:7" x14ac:dyDescent="0.45">
      <c r="A365" s="3" t="s">
        <v>80</v>
      </c>
      <c r="B365" s="2">
        <v>0</v>
      </c>
      <c r="C365" s="2">
        <v>0</v>
      </c>
      <c r="D365" s="2">
        <v>0</v>
      </c>
      <c r="E365" s="2">
        <v>0</v>
      </c>
      <c r="F365" s="2">
        <f>VLOOKUP(Share18[[#This Row],[Station]],'[9]Reach and Share'!$A$1:$C$562,3,0)</f>
        <v>0</v>
      </c>
      <c r="G365" s="2">
        <f>Share18[[#This Row],[Q1''2025]]-Share18[[#This Row],[Q4]]</f>
        <v>0</v>
      </c>
    </row>
    <row r="366" spans="1:7" x14ac:dyDescent="0.45">
      <c r="A366" s="3" t="s">
        <v>292</v>
      </c>
      <c r="B366" s="2">
        <v>0</v>
      </c>
      <c r="C366" s="2">
        <v>0</v>
      </c>
      <c r="D366" s="2">
        <v>0</v>
      </c>
      <c r="E366" s="2">
        <v>0</v>
      </c>
      <c r="F366" s="2">
        <f>VLOOKUP(Share18[[#This Row],[Station]],'[9]Reach and Share'!$A$1:$C$562,3,0)</f>
        <v>0</v>
      </c>
      <c r="G366" s="2">
        <f>Share18[[#This Row],[Q1''2025]]-Share18[[#This Row],[Q4]]</f>
        <v>0</v>
      </c>
    </row>
    <row r="367" spans="1:7" x14ac:dyDescent="0.45">
      <c r="A367" s="3" t="s">
        <v>304</v>
      </c>
      <c r="B367" s="2">
        <v>0</v>
      </c>
      <c r="C367" s="2">
        <v>0</v>
      </c>
      <c r="D367" s="2">
        <v>0</v>
      </c>
      <c r="E367" s="2">
        <v>0</v>
      </c>
      <c r="F367" s="2">
        <f>VLOOKUP(Share18[[#This Row],[Station]],'[9]Reach and Share'!$A$1:$C$562,3,0)</f>
        <v>0</v>
      </c>
      <c r="G367" s="2">
        <f>Share18[[#This Row],[Q1''2025]]-Share18[[#This Row],[Q4]]</f>
        <v>0</v>
      </c>
    </row>
    <row r="368" spans="1:7" x14ac:dyDescent="0.45">
      <c r="A368" s="3" t="s">
        <v>307</v>
      </c>
      <c r="B368" s="2">
        <v>1.198377581120944E-2</v>
      </c>
      <c r="C368" s="2">
        <v>0</v>
      </c>
      <c r="D368" s="2">
        <v>0</v>
      </c>
      <c r="E368" s="2">
        <v>0</v>
      </c>
      <c r="F368" s="2">
        <f>VLOOKUP(Share18[[#This Row],[Station]],'[9]Reach and Share'!$A$1:$C$562,3,0)</f>
        <v>0</v>
      </c>
      <c r="G368" s="2">
        <f>Share18[[#This Row],[Q1''2025]]-Share18[[#This Row],[Q4]]</f>
        <v>0</v>
      </c>
    </row>
    <row r="369" spans="1:7" x14ac:dyDescent="0.45">
      <c r="A369" s="3" t="s">
        <v>488</v>
      </c>
      <c r="B369" s="2">
        <v>0</v>
      </c>
      <c r="C369" s="2">
        <v>0</v>
      </c>
      <c r="D369" s="2">
        <v>0</v>
      </c>
      <c r="E369" s="2">
        <v>0</v>
      </c>
      <c r="F369" s="2">
        <f>VLOOKUP(Share18[[#This Row],[Station]],'[9]Reach and Share'!$A$1:$C$562,3,0)</f>
        <v>0</v>
      </c>
      <c r="G369" s="2">
        <f>Share18[[#This Row],[Q1''2025]]-Share18[[#This Row],[Q4]]</f>
        <v>0</v>
      </c>
    </row>
    <row r="370" spans="1:7" x14ac:dyDescent="0.45">
      <c r="A370" s="3" t="s">
        <v>16</v>
      </c>
      <c r="B370" s="2">
        <v>0</v>
      </c>
      <c r="C370" s="2">
        <v>0</v>
      </c>
      <c r="D370" s="2">
        <v>0</v>
      </c>
      <c r="E370" s="2">
        <v>0</v>
      </c>
      <c r="F370" s="2">
        <f>VLOOKUP(Share18[[#This Row],[Station]],'[9]Reach and Share'!$A$1:$C$562,3,0)</f>
        <v>0</v>
      </c>
      <c r="G370" s="2">
        <f>Share18[[#This Row],[Q1''2025]]-Share18[[#This Row],[Q4]]</f>
        <v>0</v>
      </c>
    </row>
    <row r="371" spans="1:7" x14ac:dyDescent="0.45">
      <c r="A371" s="3" t="s">
        <v>299</v>
      </c>
      <c r="B371" s="2">
        <v>0</v>
      </c>
      <c r="C371" s="2">
        <v>0</v>
      </c>
      <c r="D371" s="2">
        <v>0</v>
      </c>
      <c r="E371" s="2">
        <v>0</v>
      </c>
      <c r="F371" s="2">
        <f>VLOOKUP(Share18[[#This Row],[Station]],'[9]Reach and Share'!$A$1:$C$562,3,0)</f>
        <v>0</v>
      </c>
      <c r="G371" s="2">
        <f>Share18[[#This Row],[Q1''2025]]-Share18[[#This Row],[Q4]]</f>
        <v>0</v>
      </c>
    </row>
    <row r="372" spans="1:7" x14ac:dyDescent="0.45">
      <c r="A372" s="3" t="s">
        <v>298</v>
      </c>
      <c r="B372" s="2">
        <v>0</v>
      </c>
      <c r="C372" s="2">
        <v>0</v>
      </c>
      <c r="D372" s="2">
        <v>0</v>
      </c>
      <c r="E372" s="2">
        <v>0</v>
      </c>
      <c r="F372" s="2">
        <f>VLOOKUP(Share18[[#This Row],[Station]],'[9]Reach and Share'!$A$1:$C$562,3,0)</f>
        <v>0</v>
      </c>
      <c r="G372" s="2">
        <f>Share18[[#This Row],[Q1''2025]]-Share18[[#This Row],[Q4]]</f>
        <v>0</v>
      </c>
    </row>
    <row r="373" spans="1:7" x14ac:dyDescent="0.45">
      <c r="A373" s="3" t="s">
        <v>157</v>
      </c>
      <c r="B373" s="2">
        <v>0</v>
      </c>
      <c r="C373" s="2">
        <v>0</v>
      </c>
      <c r="D373" s="2">
        <v>0</v>
      </c>
      <c r="E373" s="2">
        <v>0</v>
      </c>
      <c r="F373" s="2">
        <f>VLOOKUP(Share18[[#This Row],[Station]],'[9]Reach and Share'!$A$1:$C$562,3,0)</f>
        <v>0</v>
      </c>
      <c r="G373" s="2">
        <f>Share18[[#This Row],[Q1''2025]]-Share18[[#This Row],[Q4]]</f>
        <v>0</v>
      </c>
    </row>
    <row r="374" spans="1:7" x14ac:dyDescent="0.45">
      <c r="A374" s="3" t="s">
        <v>235</v>
      </c>
      <c r="B374" s="2">
        <v>0</v>
      </c>
      <c r="C374" s="2">
        <v>0</v>
      </c>
      <c r="D374" s="2">
        <v>0</v>
      </c>
      <c r="E374" s="2">
        <v>0</v>
      </c>
      <c r="F374" s="2">
        <f>VLOOKUP(Share18[[#This Row],[Station]],'[9]Reach and Share'!$A$1:$C$562,3,0)</f>
        <v>0</v>
      </c>
      <c r="G374" s="2">
        <f>Share18[[#This Row],[Q1''2025]]-Share18[[#This Row],[Q4]]</f>
        <v>0</v>
      </c>
    </row>
    <row r="375" spans="1:7" x14ac:dyDescent="0.45">
      <c r="A375" s="3" t="s">
        <v>301</v>
      </c>
      <c r="B375" s="2">
        <v>0</v>
      </c>
      <c r="C375" s="2">
        <v>0</v>
      </c>
      <c r="D375" s="2">
        <v>0</v>
      </c>
      <c r="E375" s="2">
        <v>0</v>
      </c>
      <c r="F375" s="2">
        <f>VLOOKUP(Share18[[#This Row],[Station]],'[9]Reach and Share'!$A$1:$C$562,3,0)</f>
        <v>0</v>
      </c>
      <c r="G375" s="2">
        <f>Share18[[#This Row],[Q1''2025]]-Share18[[#This Row],[Q4]]</f>
        <v>0</v>
      </c>
    </row>
    <row r="376" spans="1:7" x14ac:dyDescent="0.45">
      <c r="A376" s="3" t="s">
        <v>300</v>
      </c>
      <c r="B376" s="2">
        <v>0</v>
      </c>
      <c r="C376" s="2">
        <v>0</v>
      </c>
      <c r="D376" s="2">
        <v>0</v>
      </c>
      <c r="E376" s="2">
        <v>0</v>
      </c>
      <c r="F376" s="2">
        <f>VLOOKUP(Share18[[#This Row],[Station]],'[9]Reach and Share'!$A$1:$C$562,3,0)</f>
        <v>0</v>
      </c>
      <c r="G376" s="2">
        <f>Share18[[#This Row],[Q1''2025]]-Share18[[#This Row],[Q4]]</f>
        <v>0</v>
      </c>
    </row>
    <row r="377" spans="1:7" x14ac:dyDescent="0.45">
      <c r="A377" s="3" t="s">
        <v>461</v>
      </c>
      <c r="B377" s="2">
        <v>0</v>
      </c>
      <c r="C377" s="2">
        <v>0</v>
      </c>
      <c r="D377" s="2">
        <v>0</v>
      </c>
      <c r="E377" s="2">
        <v>0</v>
      </c>
      <c r="F377" s="2">
        <f>VLOOKUP(Share18[[#This Row],[Station]],'[9]Reach and Share'!$A$1:$C$562,3,0)</f>
        <v>0</v>
      </c>
      <c r="G377" s="2">
        <f>Share18[[#This Row],[Q1''2025]]-Share18[[#This Row],[Q4]]</f>
        <v>0</v>
      </c>
    </row>
    <row r="378" spans="1:7" x14ac:dyDescent="0.45">
      <c r="A378" s="3" t="s">
        <v>331</v>
      </c>
      <c r="B378" s="2">
        <v>0</v>
      </c>
      <c r="C378" s="2">
        <v>0</v>
      </c>
      <c r="D378" s="2">
        <v>0</v>
      </c>
      <c r="E378" s="2">
        <v>0</v>
      </c>
      <c r="F378" s="2">
        <f>VLOOKUP(Share18[[#This Row],[Station]],'[9]Reach and Share'!$A$1:$C$562,3,0)</f>
        <v>0</v>
      </c>
      <c r="G378" s="2">
        <f>Share18[[#This Row],[Q1''2025]]-Share18[[#This Row],[Q4]]</f>
        <v>0</v>
      </c>
    </row>
    <row r="379" spans="1:7" x14ac:dyDescent="0.45">
      <c r="A379" s="3" t="s">
        <v>87</v>
      </c>
      <c r="B379" s="2">
        <v>0</v>
      </c>
      <c r="C379" s="2">
        <v>0</v>
      </c>
      <c r="D379" s="2">
        <v>0</v>
      </c>
      <c r="E379" s="2">
        <v>0</v>
      </c>
      <c r="F379" s="2">
        <f>VLOOKUP(Share18[[#This Row],[Station]],'[9]Reach and Share'!$A$1:$C$562,3,0)</f>
        <v>0</v>
      </c>
      <c r="G379" s="2">
        <f>Share18[[#This Row],[Q1''2025]]-Share18[[#This Row],[Q4]]</f>
        <v>0</v>
      </c>
    </row>
    <row r="380" spans="1:7" x14ac:dyDescent="0.45">
      <c r="A380" s="3" t="s">
        <v>330</v>
      </c>
      <c r="B380" s="2">
        <v>0</v>
      </c>
      <c r="C380" s="2">
        <v>0</v>
      </c>
      <c r="D380" s="2">
        <v>0</v>
      </c>
      <c r="E380" s="2">
        <v>0</v>
      </c>
      <c r="F380" s="2">
        <f>VLOOKUP(Share18[[#This Row],[Station]],'[9]Reach and Share'!$A$1:$C$562,3,0)</f>
        <v>0</v>
      </c>
      <c r="G380" s="2">
        <f>Share18[[#This Row],[Q1''2025]]-Share18[[#This Row],[Q4]]</f>
        <v>0</v>
      </c>
    </row>
    <row r="381" spans="1:7" x14ac:dyDescent="0.45">
      <c r="A381" s="3" t="s">
        <v>332</v>
      </c>
      <c r="B381" s="2">
        <v>0</v>
      </c>
      <c r="C381" s="2">
        <v>0</v>
      </c>
      <c r="D381" s="2">
        <v>0</v>
      </c>
      <c r="E381" s="2">
        <v>0</v>
      </c>
      <c r="F381" s="2">
        <f>VLOOKUP(Share18[[#This Row],[Station]],'[9]Reach and Share'!$A$1:$C$562,3,0)</f>
        <v>0</v>
      </c>
      <c r="G381" s="2">
        <f>Share18[[#This Row],[Q1''2025]]-Share18[[#This Row],[Q4]]</f>
        <v>0</v>
      </c>
    </row>
    <row r="382" spans="1:7" x14ac:dyDescent="0.45">
      <c r="A382" s="3" t="s">
        <v>335</v>
      </c>
      <c r="B382" s="2">
        <v>2.350663716814159E-3</v>
      </c>
      <c r="C382" s="2">
        <v>0</v>
      </c>
      <c r="D382" s="2">
        <v>1.624652795975054E-3</v>
      </c>
      <c r="E382" s="2">
        <v>0</v>
      </c>
      <c r="F382" s="2">
        <f>VLOOKUP(Share18[[#This Row],[Station]],'[9]Reach and Share'!$A$1:$C$562,3,0)</f>
        <v>0</v>
      </c>
      <c r="G382" s="2">
        <f>Share18[[#This Row],[Q1''2025]]-Share18[[#This Row],[Q4]]</f>
        <v>0</v>
      </c>
    </row>
    <row r="383" spans="1:7" x14ac:dyDescent="0.45">
      <c r="A383" s="3" t="s">
        <v>334</v>
      </c>
      <c r="B383" s="2">
        <v>0</v>
      </c>
      <c r="C383" s="2">
        <v>0</v>
      </c>
      <c r="D383" s="2">
        <v>0</v>
      </c>
      <c r="E383" s="2">
        <v>0</v>
      </c>
      <c r="F383" s="2">
        <f>VLOOKUP(Share18[[#This Row],[Station]],'[9]Reach and Share'!$A$1:$C$562,3,0)</f>
        <v>0</v>
      </c>
      <c r="G383" s="2">
        <f>Share18[[#This Row],[Q1''2025]]-Share18[[#This Row],[Q4]]</f>
        <v>0</v>
      </c>
    </row>
    <row r="384" spans="1:7" x14ac:dyDescent="0.45">
      <c r="A384" s="3" t="s">
        <v>328</v>
      </c>
      <c r="B384" s="2">
        <v>0</v>
      </c>
      <c r="C384" s="2">
        <v>0</v>
      </c>
      <c r="D384" s="2">
        <v>0</v>
      </c>
      <c r="E384" s="2">
        <v>0</v>
      </c>
      <c r="F384" s="2">
        <f>VLOOKUP(Share18[[#This Row],[Station]],'[9]Reach and Share'!$A$1:$C$562,3,0)</f>
        <v>0</v>
      </c>
      <c r="G384" s="2">
        <f>Share18[[#This Row],[Q1''2025]]-Share18[[#This Row],[Q4]]</f>
        <v>0</v>
      </c>
    </row>
    <row r="385" spans="1:7" x14ac:dyDescent="0.45">
      <c r="A385" s="3" t="s">
        <v>329</v>
      </c>
      <c r="B385" s="2">
        <v>0</v>
      </c>
      <c r="C385" s="2">
        <v>0</v>
      </c>
      <c r="D385" s="2">
        <v>0</v>
      </c>
      <c r="E385" s="2">
        <v>0</v>
      </c>
      <c r="F385" s="2">
        <f>VLOOKUP(Share18[[#This Row],[Station]],'[9]Reach and Share'!$A$1:$C$562,3,0)</f>
        <v>0</v>
      </c>
      <c r="G385" s="2">
        <f>Share18[[#This Row],[Q1''2025]]-Share18[[#This Row],[Q4]]</f>
        <v>0</v>
      </c>
    </row>
    <row r="386" spans="1:7" x14ac:dyDescent="0.45">
      <c r="A386" s="3" t="s">
        <v>325</v>
      </c>
      <c r="B386" s="2">
        <v>0</v>
      </c>
      <c r="C386" s="2">
        <v>0</v>
      </c>
      <c r="D386" s="2">
        <v>0</v>
      </c>
      <c r="E386" s="2">
        <v>0</v>
      </c>
      <c r="F386" s="2">
        <f>VLOOKUP(Share18[[#This Row],[Station]],'[9]Reach and Share'!$A$1:$C$562,3,0)</f>
        <v>0</v>
      </c>
      <c r="G386" s="2">
        <f>Share18[[#This Row],[Q1''2025]]-Share18[[#This Row],[Q4]]</f>
        <v>0</v>
      </c>
    </row>
    <row r="387" spans="1:7" x14ac:dyDescent="0.45">
      <c r="A387" s="3" t="s">
        <v>233</v>
      </c>
      <c r="B387" s="2">
        <v>0</v>
      </c>
      <c r="C387" s="2">
        <v>0</v>
      </c>
      <c r="D387" s="2">
        <v>0</v>
      </c>
      <c r="E387" s="2">
        <v>0</v>
      </c>
      <c r="F387" s="2">
        <f>VLOOKUP(Share18[[#This Row],[Station]],'[9]Reach and Share'!$A$1:$C$562,3,0)</f>
        <v>0</v>
      </c>
      <c r="G387" s="2">
        <f>Share18[[#This Row],[Q1''2025]]-Share18[[#This Row],[Q4]]</f>
        <v>0</v>
      </c>
    </row>
    <row r="388" spans="1:7" x14ac:dyDescent="0.45">
      <c r="A388" s="3" t="s">
        <v>324</v>
      </c>
      <c r="B388" s="2">
        <v>0</v>
      </c>
      <c r="C388" s="2">
        <v>1.5048015048015052E-2</v>
      </c>
      <c r="D388" s="2">
        <v>0</v>
      </c>
      <c r="E388" s="2">
        <v>0</v>
      </c>
      <c r="F388" s="2">
        <f>VLOOKUP(Share18[[#This Row],[Station]],'[9]Reach and Share'!$A$1:$C$562,3,0)</f>
        <v>0</v>
      </c>
      <c r="G388" s="2">
        <f>Share18[[#This Row],[Q1''2025]]-Share18[[#This Row],[Q4]]</f>
        <v>0</v>
      </c>
    </row>
    <row r="389" spans="1:7" x14ac:dyDescent="0.45">
      <c r="A389" s="3" t="s">
        <v>484</v>
      </c>
      <c r="B389" s="2">
        <v>0</v>
      </c>
      <c r="C389" s="2">
        <v>0</v>
      </c>
      <c r="D389" s="2">
        <v>0</v>
      </c>
      <c r="E389" s="2">
        <v>0</v>
      </c>
      <c r="F389" s="2">
        <f>VLOOKUP(Share18[[#This Row],[Station]],'[9]Reach and Share'!$A$1:$C$562,3,0)</f>
        <v>0</v>
      </c>
      <c r="G389" s="2">
        <f>Share18[[#This Row],[Q1''2025]]-Share18[[#This Row],[Q4]]</f>
        <v>0</v>
      </c>
    </row>
    <row r="390" spans="1:7" x14ac:dyDescent="0.45">
      <c r="A390" s="3" t="s">
        <v>326</v>
      </c>
      <c r="B390" s="2">
        <v>0</v>
      </c>
      <c r="C390" s="2">
        <v>0</v>
      </c>
      <c r="D390" s="2">
        <v>0</v>
      </c>
      <c r="E390" s="2">
        <v>0</v>
      </c>
      <c r="F390" s="2">
        <f>VLOOKUP(Share18[[#This Row],[Station]],'[9]Reach and Share'!$A$1:$C$562,3,0)</f>
        <v>0</v>
      </c>
      <c r="G390" s="2">
        <f>Share18[[#This Row],[Q1''2025]]-Share18[[#This Row],[Q4]]</f>
        <v>0</v>
      </c>
    </row>
    <row r="391" spans="1:7" x14ac:dyDescent="0.45">
      <c r="A391" s="3" t="s">
        <v>492</v>
      </c>
      <c r="B391" s="2">
        <v>0</v>
      </c>
      <c r="C391" s="2">
        <v>0</v>
      </c>
      <c r="D391" s="2">
        <v>0</v>
      </c>
      <c r="E391" s="2">
        <v>0</v>
      </c>
      <c r="F391" s="2">
        <f>VLOOKUP(Share18[[#This Row],[Station]],'[9]Reach and Share'!$A$1:$C$562,3,0)</f>
        <v>0</v>
      </c>
      <c r="G391" s="2">
        <f>Share18[[#This Row],[Q1''2025]]-Share18[[#This Row],[Q4]]</f>
        <v>0</v>
      </c>
    </row>
    <row r="392" spans="1:7" x14ac:dyDescent="0.45">
      <c r="A392" s="3" t="s">
        <v>319</v>
      </c>
      <c r="B392" s="2">
        <v>0</v>
      </c>
      <c r="C392" s="2">
        <v>0</v>
      </c>
      <c r="D392" s="2">
        <v>0</v>
      </c>
      <c r="E392" s="2">
        <v>0</v>
      </c>
      <c r="F392" s="2">
        <f>VLOOKUP(Share18[[#This Row],[Station]],'[9]Reach and Share'!$A$1:$C$562,3,0)</f>
        <v>0</v>
      </c>
      <c r="G392" s="2">
        <f>Share18[[#This Row],[Q1''2025]]-Share18[[#This Row],[Q4]]</f>
        <v>0</v>
      </c>
    </row>
    <row r="393" spans="1:7" x14ac:dyDescent="0.45">
      <c r="A393" s="3" t="s">
        <v>194</v>
      </c>
      <c r="B393" s="2">
        <v>0</v>
      </c>
      <c r="C393" s="2">
        <v>0</v>
      </c>
      <c r="D393" s="2">
        <v>0</v>
      </c>
      <c r="E393" s="2">
        <v>0</v>
      </c>
      <c r="F393" s="2">
        <f>VLOOKUP(Share18[[#This Row],[Station]],'[9]Reach and Share'!$A$1:$C$562,3,0)</f>
        <v>0</v>
      </c>
      <c r="G393" s="2">
        <f>Share18[[#This Row],[Q1''2025]]-Share18[[#This Row],[Q4]]</f>
        <v>0</v>
      </c>
    </row>
    <row r="394" spans="1:7" x14ac:dyDescent="0.45">
      <c r="A394" s="3" t="s">
        <v>88</v>
      </c>
      <c r="B394" s="2">
        <v>0</v>
      </c>
      <c r="C394" s="2">
        <v>0</v>
      </c>
      <c r="D394" s="2">
        <v>0</v>
      </c>
      <c r="E394" s="2">
        <v>0</v>
      </c>
      <c r="F394" s="2">
        <f>VLOOKUP(Share18[[#This Row],[Station]],'[9]Reach and Share'!$A$1:$C$562,3,0)</f>
        <v>0</v>
      </c>
      <c r="G394" s="2">
        <f>Share18[[#This Row],[Q1''2025]]-Share18[[#This Row],[Q4]]</f>
        <v>0</v>
      </c>
    </row>
    <row r="395" spans="1:7" x14ac:dyDescent="0.45">
      <c r="A395" s="3" t="s">
        <v>43</v>
      </c>
      <c r="B395" s="2">
        <v>0</v>
      </c>
      <c r="C395" s="2">
        <v>0</v>
      </c>
      <c r="D395" s="2">
        <v>0</v>
      </c>
      <c r="E395" s="2">
        <v>0</v>
      </c>
      <c r="F395" s="2">
        <f>VLOOKUP(Share18[[#This Row],[Station]],'[9]Reach and Share'!$A$1:$C$562,3,0)</f>
        <v>0</v>
      </c>
      <c r="G395" s="2">
        <f>Share18[[#This Row],[Q1''2025]]-Share18[[#This Row],[Q4]]</f>
        <v>0</v>
      </c>
    </row>
    <row r="396" spans="1:7" x14ac:dyDescent="0.45">
      <c r="A396" s="3" t="s">
        <v>449</v>
      </c>
      <c r="B396" s="2">
        <v>0</v>
      </c>
      <c r="C396" s="2">
        <v>0</v>
      </c>
      <c r="D396" s="2">
        <v>0</v>
      </c>
      <c r="E396" s="2">
        <v>0</v>
      </c>
      <c r="F396" s="2">
        <f>VLOOKUP(Share18[[#This Row],[Station]],'[9]Reach and Share'!$A$1:$C$562,3,0)</f>
        <v>0</v>
      </c>
      <c r="G396" s="2">
        <f>Share18[[#This Row],[Q1''2025]]-Share18[[#This Row],[Q4]]</f>
        <v>0</v>
      </c>
    </row>
    <row r="397" spans="1:7" x14ac:dyDescent="0.45">
      <c r="A397" s="3" t="s">
        <v>176</v>
      </c>
      <c r="B397" s="2">
        <v>0</v>
      </c>
      <c r="C397" s="2">
        <v>0</v>
      </c>
      <c r="D397" s="2">
        <v>0</v>
      </c>
      <c r="E397" s="2">
        <v>0</v>
      </c>
      <c r="F397" s="2">
        <f>VLOOKUP(Share18[[#This Row],[Station]],'[9]Reach and Share'!$A$1:$C$562,3,0)</f>
        <v>0</v>
      </c>
      <c r="G397" s="2">
        <f>Share18[[#This Row],[Q1''2025]]-Share18[[#This Row],[Q4]]</f>
        <v>0</v>
      </c>
    </row>
    <row r="398" spans="1:7" x14ac:dyDescent="0.45">
      <c r="A398" s="3" t="s">
        <v>333</v>
      </c>
      <c r="B398" s="2">
        <v>0</v>
      </c>
      <c r="C398" s="2">
        <v>0</v>
      </c>
      <c r="D398" s="2">
        <v>0</v>
      </c>
      <c r="E398" s="2">
        <v>0</v>
      </c>
      <c r="F398" s="2">
        <f>VLOOKUP(Share18[[#This Row],[Station]],'[9]Reach and Share'!$A$1:$C$562,3,0)</f>
        <v>0</v>
      </c>
      <c r="G398" s="2">
        <f>Share18[[#This Row],[Q1''2025]]-Share18[[#This Row],[Q4]]</f>
        <v>0</v>
      </c>
    </row>
    <row r="399" spans="1:7" x14ac:dyDescent="0.45">
      <c r="A399" s="3" t="s">
        <v>165</v>
      </c>
      <c r="B399" s="2">
        <v>0</v>
      </c>
      <c r="C399" s="2">
        <v>0</v>
      </c>
      <c r="D399" s="2">
        <v>0</v>
      </c>
      <c r="E399" s="2">
        <v>0</v>
      </c>
      <c r="F399" s="2">
        <f>VLOOKUP(Share18[[#This Row],[Station]],'[9]Reach and Share'!$A$1:$C$562,3,0)</f>
        <v>0</v>
      </c>
      <c r="G399" s="2">
        <f>Share18[[#This Row],[Q1''2025]]-Share18[[#This Row],[Q4]]</f>
        <v>0</v>
      </c>
    </row>
    <row r="400" spans="1:7" x14ac:dyDescent="0.45">
      <c r="A400" s="3" t="s">
        <v>232</v>
      </c>
      <c r="B400" s="2">
        <v>0</v>
      </c>
      <c r="C400" s="2">
        <v>0</v>
      </c>
      <c r="D400" s="2">
        <v>0</v>
      </c>
      <c r="E400" s="2">
        <v>0</v>
      </c>
      <c r="F400" s="2">
        <f>VLOOKUP(Share18[[#This Row],[Station]],'[9]Reach and Share'!$A$1:$C$562,3,0)</f>
        <v>0</v>
      </c>
      <c r="G400" s="2">
        <f>Share18[[#This Row],[Q1''2025]]-Share18[[#This Row],[Q4]]</f>
        <v>0</v>
      </c>
    </row>
    <row r="401" spans="1:7" x14ac:dyDescent="0.45">
      <c r="A401" s="3" t="s">
        <v>327</v>
      </c>
      <c r="B401" s="2">
        <v>0</v>
      </c>
      <c r="C401" s="2">
        <v>0</v>
      </c>
      <c r="D401" s="2">
        <v>0</v>
      </c>
      <c r="E401" s="2">
        <v>0</v>
      </c>
      <c r="F401" s="2">
        <f>VLOOKUP(Share18[[#This Row],[Station]],'[9]Reach and Share'!$A$1:$C$562,3,0)</f>
        <v>0</v>
      </c>
      <c r="G401" s="2">
        <f>Share18[[#This Row],[Q1''2025]]-Share18[[#This Row],[Q4]]</f>
        <v>0</v>
      </c>
    </row>
    <row r="402" spans="1:7" x14ac:dyDescent="0.45">
      <c r="A402" s="3" t="s">
        <v>314</v>
      </c>
      <c r="B402" s="2">
        <v>0</v>
      </c>
      <c r="C402" s="2">
        <v>0</v>
      </c>
      <c r="D402" s="2">
        <v>0</v>
      </c>
      <c r="E402" s="2">
        <v>0</v>
      </c>
      <c r="F402" s="2">
        <f>VLOOKUP(Share18[[#This Row],[Station]],'[9]Reach and Share'!$A$1:$C$562,3,0)</f>
        <v>0</v>
      </c>
      <c r="G402" s="2">
        <f>Share18[[#This Row],[Q1''2025]]-Share18[[#This Row],[Q4]]</f>
        <v>0</v>
      </c>
    </row>
    <row r="403" spans="1:7" x14ac:dyDescent="0.45">
      <c r="A403" s="3" t="s">
        <v>83</v>
      </c>
      <c r="B403" s="2">
        <v>0</v>
      </c>
      <c r="C403" s="2">
        <v>0</v>
      </c>
      <c r="D403" s="2">
        <v>3.4956239190818091E-2</v>
      </c>
      <c r="E403" s="2">
        <v>0</v>
      </c>
      <c r="F403" s="2">
        <f>VLOOKUP(Share18[[#This Row],[Station]],'[9]Reach and Share'!$A$1:$C$562,3,0)</f>
        <v>0</v>
      </c>
      <c r="G403" s="2">
        <f>Share18[[#This Row],[Q1''2025]]-Share18[[#This Row],[Q4]]</f>
        <v>0</v>
      </c>
    </row>
    <row r="404" spans="1:7" x14ac:dyDescent="0.45">
      <c r="A404" s="3" t="s">
        <v>308</v>
      </c>
      <c r="B404" s="2">
        <v>0</v>
      </c>
      <c r="C404" s="2">
        <v>0</v>
      </c>
      <c r="D404" s="2">
        <v>0</v>
      </c>
      <c r="E404" s="2">
        <v>0</v>
      </c>
      <c r="F404" s="2">
        <f>VLOOKUP(Share18[[#This Row],[Station]],'[9]Reach and Share'!$A$1:$C$562,3,0)</f>
        <v>0</v>
      </c>
      <c r="G404" s="2">
        <f>Share18[[#This Row],[Q1''2025]]-Share18[[#This Row],[Q4]]</f>
        <v>0</v>
      </c>
    </row>
    <row r="405" spans="1:7" x14ac:dyDescent="0.45">
      <c r="A405" s="3" t="s">
        <v>309</v>
      </c>
      <c r="B405" s="2">
        <v>0</v>
      </c>
      <c r="C405" s="2">
        <v>0</v>
      </c>
      <c r="D405" s="2">
        <v>0</v>
      </c>
      <c r="E405" s="2">
        <v>0</v>
      </c>
      <c r="F405" s="2">
        <f>VLOOKUP(Share18[[#This Row],[Station]],'[9]Reach and Share'!$A$1:$C$562,3,0)</f>
        <v>0</v>
      </c>
      <c r="G405" s="2">
        <f>Share18[[#This Row],[Q1''2025]]-Share18[[#This Row],[Q4]]</f>
        <v>0</v>
      </c>
    </row>
    <row r="406" spans="1:7" x14ac:dyDescent="0.45">
      <c r="A406" s="3" t="s">
        <v>394</v>
      </c>
      <c r="B406" s="2">
        <v>0</v>
      </c>
      <c r="C406" s="2">
        <v>0</v>
      </c>
      <c r="D406" s="2">
        <v>0</v>
      </c>
      <c r="E406" s="2">
        <v>0</v>
      </c>
      <c r="F406" s="2">
        <f>VLOOKUP(Share18[[#This Row],[Station]],'[9]Reach and Share'!$A$1:$C$562,3,0)</f>
        <v>0</v>
      </c>
      <c r="G406" s="2">
        <f>Share18[[#This Row],[Q1''2025]]-Share18[[#This Row],[Q4]]</f>
        <v>0</v>
      </c>
    </row>
    <row r="407" spans="1:7" x14ac:dyDescent="0.45">
      <c r="A407" s="3" t="s">
        <v>405</v>
      </c>
      <c r="B407" s="2">
        <v>0</v>
      </c>
      <c r="C407" s="2">
        <v>0</v>
      </c>
      <c r="D407" s="2">
        <v>0</v>
      </c>
      <c r="E407" s="2">
        <v>0</v>
      </c>
      <c r="F407" s="2">
        <f>VLOOKUP(Share18[[#This Row],[Station]],'[9]Reach and Share'!$A$1:$C$562,3,0)</f>
        <v>0</v>
      </c>
      <c r="G407" s="2">
        <f>Share18[[#This Row],[Q1''2025]]-Share18[[#This Row],[Q4]]</f>
        <v>0</v>
      </c>
    </row>
    <row r="408" spans="1:7" x14ac:dyDescent="0.45">
      <c r="A408" s="3" t="s">
        <v>404</v>
      </c>
      <c r="B408" s="2">
        <v>0</v>
      </c>
      <c r="C408" s="2">
        <v>0</v>
      </c>
      <c r="D408" s="2">
        <v>0</v>
      </c>
      <c r="E408" s="2">
        <v>0</v>
      </c>
      <c r="F408" s="2">
        <f>VLOOKUP(Share18[[#This Row],[Station]],'[9]Reach and Share'!$A$1:$C$562,3,0)</f>
        <v>0</v>
      </c>
      <c r="G408" s="2">
        <f>Share18[[#This Row],[Q1''2025]]-Share18[[#This Row],[Q4]]</f>
        <v>0</v>
      </c>
    </row>
    <row r="409" spans="1:7" x14ac:dyDescent="0.45">
      <c r="A409" s="3" t="s">
        <v>476</v>
      </c>
      <c r="B409" s="2">
        <v>0</v>
      </c>
      <c r="C409" s="2">
        <v>0</v>
      </c>
      <c r="D409" s="2">
        <v>0</v>
      </c>
      <c r="E409" s="2">
        <v>0</v>
      </c>
      <c r="F409" s="2">
        <f>VLOOKUP(Share18[[#This Row],[Station]],'[9]Reach and Share'!$A$1:$C$562,3,0)</f>
        <v>0</v>
      </c>
      <c r="G409" s="2">
        <f>Share18[[#This Row],[Q1''2025]]-Share18[[#This Row],[Q4]]</f>
        <v>0</v>
      </c>
    </row>
    <row r="410" spans="1:7" x14ac:dyDescent="0.45">
      <c r="A410" s="3" t="s">
        <v>406</v>
      </c>
      <c r="B410" s="2">
        <v>0</v>
      </c>
      <c r="C410" s="2">
        <v>0</v>
      </c>
      <c r="D410" s="2">
        <v>0</v>
      </c>
      <c r="E410" s="2">
        <v>0</v>
      </c>
      <c r="F410" s="2">
        <f>VLOOKUP(Share18[[#This Row],[Station]],'[9]Reach and Share'!$A$1:$C$562,3,0)</f>
        <v>0</v>
      </c>
      <c r="G410" s="2">
        <f>Share18[[#This Row],[Q1''2025]]-Share18[[#This Row],[Q4]]</f>
        <v>0</v>
      </c>
    </row>
    <row r="411" spans="1:7" x14ac:dyDescent="0.45">
      <c r="A411" s="3" t="s">
        <v>465</v>
      </c>
      <c r="B411" s="2">
        <v>0</v>
      </c>
      <c r="C411" s="2">
        <v>0</v>
      </c>
      <c r="D411" s="2">
        <v>0</v>
      </c>
      <c r="E411" s="2">
        <v>0</v>
      </c>
      <c r="F411" s="2">
        <f>VLOOKUP(Share18[[#This Row],[Station]],'[9]Reach and Share'!$A$1:$C$562,3,0)</f>
        <v>0</v>
      </c>
      <c r="G411" s="2">
        <f>Share18[[#This Row],[Q1''2025]]-Share18[[#This Row],[Q4]]</f>
        <v>0</v>
      </c>
    </row>
    <row r="412" spans="1:7" x14ac:dyDescent="0.45">
      <c r="A412" s="3" t="s">
        <v>403</v>
      </c>
      <c r="B412" s="2">
        <v>0</v>
      </c>
      <c r="C412" s="2">
        <v>0</v>
      </c>
      <c r="D412" s="2">
        <v>0</v>
      </c>
      <c r="E412" s="2">
        <v>0</v>
      </c>
      <c r="F412" s="2">
        <f>VLOOKUP(Share18[[#This Row],[Station]],'[9]Reach and Share'!$A$1:$C$562,3,0)</f>
        <v>0</v>
      </c>
      <c r="G412" s="2">
        <f>Share18[[#This Row],[Q1''2025]]-Share18[[#This Row],[Q4]]</f>
        <v>0</v>
      </c>
    </row>
    <row r="413" spans="1:7" x14ac:dyDescent="0.45">
      <c r="A413" s="3" t="s">
        <v>398</v>
      </c>
      <c r="B413" s="2">
        <v>0</v>
      </c>
      <c r="C413" s="2">
        <v>0</v>
      </c>
      <c r="D413" s="2">
        <v>0</v>
      </c>
      <c r="E413" s="2">
        <v>0</v>
      </c>
      <c r="F413" s="2">
        <f>VLOOKUP(Share18[[#This Row],[Station]],'[9]Reach and Share'!$A$1:$C$562,3,0)</f>
        <v>0</v>
      </c>
      <c r="G413" s="2">
        <f>Share18[[#This Row],[Q1''2025]]-Share18[[#This Row],[Q4]]</f>
        <v>0</v>
      </c>
    </row>
    <row r="414" spans="1:7" x14ac:dyDescent="0.45">
      <c r="A414" s="3" t="s">
        <v>502</v>
      </c>
      <c r="B414" s="2">
        <v>0</v>
      </c>
      <c r="C414" s="2">
        <v>0</v>
      </c>
      <c r="D414" s="2">
        <v>0</v>
      </c>
      <c r="E414" s="2">
        <v>0</v>
      </c>
      <c r="F414" s="2">
        <f>VLOOKUP(Share18[[#This Row],[Station]],'[9]Reach and Share'!$A$1:$C$562,3,0)</f>
        <v>0</v>
      </c>
      <c r="G414" s="2">
        <f>Share18[[#This Row],[Q1''2025]]-Share18[[#This Row],[Q4]]</f>
        <v>0</v>
      </c>
    </row>
    <row r="415" spans="1:7" x14ac:dyDescent="0.45">
      <c r="A415" s="3" t="s">
        <v>475</v>
      </c>
      <c r="B415" s="2">
        <v>0</v>
      </c>
      <c r="C415" s="2">
        <v>0</v>
      </c>
      <c r="D415" s="2">
        <v>0</v>
      </c>
      <c r="E415" s="2">
        <v>0</v>
      </c>
      <c r="F415" s="2">
        <f>VLOOKUP(Share18[[#This Row],[Station]],'[9]Reach and Share'!$A$1:$C$562,3,0)</f>
        <v>0</v>
      </c>
      <c r="G415" s="2">
        <f>Share18[[#This Row],[Q1''2025]]-Share18[[#This Row],[Q4]]</f>
        <v>0</v>
      </c>
    </row>
    <row r="416" spans="1:7" x14ac:dyDescent="0.45">
      <c r="A416" s="3" t="s">
        <v>400</v>
      </c>
      <c r="B416" s="2">
        <v>0</v>
      </c>
      <c r="C416" s="2">
        <v>0</v>
      </c>
      <c r="D416" s="2">
        <v>0</v>
      </c>
      <c r="E416" s="2">
        <v>0</v>
      </c>
      <c r="F416" s="2">
        <f>VLOOKUP(Share18[[#This Row],[Station]],'[9]Reach and Share'!$A$1:$C$562,3,0)</f>
        <v>0</v>
      </c>
      <c r="G416" s="2">
        <f>Share18[[#This Row],[Q1''2025]]-Share18[[#This Row],[Q4]]</f>
        <v>0</v>
      </c>
    </row>
    <row r="417" spans="1:7" x14ac:dyDescent="0.45">
      <c r="A417" s="3" t="s">
        <v>468</v>
      </c>
      <c r="B417" s="2">
        <v>0</v>
      </c>
      <c r="C417" s="2">
        <v>0</v>
      </c>
      <c r="D417" s="2">
        <v>0</v>
      </c>
      <c r="E417" s="2">
        <v>0</v>
      </c>
      <c r="F417" s="2">
        <f>VLOOKUP(Share18[[#This Row],[Station]],'[9]Reach and Share'!$A$1:$C$562,3,0)</f>
        <v>0</v>
      </c>
      <c r="G417" s="2">
        <f>Share18[[#This Row],[Q1''2025]]-Share18[[#This Row],[Q4]]</f>
        <v>0</v>
      </c>
    </row>
    <row r="418" spans="1:7" x14ac:dyDescent="0.45">
      <c r="A418" s="3" t="s">
        <v>402</v>
      </c>
      <c r="B418" s="2">
        <v>0</v>
      </c>
      <c r="C418" s="2">
        <v>0</v>
      </c>
      <c r="D418" s="2">
        <v>0</v>
      </c>
      <c r="E418" s="2">
        <v>0</v>
      </c>
      <c r="F418" s="2">
        <f>VLOOKUP(Share18[[#This Row],[Station]],'[9]Reach and Share'!$A$1:$C$562,3,0)</f>
        <v>0</v>
      </c>
      <c r="G418" s="2">
        <f>Share18[[#This Row],[Q1''2025]]-Share18[[#This Row],[Q4]]</f>
        <v>0</v>
      </c>
    </row>
    <row r="419" spans="1:7" x14ac:dyDescent="0.45">
      <c r="A419" s="3" t="s">
        <v>401</v>
      </c>
      <c r="B419" s="2">
        <v>0</v>
      </c>
      <c r="C419" s="2">
        <v>0</v>
      </c>
      <c r="D419" s="2">
        <v>0</v>
      </c>
      <c r="E419" s="2">
        <v>0</v>
      </c>
      <c r="F419" s="2">
        <f>VLOOKUP(Share18[[#This Row],[Station]],'[9]Reach and Share'!$A$1:$C$562,3,0)</f>
        <v>0</v>
      </c>
      <c r="G419" s="2">
        <f>Share18[[#This Row],[Q1''2025]]-Share18[[#This Row],[Q4]]</f>
        <v>0</v>
      </c>
    </row>
    <row r="420" spans="1:7" x14ac:dyDescent="0.45">
      <c r="A420" s="3" t="s">
        <v>458</v>
      </c>
      <c r="B420" s="2">
        <v>0</v>
      </c>
      <c r="C420" s="2">
        <v>0</v>
      </c>
      <c r="D420" s="2">
        <v>0</v>
      </c>
      <c r="E420" s="2">
        <v>0</v>
      </c>
      <c r="F420" s="2">
        <f>VLOOKUP(Share18[[#This Row],[Station]],'[9]Reach and Share'!$A$1:$C$562,3,0)</f>
        <v>0</v>
      </c>
      <c r="G420" s="2">
        <f>Share18[[#This Row],[Q1''2025]]-Share18[[#This Row],[Q4]]</f>
        <v>0</v>
      </c>
    </row>
    <row r="421" spans="1:7" x14ac:dyDescent="0.45">
      <c r="A421" s="3" t="s">
        <v>433</v>
      </c>
      <c r="B421" s="2">
        <v>0</v>
      </c>
      <c r="C421" s="2">
        <v>0</v>
      </c>
      <c r="D421" s="2">
        <v>0</v>
      </c>
      <c r="E421" s="2">
        <v>0</v>
      </c>
      <c r="F421" s="2">
        <f>VLOOKUP(Share18[[#This Row],[Station]],'[9]Reach and Share'!$A$1:$C$562,3,0)</f>
        <v>0</v>
      </c>
      <c r="G421" s="2">
        <f>Share18[[#This Row],[Q1''2025]]-Share18[[#This Row],[Q4]]</f>
        <v>0</v>
      </c>
    </row>
    <row r="422" spans="1:7" x14ac:dyDescent="0.45">
      <c r="A422" s="3" t="s">
        <v>172</v>
      </c>
      <c r="B422" s="2">
        <v>0</v>
      </c>
      <c r="C422" s="2">
        <v>0</v>
      </c>
      <c r="D422" s="2">
        <v>0</v>
      </c>
      <c r="E422" s="2">
        <v>0</v>
      </c>
      <c r="F422" s="2">
        <f>VLOOKUP(Share18[[#This Row],[Station]],'[9]Reach and Share'!$A$1:$C$562,3,0)</f>
        <v>0</v>
      </c>
      <c r="G422" s="2">
        <f>Share18[[#This Row],[Q1''2025]]-Share18[[#This Row],[Q4]]</f>
        <v>0</v>
      </c>
    </row>
    <row r="423" spans="1:7" x14ac:dyDescent="0.45">
      <c r="A423" s="3" t="s">
        <v>161</v>
      </c>
      <c r="B423" s="2">
        <v>0</v>
      </c>
      <c r="C423" s="2">
        <v>0</v>
      </c>
      <c r="D423" s="2">
        <v>0</v>
      </c>
      <c r="E423" s="2">
        <v>0</v>
      </c>
      <c r="F423" s="2">
        <f>VLOOKUP(Share18[[#This Row],[Station]],'[9]Reach and Share'!$A$1:$C$562,3,0)</f>
        <v>0</v>
      </c>
      <c r="G423" s="2">
        <f>Share18[[#This Row],[Q1''2025]]-Share18[[#This Row],[Q4]]</f>
        <v>0</v>
      </c>
    </row>
    <row r="424" spans="1:7" x14ac:dyDescent="0.45">
      <c r="A424" s="3" t="s">
        <v>338</v>
      </c>
      <c r="B424" s="2">
        <v>0</v>
      </c>
      <c r="C424" s="2">
        <v>0</v>
      </c>
      <c r="D424" s="2">
        <v>0</v>
      </c>
      <c r="E424" s="2">
        <v>0</v>
      </c>
      <c r="F424" s="2">
        <f>VLOOKUP(Share18[[#This Row],[Station]],'[9]Reach and Share'!$A$1:$C$562,3,0)</f>
        <v>0</v>
      </c>
      <c r="G424" s="2">
        <f>Share18[[#This Row],[Q1''2025]]-Share18[[#This Row],[Q4]]</f>
        <v>0</v>
      </c>
    </row>
    <row r="425" spans="1:7" x14ac:dyDescent="0.45">
      <c r="A425" s="3" t="s">
        <v>144</v>
      </c>
      <c r="B425" s="2">
        <v>0</v>
      </c>
      <c r="C425" s="2">
        <v>0</v>
      </c>
      <c r="D425" s="2">
        <v>0</v>
      </c>
      <c r="E425" s="2">
        <v>0</v>
      </c>
      <c r="F425" s="2">
        <f>VLOOKUP(Share18[[#This Row],[Station]],'[9]Reach and Share'!$A$1:$C$562,3,0)</f>
        <v>0</v>
      </c>
      <c r="G425" s="2">
        <f>Share18[[#This Row],[Q1''2025]]-Share18[[#This Row],[Q4]]</f>
        <v>0</v>
      </c>
    </row>
    <row r="426" spans="1:7" x14ac:dyDescent="0.45">
      <c r="A426" s="3" t="s">
        <v>236</v>
      </c>
      <c r="B426" s="2">
        <v>0</v>
      </c>
      <c r="C426" s="2">
        <v>0</v>
      </c>
      <c r="D426" s="2">
        <v>0</v>
      </c>
      <c r="E426" s="2">
        <v>0</v>
      </c>
      <c r="F426" s="2">
        <f>VLOOKUP(Share18[[#This Row],[Station]],'[9]Reach and Share'!$A$1:$C$562,3,0)</f>
        <v>0</v>
      </c>
      <c r="G426" s="2">
        <f>Share18[[#This Row],[Q1''2025]]-Share18[[#This Row],[Q4]]</f>
        <v>0</v>
      </c>
    </row>
    <row r="427" spans="1:7" x14ac:dyDescent="0.45">
      <c r="A427" s="3" t="s">
        <v>35</v>
      </c>
      <c r="B427" s="2">
        <v>0</v>
      </c>
      <c r="C427" s="2">
        <v>0</v>
      </c>
      <c r="D427" s="2">
        <v>0</v>
      </c>
      <c r="E427" s="2">
        <v>0</v>
      </c>
      <c r="F427" s="2">
        <f>VLOOKUP(Share18[[#This Row],[Station]],'[9]Reach and Share'!$A$1:$C$562,3,0)</f>
        <v>0</v>
      </c>
      <c r="G427" s="2">
        <f>Share18[[#This Row],[Q1''2025]]-Share18[[#This Row],[Q4]]</f>
        <v>0</v>
      </c>
    </row>
    <row r="428" spans="1:7" x14ac:dyDescent="0.45">
      <c r="A428" s="3" t="s">
        <v>160</v>
      </c>
      <c r="B428" s="2">
        <v>0</v>
      </c>
      <c r="C428" s="2">
        <v>0</v>
      </c>
      <c r="D428" s="2">
        <v>0</v>
      </c>
      <c r="E428" s="2">
        <v>0</v>
      </c>
      <c r="F428" s="2">
        <f>VLOOKUP(Share18[[#This Row],[Station]],'[9]Reach and Share'!$A$1:$C$562,3,0)</f>
        <v>0</v>
      </c>
      <c r="G428" s="2">
        <f>Share18[[#This Row],[Q1''2025]]-Share18[[#This Row],[Q4]]</f>
        <v>0</v>
      </c>
    </row>
    <row r="429" spans="1:7" x14ac:dyDescent="0.45">
      <c r="A429" s="3" t="s">
        <v>407</v>
      </c>
      <c r="B429" s="2">
        <v>0</v>
      </c>
      <c r="C429" s="2">
        <v>0</v>
      </c>
      <c r="D429" s="2">
        <v>0</v>
      </c>
      <c r="E429" s="2">
        <v>0</v>
      </c>
      <c r="F429" s="2">
        <f>VLOOKUP(Share18[[#This Row],[Station]],'[9]Reach and Share'!$A$1:$C$562,3,0)</f>
        <v>0</v>
      </c>
      <c r="G429" s="2">
        <f>Share18[[#This Row],[Q1''2025]]-Share18[[#This Row],[Q4]]</f>
        <v>0</v>
      </c>
    </row>
    <row r="430" spans="1:7" x14ac:dyDescent="0.45">
      <c r="A430" s="3" t="s">
        <v>497</v>
      </c>
      <c r="B430" s="2">
        <v>0</v>
      </c>
      <c r="C430" s="2">
        <v>0</v>
      </c>
      <c r="D430" s="2">
        <v>0</v>
      </c>
      <c r="E430" s="2">
        <v>0</v>
      </c>
      <c r="F430" s="2">
        <f>VLOOKUP(Share18[[#This Row],[Station]],'[9]Reach and Share'!$A$1:$C$562,3,0)</f>
        <v>0</v>
      </c>
      <c r="G430" s="2">
        <f>Share18[[#This Row],[Q1''2025]]-Share18[[#This Row],[Q4]]</f>
        <v>0</v>
      </c>
    </row>
    <row r="431" spans="1:7" x14ac:dyDescent="0.45">
      <c r="A431" s="3" t="s">
        <v>408</v>
      </c>
      <c r="B431" s="2">
        <v>0</v>
      </c>
      <c r="C431" s="2">
        <v>0</v>
      </c>
      <c r="D431" s="2">
        <v>0</v>
      </c>
      <c r="E431" s="2">
        <v>0</v>
      </c>
      <c r="F431" s="2">
        <f>VLOOKUP(Share18[[#This Row],[Station]],'[9]Reach and Share'!$A$1:$C$562,3,0)</f>
        <v>0</v>
      </c>
      <c r="G431" s="2">
        <f>Share18[[#This Row],[Q1''2025]]-Share18[[#This Row],[Q4]]</f>
        <v>0</v>
      </c>
    </row>
    <row r="432" spans="1:7" x14ac:dyDescent="0.45">
      <c r="A432" s="3" t="s">
        <v>339</v>
      </c>
      <c r="B432" s="2">
        <v>9.5409292035398222E-3</v>
      </c>
      <c r="C432" s="2">
        <v>0</v>
      </c>
      <c r="D432" s="2">
        <v>0</v>
      </c>
      <c r="E432" s="2">
        <v>0</v>
      </c>
      <c r="F432" s="2">
        <f>VLOOKUP(Share18[[#This Row],[Station]],'[9]Reach and Share'!$A$1:$C$562,3,0)</f>
        <v>0</v>
      </c>
      <c r="G432" s="2">
        <f>Share18[[#This Row],[Q1''2025]]-Share18[[#This Row],[Q4]]</f>
        <v>0</v>
      </c>
    </row>
    <row r="433" spans="1:7" x14ac:dyDescent="0.45">
      <c r="A433" s="3" t="s">
        <v>134</v>
      </c>
      <c r="B433" s="2">
        <v>0</v>
      </c>
      <c r="C433" s="2">
        <v>0</v>
      </c>
      <c r="D433" s="2">
        <v>0</v>
      </c>
      <c r="E433" s="2">
        <v>0</v>
      </c>
      <c r="F433" s="2">
        <f>VLOOKUP(Share18[[#This Row],[Station]],'[9]Reach and Share'!$A$1:$C$562,3,0)</f>
        <v>0</v>
      </c>
      <c r="G433" s="2">
        <f>Share18[[#This Row],[Q1''2025]]-Share18[[#This Row],[Q4]]</f>
        <v>0</v>
      </c>
    </row>
    <row r="434" spans="1:7" x14ac:dyDescent="0.45">
      <c r="A434" s="3" t="s">
        <v>387</v>
      </c>
      <c r="B434" s="2">
        <v>0</v>
      </c>
      <c r="C434" s="2">
        <v>0</v>
      </c>
      <c r="D434" s="2">
        <v>0</v>
      </c>
      <c r="E434" s="2">
        <v>0</v>
      </c>
      <c r="F434" s="2">
        <f>VLOOKUP(Share18[[#This Row],[Station]],'[9]Reach and Share'!$A$1:$C$562,3,0)</f>
        <v>0</v>
      </c>
      <c r="G434" s="2">
        <f>Share18[[#This Row],[Q1''2025]]-Share18[[#This Row],[Q4]]</f>
        <v>0</v>
      </c>
    </row>
    <row r="435" spans="1:7" x14ac:dyDescent="0.45">
      <c r="A435" s="3" t="s">
        <v>388</v>
      </c>
      <c r="B435" s="2">
        <v>0</v>
      </c>
      <c r="C435" s="2">
        <v>0</v>
      </c>
      <c r="D435" s="2">
        <v>0</v>
      </c>
      <c r="E435" s="2">
        <v>0</v>
      </c>
      <c r="F435" s="2">
        <f>VLOOKUP(Share18[[#This Row],[Station]],'[9]Reach and Share'!$A$1:$C$562,3,0)</f>
        <v>0</v>
      </c>
      <c r="G435" s="2">
        <f>Share18[[#This Row],[Q1''2025]]-Share18[[#This Row],[Q4]]</f>
        <v>0</v>
      </c>
    </row>
    <row r="436" spans="1:7" x14ac:dyDescent="0.45">
      <c r="A436" s="3" t="s">
        <v>203</v>
      </c>
      <c r="B436" s="2">
        <v>0</v>
      </c>
      <c r="C436" s="2">
        <v>0</v>
      </c>
      <c r="D436" s="2">
        <v>0</v>
      </c>
      <c r="E436" s="2">
        <v>0</v>
      </c>
      <c r="F436" s="2">
        <f>VLOOKUP(Share18[[#This Row],[Station]],'[9]Reach and Share'!$A$1:$C$562,3,0)</f>
        <v>0</v>
      </c>
      <c r="G436" s="2">
        <f>Share18[[#This Row],[Q1''2025]]-Share18[[#This Row],[Q4]]</f>
        <v>0</v>
      </c>
    </row>
    <row r="437" spans="1:7" x14ac:dyDescent="0.45">
      <c r="A437" s="3" t="s">
        <v>399</v>
      </c>
      <c r="B437" s="2">
        <v>0</v>
      </c>
      <c r="C437" s="2">
        <v>0</v>
      </c>
      <c r="D437" s="2">
        <v>0</v>
      </c>
      <c r="E437" s="2">
        <v>0</v>
      </c>
      <c r="F437" s="2">
        <f>VLOOKUP(Share18[[#This Row],[Station]],'[9]Reach and Share'!$A$1:$C$562,3,0)</f>
        <v>0</v>
      </c>
      <c r="G437" s="2">
        <f>Share18[[#This Row],[Q1''2025]]-Share18[[#This Row],[Q4]]</f>
        <v>0</v>
      </c>
    </row>
    <row r="438" spans="1:7" x14ac:dyDescent="0.45">
      <c r="A438" s="3" t="s">
        <v>410</v>
      </c>
      <c r="B438" s="2">
        <v>0</v>
      </c>
      <c r="C438" s="2">
        <v>0</v>
      </c>
      <c r="D438" s="2">
        <v>0</v>
      </c>
      <c r="E438" s="2">
        <v>0</v>
      </c>
      <c r="F438" s="2">
        <f>VLOOKUP(Share18[[#This Row],[Station]],'[9]Reach and Share'!$A$1:$C$562,3,0)</f>
        <v>0</v>
      </c>
      <c r="G438" s="2">
        <f>Share18[[#This Row],[Q1''2025]]-Share18[[#This Row],[Q4]]</f>
        <v>0</v>
      </c>
    </row>
    <row r="439" spans="1:7" x14ac:dyDescent="0.45">
      <c r="A439" s="3" t="s">
        <v>208</v>
      </c>
      <c r="B439" s="2">
        <v>0</v>
      </c>
      <c r="C439" s="2">
        <v>0</v>
      </c>
      <c r="D439" s="2">
        <v>0</v>
      </c>
      <c r="E439" s="2">
        <v>0</v>
      </c>
      <c r="F439" s="2">
        <f>VLOOKUP(Share18[[#This Row],[Station]],'[9]Reach and Share'!$A$1:$C$562,3,0)</f>
        <v>0</v>
      </c>
      <c r="G439" s="2">
        <f>Share18[[#This Row],[Q1''2025]]-Share18[[#This Row],[Q4]]</f>
        <v>0</v>
      </c>
    </row>
    <row r="440" spans="1:7" x14ac:dyDescent="0.45">
      <c r="A440" s="3" t="s">
        <v>437</v>
      </c>
      <c r="B440" s="2">
        <v>0</v>
      </c>
      <c r="C440" s="2">
        <v>0</v>
      </c>
      <c r="D440" s="2">
        <v>0</v>
      </c>
      <c r="E440" s="2">
        <v>0</v>
      </c>
      <c r="F440" s="2">
        <f>VLOOKUP(Share18[[#This Row],[Station]],'[9]Reach and Share'!$A$1:$C$562,3,0)</f>
        <v>0</v>
      </c>
      <c r="G440" s="2">
        <f>Share18[[#This Row],[Q1''2025]]-Share18[[#This Row],[Q4]]</f>
        <v>0</v>
      </c>
    </row>
    <row r="441" spans="1:7" x14ac:dyDescent="0.45">
      <c r="A441" s="3" t="s">
        <v>75</v>
      </c>
      <c r="B441" s="2">
        <v>0</v>
      </c>
      <c r="C441" s="2">
        <v>0</v>
      </c>
      <c r="D441" s="2">
        <v>0</v>
      </c>
      <c r="E441" s="2">
        <v>0</v>
      </c>
      <c r="F441" s="2">
        <f>VLOOKUP(Share18[[#This Row],[Station]],'[9]Reach and Share'!$A$1:$C$562,3,0)</f>
        <v>0</v>
      </c>
      <c r="G441" s="2">
        <f>Share18[[#This Row],[Q1''2025]]-Share18[[#This Row],[Q4]]</f>
        <v>0</v>
      </c>
    </row>
    <row r="442" spans="1:7" x14ac:dyDescent="0.45">
      <c r="A442" s="3" t="s">
        <v>409</v>
      </c>
      <c r="B442" s="2">
        <v>0</v>
      </c>
      <c r="C442" s="2">
        <v>0</v>
      </c>
      <c r="D442" s="2">
        <v>0</v>
      </c>
      <c r="E442" s="2">
        <v>0</v>
      </c>
      <c r="F442" s="2">
        <f>VLOOKUP(Share18[[#This Row],[Station]],'[9]Reach and Share'!$A$1:$C$562,3,0)</f>
        <v>0</v>
      </c>
      <c r="G442" s="2">
        <f>Share18[[#This Row],[Q1''2025]]-Share18[[#This Row],[Q4]]</f>
        <v>0</v>
      </c>
    </row>
    <row r="443" spans="1:7" x14ac:dyDescent="0.45">
      <c r="A443" s="3" t="s">
        <v>422</v>
      </c>
      <c r="B443" s="2">
        <v>0</v>
      </c>
      <c r="C443" s="2">
        <v>0</v>
      </c>
      <c r="D443" s="2">
        <v>0</v>
      </c>
      <c r="E443" s="2">
        <v>0</v>
      </c>
      <c r="F443" s="2">
        <f>VLOOKUP(Share18[[#This Row],[Station]],'[9]Reach and Share'!$A$1:$C$562,3,0)</f>
        <v>0</v>
      </c>
      <c r="G443" s="2">
        <f>Share18[[#This Row],[Q1''2025]]-Share18[[#This Row],[Q4]]</f>
        <v>0</v>
      </c>
    </row>
    <row r="444" spans="1:7" x14ac:dyDescent="0.45">
      <c r="A444" s="3" t="s">
        <v>429</v>
      </c>
      <c r="B444" s="2">
        <v>0</v>
      </c>
      <c r="C444" s="2">
        <v>0</v>
      </c>
      <c r="D444" s="2">
        <v>0</v>
      </c>
      <c r="E444" s="2">
        <v>0</v>
      </c>
      <c r="F444" s="2">
        <f>VLOOKUP(Share18[[#This Row],[Station]],'[9]Reach and Share'!$A$1:$C$562,3,0)</f>
        <v>0</v>
      </c>
      <c r="G444" s="2">
        <f>Share18[[#This Row],[Q1''2025]]-Share18[[#This Row],[Q4]]</f>
        <v>0</v>
      </c>
    </row>
    <row r="445" spans="1:7" x14ac:dyDescent="0.45">
      <c r="A445" s="3" t="s">
        <v>428</v>
      </c>
      <c r="B445" s="2">
        <v>1.650073746312684E-2</v>
      </c>
      <c r="C445" s="2">
        <v>0</v>
      </c>
      <c r="D445" s="2">
        <v>0</v>
      </c>
      <c r="E445" s="2">
        <v>0</v>
      </c>
      <c r="F445" s="2">
        <f>VLOOKUP(Share18[[#This Row],[Station]],'[9]Reach and Share'!$A$1:$C$562,3,0)</f>
        <v>0</v>
      </c>
      <c r="G445" s="2">
        <f>Share18[[#This Row],[Q1''2025]]-Share18[[#This Row],[Q4]]</f>
        <v>0</v>
      </c>
    </row>
    <row r="446" spans="1:7" x14ac:dyDescent="0.45">
      <c r="A446" s="3" t="s">
        <v>509</v>
      </c>
      <c r="B446" s="2">
        <v>0</v>
      </c>
      <c r="C446" s="2">
        <v>0</v>
      </c>
      <c r="D446" s="2">
        <v>0</v>
      </c>
      <c r="E446" s="2">
        <v>0</v>
      </c>
      <c r="F446" s="2">
        <f>VLOOKUP(Share18[[#This Row],[Station]],'[9]Reach and Share'!$A$1:$C$562,3,0)</f>
        <v>0</v>
      </c>
      <c r="G446" s="2">
        <f>Share18[[#This Row],[Q1''2025]]-Share18[[#This Row],[Q4]]</f>
        <v>0</v>
      </c>
    </row>
    <row r="447" spans="1:7" x14ac:dyDescent="0.45">
      <c r="A447" s="3" t="s">
        <v>431</v>
      </c>
      <c r="B447" s="2">
        <v>0</v>
      </c>
      <c r="C447" s="2">
        <v>0</v>
      </c>
      <c r="D447" s="2">
        <v>0</v>
      </c>
      <c r="E447" s="2">
        <v>0</v>
      </c>
      <c r="F447" s="2">
        <f>VLOOKUP(Share18[[#This Row],[Station]],'[9]Reach and Share'!$A$1:$C$562,3,0)</f>
        <v>0</v>
      </c>
      <c r="G447" s="2">
        <f>Share18[[#This Row],[Q1''2025]]-Share18[[#This Row],[Q4]]</f>
        <v>0</v>
      </c>
    </row>
    <row r="448" spans="1:7" x14ac:dyDescent="0.45">
      <c r="A448" s="3" t="s">
        <v>430</v>
      </c>
      <c r="B448" s="2">
        <v>0</v>
      </c>
      <c r="C448" s="2">
        <v>0</v>
      </c>
      <c r="D448" s="2">
        <v>0</v>
      </c>
      <c r="E448" s="2">
        <v>0</v>
      </c>
      <c r="F448" s="2">
        <f>VLOOKUP(Share18[[#This Row],[Station]],'[9]Reach and Share'!$A$1:$C$562,3,0)</f>
        <v>0</v>
      </c>
      <c r="G448" s="2">
        <f>Share18[[#This Row],[Q1''2025]]-Share18[[#This Row],[Q4]]</f>
        <v>0</v>
      </c>
    </row>
    <row r="449" spans="1:7" x14ac:dyDescent="0.45">
      <c r="A449" s="3" t="s">
        <v>391</v>
      </c>
      <c r="B449" s="2">
        <v>0</v>
      </c>
      <c r="C449" s="2">
        <v>0</v>
      </c>
      <c r="D449" s="2">
        <v>0</v>
      </c>
      <c r="E449" s="2">
        <v>0</v>
      </c>
      <c r="F449" s="2">
        <f>VLOOKUP(Share18[[#This Row],[Station]],'[9]Reach and Share'!$A$1:$C$562,3,0)</f>
        <v>0</v>
      </c>
      <c r="G449" s="2">
        <f>Share18[[#This Row],[Q1''2025]]-Share18[[#This Row],[Q4]]</f>
        <v>0</v>
      </c>
    </row>
    <row r="450" spans="1:7" x14ac:dyDescent="0.45">
      <c r="A450" s="3" t="s">
        <v>390</v>
      </c>
      <c r="B450" s="2">
        <v>0</v>
      </c>
      <c r="C450" s="2">
        <v>0</v>
      </c>
      <c r="D450" s="2">
        <v>0</v>
      </c>
      <c r="E450" s="2">
        <v>0</v>
      </c>
      <c r="F450" s="2">
        <f>VLOOKUP(Share18[[#This Row],[Station]],'[9]Reach and Share'!$A$1:$C$562,3,0)</f>
        <v>0</v>
      </c>
      <c r="G450" s="2">
        <f>Share18[[#This Row],[Q1''2025]]-Share18[[#This Row],[Q4]]</f>
        <v>0</v>
      </c>
    </row>
    <row r="451" spans="1:7" x14ac:dyDescent="0.45">
      <c r="A451" s="3" t="s">
        <v>389</v>
      </c>
      <c r="B451" s="2">
        <v>0</v>
      </c>
      <c r="C451" s="2">
        <v>0</v>
      </c>
      <c r="D451" s="2">
        <v>0</v>
      </c>
      <c r="E451" s="2">
        <v>0</v>
      </c>
      <c r="F451" s="2">
        <f>VLOOKUP(Share18[[#This Row],[Station]],'[9]Reach and Share'!$A$1:$C$562,3,0)</f>
        <v>0</v>
      </c>
      <c r="G451" s="2">
        <f>Share18[[#This Row],[Q1''2025]]-Share18[[#This Row],[Q4]]</f>
        <v>0</v>
      </c>
    </row>
    <row r="452" spans="1:7" x14ac:dyDescent="0.45">
      <c r="A452" s="3" t="s">
        <v>392</v>
      </c>
      <c r="B452" s="2">
        <v>0</v>
      </c>
      <c r="C452" s="2">
        <v>0</v>
      </c>
      <c r="D452" s="2">
        <v>0</v>
      </c>
      <c r="E452" s="2">
        <v>0</v>
      </c>
      <c r="F452" s="2">
        <f>VLOOKUP(Share18[[#This Row],[Station]],'[9]Reach and Share'!$A$1:$C$562,3,0)</f>
        <v>0</v>
      </c>
      <c r="G452" s="2">
        <f>Share18[[#This Row],[Q1''2025]]-Share18[[#This Row],[Q4]]</f>
        <v>0</v>
      </c>
    </row>
    <row r="453" spans="1:7" x14ac:dyDescent="0.45">
      <c r="A453" s="3" t="s">
        <v>397</v>
      </c>
      <c r="B453" s="2">
        <v>0</v>
      </c>
      <c r="C453" s="2">
        <v>0</v>
      </c>
      <c r="D453" s="2">
        <v>0</v>
      </c>
      <c r="E453" s="2">
        <v>0</v>
      </c>
      <c r="F453" s="2">
        <f>VLOOKUP(Share18[[#This Row],[Station]],'[9]Reach and Share'!$A$1:$C$562,3,0)</f>
        <v>0</v>
      </c>
      <c r="G453" s="2">
        <f>Share18[[#This Row],[Q1''2025]]-Share18[[#This Row],[Q4]]</f>
        <v>0</v>
      </c>
    </row>
    <row r="454" spans="1:7" x14ac:dyDescent="0.45">
      <c r="A454" s="3" t="s">
        <v>395</v>
      </c>
      <c r="B454" s="2">
        <v>0</v>
      </c>
      <c r="C454" s="2">
        <v>0</v>
      </c>
      <c r="D454" s="2">
        <v>0</v>
      </c>
      <c r="E454" s="2">
        <v>0</v>
      </c>
      <c r="F454" s="2">
        <f>VLOOKUP(Share18[[#This Row],[Station]],'[9]Reach and Share'!$A$1:$C$562,3,0)</f>
        <v>0</v>
      </c>
      <c r="G454" s="2">
        <f>Share18[[#This Row],[Q1''2025]]-Share18[[#This Row],[Q4]]</f>
        <v>0</v>
      </c>
    </row>
    <row r="455" spans="1:7" x14ac:dyDescent="0.45">
      <c r="A455" s="3" t="s">
        <v>89</v>
      </c>
      <c r="B455" s="2">
        <v>0</v>
      </c>
      <c r="C455" s="2">
        <v>0</v>
      </c>
      <c r="D455" s="2">
        <v>0</v>
      </c>
      <c r="E455" s="2">
        <v>0</v>
      </c>
      <c r="F455" s="2">
        <f>VLOOKUP(Share18[[#This Row],[Station]],'[9]Reach and Share'!$A$1:$C$562,3,0)</f>
        <v>0</v>
      </c>
      <c r="G455" s="2">
        <f>Share18[[#This Row],[Q1''2025]]-Share18[[#This Row],[Q4]]</f>
        <v>0</v>
      </c>
    </row>
    <row r="456" spans="1:7" x14ac:dyDescent="0.45">
      <c r="A456" s="3" t="s">
        <v>45</v>
      </c>
      <c r="B456" s="2">
        <v>0</v>
      </c>
      <c r="C456" s="2">
        <v>0</v>
      </c>
      <c r="D456" s="2">
        <v>0</v>
      </c>
      <c r="E456" s="2">
        <v>0</v>
      </c>
      <c r="F456" s="2">
        <f>VLOOKUP(Share18[[#This Row],[Station]],'[9]Reach and Share'!$A$1:$C$562,3,0)</f>
        <v>0</v>
      </c>
      <c r="G456" s="2">
        <f>Share18[[#This Row],[Q1''2025]]-Share18[[#This Row],[Q4]]</f>
        <v>0</v>
      </c>
    </row>
    <row r="457" spans="1:7" x14ac:dyDescent="0.45">
      <c r="A457" s="3" t="s">
        <v>520</v>
      </c>
      <c r="B457" s="2">
        <v>0</v>
      </c>
      <c r="C457" s="2">
        <v>0</v>
      </c>
      <c r="D457" s="2">
        <v>0</v>
      </c>
      <c r="E457" s="2">
        <v>0</v>
      </c>
      <c r="F457" s="2">
        <f>VLOOKUP(Share18[[#This Row],[Station]],'[9]Reach and Share'!$A$1:$C$562,3,0)</f>
        <v>0</v>
      </c>
      <c r="G457" s="2">
        <f>Share18[[#This Row],[Q1''2025]]-Share18[[#This Row],[Q4]]</f>
        <v>0</v>
      </c>
    </row>
    <row r="458" spans="1:7" x14ac:dyDescent="0.45">
      <c r="A458" s="3" t="s">
        <v>237</v>
      </c>
      <c r="B458" s="2">
        <v>0</v>
      </c>
      <c r="C458" s="2">
        <v>0</v>
      </c>
      <c r="D458" s="2">
        <v>0</v>
      </c>
      <c r="E458" s="2">
        <v>0</v>
      </c>
      <c r="F458" s="2">
        <f>VLOOKUP(Share18[[#This Row],[Station]],'[9]Reach and Share'!$A$1:$C$562,3,0)</f>
        <v>0</v>
      </c>
      <c r="G458" s="2">
        <f>Share18[[#This Row],[Q1''2025]]-Share18[[#This Row],[Q4]]</f>
        <v>0</v>
      </c>
    </row>
    <row r="459" spans="1:7" x14ac:dyDescent="0.45">
      <c r="A459" s="3" t="s">
        <v>201</v>
      </c>
      <c r="B459" s="2">
        <v>0</v>
      </c>
      <c r="C459" s="2">
        <v>0</v>
      </c>
      <c r="D459" s="2">
        <v>0</v>
      </c>
      <c r="E459" s="2">
        <v>0</v>
      </c>
      <c r="F459" s="2">
        <f>VLOOKUP(Share18[[#This Row],[Station]],'[9]Reach and Share'!$A$1:$C$562,3,0)</f>
        <v>0</v>
      </c>
      <c r="G459" s="2">
        <f>Share18[[#This Row],[Q1''2025]]-Share18[[#This Row],[Q4]]</f>
        <v>0</v>
      </c>
    </row>
    <row r="460" spans="1:7" x14ac:dyDescent="0.45">
      <c r="A460" s="3" t="s">
        <v>146</v>
      </c>
      <c r="B460" s="2">
        <v>0</v>
      </c>
      <c r="C460" s="2">
        <v>0</v>
      </c>
      <c r="D460" s="2">
        <v>0</v>
      </c>
      <c r="E460" s="2">
        <v>0</v>
      </c>
      <c r="F460" s="2">
        <f>VLOOKUP(Share18[[#This Row],[Station]],'[9]Reach and Share'!$A$1:$C$562,3,0)</f>
        <v>0</v>
      </c>
      <c r="G460" s="2">
        <f>Share18[[#This Row],[Q1''2025]]-Share18[[#This Row],[Q4]]</f>
        <v>0</v>
      </c>
    </row>
    <row r="461" spans="1:7" x14ac:dyDescent="0.45">
      <c r="A461" s="3" t="s">
        <v>148</v>
      </c>
      <c r="B461" s="2">
        <v>0</v>
      </c>
      <c r="C461" s="2">
        <v>0</v>
      </c>
      <c r="D461" s="2">
        <v>0</v>
      </c>
      <c r="E461" s="2">
        <v>0</v>
      </c>
      <c r="F461" s="2">
        <f>VLOOKUP(Share18[[#This Row],[Station]],'[9]Reach and Share'!$A$1:$C$562,3,0)</f>
        <v>0</v>
      </c>
      <c r="G461" s="2">
        <f>Share18[[#This Row],[Q1''2025]]-Share18[[#This Row],[Q4]]</f>
        <v>0</v>
      </c>
    </row>
    <row r="462" spans="1:7" x14ac:dyDescent="0.45">
      <c r="A462" s="3" t="s">
        <v>474</v>
      </c>
      <c r="B462" s="2">
        <v>0</v>
      </c>
      <c r="C462" s="2">
        <v>0</v>
      </c>
      <c r="D462" s="2">
        <v>0</v>
      </c>
      <c r="E462" s="2">
        <v>0</v>
      </c>
      <c r="F462" s="2">
        <f>VLOOKUP(Share18[[#This Row],[Station]],'[9]Reach and Share'!$A$1:$C$562,3,0)</f>
        <v>0</v>
      </c>
      <c r="G462" s="2">
        <f>Share18[[#This Row],[Q1''2025]]-Share18[[#This Row],[Q4]]</f>
        <v>0</v>
      </c>
    </row>
    <row r="463" spans="1:7" x14ac:dyDescent="0.45">
      <c r="A463" s="3" t="s">
        <v>187</v>
      </c>
      <c r="B463" s="2">
        <v>0</v>
      </c>
      <c r="C463" s="2">
        <v>0</v>
      </c>
      <c r="D463" s="2">
        <v>0</v>
      </c>
      <c r="E463" s="2">
        <v>0</v>
      </c>
      <c r="F463" s="2">
        <f>VLOOKUP(Share18[[#This Row],[Station]],'[9]Reach and Share'!$A$1:$C$562,3,0)</f>
        <v>0</v>
      </c>
      <c r="G463" s="2">
        <f>Share18[[#This Row],[Q1''2025]]-Share18[[#This Row],[Q4]]</f>
        <v>0</v>
      </c>
    </row>
    <row r="464" spans="1:7" x14ac:dyDescent="0.45">
      <c r="A464" s="3" t="s">
        <v>39</v>
      </c>
      <c r="B464" s="2">
        <v>0</v>
      </c>
      <c r="C464" s="2">
        <v>0</v>
      </c>
      <c r="D464" s="2">
        <v>0</v>
      </c>
      <c r="E464" s="2">
        <v>0</v>
      </c>
      <c r="F464" s="2">
        <f>VLOOKUP(Share18[[#This Row],[Station]],'[9]Reach and Share'!$A$1:$C$562,3,0)</f>
        <v>0</v>
      </c>
      <c r="G464" s="2">
        <f>Share18[[#This Row],[Q1''2025]]-Share18[[#This Row],[Q4]]</f>
        <v>0</v>
      </c>
    </row>
    <row r="465" spans="1:7" x14ac:dyDescent="0.45">
      <c r="A465" s="3" t="s">
        <v>452</v>
      </c>
      <c r="B465" s="2">
        <v>0</v>
      </c>
      <c r="C465" s="2">
        <v>0</v>
      </c>
      <c r="D465" s="2">
        <v>0</v>
      </c>
      <c r="E465" s="2">
        <v>0</v>
      </c>
      <c r="F465" s="2">
        <f>VLOOKUP(Share18[[#This Row],[Station]],'[9]Reach and Share'!$A$1:$C$562,3,0)</f>
        <v>0</v>
      </c>
      <c r="G465" s="2">
        <f>Share18[[#This Row],[Q1''2025]]-Share18[[#This Row],[Q4]]</f>
        <v>0</v>
      </c>
    </row>
    <row r="466" spans="1:7" x14ac:dyDescent="0.45">
      <c r="A466" s="3" t="s">
        <v>311</v>
      </c>
      <c r="B466" s="2">
        <v>0</v>
      </c>
      <c r="C466" s="2">
        <v>0</v>
      </c>
      <c r="D466" s="2">
        <v>0</v>
      </c>
      <c r="E466" s="2">
        <v>0</v>
      </c>
      <c r="F466" s="2">
        <f>VLOOKUP(Share18[[#This Row],[Station]],'[9]Reach and Share'!$A$1:$C$562,3,0)</f>
        <v>0</v>
      </c>
      <c r="G466" s="2">
        <f>Share18[[#This Row],[Q1''2025]]-Share18[[#This Row],[Q4]]</f>
        <v>0</v>
      </c>
    </row>
    <row r="467" spans="1:7" x14ac:dyDescent="0.45">
      <c r="A467" s="3" t="s">
        <v>479</v>
      </c>
      <c r="B467" s="2">
        <v>0</v>
      </c>
      <c r="C467" s="2">
        <v>0</v>
      </c>
      <c r="D467" s="2">
        <v>0</v>
      </c>
      <c r="E467" s="2">
        <v>0</v>
      </c>
      <c r="F467" s="2">
        <f>VLOOKUP(Share18[[#This Row],[Station]],'[9]Reach and Share'!$A$1:$C$562,3,0)</f>
        <v>0</v>
      </c>
      <c r="G467" s="2">
        <f>Share18[[#This Row],[Q1''2025]]-Share18[[#This Row],[Q4]]</f>
        <v>0</v>
      </c>
    </row>
    <row r="468" spans="1:7" x14ac:dyDescent="0.45">
      <c r="A468" s="3" t="s">
        <v>478</v>
      </c>
      <c r="B468" s="2">
        <v>0</v>
      </c>
      <c r="C468" s="2">
        <v>0</v>
      </c>
      <c r="D468" s="2">
        <v>0</v>
      </c>
      <c r="E468" s="2">
        <v>0</v>
      </c>
      <c r="F468" s="2">
        <f>VLOOKUP(Share18[[#This Row],[Station]],'[9]Reach and Share'!$A$1:$C$562,3,0)</f>
        <v>0</v>
      </c>
      <c r="G468" s="2">
        <f>Share18[[#This Row],[Q1''2025]]-Share18[[#This Row],[Q4]]</f>
        <v>0</v>
      </c>
    </row>
    <row r="469" spans="1:7" x14ac:dyDescent="0.45">
      <c r="A469" s="3" t="s">
        <v>287</v>
      </c>
      <c r="B469" s="2">
        <v>0.11333886430678471</v>
      </c>
      <c r="C469" s="2">
        <v>0</v>
      </c>
      <c r="D469" s="2">
        <v>0</v>
      </c>
      <c r="E469" s="2">
        <v>0</v>
      </c>
      <c r="F469" s="2">
        <f>VLOOKUP(Share18[[#This Row],[Station]],'[9]Reach and Share'!$A$1:$C$562,3,0)</f>
        <v>0</v>
      </c>
      <c r="G469" s="2">
        <f>Share18[[#This Row],[Q1''2025]]-Share18[[#This Row],[Q4]]</f>
        <v>0</v>
      </c>
    </row>
    <row r="470" spans="1:7" x14ac:dyDescent="0.45">
      <c r="A470" s="3" t="s">
        <v>285</v>
      </c>
      <c r="B470" s="2">
        <v>0</v>
      </c>
      <c r="C470" s="2">
        <v>0</v>
      </c>
      <c r="D470" s="2">
        <v>0</v>
      </c>
      <c r="E470" s="2">
        <v>0</v>
      </c>
      <c r="F470" s="2">
        <f>VLOOKUP(Share18[[#This Row],[Station]],'[9]Reach and Share'!$A$1:$C$562,3,0)</f>
        <v>0</v>
      </c>
      <c r="G470" s="2">
        <f>Share18[[#This Row],[Q1''2025]]-Share18[[#This Row],[Q4]]</f>
        <v>0</v>
      </c>
    </row>
    <row r="471" spans="1:7" x14ac:dyDescent="0.45">
      <c r="A471" s="3" t="s">
        <v>269</v>
      </c>
      <c r="B471" s="2">
        <v>0</v>
      </c>
      <c r="C471" s="2">
        <v>0</v>
      </c>
      <c r="D471" s="2">
        <v>0</v>
      </c>
      <c r="E471" s="2">
        <v>0</v>
      </c>
      <c r="F471" s="2">
        <f>VLOOKUP(Share18[[#This Row],[Station]],'[9]Reach and Share'!$A$1:$C$562,3,0)</f>
        <v>0</v>
      </c>
      <c r="G471" s="2">
        <f>Share18[[#This Row],[Q1''2025]]-Share18[[#This Row],[Q4]]</f>
        <v>0</v>
      </c>
    </row>
    <row r="472" spans="1:7" x14ac:dyDescent="0.45">
      <c r="A472" s="3" t="s">
        <v>503</v>
      </c>
      <c r="B472" s="2">
        <v>0</v>
      </c>
      <c r="C472" s="2">
        <v>0</v>
      </c>
      <c r="D472" s="2">
        <v>0</v>
      </c>
      <c r="E472" s="2">
        <v>0</v>
      </c>
      <c r="F472" s="2">
        <f>VLOOKUP(Share18[[#This Row],[Station]],'[9]Reach and Share'!$A$1:$C$562,3,0)</f>
        <v>0</v>
      </c>
      <c r="G472" s="2">
        <f>Share18[[#This Row],[Q1''2025]]-Share18[[#This Row],[Q4]]</f>
        <v>0</v>
      </c>
    </row>
    <row r="473" spans="1:7" x14ac:dyDescent="0.45">
      <c r="A473" s="3" t="s">
        <v>466</v>
      </c>
      <c r="B473" s="2">
        <v>0</v>
      </c>
      <c r="C473" s="2">
        <v>0</v>
      </c>
      <c r="D473" s="2">
        <v>0</v>
      </c>
      <c r="E473" s="2">
        <v>0</v>
      </c>
      <c r="F473" s="2">
        <f>VLOOKUP(Share18[[#This Row],[Station]],'[9]Reach and Share'!$A$1:$C$562,3,0)</f>
        <v>0</v>
      </c>
      <c r="G473" s="2">
        <f>Share18[[#This Row],[Q1''2025]]-Share18[[#This Row],[Q4]]</f>
        <v>0</v>
      </c>
    </row>
    <row r="474" spans="1:7" x14ac:dyDescent="0.45">
      <c r="A474" s="3" t="s">
        <v>282</v>
      </c>
      <c r="B474" s="2">
        <v>0</v>
      </c>
      <c r="C474" s="2">
        <v>0</v>
      </c>
      <c r="D474" s="2">
        <v>0</v>
      </c>
      <c r="E474" s="2">
        <v>0</v>
      </c>
      <c r="F474" s="2">
        <f>VLOOKUP(Share18[[#This Row],[Station]],'[9]Reach and Share'!$A$1:$C$562,3,0)</f>
        <v>0</v>
      </c>
      <c r="G474" s="2">
        <f>Share18[[#This Row],[Q1''2025]]-Share18[[#This Row],[Q4]]</f>
        <v>0</v>
      </c>
    </row>
    <row r="475" spans="1:7" x14ac:dyDescent="0.45">
      <c r="A475" s="3" t="s">
        <v>93</v>
      </c>
      <c r="B475" s="2">
        <v>0</v>
      </c>
      <c r="C475" s="2">
        <v>0</v>
      </c>
      <c r="D475" s="2">
        <v>0</v>
      </c>
      <c r="E475" s="2">
        <v>0</v>
      </c>
      <c r="F475" s="2">
        <f>VLOOKUP(Share18[[#This Row],[Station]],'[9]Reach and Share'!$A$1:$C$562,3,0)</f>
        <v>0</v>
      </c>
      <c r="G475" s="2">
        <f>Share18[[#This Row],[Q1''2025]]-Share18[[#This Row],[Q4]]</f>
        <v>0</v>
      </c>
    </row>
    <row r="476" spans="1:7" x14ac:dyDescent="0.45">
      <c r="A476" s="3" t="s">
        <v>284</v>
      </c>
      <c r="B476" s="2">
        <v>0</v>
      </c>
      <c r="C476" s="2">
        <v>0</v>
      </c>
      <c r="D476" s="2">
        <v>0</v>
      </c>
      <c r="E476" s="2">
        <v>0</v>
      </c>
      <c r="F476" s="2">
        <f>VLOOKUP(Share18[[#This Row],[Station]],'[9]Reach and Share'!$A$1:$C$562,3,0)</f>
        <v>0</v>
      </c>
      <c r="G476" s="2">
        <f>Share18[[#This Row],[Q1''2025]]-Share18[[#This Row],[Q4]]</f>
        <v>0</v>
      </c>
    </row>
    <row r="477" spans="1:7" x14ac:dyDescent="0.45">
      <c r="A477" s="3" t="s">
        <v>495</v>
      </c>
      <c r="B477" s="2">
        <v>0</v>
      </c>
      <c r="C477" s="2">
        <v>0</v>
      </c>
      <c r="D477" s="2">
        <v>0</v>
      </c>
      <c r="E477" s="2">
        <v>0</v>
      </c>
      <c r="F477" s="2">
        <f>VLOOKUP(Share18[[#This Row],[Station]],'[9]Reach and Share'!$A$1:$C$562,3,0)</f>
        <v>0</v>
      </c>
      <c r="G477" s="2">
        <f>Share18[[#This Row],[Q1''2025]]-Share18[[#This Row],[Q4]]</f>
        <v>0</v>
      </c>
    </row>
    <row r="478" spans="1:7" x14ac:dyDescent="0.45">
      <c r="A478" s="3" t="s">
        <v>244</v>
      </c>
      <c r="B478" s="2">
        <v>0</v>
      </c>
      <c r="C478" s="2">
        <v>0</v>
      </c>
      <c r="D478" s="2">
        <v>0</v>
      </c>
      <c r="E478" s="2">
        <v>0</v>
      </c>
      <c r="F478" s="2">
        <f>VLOOKUP(Share18[[#This Row],[Station]],'[9]Reach and Share'!$A$1:$C$562,3,0)</f>
        <v>0</v>
      </c>
      <c r="G478" s="2">
        <f>Share18[[#This Row],[Q1''2025]]-Share18[[#This Row],[Q4]]</f>
        <v>0</v>
      </c>
    </row>
    <row r="479" spans="1:7" x14ac:dyDescent="0.45">
      <c r="A479" s="3" t="s">
        <v>487</v>
      </c>
      <c r="B479" s="2">
        <v>0</v>
      </c>
      <c r="C479" s="2">
        <v>0</v>
      </c>
      <c r="D479" s="2">
        <v>0</v>
      </c>
      <c r="E479" s="2">
        <v>0</v>
      </c>
      <c r="F479" s="2">
        <f>VLOOKUP(Share18[[#This Row],[Station]],'[9]Reach and Share'!$A$1:$C$562,3,0)</f>
        <v>0</v>
      </c>
      <c r="G479" s="2">
        <f>Share18[[#This Row],[Q1''2025]]-Share18[[#This Row],[Q4]]</f>
        <v>0</v>
      </c>
    </row>
    <row r="480" spans="1:7" x14ac:dyDescent="0.45">
      <c r="A480" s="3" t="s">
        <v>25</v>
      </c>
      <c r="B480" s="2">
        <v>0</v>
      </c>
      <c r="C480" s="2">
        <v>0</v>
      </c>
      <c r="D480" s="2">
        <v>0</v>
      </c>
      <c r="E480" s="2">
        <v>0</v>
      </c>
      <c r="F480" s="2">
        <f>VLOOKUP(Share18[[#This Row],[Station]],'[9]Reach and Share'!$A$1:$C$562,3,0)</f>
        <v>0</v>
      </c>
      <c r="G480" s="2">
        <f>Share18[[#This Row],[Q1''2025]]-Share18[[#This Row],[Q4]]</f>
        <v>0</v>
      </c>
    </row>
    <row r="481" spans="1:7" x14ac:dyDescent="0.45">
      <c r="A481" s="3" t="s">
        <v>485</v>
      </c>
      <c r="B481" s="2">
        <v>0</v>
      </c>
      <c r="C481" s="2">
        <v>0</v>
      </c>
      <c r="D481" s="2">
        <v>0</v>
      </c>
      <c r="E481" s="2">
        <v>0</v>
      </c>
      <c r="F481" s="2">
        <f>VLOOKUP(Share18[[#This Row],[Station]],'[9]Reach and Share'!$A$1:$C$562,3,0)</f>
        <v>0</v>
      </c>
      <c r="G481" s="2">
        <f>Share18[[#This Row],[Q1''2025]]-Share18[[#This Row],[Q4]]</f>
        <v>0</v>
      </c>
    </row>
    <row r="482" spans="1:7" x14ac:dyDescent="0.45">
      <c r="A482" s="3" t="s">
        <v>149</v>
      </c>
      <c r="B482" s="2">
        <v>0</v>
      </c>
      <c r="C482" s="2">
        <v>0</v>
      </c>
      <c r="D482" s="2">
        <v>0</v>
      </c>
      <c r="E482" s="2">
        <v>0</v>
      </c>
      <c r="F482" s="2">
        <f>VLOOKUP(Share18[[#This Row],[Station]],'[9]Reach and Share'!$A$1:$C$562,3,0)</f>
        <v>0</v>
      </c>
      <c r="G482" s="2">
        <f>Share18[[#This Row],[Q1''2025]]-Share18[[#This Row],[Q4]]</f>
        <v>0</v>
      </c>
    </row>
    <row r="483" spans="1:7" x14ac:dyDescent="0.45">
      <c r="A483" s="3" t="s">
        <v>247</v>
      </c>
      <c r="B483" s="2">
        <v>0</v>
      </c>
      <c r="C483" s="2">
        <v>0</v>
      </c>
      <c r="D483" s="2">
        <v>0</v>
      </c>
      <c r="E483" s="2">
        <v>0</v>
      </c>
      <c r="F483" s="2">
        <f>VLOOKUP(Share18[[#This Row],[Station]],'[9]Reach and Share'!$A$1:$C$562,3,0)</f>
        <v>0</v>
      </c>
      <c r="G483" s="2">
        <f>Share18[[#This Row],[Q1''2025]]-Share18[[#This Row],[Q4]]</f>
        <v>0</v>
      </c>
    </row>
    <row r="484" spans="1:7" x14ac:dyDescent="0.45">
      <c r="A484" s="3" t="s">
        <v>245</v>
      </c>
      <c r="B484" s="2">
        <v>0</v>
      </c>
      <c r="C484" s="2">
        <v>0</v>
      </c>
      <c r="D484" s="2">
        <v>0</v>
      </c>
      <c r="E484" s="2">
        <v>0</v>
      </c>
      <c r="F484" s="2">
        <f>VLOOKUP(Share18[[#This Row],[Station]],'[9]Reach and Share'!$A$1:$C$562,3,0)</f>
        <v>0</v>
      </c>
      <c r="G484" s="2">
        <f>Share18[[#This Row],[Q1''2025]]-Share18[[#This Row],[Q4]]</f>
        <v>0</v>
      </c>
    </row>
    <row r="485" spans="1:7" x14ac:dyDescent="0.45">
      <c r="A485" s="3" t="s">
        <v>221</v>
      </c>
      <c r="B485" s="2">
        <v>0</v>
      </c>
      <c r="C485" s="2">
        <v>0</v>
      </c>
      <c r="D485" s="2">
        <v>0</v>
      </c>
      <c r="E485" s="2">
        <v>0</v>
      </c>
      <c r="F485" s="2">
        <f>VLOOKUP(Share18[[#This Row],[Station]],'[9]Reach and Share'!$A$1:$C$562,3,0)</f>
        <v>0</v>
      </c>
      <c r="G485" s="2">
        <f>Share18[[#This Row],[Q1''2025]]-Share18[[#This Row],[Q4]]</f>
        <v>0</v>
      </c>
    </row>
    <row r="486" spans="1:7" x14ac:dyDescent="0.45">
      <c r="A486" s="3" t="s">
        <v>184</v>
      </c>
      <c r="B486" s="2">
        <v>0</v>
      </c>
      <c r="C486" s="2">
        <v>0</v>
      </c>
      <c r="D486" s="2">
        <v>0</v>
      </c>
      <c r="E486" s="2">
        <v>0</v>
      </c>
      <c r="F486" s="2">
        <f>VLOOKUP(Share18[[#This Row],[Station]],'[9]Reach and Share'!$A$1:$C$562,3,0)</f>
        <v>0</v>
      </c>
      <c r="G486" s="2">
        <f>Share18[[#This Row],[Q1''2025]]-Share18[[#This Row],[Q4]]</f>
        <v>0</v>
      </c>
    </row>
    <row r="487" spans="1:7" x14ac:dyDescent="0.45">
      <c r="A487" s="3" t="s">
        <v>266</v>
      </c>
      <c r="B487" s="2">
        <v>0</v>
      </c>
      <c r="C487" s="2">
        <v>0</v>
      </c>
      <c r="D487" s="2">
        <v>0</v>
      </c>
      <c r="E487" s="2">
        <v>0</v>
      </c>
      <c r="F487" s="2">
        <f>VLOOKUP(Share18[[#This Row],[Station]],'[9]Reach and Share'!$A$1:$C$562,3,0)</f>
        <v>0</v>
      </c>
      <c r="G487" s="2">
        <f>Share18[[#This Row],[Q1''2025]]-Share18[[#This Row],[Q4]]</f>
        <v>0</v>
      </c>
    </row>
    <row r="488" spans="1:7" x14ac:dyDescent="0.45">
      <c r="A488" s="3" t="s">
        <v>522</v>
      </c>
      <c r="B488" s="2">
        <v>0</v>
      </c>
      <c r="C488" s="2">
        <v>0</v>
      </c>
      <c r="D488" s="2">
        <v>0</v>
      </c>
      <c r="E488" s="2">
        <v>0</v>
      </c>
      <c r="F488" s="2">
        <f>VLOOKUP(Share18[[#This Row],[Station]],'[9]Reach and Share'!$A$1:$C$562,3,0)</f>
        <v>0</v>
      </c>
      <c r="G488" s="2">
        <f>Share18[[#This Row],[Q1''2025]]-Share18[[#This Row],[Q4]]</f>
        <v>0</v>
      </c>
    </row>
    <row r="489" spans="1:7" x14ac:dyDescent="0.45">
      <c r="A489" s="3" t="s">
        <v>504</v>
      </c>
      <c r="B489" s="2">
        <v>0</v>
      </c>
      <c r="C489" s="2">
        <v>0</v>
      </c>
      <c r="D489" s="2">
        <v>0</v>
      </c>
      <c r="E489" s="2">
        <v>0</v>
      </c>
      <c r="F489" s="2">
        <f>VLOOKUP(Share18[[#This Row],[Station]],'[9]Reach and Share'!$A$1:$C$562,3,0)</f>
        <v>0</v>
      </c>
      <c r="G489" s="2">
        <f>Share18[[#This Row],[Q1''2025]]-Share18[[#This Row],[Q4]]</f>
        <v>0</v>
      </c>
    </row>
    <row r="490" spans="1:7" x14ac:dyDescent="0.45">
      <c r="A490" s="3" t="s">
        <v>159</v>
      </c>
      <c r="B490" s="2">
        <v>0</v>
      </c>
      <c r="C490" s="2">
        <v>0</v>
      </c>
      <c r="D490" s="2">
        <v>0</v>
      </c>
      <c r="E490" s="2">
        <v>0</v>
      </c>
      <c r="F490" s="2">
        <f>VLOOKUP(Share18[[#This Row],[Station]],'[9]Reach and Share'!$A$1:$C$562,3,0)</f>
        <v>0</v>
      </c>
      <c r="G490" s="2">
        <f>Share18[[#This Row],[Q1''2025]]-Share18[[#This Row],[Q4]]</f>
        <v>0</v>
      </c>
    </row>
    <row r="491" spans="1:7" x14ac:dyDescent="0.45">
      <c r="A491" s="3" t="s">
        <v>33</v>
      </c>
      <c r="B491" s="2">
        <v>0</v>
      </c>
      <c r="C491" s="2">
        <v>0</v>
      </c>
      <c r="D491" s="2">
        <v>0</v>
      </c>
      <c r="E491" s="2">
        <v>0</v>
      </c>
      <c r="F491" s="2">
        <f>VLOOKUP(Share18[[#This Row],[Station]],'[9]Reach and Share'!$A$1:$C$562,3,0)</f>
        <v>0</v>
      </c>
      <c r="G491" s="2">
        <f>Share18[[#This Row],[Q1''2025]]-Share18[[#This Row],[Q4]]</f>
        <v>0</v>
      </c>
    </row>
    <row r="492" spans="1:7" x14ac:dyDescent="0.45">
      <c r="A492" s="3" t="s">
        <v>265</v>
      </c>
      <c r="B492" s="2">
        <v>0</v>
      </c>
      <c r="C492" s="2">
        <v>0</v>
      </c>
      <c r="D492" s="2">
        <v>0</v>
      </c>
      <c r="E492" s="2">
        <v>0</v>
      </c>
      <c r="F492" s="2">
        <f>VLOOKUP(Share18[[#This Row],[Station]],'[9]Reach and Share'!$A$1:$C$562,3,0)</f>
        <v>0</v>
      </c>
      <c r="G492" s="2">
        <f>Share18[[#This Row],[Q1''2025]]-Share18[[#This Row],[Q4]]</f>
        <v>0</v>
      </c>
    </row>
    <row r="493" spans="1:7" x14ac:dyDescent="0.45">
      <c r="A493" s="3" t="s">
        <v>267</v>
      </c>
      <c r="B493" s="2">
        <v>0</v>
      </c>
      <c r="C493" s="2">
        <v>0</v>
      </c>
      <c r="D493" s="2">
        <v>0</v>
      </c>
      <c r="E493" s="2">
        <v>0</v>
      </c>
      <c r="F493" s="2">
        <f>VLOOKUP(Share18[[#This Row],[Station]],'[9]Reach and Share'!$A$1:$C$562,3,0)</f>
        <v>0</v>
      </c>
      <c r="G493" s="2">
        <f>Share18[[#This Row],[Q1''2025]]-Share18[[#This Row],[Q4]]</f>
        <v>0</v>
      </c>
    </row>
    <row r="494" spans="1:7" x14ac:dyDescent="0.45">
      <c r="A494" s="3" t="s">
        <v>276</v>
      </c>
      <c r="B494" s="2">
        <v>0</v>
      </c>
      <c r="C494" s="2">
        <v>0</v>
      </c>
      <c r="D494" s="2">
        <v>0</v>
      </c>
      <c r="E494" s="2">
        <v>0</v>
      </c>
      <c r="F494" s="2">
        <f>VLOOKUP(Share18[[#This Row],[Station]],'[9]Reach and Share'!$A$1:$C$562,3,0)</f>
        <v>0</v>
      </c>
      <c r="G494" s="2">
        <f>Share18[[#This Row],[Q1''2025]]-Share18[[#This Row],[Q4]]</f>
        <v>0</v>
      </c>
    </row>
    <row r="495" spans="1:7" x14ac:dyDescent="0.45">
      <c r="A495" s="3" t="s">
        <v>275</v>
      </c>
      <c r="B495" s="2">
        <v>0</v>
      </c>
      <c r="C495" s="2">
        <v>0</v>
      </c>
      <c r="D495" s="2">
        <v>0</v>
      </c>
      <c r="E495" s="2">
        <v>0</v>
      </c>
      <c r="F495" s="2">
        <f>VLOOKUP(Share18[[#This Row],[Station]],'[9]Reach and Share'!$A$1:$C$562,3,0)</f>
        <v>0</v>
      </c>
      <c r="G495" s="2">
        <f>Share18[[#This Row],[Q1''2025]]-Share18[[#This Row],[Q4]]</f>
        <v>0</v>
      </c>
    </row>
    <row r="496" spans="1:7" x14ac:dyDescent="0.45">
      <c r="A496" s="3" t="s">
        <v>274</v>
      </c>
      <c r="B496" s="2">
        <v>0</v>
      </c>
      <c r="C496" s="2">
        <v>0</v>
      </c>
      <c r="D496" s="2">
        <v>0</v>
      </c>
      <c r="E496" s="2">
        <v>0</v>
      </c>
      <c r="F496" s="2">
        <f>VLOOKUP(Share18[[#This Row],[Station]],'[9]Reach and Share'!$A$1:$C$562,3,0)</f>
        <v>0</v>
      </c>
      <c r="G496" s="2">
        <f>Share18[[#This Row],[Q1''2025]]-Share18[[#This Row],[Q4]]</f>
        <v>0</v>
      </c>
    </row>
    <row r="497" spans="1:7" x14ac:dyDescent="0.45">
      <c r="A497" s="3" t="s">
        <v>446</v>
      </c>
      <c r="B497" s="2">
        <v>0</v>
      </c>
      <c r="C497" s="2">
        <v>0</v>
      </c>
      <c r="D497" s="2">
        <v>0</v>
      </c>
      <c r="E497" s="2">
        <v>0</v>
      </c>
      <c r="F497" s="2">
        <f>VLOOKUP(Share18[[#This Row],[Station]],'[9]Reach and Share'!$A$1:$C$562,3,0)</f>
        <v>0</v>
      </c>
      <c r="G497" s="2">
        <f>Share18[[#This Row],[Q1''2025]]-Share18[[#This Row],[Q4]]</f>
        <v>0</v>
      </c>
    </row>
    <row r="498" spans="1:7" x14ac:dyDescent="0.45">
      <c r="A498" s="3" t="s">
        <v>268</v>
      </c>
      <c r="B498" s="2">
        <v>0</v>
      </c>
      <c r="C498" s="2">
        <v>0</v>
      </c>
      <c r="D498" s="2">
        <v>0</v>
      </c>
      <c r="E498" s="2">
        <v>0</v>
      </c>
      <c r="F498" s="2">
        <f>VLOOKUP(Share18[[#This Row],[Station]],'[9]Reach and Share'!$A$1:$C$562,3,0)</f>
        <v>0</v>
      </c>
      <c r="G498" s="2">
        <f>Share18[[#This Row],[Q1''2025]]-Share18[[#This Row],[Q4]]</f>
        <v>0</v>
      </c>
    </row>
    <row r="499" spans="1:7" x14ac:dyDescent="0.45">
      <c r="A499" s="3" t="s">
        <v>277</v>
      </c>
      <c r="B499" s="2">
        <v>0</v>
      </c>
      <c r="C499" s="2">
        <v>0</v>
      </c>
      <c r="D499" s="2">
        <v>0</v>
      </c>
      <c r="E499" s="2">
        <v>0</v>
      </c>
      <c r="F499" s="2">
        <f>VLOOKUP(Share18[[#This Row],[Station]],'[9]Reach and Share'!$A$1:$C$562,3,0)</f>
        <v>0</v>
      </c>
      <c r="G499" s="2">
        <f>Share18[[#This Row],[Q1''2025]]-Share18[[#This Row],[Q4]]</f>
        <v>0</v>
      </c>
    </row>
    <row r="500" spans="1:7" x14ac:dyDescent="0.45">
      <c r="A500" s="3" t="s">
        <v>273</v>
      </c>
      <c r="B500" s="2">
        <v>0</v>
      </c>
      <c r="C500" s="2">
        <v>0</v>
      </c>
      <c r="D500" s="2">
        <v>0</v>
      </c>
      <c r="E500" s="2">
        <v>0</v>
      </c>
      <c r="F500" s="2">
        <f>VLOOKUP(Share18[[#This Row],[Station]],'[9]Reach and Share'!$A$1:$C$562,3,0)</f>
        <v>0</v>
      </c>
      <c r="G500" s="2">
        <f>Share18[[#This Row],[Q1''2025]]-Share18[[#This Row],[Q4]]</f>
        <v>0</v>
      </c>
    </row>
    <row r="501" spans="1:7" x14ac:dyDescent="0.45">
      <c r="A501" s="3" t="s">
        <v>496</v>
      </c>
      <c r="B501" s="2">
        <v>0</v>
      </c>
      <c r="C501" s="2">
        <v>0</v>
      </c>
      <c r="D501" s="2">
        <v>0</v>
      </c>
      <c r="E501" s="2">
        <v>0</v>
      </c>
      <c r="F501" s="2">
        <f>VLOOKUP(Share18[[#This Row],[Station]],'[9]Reach and Share'!$A$1:$C$562,3,0)</f>
        <v>0</v>
      </c>
      <c r="G501" s="2">
        <f>Share18[[#This Row],[Q1''2025]]-Share18[[#This Row],[Q4]]</f>
        <v>0</v>
      </c>
    </row>
    <row r="502" spans="1:7" x14ac:dyDescent="0.45">
      <c r="A502" s="3" t="s">
        <v>270</v>
      </c>
      <c r="B502" s="2">
        <v>0</v>
      </c>
      <c r="C502" s="2">
        <v>0</v>
      </c>
      <c r="D502" s="2">
        <v>0</v>
      </c>
      <c r="E502" s="2">
        <v>0</v>
      </c>
      <c r="F502" s="2">
        <f>VLOOKUP(Share18[[#This Row],[Station]],'[9]Reach and Share'!$A$1:$C$562,3,0)</f>
        <v>0</v>
      </c>
      <c r="G502" s="2">
        <f>Share18[[#This Row],[Q1''2025]]-Share18[[#This Row],[Q4]]</f>
        <v>0</v>
      </c>
    </row>
    <row r="503" spans="1:7" x14ac:dyDescent="0.45">
      <c r="A503" s="3" t="s">
        <v>337</v>
      </c>
      <c r="B503" s="2">
        <v>0</v>
      </c>
      <c r="C503" s="2">
        <v>0</v>
      </c>
      <c r="D503" s="2">
        <v>0</v>
      </c>
      <c r="E503" s="2">
        <v>0</v>
      </c>
      <c r="F503" s="2">
        <f>VLOOKUP(Share18[[#This Row],[Station]],'[9]Reach and Share'!$A$1:$C$562,3,0)</f>
        <v>0</v>
      </c>
      <c r="G503" s="2">
        <f>Share18[[#This Row],[Q1''2025]]-Share18[[#This Row],[Q4]]</f>
        <v>0</v>
      </c>
    </row>
    <row r="504" spans="1:7" x14ac:dyDescent="0.45">
      <c r="A504" s="3" t="s">
        <v>76</v>
      </c>
      <c r="B504" s="2">
        <v>0</v>
      </c>
      <c r="C504" s="2">
        <v>0</v>
      </c>
      <c r="D504" s="2">
        <v>0</v>
      </c>
      <c r="E504" s="2">
        <v>0</v>
      </c>
      <c r="F504" s="2">
        <f>VLOOKUP(Share18[[#This Row],[Station]],'[9]Reach and Share'!$A$1:$C$562,3,0)</f>
        <v>0</v>
      </c>
      <c r="G504" s="2">
        <f>Share18[[#This Row],[Q1''2025]]-Share18[[#This Row],[Q4]]</f>
        <v>0</v>
      </c>
    </row>
    <row r="505" spans="1:7" x14ac:dyDescent="0.45">
      <c r="A505" s="3" t="s">
        <v>494</v>
      </c>
      <c r="B505" s="2">
        <v>0</v>
      </c>
      <c r="C505" s="2">
        <v>0</v>
      </c>
      <c r="D505" s="2">
        <v>0</v>
      </c>
      <c r="E505" s="2">
        <v>0</v>
      </c>
      <c r="F505" s="2">
        <f>VLOOKUP(Share18[[#This Row],[Station]],'[9]Reach and Share'!$A$1:$C$562,3,0)</f>
        <v>0</v>
      </c>
      <c r="G505" s="2">
        <f>Share18[[#This Row],[Q1''2025]]-Share18[[#This Row],[Q4]]</f>
        <v>0</v>
      </c>
    </row>
    <row r="506" spans="1:7" x14ac:dyDescent="0.45">
      <c r="A506" s="3" t="s">
        <v>272</v>
      </c>
      <c r="B506" s="2">
        <v>0</v>
      </c>
      <c r="C506" s="2">
        <v>0</v>
      </c>
      <c r="D506" s="2">
        <v>0</v>
      </c>
      <c r="E506" s="2">
        <v>0</v>
      </c>
      <c r="F506" s="2">
        <f>VLOOKUP(Share18[[#This Row],[Station]],'[9]Reach and Share'!$A$1:$C$562,3,0)</f>
        <v>0</v>
      </c>
      <c r="G506" s="2">
        <f>Share18[[#This Row],[Q1''2025]]-Share18[[#This Row],[Q4]]</f>
        <v>0</v>
      </c>
    </row>
    <row r="507" spans="1:7" x14ac:dyDescent="0.45">
      <c r="A507" s="3" t="s">
        <v>271</v>
      </c>
      <c r="B507" s="2">
        <v>0</v>
      </c>
      <c r="C507" s="2">
        <v>0</v>
      </c>
      <c r="D507" s="2">
        <v>0</v>
      </c>
      <c r="E507" s="2">
        <v>0</v>
      </c>
      <c r="F507" s="2">
        <f>VLOOKUP(Share18[[#This Row],[Station]],'[9]Reach and Share'!$A$1:$C$562,3,0)</f>
        <v>0</v>
      </c>
      <c r="G507" s="2">
        <f>Share18[[#This Row],[Q1''2025]]-Share18[[#This Row],[Q4]]</f>
        <v>0</v>
      </c>
    </row>
    <row r="508" spans="1:7" x14ac:dyDescent="0.45">
      <c r="A508" s="3" t="s">
        <v>44</v>
      </c>
      <c r="B508" s="2">
        <v>0</v>
      </c>
      <c r="C508" s="2">
        <v>0</v>
      </c>
      <c r="D508" s="2">
        <v>0</v>
      </c>
      <c r="E508" s="2">
        <v>0</v>
      </c>
      <c r="F508" s="2">
        <f>VLOOKUP(Share18[[#This Row],[Station]],'[9]Reach and Share'!$A$1:$C$562,3,0)</f>
        <v>0</v>
      </c>
      <c r="G508" s="2">
        <f>Share18[[#This Row],[Q1''2025]]-Share18[[#This Row],[Q4]]</f>
        <v>0</v>
      </c>
    </row>
    <row r="509" spans="1:7" x14ac:dyDescent="0.45">
      <c r="A509" s="3" t="s">
        <v>222</v>
      </c>
      <c r="B509" s="2">
        <v>0</v>
      </c>
      <c r="C509" s="2">
        <v>0</v>
      </c>
      <c r="D509" s="2">
        <v>0</v>
      </c>
      <c r="E509" s="2">
        <v>0</v>
      </c>
      <c r="F509" s="2">
        <f>VLOOKUP(Share18[[#This Row],[Station]],'[9]Reach and Share'!$A$1:$C$562,3,0)</f>
        <v>0</v>
      </c>
      <c r="G509" s="2">
        <f>Share18[[#This Row],[Q1''2025]]-Share18[[#This Row],[Q4]]</f>
        <v>0</v>
      </c>
    </row>
    <row r="510" spans="1:7" x14ac:dyDescent="0.45">
      <c r="A510" s="3" t="s">
        <v>78</v>
      </c>
      <c r="B510" s="2">
        <v>0</v>
      </c>
      <c r="C510" s="2">
        <v>0</v>
      </c>
      <c r="D510" s="2">
        <v>0</v>
      </c>
      <c r="E510" s="2">
        <v>0</v>
      </c>
      <c r="F510" s="2">
        <f>VLOOKUP(Share18[[#This Row],[Station]],'[9]Reach and Share'!$A$1:$C$562,3,0)</f>
        <v>0</v>
      </c>
      <c r="G510" s="2">
        <f>Share18[[#This Row],[Q1''2025]]-Share18[[#This Row],[Q4]]</f>
        <v>0</v>
      </c>
    </row>
    <row r="511" spans="1:7" x14ac:dyDescent="0.45">
      <c r="A511" s="3" t="s">
        <v>84</v>
      </c>
      <c r="B511" s="2">
        <v>0</v>
      </c>
      <c r="C511" s="2">
        <v>0</v>
      </c>
      <c r="D511" s="2">
        <v>0</v>
      </c>
      <c r="E511" s="2">
        <v>0</v>
      </c>
      <c r="F511" s="2">
        <f>VLOOKUP(Share18[[#This Row],[Station]],'[9]Reach and Share'!$A$1:$C$562,3,0)</f>
        <v>0</v>
      </c>
      <c r="G511" s="2">
        <f>Share18[[#This Row],[Q1''2025]]-Share18[[#This Row],[Q4]]</f>
        <v>0</v>
      </c>
    </row>
    <row r="512" spans="1:7" x14ac:dyDescent="0.45">
      <c r="A512" s="3" t="s">
        <v>288</v>
      </c>
      <c r="B512" s="2">
        <v>0</v>
      </c>
      <c r="C512" s="2">
        <v>0</v>
      </c>
      <c r="D512" s="2">
        <v>0</v>
      </c>
      <c r="E512" s="2">
        <v>0</v>
      </c>
      <c r="F512" s="2">
        <f>VLOOKUP(Share18[[#This Row],[Station]],'[9]Reach and Share'!$A$1:$C$562,3,0)</f>
        <v>0</v>
      </c>
      <c r="G512" s="2">
        <f>Share18[[#This Row],[Q1''2025]]-Share18[[#This Row],[Q4]]</f>
        <v>0</v>
      </c>
    </row>
    <row r="513" spans="1:7" x14ac:dyDescent="0.45">
      <c r="A513" s="3" t="s">
        <v>188</v>
      </c>
      <c r="B513" s="2">
        <v>0</v>
      </c>
      <c r="C513" s="2">
        <v>0</v>
      </c>
      <c r="D513" s="2">
        <v>0</v>
      </c>
      <c r="E513" s="2">
        <v>0</v>
      </c>
      <c r="F513" s="2">
        <f>VLOOKUP(Share18[[#This Row],[Station]],'[9]Reach and Share'!$A$1:$C$562,3,0)</f>
        <v>0</v>
      </c>
      <c r="G513" s="2">
        <f>Share18[[#This Row],[Q1''2025]]-Share18[[#This Row],[Q4]]</f>
        <v>0</v>
      </c>
    </row>
    <row r="514" spans="1:7" x14ac:dyDescent="0.45">
      <c r="A514" s="3" t="s">
        <v>477</v>
      </c>
      <c r="B514" s="2">
        <v>0</v>
      </c>
      <c r="C514" s="2">
        <v>0</v>
      </c>
      <c r="D514" s="2">
        <v>0</v>
      </c>
      <c r="E514" s="2">
        <v>0</v>
      </c>
      <c r="F514" s="2">
        <f>VLOOKUP(Share18[[#This Row],[Station]],'[9]Reach and Share'!$A$1:$C$562,3,0)</f>
        <v>0</v>
      </c>
      <c r="G514" s="2">
        <f>Share18[[#This Row],[Q1''2025]]-Share18[[#This Row],[Q4]]</f>
        <v>0</v>
      </c>
    </row>
    <row r="515" spans="1:7" x14ac:dyDescent="0.45">
      <c r="A515" s="3" t="s">
        <v>181</v>
      </c>
      <c r="B515" s="2">
        <v>2.0741150442477878E-3</v>
      </c>
      <c r="C515" s="2">
        <v>0</v>
      </c>
      <c r="D515" s="2">
        <v>0</v>
      </c>
      <c r="E515" s="2">
        <v>0</v>
      </c>
      <c r="F515" s="2">
        <f>VLOOKUP(Share18[[#This Row],[Station]],'[9]Reach and Share'!$A$1:$C$562,3,0)</f>
        <v>0</v>
      </c>
      <c r="G515" s="2">
        <f>Share18[[#This Row],[Q1''2025]]-Share18[[#This Row],[Q4]]</f>
        <v>0</v>
      </c>
    </row>
    <row r="516" spans="1:7" x14ac:dyDescent="0.45">
      <c r="A516" s="3" t="s">
        <v>510</v>
      </c>
      <c r="B516" s="2">
        <v>0</v>
      </c>
      <c r="C516" s="2">
        <v>0</v>
      </c>
      <c r="D516" s="2">
        <v>0</v>
      </c>
      <c r="E516" s="2">
        <v>0</v>
      </c>
      <c r="F516" s="2">
        <f>VLOOKUP(Share18[[#This Row],[Station]],'[9]Reach and Share'!$A$1:$C$562,3,0)</f>
        <v>0</v>
      </c>
      <c r="G516" s="2">
        <f>Share18[[#This Row],[Q1''2025]]-Share18[[#This Row],[Q4]]</f>
        <v>0</v>
      </c>
    </row>
    <row r="517" spans="1:7" x14ac:dyDescent="0.45">
      <c r="A517" s="3" t="s">
        <v>73</v>
      </c>
      <c r="B517" s="2">
        <v>0</v>
      </c>
      <c r="C517" s="2">
        <v>0</v>
      </c>
      <c r="D517" s="2">
        <v>0</v>
      </c>
      <c r="E517" s="2">
        <v>0</v>
      </c>
      <c r="F517" s="2">
        <f>VLOOKUP(Share18[[#This Row],[Station]],'[9]Reach and Share'!$A$1:$C$562,3,0)</f>
        <v>0</v>
      </c>
      <c r="G517" s="2">
        <f>Share18[[#This Row],[Q1''2025]]-Share18[[#This Row],[Q4]]</f>
        <v>0</v>
      </c>
    </row>
    <row r="518" spans="1:7" x14ac:dyDescent="0.45">
      <c r="A518" s="3" t="s">
        <v>278</v>
      </c>
      <c r="B518" s="2">
        <v>0</v>
      </c>
      <c r="C518" s="2">
        <v>0</v>
      </c>
      <c r="D518" s="2">
        <v>0</v>
      </c>
      <c r="E518" s="2">
        <v>0</v>
      </c>
      <c r="F518" s="2">
        <f>VLOOKUP(Share18[[#This Row],[Station]],'[9]Reach and Share'!$A$1:$C$562,3,0)</f>
        <v>0</v>
      </c>
      <c r="G518" s="2">
        <f>Share18[[#This Row],[Q1''2025]]-Share18[[#This Row],[Q4]]</f>
        <v>0</v>
      </c>
    </row>
    <row r="519" spans="1:7" x14ac:dyDescent="0.45">
      <c r="A519" s="3" t="s">
        <v>283</v>
      </c>
      <c r="B519" s="2">
        <v>0</v>
      </c>
      <c r="C519" s="2">
        <v>0</v>
      </c>
      <c r="D519" s="2">
        <v>0</v>
      </c>
      <c r="E519" s="2">
        <v>0</v>
      </c>
      <c r="F519" s="2">
        <f>VLOOKUP(Share18[[#This Row],[Station]],'[9]Reach and Share'!$A$1:$C$562,3,0)</f>
        <v>0</v>
      </c>
      <c r="G519" s="2">
        <f>Share18[[#This Row],[Q1''2025]]-Share18[[#This Row],[Q4]]</f>
        <v>0</v>
      </c>
    </row>
    <row r="520" spans="1:7" x14ac:dyDescent="0.45">
      <c r="A520" s="3" t="s">
        <v>280</v>
      </c>
      <c r="B520" s="2">
        <v>0</v>
      </c>
      <c r="C520" s="2">
        <v>0</v>
      </c>
      <c r="D520" s="2">
        <v>0</v>
      </c>
      <c r="E520" s="2">
        <v>0</v>
      </c>
      <c r="F520" s="2">
        <f>VLOOKUP(Share18[[#This Row],[Station]],'[9]Reach and Share'!$A$1:$C$562,3,0)</f>
        <v>0</v>
      </c>
      <c r="G520" s="2">
        <f>Share18[[#This Row],[Q1''2025]]-Share18[[#This Row],[Q4]]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4"/>
  <sheetViews>
    <sheetView workbookViewId="0">
      <selection activeCell="F20" sqref="F20"/>
    </sheetView>
  </sheetViews>
  <sheetFormatPr defaultRowHeight="14.25" x14ac:dyDescent="0.45"/>
  <cols>
    <col min="1" max="1" width="17.3984375" customWidth="1"/>
    <col min="2" max="2" width="16.33203125" customWidth="1"/>
    <col min="3" max="3" width="18.86328125" customWidth="1"/>
  </cols>
  <sheetData>
    <row r="1" spans="1:3" x14ac:dyDescent="0.45">
      <c r="A1" s="1" t="s">
        <v>0</v>
      </c>
      <c r="B1" s="1" t="s">
        <v>2</v>
      </c>
      <c r="C1" s="1" t="s">
        <v>3</v>
      </c>
    </row>
    <row r="2" spans="1:3" x14ac:dyDescent="0.45">
      <c r="A2" t="s">
        <v>4</v>
      </c>
      <c r="B2">
        <v>100</v>
      </c>
      <c r="C2" t="s">
        <v>523</v>
      </c>
    </row>
    <row r="3" spans="1:3" x14ac:dyDescent="0.45">
      <c r="A3" t="s">
        <v>5</v>
      </c>
      <c r="B3">
        <v>32.652223020844033</v>
      </c>
      <c r="C3" t="s">
        <v>523</v>
      </c>
    </row>
    <row r="4" spans="1:3" x14ac:dyDescent="0.45">
      <c r="A4" t="s">
        <v>6</v>
      </c>
      <c r="B4">
        <v>18.549132354451181</v>
      </c>
      <c r="C4" t="s">
        <v>523</v>
      </c>
    </row>
    <row r="5" spans="1:3" x14ac:dyDescent="0.45">
      <c r="A5" t="s">
        <v>7</v>
      </c>
      <c r="B5">
        <v>8.7226614642160367</v>
      </c>
      <c r="C5" t="s">
        <v>523</v>
      </c>
    </row>
    <row r="6" spans="1:3" x14ac:dyDescent="0.45">
      <c r="A6" t="s">
        <v>8</v>
      </c>
      <c r="B6">
        <v>7.013040353219016</v>
      </c>
      <c r="C6" t="s">
        <v>523</v>
      </c>
    </row>
    <row r="7" spans="1:3" x14ac:dyDescent="0.45">
      <c r="A7" t="s">
        <v>9</v>
      </c>
      <c r="B7">
        <v>3.804292021768148</v>
      </c>
      <c r="C7" t="s">
        <v>523</v>
      </c>
    </row>
    <row r="8" spans="1:3" x14ac:dyDescent="0.45">
      <c r="A8" t="s">
        <v>10</v>
      </c>
      <c r="B8">
        <v>2.756956566382585</v>
      </c>
      <c r="C8" t="s">
        <v>523</v>
      </c>
    </row>
    <row r="9" spans="1:3" x14ac:dyDescent="0.45">
      <c r="A9" t="s">
        <v>11</v>
      </c>
      <c r="B9">
        <v>2.6440086251155148</v>
      </c>
      <c r="C9" t="s">
        <v>523</v>
      </c>
    </row>
    <row r="10" spans="1:3" x14ac:dyDescent="0.45">
      <c r="A10" t="s">
        <v>12</v>
      </c>
      <c r="B10">
        <v>2.4437827292329808</v>
      </c>
      <c r="C10" t="s">
        <v>523</v>
      </c>
    </row>
    <row r="11" spans="1:3" x14ac:dyDescent="0.45">
      <c r="A11" t="s">
        <v>13</v>
      </c>
      <c r="B11">
        <v>2.3411027826265531</v>
      </c>
      <c r="C11" t="s">
        <v>523</v>
      </c>
    </row>
    <row r="12" spans="1:3" x14ac:dyDescent="0.45">
      <c r="A12" t="s">
        <v>14</v>
      </c>
      <c r="B12">
        <v>1.7660950816305581</v>
      </c>
      <c r="C12" t="s">
        <v>523</v>
      </c>
    </row>
    <row r="13" spans="1:3" x14ac:dyDescent="0.45">
      <c r="A13" t="s">
        <v>15</v>
      </c>
      <c r="B13">
        <v>1.740425094978951</v>
      </c>
      <c r="C13" t="s">
        <v>523</v>
      </c>
    </row>
    <row r="14" spans="1:3" x14ac:dyDescent="0.45">
      <c r="A14" t="s">
        <v>16</v>
      </c>
      <c r="B14">
        <v>1.714755108327344</v>
      </c>
      <c r="C14" t="s">
        <v>523</v>
      </c>
    </row>
    <row r="15" spans="1:3" x14ac:dyDescent="0.45">
      <c r="A15" t="s">
        <v>17</v>
      </c>
      <c r="B15">
        <v>1.642879145702844</v>
      </c>
      <c r="C15" t="s">
        <v>523</v>
      </c>
    </row>
    <row r="16" spans="1:3" x14ac:dyDescent="0.45">
      <c r="A16" t="s">
        <v>18</v>
      </c>
      <c r="B16">
        <v>1.581271177738987</v>
      </c>
      <c r="C16" t="s">
        <v>523</v>
      </c>
    </row>
    <row r="17" spans="1:3" x14ac:dyDescent="0.45">
      <c r="A17" t="s">
        <v>19</v>
      </c>
      <c r="B17">
        <v>1.5710031830783451</v>
      </c>
      <c r="C17" t="s">
        <v>523</v>
      </c>
    </row>
    <row r="18" spans="1:3" x14ac:dyDescent="0.45">
      <c r="A18" t="s">
        <v>20</v>
      </c>
      <c r="B18">
        <v>1.509395215114488</v>
      </c>
      <c r="C18" t="s">
        <v>523</v>
      </c>
    </row>
    <row r="19" spans="1:3" x14ac:dyDescent="0.45">
      <c r="A19" t="s">
        <v>21</v>
      </c>
      <c r="B19">
        <v>1.3964472738474181</v>
      </c>
      <c r="C19" t="s">
        <v>523</v>
      </c>
    </row>
    <row r="20" spans="1:3" x14ac:dyDescent="0.45">
      <c r="A20" t="s">
        <v>22</v>
      </c>
      <c r="B20">
        <v>1.3656432898654891</v>
      </c>
      <c r="C20" t="s">
        <v>523</v>
      </c>
    </row>
    <row r="21" spans="1:3" x14ac:dyDescent="0.45">
      <c r="A21" t="s">
        <v>23</v>
      </c>
      <c r="B21">
        <v>1.32970530855324</v>
      </c>
      <c r="C21" t="s">
        <v>523</v>
      </c>
    </row>
    <row r="22" spans="1:3" x14ac:dyDescent="0.45">
      <c r="A22" t="s">
        <v>24</v>
      </c>
      <c r="B22">
        <v>1.088407434028134</v>
      </c>
      <c r="C22" t="s">
        <v>523</v>
      </c>
    </row>
    <row r="23" spans="1:3" x14ac:dyDescent="0.45">
      <c r="A23" t="s">
        <v>25</v>
      </c>
      <c r="B23">
        <v>0.87791354348495731</v>
      </c>
      <c r="C23" t="s">
        <v>523</v>
      </c>
    </row>
    <row r="24" spans="1:3" x14ac:dyDescent="0.45">
      <c r="A24" t="s">
        <v>26</v>
      </c>
      <c r="B24">
        <v>0.73416161823595849</v>
      </c>
      <c r="C24" t="s">
        <v>523</v>
      </c>
    </row>
    <row r="25" spans="1:3" x14ac:dyDescent="0.45">
      <c r="A25" t="s">
        <v>27</v>
      </c>
      <c r="B25">
        <v>0.52880172502310308</v>
      </c>
      <c r="C25" t="s">
        <v>523</v>
      </c>
    </row>
    <row r="26" spans="1:3" x14ac:dyDescent="0.45">
      <c r="A26" t="s">
        <v>28</v>
      </c>
      <c r="B26">
        <v>0.37478180511346132</v>
      </c>
      <c r="C26" t="s">
        <v>523</v>
      </c>
    </row>
    <row r="27" spans="1:3" x14ac:dyDescent="0.45">
      <c r="A27" t="s">
        <v>29</v>
      </c>
      <c r="B27">
        <v>0.28236985316767638</v>
      </c>
      <c r="C27" t="s">
        <v>523</v>
      </c>
    </row>
    <row r="28" spans="1:3" x14ac:dyDescent="0.45">
      <c r="A28" t="s">
        <v>30</v>
      </c>
      <c r="B28">
        <v>0.26696786117671217</v>
      </c>
      <c r="C28" t="s">
        <v>523</v>
      </c>
    </row>
    <row r="29" spans="1:3" x14ac:dyDescent="0.45">
      <c r="A29" t="s">
        <v>31</v>
      </c>
      <c r="B29">
        <v>0.22589588253414111</v>
      </c>
      <c r="C29" t="s">
        <v>523</v>
      </c>
    </row>
    <row r="30" spans="1:3" x14ac:dyDescent="0.45">
      <c r="A30" t="s">
        <v>32</v>
      </c>
      <c r="B30">
        <v>0.2207618852038197</v>
      </c>
      <c r="C30" t="s">
        <v>523</v>
      </c>
    </row>
    <row r="31" spans="1:3" x14ac:dyDescent="0.45">
      <c r="A31" t="s">
        <v>33</v>
      </c>
      <c r="B31">
        <v>0.16942191190060579</v>
      </c>
      <c r="C31" t="s">
        <v>523</v>
      </c>
    </row>
    <row r="32" spans="1:3" x14ac:dyDescent="0.45">
      <c r="A32" t="s">
        <v>34</v>
      </c>
      <c r="B32">
        <v>0.14888592257932021</v>
      </c>
      <c r="C32" t="s">
        <v>523</v>
      </c>
    </row>
    <row r="33" spans="1:3" x14ac:dyDescent="0.45">
      <c r="A33" t="s">
        <v>35</v>
      </c>
      <c r="B33">
        <v>0.14375192524899891</v>
      </c>
      <c r="C33" t="s">
        <v>523</v>
      </c>
    </row>
    <row r="34" spans="1:3" x14ac:dyDescent="0.45">
      <c r="A34" t="s">
        <v>36</v>
      </c>
      <c r="B34">
        <v>0.1386179279186775</v>
      </c>
      <c r="C34" t="s">
        <v>523</v>
      </c>
    </row>
    <row r="35" spans="1:3" x14ac:dyDescent="0.45">
      <c r="A35" t="s">
        <v>37</v>
      </c>
      <c r="B35">
        <v>0.1283499332580347</v>
      </c>
      <c r="C35" t="s">
        <v>523</v>
      </c>
    </row>
    <row r="36" spans="1:3" x14ac:dyDescent="0.45">
      <c r="A36" t="s">
        <v>38</v>
      </c>
      <c r="B36">
        <v>0.1129479412670705</v>
      </c>
      <c r="C36" t="s">
        <v>523</v>
      </c>
    </row>
    <row r="37" spans="1:3" x14ac:dyDescent="0.45">
      <c r="A37" t="s">
        <v>39</v>
      </c>
      <c r="B37">
        <v>0.1129479412670705</v>
      </c>
      <c r="C37" t="s">
        <v>523</v>
      </c>
    </row>
    <row r="38" spans="1:3" x14ac:dyDescent="0.45">
      <c r="A38" t="s">
        <v>40</v>
      </c>
      <c r="B38">
        <v>7.7009959954820822E-2</v>
      </c>
      <c r="C38" t="s">
        <v>523</v>
      </c>
    </row>
    <row r="39" spans="1:3" x14ac:dyDescent="0.45">
      <c r="A39" t="s">
        <v>41</v>
      </c>
      <c r="B39">
        <v>7.187596262449944E-2</v>
      </c>
      <c r="C39" t="s">
        <v>523</v>
      </c>
    </row>
    <row r="40" spans="1:3" x14ac:dyDescent="0.45">
      <c r="A40" t="s">
        <v>42</v>
      </c>
      <c r="B40">
        <v>6.1607967963856647E-2</v>
      </c>
      <c r="C40" t="s">
        <v>523</v>
      </c>
    </row>
    <row r="41" spans="1:3" x14ac:dyDescent="0.45">
      <c r="A41" t="s">
        <v>43</v>
      </c>
      <c r="B41">
        <v>5.1339973303213889E-2</v>
      </c>
      <c r="C41" t="s">
        <v>523</v>
      </c>
    </row>
    <row r="42" spans="1:3" x14ac:dyDescent="0.45">
      <c r="A42" t="s">
        <v>44</v>
      </c>
      <c r="B42">
        <v>5.1339973303213889E-2</v>
      </c>
      <c r="C42" t="s">
        <v>523</v>
      </c>
    </row>
    <row r="43" spans="1:3" x14ac:dyDescent="0.45">
      <c r="A43" t="s">
        <v>45</v>
      </c>
      <c r="B43">
        <v>4.1071978642571103E-2</v>
      </c>
      <c r="C43" t="s">
        <v>523</v>
      </c>
    </row>
    <row r="44" spans="1:3" x14ac:dyDescent="0.45">
      <c r="A44" t="s">
        <v>46</v>
      </c>
      <c r="B44">
        <v>4.1071978642571103E-2</v>
      </c>
      <c r="C44" t="s">
        <v>523</v>
      </c>
    </row>
    <row r="45" spans="1:3" x14ac:dyDescent="0.45">
      <c r="A45" t="s">
        <v>47</v>
      </c>
      <c r="B45">
        <v>4.1071978642571103E-2</v>
      </c>
      <c r="C45" t="s">
        <v>523</v>
      </c>
    </row>
    <row r="46" spans="1:3" x14ac:dyDescent="0.45">
      <c r="A46" t="s">
        <v>48</v>
      </c>
      <c r="B46">
        <v>4.1071978642571103E-2</v>
      </c>
      <c r="C46" t="s">
        <v>523</v>
      </c>
    </row>
    <row r="47" spans="1:3" x14ac:dyDescent="0.45">
      <c r="A47" t="s">
        <v>49</v>
      </c>
      <c r="B47">
        <v>4.1071978642571103E-2</v>
      </c>
      <c r="C47" t="s">
        <v>523</v>
      </c>
    </row>
    <row r="48" spans="1:3" x14ac:dyDescent="0.45">
      <c r="A48" t="s">
        <v>50</v>
      </c>
      <c r="B48">
        <v>2.5669986651606941E-2</v>
      </c>
      <c r="C48" t="s">
        <v>523</v>
      </c>
    </row>
    <row r="49" spans="1:3" x14ac:dyDescent="0.45">
      <c r="A49" t="s">
        <v>51</v>
      </c>
      <c r="B49">
        <v>0</v>
      </c>
      <c r="C49" t="s">
        <v>523</v>
      </c>
    </row>
    <row r="50" spans="1:3" x14ac:dyDescent="0.45">
      <c r="A50" t="s">
        <v>52</v>
      </c>
      <c r="B50">
        <v>0</v>
      </c>
      <c r="C50" t="s">
        <v>523</v>
      </c>
    </row>
    <row r="51" spans="1:3" x14ac:dyDescent="0.45">
      <c r="A51" t="s">
        <v>53</v>
      </c>
      <c r="B51">
        <v>0</v>
      </c>
      <c r="C51" t="s">
        <v>523</v>
      </c>
    </row>
    <row r="52" spans="1:3" x14ac:dyDescent="0.45">
      <c r="A52" t="s">
        <v>54</v>
      </c>
      <c r="B52">
        <v>0</v>
      </c>
      <c r="C52" t="s">
        <v>523</v>
      </c>
    </row>
    <row r="53" spans="1:3" x14ac:dyDescent="0.45">
      <c r="A53" t="s">
        <v>55</v>
      </c>
      <c r="B53">
        <v>0</v>
      </c>
      <c r="C53" t="s">
        <v>523</v>
      </c>
    </row>
    <row r="54" spans="1:3" x14ac:dyDescent="0.45">
      <c r="A54" t="s">
        <v>56</v>
      </c>
      <c r="B54">
        <v>0</v>
      </c>
      <c r="C54" t="s">
        <v>523</v>
      </c>
    </row>
    <row r="55" spans="1:3" x14ac:dyDescent="0.45">
      <c r="A55" t="s">
        <v>57</v>
      </c>
      <c r="B55">
        <v>0</v>
      </c>
      <c r="C55" t="s">
        <v>523</v>
      </c>
    </row>
    <row r="56" spans="1:3" x14ac:dyDescent="0.45">
      <c r="A56" t="s">
        <v>58</v>
      </c>
      <c r="B56">
        <v>0</v>
      </c>
      <c r="C56" t="s">
        <v>523</v>
      </c>
    </row>
    <row r="57" spans="1:3" x14ac:dyDescent="0.45">
      <c r="A57" t="s">
        <v>59</v>
      </c>
      <c r="B57">
        <v>0</v>
      </c>
      <c r="C57" t="s">
        <v>523</v>
      </c>
    </row>
    <row r="58" spans="1:3" x14ac:dyDescent="0.45">
      <c r="A58" t="s">
        <v>60</v>
      </c>
      <c r="B58">
        <v>0</v>
      </c>
      <c r="C58" t="s">
        <v>523</v>
      </c>
    </row>
    <row r="59" spans="1:3" x14ac:dyDescent="0.45">
      <c r="A59" t="s">
        <v>61</v>
      </c>
      <c r="B59">
        <v>0</v>
      </c>
      <c r="C59" t="s">
        <v>523</v>
      </c>
    </row>
    <row r="60" spans="1:3" x14ac:dyDescent="0.45">
      <c r="A60" t="s">
        <v>62</v>
      </c>
      <c r="B60">
        <v>0</v>
      </c>
      <c r="C60" t="s">
        <v>523</v>
      </c>
    </row>
    <row r="61" spans="1:3" x14ac:dyDescent="0.45">
      <c r="A61" t="s">
        <v>63</v>
      </c>
      <c r="B61">
        <v>0</v>
      </c>
      <c r="C61" t="s">
        <v>523</v>
      </c>
    </row>
    <row r="62" spans="1:3" x14ac:dyDescent="0.45">
      <c r="A62" t="s">
        <v>64</v>
      </c>
      <c r="B62">
        <v>0</v>
      </c>
      <c r="C62" t="s">
        <v>523</v>
      </c>
    </row>
    <row r="63" spans="1:3" x14ac:dyDescent="0.45">
      <c r="A63" t="s">
        <v>65</v>
      </c>
      <c r="B63">
        <v>0</v>
      </c>
      <c r="C63" t="s">
        <v>523</v>
      </c>
    </row>
    <row r="64" spans="1:3" x14ac:dyDescent="0.45">
      <c r="A64" t="s">
        <v>66</v>
      </c>
      <c r="B64">
        <v>0</v>
      </c>
      <c r="C64" t="s">
        <v>523</v>
      </c>
    </row>
    <row r="65" spans="1:3" x14ac:dyDescent="0.45">
      <c r="A65" t="s">
        <v>67</v>
      </c>
      <c r="B65">
        <v>0</v>
      </c>
      <c r="C65" t="s">
        <v>523</v>
      </c>
    </row>
    <row r="66" spans="1:3" x14ac:dyDescent="0.45">
      <c r="A66" t="s">
        <v>68</v>
      </c>
      <c r="B66">
        <v>0</v>
      </c>
      <c r="C66" t="s">
        <v>523</v>
      </c>
    </row>
    <row r="67" spans="1:3" x14ac:dyDescent="0.45">
      <c r="A67" t="s">
        <v>69</v>
      </c>
      <c r="B67">
        <v>0</v>
      </c>
      <c r="C67" t="s">
        <v>523</v>
      </c>
    </row>
    <row r="68" spans="1:3" x14ac:dyDescent="0.45">
      <c r="A68" t="s">
        <v>70</v>
      </c>
      <c r="B68">
        <v>0</v>
      </c>
      <c r="C68" t="s">
        <v>523</v>
      </c>
    </row>
    <row r="69" spans="1:3" x14ac:dyDescent="0.45">
      <c r="A69" t="s">
        <v>71</v>
      </c>
      <c r="B69">
        <v>0</v>
      </c>
      <c r="C69" t="s">
        <v>523</v>
      </c>
    </row>
    <row r="70" spans="1:3" x14ac:dyDescent="0.45">
      <c r="A70" t="s">
        <v>72</v>
      </c>
      <c r="B70">
        <v>0</v>
      </c>
      <c r="C70" t="s">
        <v>523</v>
      </c>
    </row>
    <row r="71" spans="1:3" x14ac:dyDescent="0.45">
      <c r="A71" t="s">
        <v>73</v>
      </c>
      <c r="B71">
        <v>0</v>
      </c>
      <c r="C71" t="s">
        <v>523</v>
      </c>
    </row>
    <row r="72" spans="1:3" x14ac:dyDescent="0.45">
      <c r="A72" t="s">
        <v>74</v>
      </c>
      <c r="B72">
        <v>0</v>
      </c>
      <c r="C72" t="s">
        <v>523</v>
      </c>
    </row>
    <row r="73" spans="1:3" x14ac:dyDescent="0.45">
      <c r="A73" t="s">
        <v>75</v>
      </c>
      <c r="B73">
        <v>0</v>
      </c>
      <c r="C73" t="s">
        <v>523</v>
      </c>
    </row>
    <row r="74" spans="1:3" x14ac:dyDescent="0.45">
      <c r="A74" t="s">
        <v>76</v>
      </c>
      <c r="B74">
        <v>0</v>
      </c>
      <c r="C74" t="s">
        <v>523</v>
      </c>
    </row>
    <row r="75" spans="1:3" x14ac:dyDescent="0.45">
      <c r="A75" t="s">
        <v>77</v>
      </c>
      <c r="B75">
        <v>0</v>
      </c>
      <c r="C75" t="s">
        <v>523</v>
      </c>
    </row>
    <row r="76" spans="1:3" x14ac:dyDescent="0.45">
      <c r="A76" t="s">
        <v>78</v>
      </c>
      <c r="B76">
        <v>0</v>
      </c>
      <c r="C76" t="s">
        <v>523</v>
      </c>
    </row>
    <row r="77" spans="1:3" x14ac:dyDescent="0.45">
      <c r="A77" t="s">
        <v>79</v>
      </c>
      <c r="B77">
        <v>0</v>
      </c>
      <c r="C77" t="s">
        <v>523</v>
      </c>
    </row>
    <row r="78" spans="1:3" x14ac:dyDescent="0.45">
      <c r="A78" t="s">
        <v>80</v>
      </c>
      <c r="B78">
        <v>0</v>
      </c>
      <c r="C78" t="s">
        <v>523</v>
      </c>
    </row>
    <row r="79" spans="1:3" x14ac:dyDescent="0.45">
      <c r="A79" t="s">
        <v>81</v>
      </c>
      <c r="B79">
        <v>0</v>
      </c>
      <c r="C79" t="s">
        <v>523</v>
      </c>
    </row>
    <row r="80" spans="1:3" x14ac:dyDescent="0.45">
      <c r="A80" t="s">
        <v>82</v>
      </c>
      <c r="B80">
        <v>0</v>
      </c>
      <c r="C80" t="s">
        <v>523</v>
      </c>
    </row>
    <row r="81" spans="1:3" x14ac:dyDescent="0.45">
      <c r="A81" t="s">
        <v>83</v>
      </c>
      <c r="B81">
        <v>0</v>
      </c>
      <c r="C81" t="s">
        <v>523</v>
      </c>
    </row>
    <row r="82" spans="1:3" x14ac:dyDescent="0.45">
      <c r="A82" t="s">
        <v>84</v>
      </c>
      <c r="B82">
        <v>0</v>
      </c>
      <c r="C82" t="s">
        <v>523</v>
      </c>
    </row>
    <row r="83" spans="1:3" x14ac:dyDescent="0.45">
      <c r="A83" t="s">
        <v>85</v>
      </c>
      <c r="B83">
        <v>0</v>
      </c>
      <c r="C83" t="s">
        <v>523</v>
      </c>
    </row>
    <row r="84" spans="1:3" x14ac:dyDescent="0.45">
      <c r="A84" t="s">
        <v>86</v>
      </c>
      <c r="B84">
        <v>0</v>
      </c>
      <c r="C84" t="s">
        <v>523</v>
      </c>
    </row>
    <row r="85" spans="1:3" x14ac:dyDescent="0.45">
      <c r="A85" t="s">
        <v>87</v>
      </c>
      <c r="B85">
        <v>0</v>
      </c>
      <c r="C85" t="s">
        <v>523</v>
      </c>
    </row>
    <row r="86" spans="1:3" x14ac:dyDescent="0.45">
      <c r="A86" t="s">
        <v>88</v>
      </c>
      <c r="B86">
        <v>0</v>
      </c>
      <c r="C86" t="s">
        <v>523</v>
      </c>
    </row>
    <row r="87" spans="1:3" x14ac:dyDescent="0.45">
      <c r="A87" t="s">
        <v>89</v>
      </c>
      <c r="B87">
        <v>0</v>
      </c>
      <c r="C87" t="s">
        <v>523</v>
      </c>
    </row>
    <row r="88" spans="1:3" x14ac:dyDescent="0.45">
      <c r="A88" t="s">
        <v>90</v>
      </c>
      <c r="B88">
        <v>0</v>
      </c>
      <c r="C88" t="s">
        <v>523</v>
      </c>
    </row>
    <row r="89" spans="1:3" x14ac:dyDescent="0.45">
      <c r="A89" t="s">
        <v>91</v>
      </c>
      <c r="B89">
        <v>0</v>
      </c>
      <c r="C89" t="s">
        <v>523</v>
      </c>
    </row>
    <row r="90" spans="1:3" x14ac:dyDescent="0.45">
      <c r="A90" t="s">
        <v>92</v>
      </c>
      <c r="B90">
        <v>0</v>
      </c>
      <c r="C90" t="s">
        <v>523</v>
      </c>
    </row>
    <row r="91" spans="1:3" x14ac:dyDescent="0.45">
      <c r="A91" t="s">
        <v>93</v>
      </c>
      <c r="B91">
        <v>0</v>
      </c>
      <c r="C91" t="s">
        <v>523</v>
      </c>
    </row>
    <row r="92" spans="1:3" x14ac:dyDescent="0.45">
      <c r="A92" t="s">
        <v>94</v>
      </c>
      <c r="B92">
        <v>0</v>
      </c>
      <c r="C92" t="s">
        <v>523</v>
      </c>
    </row>
    <row r="93" spans="1:3" x14ac:dyDescent="0.45">
      <c r="A93" t="s">
        <v>95</v>
      </c>
      <c r="B93">
        <v>0</v>
      </c>
      <c r="C93" t="s">
        <v>523</v>
      </c>
    </row>
    <row r="94" spans="1:3" x14ac:dyDescent="0.45">
      <c r="A94" t="s">
        <v>96</v>
      </c>
      <c r="B94">
        <v>0</v>
      </c>
      <c r="C94" t="s">
        <v>523</v>
      </c>
    </row>
    <row r="95" spans="1:3" x14ac:dyDescent="0.45">
      <c r="A95" t="s">
        <v>97</v>
      </c>
      <c r="B95">
        <v>0</v>
      </c>
      <c r="C95" t="s">
        <v>523</v>
      </c>
    </row>
    <row r="96" spans="1:3" x14ac:dyDescent="0.45">
      <c r="A96" t="s">
        <v>98</v>
      </c>
      <c r="B96">
        <v>0</v>
      </c>
      <c r="C96" t="s">
        <v>523</v>
      </c>
    </row>
    <row r="97" spans="1:3" x14ac:dyDescent="0.45">
      <c r="A97" t="s">
        <v>99</v>
      </c>
      <c r="B97">
        <v>0</v>
      </c>
      <c r="C97" t="s">
        <v>523</v>
      </c>
    </row>
    <row r="98" spans="1:3" x14ac:dyDescent="0.45">
      <c r="A98" t="s">
        <v>100</v>
      </c>
      <c r="B98">
        <v>0</v>
      </c>
      <c r="C98" t="s">
        <v>523</v>
      </c>
    </row>
    <row r="99" spans="1:3" x14ac:dyDescent="0.45">
      <c r="A99" t="s">
        <v>101</v>
      </c>
      <c r="B99">
        <v>0</v>
      </c>
      <c r="C99" t="s">
        <v>523</v>
      </c>
    </row>
    <row r="100" spans="1:3" x14ac:dyDescent="0.45">
      <c r="A100" t="s">
        <v>102</v>
      </c>
      <c r="B100">
        <v>0</v>
      </c>
      <c r="C100" t="s">
        <v>523</v>
      </c>
    </row>
    <row r="101" spans="1:3" x14ac:dyDescent="0.45">
      <c r="A101" t="s">
        <v>103</v>
      </c>
      <c r="B101">
        <v>0</v>
      </c>
      <c r="C101" t="s">
        <v>523</v>
      </c>
    </row>
    <row r="102" spans="1:3" x14ac:dyDescent="0.45">
      <c r="A102" t="s">
        <v>104</v>
      </c>
      <c r="B102">
        <v>0</v>
      </c>
      <c r="C102" t="s">
        <v>523</v>
      </c>
    </row>
    <row r="103" spans="1:3" x14ac:dyDescent="0.45">
      <c r="A103" t="s">
        <v>105</v>
      </c>
      <c r="B103">
        <v>0</v>
      </c>
      <c r="C103" t="s">
        <v>523</v>
      </c>
    </row>
    <row r="104" spans="1:3" x14ac:dyDescent="0.45">
      <c r="A104" t="s">
        <v>106</v>
      </c>
      <c r="B104">
        <v>0</v>
      </c>
      <c r="C104" t="s">
        <v>523</v>
      </c>
    </row>
    <row r="105" spans="1:3" x14ac:dyDescent="0.45">
      <c r="A105" t="s">
        <v>107</v>
      </c>
      <c r="B105">
        <v>0</v>
      </c>
      <c r="C105" t="s">
        <v>523</v>
      </c>
    </row>
    <row r="106" spans="1:3" x14ac:dyDescent="0.45">
      <c r="A106" t="s">
        <v>108</v>
      </c>
      <c r="B106">
        <v>0</v>
      </c>
      <c r="C106" t="s">
        <v>523</v>
      </c>
    </row>
    <row r="107" spans="1:3" x14ac:dyDescent="0.45">
      <c r="A107" t="s">
        <v>109</v>
      </c>
      <c r="B107">
        <v>0</v>
      </c>
      <c r="C107" t="s">
        <v>523</v>
      </c>
    </row>
    <row r="108" spans="1:3" x14ac:dyDescent="0.45">
      <c r="A108" t="s">
        <v>110</v>
      </c>
      <c r="B108">
        <v>0</v>
      </c>
      <c r="C108" t="s">
        <v>523</v>
      </c>
    </row>
    <row r="109" spans="1:3" x14ac:dyDescent="0.45">
      <c r="A109" t="s">
        <v>111</v>
      </c>
      <c r="B109">
        <v>0</v>
      </c>
      <c r="C109" t="s">
        <v>523</v>
      </c>
    </row>
    <row r="110" spans="1:3" x14ac:dyDescent="0.45">
      <c r="A110" t="s">
        <v>112</v>
      </c>
      <c r="B110">
        <v>0</v>
      </c>
      <c r="C110" t="s">
        <v>523</v>
      </c>
    </row>
    <row r="111" spans="1:3" x14ac:dyDescent="0.45">
      <c r="A111" t="s">
        <v>113</v>
      </c>
      <c r="B111">
        <v>0</v>
      </c>
      <c r="C111" t="s">
        <v>523</v>
      </c>
    </row>
    <row r="112" spans="1:3" x14ac:dyDescent="0.45">
      <c r="A112" t="s">
        <v>114</v>
      </c>
      <c r="B112">
        <v>0</v>
      </c>
      <c r="C112" t="s">
        <v>523</v>
      </c>
    </row>
    <row r="113" spans="1:3" x14ac:dyDescent="0.45">
      <c r="A113" t="s">
        <v>115</v>
      </c>
      <c r="B113">
        <v>0</v>
      </c>
      <c r="C113" t="s">
        <v>523</v>
      </c>
    </row>
    <row r="114" spans="1:3" x14ac:dyDescent="0.45">
      <c r="A114" t="s">
        <v>116</v>
      </c>
      <c r="B114">
        <v>0</v>
      </c>
      <c r="C114" t="s">
        <v>523</v>
      </c>
    </row>
    <row r="115" spans="1:3" x14ac:dyDescent="0.45">
      <c r="A115" t="s">
        <v>117</v>
      </c>
      <c r="B115">
        <v>0</v>
      </c>
      <c r="C115" t="s">
        <v>523</v>
      </c>
    </row>
    <row r="116" spans="1:3" x14ac:dyDescent="0.45">
      <c r="A116" t="s">
        <v>118</v>
      </c>
      <c r="B116">
        <v>0</v>
      </c>
      <c r="C116" t="s">
        <v>523</v>
      </c>
    </row>
    <row r="117" spans="1:3" x14ac:dyDescent="0.45">
      <c r="A117" t="s">
        <v>119</v>
      </c>
      <c r="B117">
        <v>0</v>
      </c>
      <c r="C117" t="s">
        <v>523</v>
      </c>
    </row>
    <row r="118" spans="1:3" x14ac:dyDescent="0.45">
      <c r="A118" t="s">
        <v>120</v>
      </c>
      <c r="B118">
        <v>0</v>
      </c>
      <c r="C118" t="s">
        <v>523</v>
      </c>
    </row>
    <row r="119" spans="1:3" x14ac:dyDescent="0.45">
      <c r="A119" t="s">
        <v>121</v>
      </c>
      <c r="B119">
        <v>0</v>
      </c>
      <c r="C119" t="s">
        <v>523</v>
      </c>
    </row>
    <row r="120" spans="1:3" x14ac:dyDescent="0.45">
      <c r="A120" t="s">
        <v>122</v>
      </c>
      <c r="B120">
        <v>0</v>
      </c>
      <c r="C120" t="s">
        <v>523</v>
      </c>
    </row>
    <row r="121" spans="1:3" x14ac:dyDescent="0.45">
      <c r="A121" t="s">
        <v>123</v>
      </c>
      <c r="B121">
        <v>0</v>
      </c>
      <c r="C121" t="s">
        <v>523</v>
      </c>
    </row>
    <row r="122" spans="1:3" x14ac:dyDescent="0.45">
      <c r="A122" t="s">
        <v>124</v>
      </c>
      <c r="B122">
        <v>0</v>
      </c>
      <c r="C122" t="s">
        <v>523</v>
      </c>
    </row>
    <row r="123" spans="1:3" x14ac:dyDescent="0.45">
      <c r="A123" t="s">
        <v>125</v>
      </c>
      <c r="B123">
        <v>0</v>
      </c>
      <c r="C123" t="s">
        <v>523</v>
      </c>
    </row>
    <row r="124" spans="1:3" x14ac:dyDescent="0.45">
      <c r="A124" t="s">
        <v>126</v>
      </c>
      <c r="B124">
        <v>0</v>
      </c>
      <c r="C124" t="s">
        <v>523</v>
      </c>
    </row>
    <row r="125" spans="1:3" x14ac:dyDescent="0.45">
      <c r="A125" t="s">
        <v>127</v>
      </c>
      <c r="B125">
        <v>0</v>
      </c>
      <c r="C125" t="s">
        <v>523</v>
      </c>
    </row>
    <row r="126" spans="1:3" x14ac:dyDescent="0.45">
      <c r="A126" t="s">
        <v>128</v>
      </c>
      <c r="B126">
        <v>0</v>
      </c>
      <c r="C126" t="s">
        <v>523</v>
      </c>
    </row>
    <row r="127" spans="1:3" x14ac:dyDescent="0.45">
      <c r="A127" t="s">
        <v>129</v>
      </c>
      <c r="B127">
        <v>0</v>
      </c>
      <c r="C127" t="s">
        <v>523</v>
      </c>
    </row>
    <row r="128" spans="1:3" x14ac:dyDescent="0.45">
      <c r="A128" t="s">
        <v>130</v>
      </c>
      <c r="B128">
        <v>0</v>
      </c>
      <c r="C128" t="s">
        <v>523</v>
      </c>
    </row>
    <row r="129" spans="1:3" x14ac:dyDescent="0.45">
      <c r="A129" t="s">
        <v>131</v>
      </c>
      <c r="B129">
        <v>0</v>
      </c>
      <c r="C129" t="s">
        <v>523</v>
      </c>
    </row>
    <row r="130" spans="1:3" x14ac:dyDescent="0.45">
      <c r="A130" t="s">
        <v>132</v>
      </c>
      <c r="B130">
        <v>0</v>
      </c>
      <c r="C130" t="s">
        <v>523</v>
      </c>
    </row>
    <row r="131" spans="1:3" x14ac:dyDescent="0.45">
      <c r="A131" t="s">
        <v>133</v>
      </c>
      <c r="B131">
        <v>0</v>
      </c>
      <c r="C131" t="s">
        <v>523</v>
      </c>
    </row>
    <row r="132" spans="1:3" x14ac:dyDescent="0.45">
      <c r="A132" t="s">
        <v>134</v>
      </c>
      <c r="B132">
        <v>0</v>
      </c>
      <c r="C132" t="s">
        <v>523</v>
      </c>
    </row>
    <row r="133" spans="1:3" x14ac:dyDescent="0.45">
      <c r="A133" t="s">
        <v>135</v>
      </c>
      <c r="B133">
        <v>0</v>
      </c>
      <c r="C133" t="s">
        <v>523</v>
      </c>
    </row>
    <row r="134" spans="1:3" x14ac:dyDescent="0.45">
      <c r="A134" t="s">
        <v>136</v>
      </c>
      <c r="B134">
        <v>0</v>
      </c>
      <c r="C134" t="s">
        <v>523</v>
      </c>
    </row>
    <row r="135" spans="1:3" x14ac:dyDescent="0.45">
      <c r="A135" t="s">
        <v>137</v>
      </c>
      <c r="B135">
        <v>0</v>
      </c>
      <c r="C135" t="s">
        <v>523</v>
      </c>
    </row>
    <row r="136" spans="1:3" x14ac:dyDescent="0.45">
      <c r="A136" t="s">
        <v>138</v>
      </c>
      <c r="B136">
        <v>0</v>
      </c>
      <c r="C136" t="s">
        <v>523</v>
      </c>
    </row>
    <row r="137" spans="1:3" x14ac:dyDescent="0.45">
      <c r="A137" t="s">
        <v>139</v>
      </c>
      <c r="B137">
        <v>0</v>
      </c>
      <c r="C137" t="s">
        <v>523</v>
      </c>
    </row>
    <row r="138" spans="1:3" x14ac:dyDescent="0.45">
      <c r="A138" t="s">
        <v>140</v>
      </c>
      <c r="B138">
        <v>0</v>
      </c>
      <c r="C138" t="s">
        <v>523</v>
      </c>
    </row>
    <row r="139" spans="1:3" x14ac:dyDescent="0.45">
      <c r="A139" t="s">
        <v>141</v>
      </c>
      <c r="B139">
        <v>0</v>
      </c>
      <c r="C139" t="s">
        <v>523</v>
      </c>
    </row>
    <row r="140" spans="1:3" x14ac:dyDescent="0.45">
      <c r="A140" t="s">
        <v>142</v>
      </c>
      <c r="B140">
        <v>0</v>
      </c>
      <c r="C140" t="s">
        <v>523</v>
      </c>
    </row>
    <row r="141" spans="1:3" x14ac:dyDescent="0.45">
      <c r="A141" t="s">
        <v>143</v>
      </c>
      <c r="B141">
        <v>0</v>
      </c>
      <c r="C141" t="s">
        <v>523</v>
      </c>
    </row>
    <row r="142" spans="1:3" x14ac:dyDescent="0.45">
      <c r="A142" t="s">
        <v>144</v>
      </c>
      <c r="B142">
        <v>0</v>
      </c>
      <c r="C142" t="s">
        <v>523</v>
      </c>
    </row>
    <row r="143" spans="1:3" x14ac:dyDescent="0.45">
      <c r="A143" t="s">
        <v>145</v>
      </c>
      <c r="B143">
        <v>0</v>
      </c>
      <c r="C143" t="s">
        <v>523</v>
      </c>
    </row>
    <row r="144" spans="1:3" x14ac:dyDescent="0.45">
      <c r="A144" t="s">
        <v>146</v>
      </c>
      <c r="B144">
        <v>0</v>
      </c>
      <c r="C144" t="s">
        <v>523</v>
      </c>
    </row>
    <row r="145" spans="1:3" x14ac:dyDescent="0.45">
      <c r="A145" t="s">
        <v>147</v>
      </c>
      <c r="B145">
        <v>0</v>
      </c>
      <c r="C145" t="s">
        <v>523</v>
      </c>
    </row>
    <row r="146" spans="1:3" x14ac:dyDescent="0.45">
      <c r="A146" t="s">
        <v>148</v>
      </c>
      <c r="B146">
        <v>0</v>
      </c>
      <c r="C146" t="s">
        <v>523</v>
      </c>
    </row>
    <row r="147" spans="1:3" x14ac:dyDescent="0.45">
      <c r="A147" t="s">
        <v>149</v>
      </c>
      <c r="B147">
        <v>0</v>
      </c>
      <c r="C147" t="s">
        <v>523</v>
      </c>
    </row>
    <row r="148" spans="1:3" x14ac:dyDescent="0.45">
      <c r="A148" t="s">
        <v>150</v>
      </c>
      <c r="B148">
        <v>0</v>
      </c>
      <c r="C148" t="s">
        <v>523</v>
      </c>
    </row>
    <row r="149" spans="1:3" x14ac:dyDescent="0.45">
      <c r="A149" t="s">
        <v>151</v>
      </c>
      <c r="B149">
        <v>0</v>
      </c>
      <c r="C149" t="s">
        <v>523</v>
      </c>
    </row>
    <row r="150" spans="1:3" x14ac:dyDescent="0.45">
      <c r="A150" t="s">
        <v>152</v>
      </c>
      <c r="B150">
        <v>0</v>
      </c>
      <c r="C150" t="s">
        <v>523</v>
      </c>
    </row>
    <row r="151" spans="1:3" x14ac:dyDescent="0.45">
      <c r="A151" t="s">
        <v>153</v>
      </c>
      <c r="B151">
        <v>0</v>
      </c>
      <c r="C151" t="s">
        <v>523</v>
      </c>
    </row>
    <row r="152" spans="1:3" x14ac:dyDescent="0.45">
      <c r="A152" t="s">
        <v>154</v>
      </c>
      <c r="B152">
        <v>0</v>
      </c>
      <c r="C152" t="s">
        <v>523</v>
      </c>
    </row>
    <row r="153" spans="1:3" x14ac:dyDescent="0.45">
      <c r="A153" t="s">
        <v>155</v>
      </c>
      <c r="B153">
        <v>0</v>
      </c>
      <c r="C153" t="s">
        <v>523</v>
      </c>
    </row>
    <row r="154" spans="1:3" x14ac:dyDescent="0.45">
      <c r="A154" t="s">
        <v>156</v>
      </c>
      <c r="B154">
        <v>0</v>
      </c>
      <c r="C154" t="s">
        <v>523</v>
      </c>
    </row>
    <row r="155" spans="1:3" x14ac:dyDescent="0.45">
      <c r="A155" t="s">
        <v>157</v>
      </c>
      <c r="B155">
        <v>0</v>
      </c>
      <c r="C155" t="s">
        <v>523</v>
      </c>
    </row>
    <row r="156" spans="1:3" x14ac:dyDescent="0.45">
      <c r="A156" t="s">
        <v>158</v>
      </c>
      <c r="B156">
        <v>0</v>
      </c>
      <c r="C156" t="s">
        <v>523</v>
      </c>
    </row>
    <row r="157" spans="1:3" x14ac:dyDescent="0.45">
      <c r="A157" t="s">
        <v>159</v>
      </c>
      <c r="B157">
        <v>0</v>
      </c>
      <c r="C157" t="s">
        <v>523</v>
      </c>
    </row>
    <row r="158" spans="1:3" x14ac:dyDescent="0.45">
      <c r="A158" t="s">
        <v>160</v>
      </c>
      <c r="B158">
        <v>0</v>
      </c>
      <c r="C158" t="s">
        <v>523</v>
      </c>
    </row>
    <row r="159" spans="1:3" x14ac:dyDescent="0.45">
      <c r="A159" t="s">
        <v>161</v>
      </c>
      <c r="B159">
        <v>0</v>
      </c>
      <c r="C159" t="s">
        <v>523</v>
      </c>
    </row>
    <row r="160" spans="1:3" x14ac:dyDescent="0.45">
      <c r="A160" t="s">
        <v>162</v>
      </c>
      <c r="B160">
        <v>0</v>
      </c>
      <c r="C160" t="s">
        <v>523</v>
      </c>
    </row>
    <row r="161" spans="1:3" x14ac:dyDescent="0.45">
      <c r="A161" t="s">
        <v>163</v>
      </c>
      <c r="B161">
        <v>0</v>
      </c>
      <c r="C161" t="s">
        <v>523</v>
      </c>
    </row>
    <row r="162" spans="1:3" x14ac:dyDescent="0.45">
      <c r="A162" t="s">
        <v>164</v>
      </c>
      <c r="B162">
        <v>0</v>
      </c>
      <c r="C162" t="s">
        <v>523</v>
      </c>
    </row>
    <row r="163" spans="1:3" x14ac:dyDescent="0.45">
      <c r="A163" t="s">
        <v>165</v>
      </c>
      <c r="B163">
        <v>0</v>
      </c>
      <c r="C163" t="s">
        <v>523</v>
      </c>
    </row>
    <row r="164" spans="1:3" x14ac:dyDescent="0.45">
      <c r="A164" t="s">
        <v>166</v>
      </c>
      <c r="B164">
        <v>0</v>
      </c>
      <c r="C164" t="s">
        <v>523</v>
      </c>
    </row>
    <row r="165" spans="1:3" x14ac:dyDescent="0.45">
      <c r="A165" t="s">
        <v>167</v>
      </c>
      <c r="B165">
        <v>0</v>
      </c>
      <c r="C165" t="s">
        <v>523</v>
      </c>
    </row>
    <row r="166" spans="1:3" x14ac:dyDescent="0.45">
      <c r="A166" t="s">
        <v>168</v>
      </c>
      <c r="B166">
        <v>0</v>
      </c>
      <c r="C166" t="s">
        <v>523</v>
      </c>
    </row>
    <row r="167" spans="1:3" x14ac:dyDescent="0.45">
      <c r="A167" t="s">
        <v>169</v>
      </c>
      <c r="B167">
        <v>0</v>
      </c>
      <c r="C167" t="s">
        <v>523</v>
      </c>
    </row>
    <row r="168" spans="1:3" x14ac:dyDescent="0.45">
      <c r="A168" t="s">
        <v>170</v>
      </c>
      <c r="B168">
        <v>0</v>
      </c>
      <c r="C168" t="s">
        <v>523</v>
      </c>
    </row>
    <row r="169" spans="1:3" x14ac:dyDescent="0.45">
      <c r="A169" t="s">
        <v>171</v>
      </c>
      <c r="B169">
        <v>0</v>
      </c>
      <c r="C169" t="s">
        <v>523</v>
      </c>
    </row>
    <row r="170" spans="1:3" x14ac:dyDescent="0.45">
      <c r="A170" t="s">
        <v>172</v>
      </c>
      <c r="B170">
        <v>0</v>
      </c>
      <c r="C170" t="s">
        <v>523</v>
      </c>
    </row>
    <row r="171" spans="1:3" x14ac:dyDescent="0.45">
      <c r="B171">
        <v>0</v>
      </c>
      <c r="C171" t="s">
        <v>523</v>
      </c>
    </row>
    <row r="172" spans="1:3" x14ac:dyDescent="0.45">
      <c r="A172" t="s">
        <v>173</v>
      </c>
      <c r="B172">
        <v>0</v>
      </c>
      <c r="C172" t="s">
        <v>523</v>
      </c>
    </row>
    <row r="173" spans="1:3" x14ac:dyDescent="0.45">
      <c r="A173" t="s">
        <v>174</v>
      </c>
      <c r="B173">
        <v>0</v>
      </c>
      <c r="C173" t="s">
        <v>523</v>
      </c>
    </row>
    <row r="174" spans="1:3" x14ac:dyDescent="0.45">
      <c r="A174" t="s">
        <v>175</v>
      </c>
      <c r="B174">
        <v>0</v>
      </c>
      <c r="C174" t="s">
        <v>523</v>
      </c>
    </row>
    <row r="175" spans="1:3" x14ac:dyDescent="0.45">
      <c r="A175" t="s">
        <v>176</v>
      </c>
      <c r="B175">
        <v>0</v>
      </c>
      <c r="C175" t="s">
        <v>523</v>
      </c>
    </row>
    <row r="176" spans="1:3" x14ac:dyDescent="0.45">
      <c r="A176" t="s">
        <v>177</v>
      </c>
      <c r="B176">
        <v>0</v>
      </c>
      <c r="C176" t="s">
        <v>523</v>
      </c>
    </row>
    <row r="177" spans="1:3" x14ac:dyDescent="0.45">
      <c r="A177" t="s">
        <v>178</v>
      </c>
      <c r="B177">
        <v>0</v>
      </c>
      <c r="C177" t="s">
        <v>523</v>
      </c>
    </row>
    <row r="178" spans="1:3" x14ac:dyDescent="0.45">
      <c r="A178" t="s">
        <v>179</v>
      </c>
      <c r="B178">
        <v>0</v>
      </c>
      <c r="C178" t="s">
        <v>523</v>
      </c>
    </row>
    <row r="179" spans="1:3" x14ac:dyDescent="0.45">
      <c r="A179" t="s">
        <v>180</v>
      </c>
      <c r="B179">
        <v>0</v>
      </c>
      <c r="C179" t="s">
        <v>523</v>
      </c>
    </row>
    <row r="180" spans="1:3" x14ac:dyDescent="0.45">
      <c r="A180" t="s">
        <v>181</v>
      </c>
      <c r="B180">
        <v>0</v>
      </c>
      <c r="C180" t="s">
        <v>523</v>
      </c>
    </row>
    <row r="181" spans="1:3" x14ac:dyDescent="0.45">
      <c r="A181" t="s">
        <v>182</v>
      </c>
      <c r="B181">
        <v>0</v>
      </c>
      <c r="C181" t="s">
        <v>523</v>
      </c>
    </row>
    <row r="182" spans="1:3" x14ac:dyDescent="0.45">
      <c r="A182" t="s">
        <v>183</v>
      </c>
      <c r="B182">
        <v>0</v>
      </c>
      <c r="C182" t="s">
        <v>523</v>
      </c>
    </row>
    <row r="183" spans="1:3" x14ac:dyDescent="0.45">
      <c r="A183" t="s">
        <v>184</v>
      </c>
      <c r="B183">
        <v>0</v>
      </c>
      <c r="C183" t="s">
        <v>523</v>
      </c>
    </row>
    <row r="184" spans="1:3" x14ac:dyDescent="0.45">
      <c r="A184" t="s">
        <v>185</v>
      </c>
      <c r="B184">
        <v>0</v>
      </c>
      <c r="C184" t="s">
        <v>523</v>
      </c>
    </row>
    <row r="185" spans="1:3" x14ac:dyDescent="0.45">
      <c r="A185" t="s">
        <v>186</v>
      </c>
      <c r="B185">
        <v>0</v>
      </c>
      <c r="C185" t="s">
        <v>523</v>
      </c>
    </row>
    <row r="186" spans="1:3" x14ac:dyDescent="0.45">
      <c r="A186" t="s">
        <v>187</v>
      </c>
      <c r="B186">
        <v>0</v>
      </c>
      <c r="C186" t="s">
        <v>523</v>
      </c>
    </row>
    <row r="187" spans="1:3" x14ac:dyDescent="0.45">
      <c r="A187" t="s">
        <v>188</v>
      </c>
      <c r="B187">
        <v>0</v>
      </c>
      <c r="C187" t="s">
        <v>523</v>
      </c>
    </row>
    <row r="188" spans="1:3" x14ac:dyDescent="0.45">
      <c r="A188" t="s">
        <v>189</v>
      </c>
      <c r="B188">
        <v>0</v>
      </c>
      <c r="C188" t="s">
        <v>523</v>
      </c>
    </row>
    <row r="189" spans="1:3" x14ac:dyDescent="0.45">
      <c r="A189" t="s">
        <v>190</v>
      </c>
      <c r="B189">
        <v>0</v>
      </c>
      <c r="C189" t="s">
        <v>523</v>
      </c>
    </row>
    <row r="190" spans="1:3" x14ac:dyDescent="0.45">
      <c r="A190" t="s">
        <v>191</v>
      </c>
      <c r="B190">
        <v>0</v>
      </c>
      <c r="C190" t="s">
        <v>523</v>
      </c>
    </row>
    <row r="191" spans="1:3" x14ac:dyDescent="0.45">
      <c r="A191" t="s">
        <v>192</v>
      </c>
      <c r="B191">
        <v>0</v>
      </c>
      <c r="C191" t="s">
        <v>523</v>
      </c>
    </row>
    <row r="192" spans="1:3" x14ac:dyDescent="0.45">
      <c r="A192" t="s">
        <v>193</v>
      </c>
      <c r="B192">
        <v>0</v>
      </c>
      <c r="C192" t="s">
        <v>523</v>
      </c>
    </row>
    <row r="193" spans="1:3" x14ac:dyDescent="0.45">
      <c r="A193" t="s">
        <v>194</v>
      </c>
      <c r="B193">
        <v>0</v>
      </c>
      <c r="C193" t="s">
        <v>523</v>
      </c>
    </row>
    <row r="194" spans="1:3" x14ac:dyDescent="0.45">
      <c r="A194" t="s">
        <v>195</v>
      </c>
      <c r="B194">
        <v>0</v>
      </c>
      <c r="C194" t="s">
        <v>523</v>
      </c>
    </row>
    <row r="195" spans="1:3" x14ac:dyDescent="0.45">
      <c r="A195" t="s">
        <v>196</v>
      </c>
      <c r="B195">
        <v>0</v>
      </c>
      <c r="C195" t="s">
        <v>523</v>
      </c>
    </row>
    <row r="196" spans="1:3" x14ac:dyDescent="0.45">
      <c r="A196" t="s">
        <v>197</v>
      </c>
      <c r="B196">
        <v>0</v>
      </c>
      <c r="C196" t="s">
        <v>523</v>
      </c>
    </row>
    <row r="197" spans="1:3" x14ac:dyDescent="0.45">
      <c r="A197" t="s">
        <v>198</v>
      </c>
      <c r="B197">
        <v>0</v>
      </c>
      <c r="C197" t="s">
        <v>523</v>
      </c>
    </row>
    <row r="198" spans="1:3" x14ac:dyDescent="0.45">
      <c r="A198" t="s">
        <v>199</v>
      </c>
      <c r="B198">
        <v>0</v>
      </c>
      <c r="C198" t="s">
        <v>523</v>
      </c>
    </row>
    <row r="199" spans="1:3" x14ac:dyDescent="0.45">
      <c r="A199" t="s">
        <v>200</v>
      </c>
      <c r="B199">
        <v>0</v>
      </c>
      <c r="C199" t="s">
        <v>523</v>
      </c>
    </row>
    <row r="200" spans="1:3" x14ac:dyDescent="0.45">
      <c r="A200" t="s">
        <v>201</v>
      </c>
      <c r="B200">
        <v>0</v>
      </c>
      <c r="C200" t="s">
        <v>523</v>
      </c>
    </row>
    <row r="201" spans="1:3" x14ac:dyDescent="0.45">
      <c r="A201" t="s">
        <v>202</v>
      </c>
      <c r="B201">
        <v>0</v>
      </c>
      <c r="C201" t="s">
        <v>523</v>
      </c>
    </row>
    <row r="202" spans="1:3" x14ac:dyDescent="0.45">
      <c r="A202" t="s">
        <v>203</v>
      </c>
      <c r="B202">
        <v>0</v>
      </c>
      <c r="C202" t="s">
        <v>523</v>
      </c>
    </row>
    <row r="203" spans="1:3" x14ac:dyDescent="0.45">
      <c r="A203" t="s">
        <v>204</v>
      </c>
      <c r="B203">
        <v>0</v>
      </c>
      <c r="C203" t="s">
        <v>523</v>
      </c>
    </row>
    <row r="204" spans="1:3" x14ac:dyDescent="0.45">
      <c r="A204" t="s">
        <v>205</v>
      </c>
      <c r="B204">
        <v>0</v>
      </c>
      <c r="C204" t="s">
        <v>523</v>
      </c>
    </row>
    <row r="205" spans="1:3" x14ac:dyDescent="0.45">
      <c r="A205" t="s">
        <v>206</v>
      </c>
      <c r="B205">
        <v>0</v>
      </c>
      <c r="C205" t="s">
        <v>523</v>
      </c>
    </row>
    <row r="206" spans="1:3" x14ac:dyDescent="0.45">
      <c r="A206" t="s">
        <v>207</v>
      </c>
      <c r="B206">
        <v>0</v>
      </c>
      <c r="C206" t="s">
        <v>523</v>
      </c>
    </row>
    <row r="207" spans="1:3" x14ac:dyDescent="0.45">
      <c r="A207" t="s">
        <v>208</v>
      </c>
      <c r="B207">
        <v>0</v>
      </c>
      <c r="C207" t="s">
        <v>523</v>
      </c>
    </row>
    <row r="208" spans="1:3" x14ac:dyDescent="0.45">
      <c r="A208" t="s">
        <v>209</v>
      </c>
      <c r="B208">
        <v>0</v>
      </c>
      <c r="C208" t="s">
        <v>523</v>
      </c>
    </row>
    <row r="209" spans="1:3" x14ac:dyDescent="0.45">
      <c r="A209" t="s">
        <v>210</v>
      </c>
      <c r="B209">
        <v>0</v>
      </c>
      <c r="C209" t="s">
        <v>523</v>
      </c>
    </row>
    <row r="210" spans="1:3" x14ac:dyDescent="0.45">
      <c r="A210" t="s">
        <v>211</v>
      </c>
      <c r="B210">
        <v>0</v>
      </c>
      <c r="C210" t="s">
        <v>523</v>
      </c>
    </row>
    <row r="211" spans="1:3" x14ac:dyDescent="0.45">
      <c r="A211" t="s">
        <v>212</v>
      </c>
      <c r="B211">
        <v>0</v>
      </c>
      <c r="C211" t="s">
        <v>523</v>
      </c>
    </row>
    <row r="212" spans="1:3" x14ac:dyDescent="0.45">
      <c r="A212" t="s">
        <v>213</v>
      </c>
      <c r="B212">
        <v>0</v>
      </c>
      <c r="C212" t="s">
        <v>523</v>
      </c>
    </row>
    <row r="213" spans="1:3" x14ac:dyDescent="0.45">
      <c r="A213" t="s">
        <v>214</v>
      </c>
      <c r="B213">
        <v>0</v>
      </c>
      <c r="C213" t="s">
        <v>523</v>
      </c>
    </row>
    <row r="214" spans="1:3" x14ac:dyDescent="0.45">
      <c r="A214" t="s">
        <v>215</v>
      </c>
      <c r="B214">
        <v>0</v>
      </c>
      <c r="C214" t="s">
        <v>523</v>
      </c>
    </row>
    <row r="215" spans="1:3" x14ac:dyDescent="0.45">
      <c r="A215" t="s">
        <v>216</v>
      </c>
      <c r="B215">
        <v>0</v>
      </c>
      <c r="C215" t="s">
        <v>523</v>
      </c>
    </row>
    <row r="216" spans="1:3" x14ac:dyDescent="0.45">
      <c r="A216" t="s">
        <v>217</v>
      </c>
      <c r="B216">
        <v>0</v>
      </c>
      <c r="C216" t="s">
        <v>523</v>
      </c>
    </row>
    <row r="217" spans="1:3" x14ac:dyDescent="0.45">
      <c r="A217" t="s">
        <v>218</v>
      </c>
      <c r="B217">
        <v>0</v>
      </c>
      <c r="C217" t="s">
        <v>523</v>
      </c>
    </row>
    <row r="218" spans="1:3" x14ac:dyDescent="0.45">
      <c r="A218" t="s">
        <v>219</v>
      </c>
      <c r="B218">
        <v>0</v>
      </c>
      <c r="C218" t="s">
        <v>523</v>
      </c>
    </row>
    <row r="219" spans="1:3" x14ac:dyDescent="0.45">
      <c r="A219" t="s">
        <v>220</v>
      </c>
      <c r="B219">
        <v>0</v>
      </c>
      <c r="C219" t="s">
        <v>523</v>
      </c>
    </row>
    <row r="220" spans="1:3" x14ac:dyDescent="0.45">
      <c r="A220" t="s">
        <v>221</v>
      </c>
      <c r="B220">
        <v>0</v>
      </c>
      <c r="C220" t="s">
        <v>523</v>
      </c>
    </row>
    <row r="221" spans="1:3" x14ac:dyDescent="0.45">
      <c r="A221" t="s">
        <v>222</v>
      </c>
      <c r="B221">
        <v>0</v>
      </c>
      <c r="C221" t="s">
        <v>523</v>
      </c>
    </row>
    <row r="222" spans="1:3" x14ac:dyDescent="0.45">
      <c r="A222" t="s">
        <v>223</v>
      </c>
      <c r="B222">
        <v>0</v>
      </c>
      <c r="C222" t="s">
        <v>523</v>
      </c>
    </row>
    <row r="223" spans="1:3" x14ac:dyDescent="0.45">
      <c r="A223" t="s">
        <v>224</v>
      </c>
      <c r="B223">
        <v>0</v>
      </c>
      <c r="C223" t="s">
        <v>523</v>
      </c>
    </row>
    <row r="224" spans="1:3" x14ac:dyDescent="0.45">
      <c r="A224" t="s">
        <v>225</v>
      </c>
      <c r="B224">
        <v>0</v>
      </c>
      <c r="C224" t="s">
        <v>523</v>
      </c>
    </row>
    <row r="225" spans="1:3" x14ac:dyDescent="0.45">
      <c r="A225" t="s">
        <v>226</v>
      </c>
      <c r="B225">
        <v>0</v>
      </c>
      <c r="C225" t="s">
        <v>523</v>
      </c>
    </row>
    <row r="226" spans="1:3" x14ac:dyDescent="0.45">
      <c r="A226" t="s">
        <v>227</v>
      </c>
      <c r="B226">
        <v>0</v>
      </c>
      <c r="C226" t="s">
        <v>523</v>
      </c>
    </row>
    <row r="227" spans="1:3" x14ac:dyDescent="0.45">
      <c r="A227" t="s">
        <v>228</v>
      </c>
      <c r="B227">
        <v>0</v>
      </c>
      <c r="C227" t="s">
        <v>523</v>
      </c>
    </row>
    <row r="228" spans="1:3" x14ac:dyDescent="0.45">
      <c r="A228" t="s">
        <v>229</v>
      </c>
      <c r="B228">
        <v>0</v>
      </c>
      <c r="C228" t="s">
        <v>523</v>
      </c>
    </row>
    <row r="229" spans="1:3" x14ac:dyDescent="0.45">
      <c r="A229" t="s">
        <v>230</v>
      </c>
      <c r="B229">
        <v>0</v>
      </c>
      <c r="C229" t="s">
        <v>523</v>
      </c>
    </row>
    <row r="230" spans="1:3" x14ac:dyDescent="0.45">
      <c r="A230" t="s">
        <v>231</v>
      </c>
      <c r="B230">
        <v>0</v>
      </c>
      <c r="C230" t="s">
        <v>523</v>
      </c>
    </row>
    <row r="231" spans="1:3" x14ac:dyDescent="0.45">
      <c r="A231" t="s">
        <v>232</v>
      </c>
      <c r="B231">
        <v>0</v>
      </c>
      <c r="C231" t="s">
        <v>523</v>
      </c>
    </row>
    <row r="232" spans="1:3" x14ac:dyDescent="0.45">
      <c r="A232" t="s">
        <v>233</v>
      </c>
      <c r="B232">
        <v>0</v>
      </c>
      <c r="C232" t="s">
        <v>523</v>
      </c>
    </row>
    <row r="233" spans="1:3" x14ac:dyDescent="0.45">
      <c r="A233" t="s">
        <v>234</v>
      </c>
      <c r="B233">
        <v>0</v>
      </c>
      <c r="C233" t="s">
        <v>523</v>
      </c>
    </row>
    <row r="234" spans="1:3" x14ac:dyDescent="0.45">
      <c r="A234" t="s">
        <v>235</v>
      </c>
      <c r="B234">
        <v>0</v>
      </c>
      <c r="C234" t="s">
        <v>523</v>
      </c>
    </row>
    <row r="235" spans="1:3" x14ac:dyDescent="0.45">
      <c r="A235" t="s">
        <v>236</v>
      </c>
      <c r="B235">
        <v>0</v>
      </c>
      <c r="C235" t="s">
        <v>523</v>
      </c>
    </row>
    <row r="236" spans="1:3" x14ac:dyDescent="0.45">
      <c r="A236" t="s">
        <v>237</v>
      </c>
      <c r="B236">
        <v>0</v>
      </c>
      <c r="C236" t="s">
        <v>523</v>
      </c>
    </row>
    <row r="237" spans="1:3" x14ac:dyDescent="0.45">
      <c r="A237" t="s">
        <v>238</v>
      </c>
      <c r="B237">
        <v>0</v>
      </c>
      <c r="C237" t="s">
        <v>523</v>
      </c>
    </row>
    <row r="238" spans="1:3" x14ac:dyDescent="0.45">
      <c r="A238" t="s">
        <v>239</v>
      </c>
      <c r="B238">
        <v>0</v>
      </c>
      <c r="C238" t="s">
        <v>523</v>
      </c>
    </row>
    <row r="239" spans="1:3" x14ac:dyDescent="0.45">
      <c r="A239" t="s">
        <v>240</v>
      </c>
      <c r="B239">
        <v>0</v>
      </c>
      <c r="C239" t="s">
        <v>523</v>
      </c>
    </row>
    <row r="240" spans="1:3" x14ac:dyDescent="0.45">
      <c r="A240" t="s">
        <v>241</v>
      </c>
      <c r="B240">
        <v>0</v>
      </c>
      <c r="C240" t="s">
        <v>523</v>
      </c>
    </row>
    <row r="241" spans="1:3" x14ac:dyDescent="0.45">
      <c r="A241" t="s">
        <v>242</v>
      </c>
      <c r="B241">
        <v>0</v>
      </c>
      <c r="C241" t="s">
        <v>523</v>
      </c>
    </row>
    <row r="242" spans="1:3" x14ac:dyDescent="0.45">
      <c r="A242" t="s">
        <v>243</v>
      </c>
      <c r="B242">
        <v>0</v>
      </c>
      <c r="C242" t="s">
        <v>523</v>
      </c>
    </row>
    <row r="243" spans="1:3" x14ac:dyDescent="0.45">
      <c r="A243" t="s">
        <v>244</v>
      </c>
      <c r="B243">
        <v>0</v>
      </c>
      <c r="C243" t="s">
        <v>523</v>
      </c>
    </row>
    <row r="244" spans="1:3" x14ac:dyDescent="0.45">
      <c r="A244" t="s">
        <v>245</v>
      </c>
      <c r="B244">
        <v>0</v>
      </c>
      <c r="C244" t="s">
        <v>523</v>
      </c>
    </row>
    <row r="245" spans="1:3" x14ac:dyDescent="0.45">
      <c r="A245" t="s">
        <v>246</v>
      </c>
      <c r="B245">
        <v>0</v>
      </c>
      <c r="C245" t="s">
        <v>523</v>
      </c>
    </row>
    <row r="246" spans="1:3" x14ac:dyDescent="0.45">
      <c r="A246" t="s">
        <v>247</v>
      </c>
      <c r="B246">
        <v>0</v>
      </c>
      <c r="C246" t="s">
        <v>523</v>
      </c>
    </row>
    <row r="247" spans="1:3" x14ac:dyDescent="0.45">
      <c r="A247" t="s">
        <v>248</v>
      </c>
      <c r="B247">
        <v>0</v>
      </c>
      <c r="C247" t="s">
        <v>523</v>
      </c>
    </row>
    <row r="248" spans="1:3" x14ac:dyDescent="0.45">
      <c r="A248" t="s">
        <v>249</v>
      </c>
      <c r="B248">
        <v>0</v>
      </c>
      <c r="C248" t="s">
        <v>523</v>
      </c>
    </row>
    <row r="249" spans="1:3" x14ac:dyDescent="0.45">
      <c r="A249" t="s">
        <v>250</v>
      </c>
      <c r="B249">
        <v>0</v>
      </c>
      <c r="C249" t="s">
        <v>523</v>
      </c>
    </row>
    <row r="250" spans="1:3" x14ac:dyDescent="0.45">
      <c r="A250" t="s">
        <v>251</v>
      </c>
      <c r="B250">
        <v>0</v>
      </c>
      <c r="C250" t="s">
        <v>523</v>
      </c>
    </row>
    <row r="251" spans="1:3" x14ac:dyDescent="0.45">
      <c r="A251" t="s">
        <v>252</v>
      </c>
      <c r="B251">
        <v>0</v>
      </c>
      <c r="C251" t="s">
        <v>523</v>
      </c>
    </row>
    <row r="252" spans="1:3" x14ac:dyDescent="0.45">
      <c r="A252" t="s">
        <v>253</v>
      </c>
      <c r="B252">
        <v>0</v>
      </c>
      <c r="C252" t="s">
        <v>523</v>
      </c>
    </row>
    <row r="253" spans="1:3" x14ac:dyDescent="0.45">
      <c r="A253" t="s">
        <v>254</v>
      </c>
      <c r="B253">
        <v>0</v>
      </c>
      <c r="C253" t="s">
        <v>523</v>
      </c>
    </row>
    <row r="254" spans="1:3" x14ac:dyDescent="0.45">
      <c r="A254" t="s">
        <v>255</v>
      </c>
      <c r="B254">
        <v>0</v>
      </c>
      <c r="C254" t="s">
        <v>523</v>
      </c>
    </row>
    <row r="255" spans="1:3" x14ac:dyDescent="0.45">
      <c r="A255" t="s">
        <v>256</v>
      </c>
      <c r="B255">
        <v>0</v>
      </c>
      <c r="C255" t="s">
        <v>523</v>
      </c>
    </row>
    <row r="256" spans="1:3" x14ac:dyDescent="0.45">
      <c r="A256" t="s">
        <v>257</v>
      </c>
      <c r="B256">
        <v>0</v>
      </c>
      <c r="C256" t="s">
        <v>523</v>
      </c>
    </row>
    <row r="257" spans="1:3" x14ac:dyDescent="0.45">
      <c r="A257" t="s">
        <v>258</v>
      </c>
      <c r="B257">
        <v>0</v>
      </c>
      <c r="C257" t="s">
        <v>523</v>
      </c>
    </row>
    <row r="258" spans="1:3" x14ac:dyDescent="0.45">
      <c r="A258" t="s">
        <v>259</v>
      </c>
      <c r="B258">
        <v>0</v>
      </c>
      <c r="C258" t="s">
        <v>523</v>
      </c>
    </row>
    <row r="259" spans="1:3" x14ac:dyDescent="0.45">
      <c r="A259" t="s">
        <v>260</v>
      </c>
      <c r="B259">
        <v>0</v>
      </c>
      <c r="C259" t="s">
        <v>523</v>
      </c>
    </row>
    <row r="260" spans="1:3" x14ac:dyDescent="0.45">
      <c r="A260" t="s">
        <v>261</v>
      </c>
      <c r="B260">
        <v>0</v>
      </c>
      <c r="C260" t="s">
        <v>523</v>
      </c>
    </row>
    <row r="261" spans="1:3" x14ac:dyDescent="0.45">
      <c r="A261" t="s">
        <v>262</v>
      </c>
      <c r="B261">
        <v>0</v>
      </c>
      <c r="C261" t="s">
        <v>523</v>
      </c>
    </row>
    <row r="262" spans="1:3" x14ac:dyDescent="0.45">
      <c r="A262" t="s">
        <v>263</v>
      </c>
      <c r="B262">
        <v>0</v>
      </c>
      <c r="C262" t="s">
        <v>523</v>
      </c>
    </row>
    <row r="263" spans="1:3" x14ac:dyDescent="0.45">
      <c r="A263" t="s">
        <v>264</v>
      </c>
      <c r="B263">
        <v>0</v>
      </c>
      <c r="C263" t="s">
        <v>523</v>
      </c>
    </row>
    <row r="264" spans="1:3" x14ac:dyDescent="0.45">
      <c r="A264" t="s">
        <v>265</v>
      </c>
      <c r="B264">
        <v>0</v>
      </c>
      <c r="C264" t="s">
        <v>523</v>
      </c>
    </row>
    <row r="265" spans="1:3" x14ac:dyDescent="0.45">
      <c r="A265" t="s">
        <v>266</v>
      </c>
      <c r="B265">
        <v>0</v>
      </c>
      <c r="C265" t="s">
        <v>523</v>
      </c>
    </row>
    <row r="266" spans="1:3" x14ac:dyDescent="0.45">
      <c r="A266" t="s">
        <v>267</v>
      </c>
      <c r="B266">
        <v>0</v>
      </c>
      <c r="C266" t="s">
        <v>523</v>
      </c>
    </row>
    <row r="267" spans="1:3" x14ac:dyDescent="0.45">
      <c r="A267" t="s">
        <v>268</v>
      </c>
      <c r="B267">
        <v>0</v>
      </c>
      <c r="C267" t="s">
        <v>523</v>
      </c>
    </row>
    <row r="268" spans="1:3" x14ac:dyDescent="0.45">
      <c r="A268" t="s">
        <v>269</v>
      </c>
      <c r="B268">
        <v>0</v>
      </c>
      <c r="C268" t="s">
        <v>523</v>
      </c>
    </row>
    <row r="269" spans="1:3" x14ac:dyDescent="0.45">
      <c r="A269" t="s">
        <v>270</v>
      </c>
      <c r="B269">
        <v>0</v>
      </c>
      <c r="C269" t="s">
        <v>523</v>
      </c>
    </row>
    <row r="270" spans="1:3" x14ac:dyDescent="0.45">
      <c r="A270" t="s">
        <v>271</v>
      </c>
      <c r="B270">
        <v>0</v>
      </c>
      <c r="C270" t="s">
        <v>523</v>
      </c>
    </row>
    <row r="271" spans="1:3" x14ac:dyDescent="0.45">
      <c r="A271" t="s">
        <v>272</v>
      </c>
      <c r="B271">
        <v>0</v>
      </c>
      <c r="C271" t="s">
        <v>523</v>
      </c>
    </row>
    <row r="272" spans="1:3" x14ac:dyDescent="0.45">
      <c r="A272" t="s">
        <v>273</v>
      </c>
      <c r="B272">
        <v>0</v>
      </c>
      <c r="C272" t="s">
        <v>523</v>
      </c>
    </row>
    <row r="273" spans="1:3" x14ac:dyDescent="0.45">
      <c r="A273" t="s">
        <v>274</v>
      </c>
      <c r="B273">
        <v>0</v>
      </c>
      <c r="C273" t="s">
        <v>523</v>
      </c>
    </row>
    <row r="274" spans="1:3" x14ac:dyDescent="0.45">
      <c r="A274" t="s">
        <v>275</v>
      </c>
      <c r="B274">
        <v>0</v>
      </c>
      <c r="C274" t="s">
        <v>523</v>
      </c>
    </row>
    <row r="275" spans="1:3" x14ac:dyDescent="0.45">
      <c r="A275" t="s">
        <v>276</v>
      </c>
      <c r="B275">
        <v>0</v>
      </c>
      <c r="C275" t="s">
        <v>523</v>
      </c>
    </row>
    <row r="276" spans="1:3" x14ac:dyDescent="0.45">
      <c r="A276" t="s">
        <v>277</v>
      </c>
      <c r="B276">
        <v>0</v>
      </c>
      <c r="C276" t="s">
        <v>523</v>
      </c>
    </row>
    <row r="277" spans="1:3" x14ac:dyDescent="0.45">
      <c r="A277" t="s">
        <v>278</v>
      </c>
      <c r="B277">
        <v>0</v>
      </c>
      <c r="C277" t="s">
        <v>523</v>
      </c>
    </row>
    <row r="278" spans="1:3" x14ac:dyDescent="0.45">
      <c r="A278" t="s">
        <v>279</v>
      </c>
      <c r="B278">
        <v>0</v>
      </c>
      <c r="C278" t="s">
        <v>523</v>
      </c>
    </row>
    <row r="279" spans="1:3" x14ac:dyDescent="0.45">
      <c r="A279" t="s">
        <v>280</v>
      </c>
      <c r="B279">
        <v>0</v>
      </c>
      <c r="C279" t="s">
        <v>523</v>
      </c>
    </row>
    <row r="280" spans="1:3" x14ac:dyDescent="0.45">
      <c r="A280" t="s">
        <v>281</v>
      </c>
      <c r="B280">
        <v>0</v>
      </c>
      <c r="C280" t="s">
        <v>523</v>
      </c>
    </row>
    <row r="281" spans="1:3" x14ac:dyDescent="0.45">
      <c r="A281" t="s">
        <v>282</v>
      </c>
      <c r="B281">
        <v>0</v>
      </c>
      <c r="C281" t="s">
        <v>523</v>
      </c>
    </row>
    <row r="282" spans="1:3" x14ac:dyDescent="0.45">
      <c r="A282" t="s">
        <v>283</v>
      </c>
      <c r="B282">
        <v>0</v>
      </c>
      <c r="C282" t="s">
        <v>523</v>
      </c>
    </row>
    <row r="283" spans="1:3" x14ac:dyDescent="0.45">
      <c r="A283" t="s">
        <v>284</v>
      </c>
      <c r="B283">
        <v>0</v>
      </c>
      <c r="C283" t="s">
        <v>523</v>
      </c>
    </row>
    <row r="284" spans="1:3" x14ac:dyDescent="0.45">
      <c r="A284" t="s">
        <v>285</v>
      </c>
      <c r="B284">
        <v>0</v>
      </c>
      <c r="C284" t="s">
        <v>523</v>
      </c>
    </row>
    <row r="285" spans="1:3" x14ac:dyDescent="0.45">
      <c r="A285" t="s">
        <v>286</v>
      </c>
      <c r="B285">
        <v>0</v>
      </c>
      <c r="C285" t="s">
        <v>523</v>
      </c>
    </row>
    <row r="286" spans="1:3" x14ac:dyDescent="0.45">
      <c r="A286" t="s">
        <v>287</v>
      </c>
      <c r="B286">
        <v>0</v>
      </c>
      <c r="C286" t="s">
        <v>523</v>
      </c>
    </row>
    <row r="287" spans="1:3" x14ac:dyDescent="0.45">
      <c r="A287" t="s">
        <v>288</v>
      </c>
      <c r="B287">
        <v>0</v>
      </c>
      <c r="C287" t="s">
        <v>523</v>
      </c>
    </row>
    <row r="288" spans="1:3" x14ac:dyDescent="0.45">
      <c r="A288" t="s">
        <v>289</v>
      </c>
      <c r="B288">
        <v>0</v>
      </c>
      <c r="C288" t="s">
        <v>523</v>
      </c>
    </row>
    <row r="289" spans="1:3" x14ac:dyDescent="0.45">
      <c r="A289" t="s">
        <v>290</v>
      </c>
      <c r="B289">
        <v>0</v>
      </c>
      <c r="C289" t="s">
        <v>523</v>
      </c>
    </row>
    <row r="290" spans="1:3" x14ac:dyDescent="0.45">
      <c r="A290" t="s">
        <v>291</v>
      </c>
      <c r="B290">
        <v>0</v>
      </c>
      <c r="C290" t="s">
        <v>523</v>
      </c>
    </row>
    <row r="291" spans="1:3" x14ac:dyDescent="0.45">
      <c r="A291" t="s">
        <v>292</v>
      </c>
      <c r="B291">
        <v>0</v>
      </c>
      <c r="C291" t="s">
        <v>523</v>
      </c>
    </row>
    <row r="292" spans="1:3" x14ac:dyDescent="0.45">
      <c r="A292" t="s">
        <v>293</v>
      </c>
      <c r="B292">
        <v>0</v>
      </c>
      <c r="C292" t="s">
        <v>523</v>
      </c>
    </row>
    <row r="293" spans="1:3" x14ac:dyDescent="0.45">
      <c r="A293" t="s">
        <v>294</v>
      </c>
      <c r="B293">
        <v>0</v>
      </c>
      <c r="C293" t="s">
        <v>523</v>
      </c>
    </row>
    <row r="294" spans="1:3" x14ac:dyDescent="0.45">
      <c r="A294" t="s">
        <v>295</v>
      </c>
      <c r="B294">
        <v>0</v>
      </c>
      <c r="C294" t="s">
        <v>523</v>
      </c>
    </row>
    <row r="295" spans="1:3" x14ac:dyDescent="0.45">
      <c r="A295" t="s">
        <v>296</v>
      </c>
      <c r="B295">
        <v>0</v>
      </c>
      <c r="C295" t="s">
        <v>523</v>
      </c>
    </row>
    <row r="296" spans="1:3" x14ac:dyDescent="0.45">
      <c r="A296" t="s">
        <v>297</v>
      </c>
      <c r="B296">
        <v>0</v>
      </c>
      <c r="C296" t="s">
        <v>523</v>
      </c>
    </row>
    <row r="297" spans="1:3" x14ac:dyDescent="0.45">
      <c r="A297" t="s">
        <v>298</v>
      </c>
      <c r="B297">
        <v>0</v>
      </c>
      <c r="C297" t="s">
        <v>523</v>
      </c>
    </row>
    <row r="298" spans="1:3" x14ac:dyDescent="0.45">
      <c r="A298" t="s">
        <v>299</v>
      </c>
      <c r="B298">
        <v>0</v>
      </c>
      <c r="C298" t="s">
        <v>523</v>
      </c>
    </row>
    <row r="299" spans="1:3" x14ac:dyDescent="0.45">
      <c r="A299" t="s">
        <v>300</v>
      </c>
      <c r="B299">
        <v>0</v>
      </c>
      <c r="C299" t="s">
        <v>523</v>
      </c>
    </row>
    <row r="300" spans="1:3" x14ac:dyDescent="0.45">
      <c r="A300" t="s">
        <v>301</v>
      </c>
      <c r="B300">
        <v>0</v>
      </c>
      <c r="C300" t="s">
        <v>523</v>
      </c>
    </row>
    <row r="301" spans="1:3" x14ac:dyDescent="0.45">
      <c r="A301" t="s">
        <v>302</v>
      </c>
      <c r="B301">
        <v>0</v>
      </c>
      <c r="C301" t="s">
        <v>523</v>
      </c>
    </row>
    <row r="302" spans="1:3" x14ac:dyDescent="0.45">
      <c r="A302" t="s">
        <v>303</v>
      </c>
      <c r="B302">
        <v>0</v>
      </c>
      <c r="C302" t="s">
        <v>523</v>
      </c>
    </row>
    <row r="303" spans="1:3" x14ac:dyDescent="0.45">
      <c r="A303" t="s">
        <v>304</v>
      </c>
      <c r="B303">
        <v>0</v>
      </c>
      <c r="C303" t="s">
        <v>523</v>
      </c>
    </row>
    <row r="304" spans="1:3" x14ac:dyDescent="0.45">
      <c r="A304" t="s">
        <v>305</v>
      </c>
      <c r="B304">
        <v>0</v>
      </c>
      <c r="C304" t="s">
        <v>523</v>
      </c>
    </row>
    <row r="305" spans="1:3" x14ac:dyDescent="0.45">
      <c r="A305" t="s">
        <v>306</v>
      </c>
      <c r="B305">
        <v>0</v>
      </c>
      <c r="C305" t="s">
        <v>523</v>
      </c>
    </row>
    <row r="306" spans="1:3" x14ac:dyDescent="0.45">
      <c r="A306" t="s">
        <v>307</v>
      </c>
      <c r="B306">
        <v>0</v>
      </c>
      <c r="C306" t="s">
        <v>523</v>
      </c>
    </row>
    <row r="307" spans="1:3" x14ac:dyDescent="0.45">
      <c r="A307" t="s">
        <v>308</v>
      </c>
      <c r="B307">
        <v>0</v>
      </c>
      <c r="C307" t="s">
        <v>523</v>
      </c>
    </row>
    <row r="308" spans="1:3" x14ac:dyDescent="0.45">
      <c r="A308" t="s">
        <v>309</v>
      </c>
      <c r="B308">
        <v>0</v>
      </c>
      <c r="C308" t="s">
        <v>523</v>
      </c>
    </row>
    <row r="309" spans="1:3" x14ac:dyDescent="0.45">
      <c r="A309" t="s">
        <v>310</v>
      </c>
      <c r="B309">
        <v>0</v>
      </c>
      <c r="C309" t="s">
        <v>523</v>
      </c>
    </row>
    <row r="310" spans="1:3" x14ac:dyDescent="0.45">
      <c r="A310" t="s">
        <v>311</v>
      </c>
      <c r="B310">
        <v>0</v>
      </c>
      <c r="C310" t="s">
        <v>523</v>
      </c>
    </row>
    <row r="311" spans="1:3" x14ac:dyDescent="0.45">
      <c r="A311" t="s">
        <v>312</v>
      </c>
      <c r="B311">
        <v>0</v>
      </c>
      <c r="C311" t="s">
        <v>523</v>
      </c>
    </row>
    <row r="312" spans="1:3" x14ac:dyDescent="0.45">
      <c r="A312" t="s">
        <v>313</v>
      </c>
      <c r="B312">
        <v>0</v>
      </c>
      <c r="C312" t="s">
        <v>523</v>
      </c>
    </row>
    <row r="313" spans="1:3" x14ac:dyDescent="0.45">
      <c r="A313" t="s">
        <v>314</v>
      </c>
      <c r="B313">
        <v>0</v>
      </c>
      <c r="C313" t="s">
        <v>523</v>
      </c>
    </row>
    <row r="314" spans="1:3" x14ac:dyDescent="0.45">
      <c r="A314" t="s">
        <v>315</v>
      </c>
      <c r="B314">
        <v>0</v>
      </c>
      <c r="C314" t="s">
        <v>523</v>
      </c>
    </row>
    <row r="315" spans="1:3" x14ac:dyDescent="0.45">
      <c r="A315" t="s">
        <v>316</v>
      </c>
      <c r="B315">
        <v>0</v>
      </c>
      <c r="C315" t="s">
        <v>523</v>
      </c>
    </row>
    <row r="316" spans="1:3" x14ac:dyDescent="0.45">
      <c r="A316" t="s">
        <v>317</v>
      </c>
      <c r="B316">
        <v>0</v>
      </c>
      <c r="C316" t="s">
        <v>523</v>
      </c>
    </row>
    <row r="317" spans="1:3" x14ac:dyDescent="0.45">
      <c r="A317" t="s">
        <v>318</v>
      </c>
      <c r="B317">
        <v>0</v>
      </c>
      <c r="C317" t="s">
        <v>523</v>
      </c>
    </row>
    <row r="318" spans="1:3" x14ac:dyDescent="0.45">
      <c r="A318" t="s">
        <v>319</v>
      </c>
      <c r="B318">
        <v>0</v>
      </c>
      <c r="C318" t="s">
        <v>523</v>
      </c>
    </row>
    <row r="319" spans="1:3" x14ac:dyDescent="0.45">
      <c r="A319" t="s">
        <v>320</v>
      </c>
      <c r="B319">
        <v>0</v>
      </c>
      <c r="C319" t="s">
        <v>523</v>
      </c>
    </row>
    <row r="320" spans="1:3" x14ac:dyDescent="0.45">
      <c r="A320" t="s">
        <v>321</v>
      </c>
      <c r="B320">
        <v>0</v>
      </c>
      <c r="C320" t="s">
        <v>523</v>
      </c>
    </row>
    <row r="321" spans="1:3" x14ac:dyDescent="0.45">
      <c r="A321" t="s">
        <v>322</v>
      </c>
      <c r="B321">
        <v>0</v>
      </c>
      <c r="C321" t="s">
        <v>523</v>
      </c>
    </row>
    <row r="322" spans="1:3" x14ac:dyDescent="0.45">
      <c r="A322" t="s">
        <v>323</v>
      </c>
      <c r="B322">
        <v>0</v>
      </c>
      <c r="C322" t="s">
        <v>523</v>
      </c>
    </row>
    <row r="323" spans="1:3" x14ac:dyDescent="0.45">
      <c r="A323" t="s">
        <v>324</v>
      </c>
      <c r="B323">
        <v>0</v>
      </c>
      <c r="C323" t="s">
        <v>523</v>
      </c>
    </row>
    <row r="324" spans="1:3" x14ac:dyDescent="0.45">
      <c r="A324" t="s">
        <v>325</v>
      </c>
      <c r="B324">
        <v>0</v>
      </c>
      <c r="C324" t="s">
        <v>523</v>
      </c>
    </row>
    <row r="325" spans="1:3" x14ac:dyDescent="0.45">
      <c r="A325" t="s">
        <v>326</v>
      </c>
      <c r="B325">
        <v>0</v>
      </c>
      <c r="C325" t="s">
        <v>523</v>
      </c>
    </row>
    <row r="326" spans="1:3" x14ac:dyDescent="0.45">
      <c r="A326" t="s">
        <v>327</v>
      </c>
      <c r="B326">
        <v>0</v>
      </c>
      <c r="C326" t="s">
        <v>523</v>
      </c>
    </row>
    <row r="327" spans="1:3" x14ac:dyDescent="0.45">
      <c r="A327" t="s">
        <v>328</v>
      </c>
      <c r="B327">
        <v>0</v>
      </c>
      <c r="C327" t="s">
        <v>523</v>
      </c>
    </row>
    <row r="328" spans="1:3" x14ac:dyDescent="0.45">
      <c r="A328" t="s">
        <v>329</v>
      </c>
      <c r="B328">
        <v>0</v>
      </c>
      <c r="C328" t="s">
        <v>523</v>
      </c>
    </row>
    <row r="329" spans="1:3" x14ac:dyDescent="0.45">
      <c r="A329" t="s">
        <v>330</v>
      </c>
      <c r="B329">
        <v>0</v>
      </c>
      <c r="C329" t="s">
        <v>523</v>
      </c>
    </row>
    <row r="330" spans="1:3" x14ac:dyDescent="0.45">
      <c r="A330" t="s">
        <v>331</v>
      </c>
      <c r="B330">
        <v>0</v>
      </c>
      <c r="C330" t="s">
        <v>523</v>
      </c>
    </row>
    <row r="331" spans="1:3" x14ac:dyDescent="0.45">
      <c r="A331" t="s">
        <v>332</v>
      </c>
      <c r="B331">
        <v>0</v>
      </c>
      <c r="C331" t="s">
        <v>523</v>
      </c>
    </row>
    <row r="332" spans="1:3" x14ac:dyDescent="0.45">
      <c r="A332" t="s">
        <v>333</v>
      </c>
      <c r="B332">
        <v>0</v>
      </c>
      <c r="C332" t="s">
        <v>523</v>
      </c>
    </row>
    <row r="333" spans="1:3" x14ac:dyDescent="0.45">
      <c r="A333" t="s">
        <v>334</v>
      </c>
      <c r="B333">
        <v>0</v>
      </c>
      <c r="C333" t="s">
        <v>523</v>
      </c>
    </row>
    <row r="334" spans="1:3" x14ac:dyDescent="0.45">
      <c r="A334" t="s">
        <v>335</v>
      </c>
      <c r="B334">
        <v>0</v>
      </c>
      <c r="C334" t="s">
        <v>523</v>
      </c>
    </row>
    <row r="335" spans="1:3" x14ac:dyDescent="0.45">
      <c r="A335" t="s">
        <v>336</v>
      </c>
      <c r="B335">
        <v>0</v>
      </c>
      <c r="C335" t="s">
        <v>523</v>
      </c>
    </row>
    <row r="336" spans="1:3" x14ac:dyDescent="0.45">
      <c r="A336" t="s">
        <v>337</v>
      </c>
      <c r="B336">
        <v>0</v>
      </c>
      <c r="C336" t="s">
        <v>523</v>
      </c>
    </row>
    <row r="337" spans="1:3" x14ac:dyDescent="0.45">
      <c r="A337" t="s">
        <v>338</v>
      </c>
      <c r="B337">
        <v>0</v>
      </c>
      <c r="C337" t="s">
        <v>523</v>
      </c>
    </row>
    <row r="338" spans="1:3" x14ac:dyDescent="0.45">
      <c r="A338" t="s">
        <v>339</v>
      </c>
      <c r="B338">
        <v>0</v>
      </c>
      <c r="C338" t="s">
        <v>523</v>
      </c>
    </row>
    <row r="339" spans="1:3" x14ac:dyDescent="0.45">
      <c r="A339" t="s">
        <v>340</v>
      </c>
      <c r="B339">
        <v>0</v>
      </c>
      <c r="C339" t="s">
        <v>523</v>
      </c>
    </row>
    <row r="340" spans="1:3" x14ac:dyDescent="0.45">
      <c r="A340" t="s">
        <v>341</v>
      </c>
      <c r="B340">
        <v>0</v>
      </c>
      <c r="C340" t="s">
        <v>523</v>
      </c>
    </row>
    <row r="341" spans="1:3" x14ac:dyDescent="0.45">
      <c r="A341" t="s">
        <v>342</v>
      </c>
      <c r="B341">
        <v>0</v>
      </c>
      <c r="C341" t="s">
        <v>523</v>
      </c>
    </row>
    <row r="342" spans="1:3" x14ac:dyDescent="0.45">
      <c r="A342" t="s">
        <v>343</v>
      </c>
      <c r="B342">
        <v>0</v>
      </c>
      <c r="C342" t="s">
        <v>523</v>
      </c>
    </row>
    <row r="343" spans="1:3" x14ac:dyDescent="0.45">
      <c r="A343" t="s">
        <v>344</v>
      </c>
      <c r="B343">
        <v>0</v>
      </c>
      <c r="C343" t="s">
        <v>523</v>
      </c>
    </row>
    <row r="344" spans="1:3" x14ac:dyDescent="0.45">
      <c r="A344" t="s">
        <v>345</v>
      </c>
      <c r="B344">
        <v>0</v>
      </c>
      <c r="C344" t="s">
        <v>523</v>
      </c>
    </row>
    <row r="345" spans="1:3" x14ac:dyDescent="0.45">
      <c r="A345" t="s">
        <v>346</v>
      </c>
      <c r="B345">
        <v>0</v>
      </c>
      <c r="C345" t="s">
        <v>523</v>
      </c>
    </row>
    <row r="346" spans="1:3" x14ac:dyDescent="0.45">
      <c r="A346" t="s">
        <v>347</v>
      </c>
      <c r="B346">
        <v>0</v>
      </c>
      <c r="C346" t="s">
        <v>523</v>
      </c>
    </row>
    <row r="347" spans="1:3" x14ac:dyDescent="0.45">
      <c r="A347" t="s">
        <v>348</v>
      </c>
      <c r="B347">
        <v>0</v>
      </c>
      <c r="C347" t="s">
        <v>523</v>
      </c>
    </row>
    <row r="348" spans="1:3" x14ac:dyDescent="0.45">
      <c r="A348" t="s">
        <v>349</v>
      </c>
      <c r="B348">
        <v>0</v>
      </c>
      <c r="C348" t="s">
        <v>523</v>
      </c>
    </row>
    <row r="349" spans="1:3" x14ac:dyDescent="0.45">
      <c r="A349" t="s">
        <v>350</v>
      </c>
      <c r="B349">
        <v>0</v>
      </c>
      <c r="C349" t="s">
        <v>523</v>
      </c>
    </row>
    <row r="350" spans="1:3" x14ac:dyDescent="0.45">
      <c r="A350" t="s">
        <v>351</v>
      </c>
      <c r="B350">
        <v>0</v>
      </c>
      <c r="C350" t="s">
        <v>523</v>
      </c>
    </row>
    <row r="351" spans="1:3" x14ac:dyDescent="0.45">
      <c r="A351" t="s">
        <v>352</v>
      </c>
      <c r="B351">
        <v>0</v>
      </c>
      <c r="C351" t="s">
        <v>523</v>
      </c>
    </row>
    <row r="352" spans="1:3" x14ac:dyDescent="0.45">
      <c r="A352" t="s">
        <v>353</v>
      </c>
      <c r="B352">
        <v>0</v>
      </c>
      <c r="C352" t="s">
        <v>523</v>
      </c>
    </row>
    <row r="353" spans="1:3" x14ac:dyDescent="0.45">
      <c r="A353" t="s">
        <v>354</v>
      </c>
      <c r="B353">
        <v>0</v>
      </c>
      <c r="C353" t="s">
        <v>523</v>
      </c>
    </row>
    <row r="354" spans="1:3" x14ac:dyDescent="0.45">
      <c r="A354" t="s">
        <v>355</v>
      </c>
      <c r="B354">
        <v>0</v>
      </c>
      <c r="C354" t="s">
        <v>523</v>
      </c>
    </row>
    <row r="355" spans="1:3" x14ac:dyDescent="0.45">
      <c r="A355" t="s">
        <v>356</v>
      </c>
      <c r="B355">
        <v>0</v>
      </c>
      <c r="C355" t="s">
        <v>523</v>
      </c>
    </row>
    <row r="356" spans="1:3" x14ac:dyDescent="0.45">
      <c r="A356" t="s">
        <v>357</v>
      </c>
      <c r="B356">
        <v>0</v>
      </c>
      <c r="C356" t="s">
        <v>523</v>
      </c>
    </row>
    <row r="357" spans="1:3" x14ac:dyDescent="0.45">
      <c r="A357" t="s">
        <v>358</v>
      </c>
      <c r="B357">
        <v>0</v>
      </c>
      <c r="C357" t="s">
        <v>523</v>
      </c>
    </row>
    <row r="358" spans="1:3" x14ac:dyDescent="0.45">
      <c r="A358" t="s">
        <v>359</v>
      </c>
      <c r="B358">
        <v>0</v>
      </c>
      <c r="C358" t="s">
        <v>523</v>
      </c>
    </row>
    <row r="359" spans="1:3" x14ac:dyDescent="0.45">
      <c r="A359" t="s">
        <v>360</v>
      </c>
      <c r="B359">
        <v>0</v>
      </c>
      <c r="C359" t="s">
        <v>523</v>
      </c>
    </row>
    <row r="360" spans="1:3" x14ac:dyDescent="0.45">
      <c r="A360" t="s">
        <v>361</v>
      </c>
      <c r="B360">
        <v>0</v>
      </c>
      <c r="C360" t="s">
        <v>523</v>
      </c>
    </row>
    <row r="361" spans="1:3" x14ac:dyDescent="0.45">
      <c r="A361" t="s">
        <v>362</v>
      </c>
      <c r="B361">
        <v>0</v>
      </c>
      <c r="C361" t="s">
        <v>523</v>
      </c>
    </row>
    <row r="362" spans="1:3" x14ac:dyDescent="0.45">
      <c r="A362" t="s">
        <v>363</v>
      </c>
      <c r="B362">
        <v>0</v>
      </c>
      <c r="C362" t="s">
        <v>523</v>
      </c>
    </row>
    <row r="363" spans="1:3" x14ac:dyDescent="0.45">
      <c r="A363" t="s">
        <v>364</v>
      </c>
      <c r="B363">
        <v>0</v>
      </c>
      <c r="C363" t="s">
        <v>523</v>
      </c>
    </row>
    <row r="364" spans="1:3" x14ac:dyDescent="0.45">
      <c r="A364" t="s">
        <v>365</v>
      </c>
      <c r="B364">
        <v>0</v>
      </c>
      <c r="C364" t="s">
        <v>523</v>
      </c>
    </row>
    <row r="365" spans="1:3" x14ac:dyDescent="0.45">
      <c r="A365" t="s">
        <v>366</v>
      </c>
      <c r="B365">
        <v>0</v>
      </c>
      <c r="C365" t="s">
        <v>523</v>
      </c>
    </row>
    <row r="366" spans="1:3" x14ac:dyDescent="0.45">
      <c r="A366" t="s">
        <v>367</v>
      </c>
      <c r="B366">
        <v>0</v>
      </c>
      <c r="C366" t="s">
        <v>523</v>
      </c>
    </row>
    <row r="367" spans="1:3" x14ac:dyDescent="0.45">
      <c r="A367" t="s">
        <v>368</v>
      </c>
      <c r="B367">
        <v>0</v>
      </c>
      <c r="C367" t="s">
        <v>523</v>
      </c>
    </row>
    <row r="368" spans="1:3" x14ac:dyDescent="0.45">
      <c r="A368" t="s">
        <v>369</v>
      </c>
      <c r="B368">
        <v>0</v>
      </c>
      <c r="C368" t="s">
        <v>523</v>
      </c>
    </row>
    <row r="369" spans="1:3" x14ac:dyDescent="0.45">
      <c r="A369" t="s">
        <v>370</v>
      </c>
      <c r="B369">
        <v>0</v>
      </c>
      <c r="C369" t="s">
        <v>523</v>
      </c>
    </row>
    <row r="370" spans="1:3" x14ac:dyDescent="0.45">
      <c r="A370" t="s">
        <v>371</v>
      </c>
      <c r="B370">
        <v>0</v>
      </c>
      <c r="C370" t="s">
        <v>523</v>
      </c>
    </row>
    <row r="371" spans="1:3" x14ac:dyDescent="0.45">
      <c r="A371" t="s">
        <v>372</v>
      </c>
      <c r="B371">
        <v>0</v>
      </c>
      <c r="C371" t="s">
        <v>523</v>
      </c>
    </row>
    <row r="372" spans="1:3" x14ac:dyDescent="0.45">
      <c r="A372" t="s">
        <v>373</v>
      </c>
      <c r="B372">
        <v>0</v>
      </c>
      <c r="C372" t="s">
        <v>523</v>
      </c>
    </row>
    <row r="373" spans="1:3" x14ac:dyDescent="0.45">
      <c r="A373" t="s">
        <v>374</v>
      </c>
      <c r="B373">
        <v>0</v>
      </c>
      <c r="C373" t="s">
        <v>523</v>
      </c>
    </row>
    <row r="374" spans="1:3" x14ac:dyDescent="0.45">
      <c r="A374" t="s">
        <v>375</v>
      </c>
      <c r="B374">
        <v>0</v>
      </c>
      <c r="C374" t="s">
        <v>523</v>
      </c>
    </row>
    <row r="375" spans="1:3" x14ac:dyDescent="0.45">
      <c r="A375" t="s">
        <v>376</v>
      </c>
      <c r="B375">
        <v>0</v>
      </c>
      <c r="C375" t="s">
        <v>523</v>
      </c>
    </row>
    <row r="376" spans="1:3" x14ac:dyDescent="0.45">
      <c r="A376" t="s">
        <v>377</v>
      </c>
      <c r="B376">
        <v>0</v>
      </c>
      <c r="C376" t="s">
        <v>523</v>
      </c>
    </row>
    <row r="377" spans="1:3" x14ac:dyDescent="0.45">
      <c r="A377" t="s">
        <v>378</v>
      </c>
      <c r="B377">
        <v>0</v>
      </c>
      <c r="C377" t="s">
        <v>523</v>
      </c>
    </row>
    <row r="378" spans="1:3" x14ac:dyDescent="0.45">
      <c r="A378" t="s">
        <v>379</v>
      </c>
      <c r="B378">
        <v>0</v>
      </c>
      <c r="C378" t="s">
        <v>523</v>
      </c>
    </row>
    <row r="379" spans="1:3" x14ac:dyDescent="0.45">
      <c r="A379" t="s">
        <v>380</v>
      </c>
      <c r="B379">
        <v>0</v>
      </c>
      <c r="C379" t="s">
        <v>523</v>
      </c>
    </row>
    <row r="380" spans="1:3" x14ac:dyDescent="0.45">
      <c r="A380" t="s">
        <v>381</v>
      </c>
      <c r="B380">
        <v>0</v>
      </c>
      <c r="C380" t="s">
        <v>523</v>
      </c>
    </row>
    <row r="381" spans="1:3" x14ac:dyDescent="0.45">
      <c r="A381" t="s">
        <v>382</v>
      </c>
      <c r="B381">
        <v>0</v>
      </c>
      <c r="C381" t="s">
        <v>523</v>
      </c>
    </row>
    <row r="382" spans="1:3" x14ac:dyDescent="0.45">
      <c r="A382" t="s">
        <v>383</v>
      </c>
      <c r="B382">
        <v>0</v>
      </c>
      <c r="C382" t="s">
        <v>523</v>
      </c>
    </row>
    <row r="383" spans="1:3" x14ac:dyDescent="0.45">
      <c r="A383" t="s">
        <v>384</v>
      </c>
      <c r="B383">
        <v>0</v>
      </c>
      <c r="C383" t="s">
        <v>523</v>
      </c>
    </row>
    <row r="384" spans="1:3" x14ac:dyDescent="0.45">
      <c r="A384" t="s">
        <v>385</v>
      </c>
      <c r="B384">
        <v>0</v>
      </c>
      <c r="C384" t="s">
        <v>523</v>
      </c>
    </row>
    <row r="385" spans="1:3" x14ac:dyDescent="0.45">
      <c r="A385" t="s">
        <v>386</v>
      </c>
      <c r="B385">
        <v>0</v>
      </c>
      <c r="C385" t="s">
        <v>523</v>
      </c>
    </row>
    <row r="386" spans="1:3" x14ac:dyDescent="0.45">
      <c r="A386" t="s">
        <v>387</v>
      </c>
      <c r="B386">
        <v>0</v>
      </c>
      <c r="C386" t="s">
        <v>523</v>
      </c>
    </row>
    <row r="387" spans="1:3" x14ac:dyDescent="0.45">
      <c r="A387" t="s">
        <v>388</v>
      </c>
      <c r="B387">
        <v>0</v>
      </c>
      <c r="C387" t="s">
        <v>523</v>
      </c>
    </row>
    <row r="388" spans="1:3" x14ac:dyDescent="0.45">
      <c r="A388" t="s">
        <v>389</v>
      </c>
      <c r="B388">
        <v>0</v>
      </c>
      <c r="C388" t="s">
        <v>523</v>
      </c>
    </row>
    <row r="389" spans="1:3" x14ac:dyDescent="0.45">
      <c r="A389" t="s">
        <v>390</v>
      </c>
      <c r="B389">
        <v>0</v>
      </c>
      <c r="C389" t="s">
        <v>523</v>
      </c>
    </row>
    <row r="390" spans="1:3" x14ac:dyDescent="0.45">
      <c r="A390" t="s">
        <v>391</v>
      </c>
      <c r="B390">
        <v>0</v>
      </c>
      <c r="C390" t="s">
        <v>523</v>
      </c>
    </row>
    <row r="391" spans="1:3" x14ac:dyDescent="0.45">
      <c r="A391" t="s">
        <v>392</v>
      </c>
      <c r="B391">
        <v>0</v>
      </c>
      <c r="C391" t="s">
        <v>523</v>
      </c>
    </row>
    <row r="392" spans="1:3" x14ac:dyDescent="0.45">
      <c r="A392" t="s">
        <v>393</v>
      </c>
      <c r="B392">
        <v>0</v>
      </c>
      <c r="C392" t="s">
        <v>523</v>
      </c>
    </row>
    <row r="393" spans="1:3" x14ac:dyDescent="0.45">
      <c r="A393" t="s">
        <v>394</v>
      </c>
      <c r="B393">
        <v>0</v>
      </c>
      <c r="C393" t="s">
        <v>523</v>
      </c>
    </row>
    <row r="394" spans="1:3" x14ac:dyDescent="0.45">
      <c r="A394" t="s">
        <v>395</v>
      </c>
      <c r="B394">
        <v>0</v>
      </c>
      <c r="C394" t="s">
        <v>523</v>
      </c>
    </row>
    <row r="395" spans="1:3" x14ac:dyDescent="0.45">
      <c r="A395" t="s">
        <v>396</v>
      </c>
      <c r="B395">
        <v>0</v>
      </c>
      <c r="C395" t="s">
        <v>523</v>
      </c>
    </row>
    <row r="396" spans="1:3" x14ac:dyDescent="0.45">
      <c r="A396" t="s">
        <v>397</v>
      </c>
      <c r="B396">
        <v>0</v>
      </c>
      <c r="C396" t="s">
        <v>523</v>
      </c>
    </row>
    <row r="397" spans="1:3" x14ac:dyDescent="0.45">
      <c r="A397" t="s">
        <v>398</v>
      </c>
      <c r="B397">
        <v>0</v>
      </c>
      <c r="C397" t="s">
        <v>523</v>
      </c>
    </row>
    <row r="398" spans="1:3" x14ac:dyDescent="0.45">
      <c r="A398" t="s">
        <v>399</v>
      </c>
      <c r="B398">
        <v>0</v>
      </c>
      <c r="C398" t="s">
        <v>523</v>
      </c>
    </row>
    <row r="399" spans="1:3" x14ac:dyDescent="0.45">
      <c r="A399" t="s">
        <v>400</v>
      </c>
      <c r="B399">
        <v>0</v>
      </c>
      <c r="C399" t="s">
        <v>523</v>
      </c>
    </row>
    <row r="400" spans="1:3" x14ac:dyDescent="0.45">
      <c r="A400" t="s">
        <v>401</v>
      </c>
      <c r="B400">
        <v>0</v>
      </c>
      <c r="C400" t="s">
        <v>523</v>
      </c>
    </row>
    <row r="401" spans="1:3" x14ac:dyDescent="0.45">
      <c r="A401" t="s">
        <v>402</v>
      </c>
      <c r="B401">
        <v>0</v>
      </c>
      <c r="C401" t="s">
        <v>523</v>
      </c>
    </row>
    <row r="402" spans="1:3" x14ac:dyDescent="0.45">
      <c r="A402" t="s">
        <v>403</v>
      </c>
      <c r="B402">
        <v>0</v>
      </c>
      <c r="C402" t="s">
        <v>523</v>
      </c>
    </row>
    <row r="403" spans="1:3" x14ac:dyDescent="0.45">
      <c r="A403" t="s">
        <v>404</v>
      </c>
      <c r="B403">
        <v>0</v>
      </c>
      <c r="C403" t="s">
        <v>523</v>
      </c>
    </row>
    <row r="404" spans="1:3" x14ac:dyDescent="0.45">
      <c r="A404" t="s">
        <v>405</v>
      </c>
      <c r="B404">
        <v>0</v>
      </c>
      <c r="C404" t="s">
        <v>523</v>
      </c>
    </row>
    <row r="405" spans="1:3" x14ac:dyDescent="0.45">
      <c r="A405" t="s">
        <v>406</v>
      </c>
      <c r="B405">
        <v>0</v>
      </c>
      <c r="C405" t="s">
        <v>523</v>
      </c>
    </row>
    <row r="406" spans="1:3" x14ac:dyDescent="0.45">
      <c r="A406" t="s">
        <v>407</v>
      </c>
      <c r="B406">
        <v>0</v>
      </c>
      <c r="C406" t="s">
        <v>523</v>
      </c>
    </row>
    <row r="407" spans="1:3" x14ac:dyDescent="0.45">
      <c r="A407" t="s">
        <v>408</v>
      </c>
      <c r="B407">
        <v>0</v>
      </c>
      <c r="C407" t="s">
        <v>523</v>
      </c>
    </row>
    <row r="408" spans="1:3" x14ac:dyDescent="0.45">
      <c r="A408" t="s">
        <v>409</v>
      </c>
      <c r="B408">
        <v>0</v>
      </c>
      <c r="C408" t="s">
        <v>523</v>
      </c>
    </row>
    <row r="409" spans="1:3" x14ac:dyDescent="0.45">
      <c r="A409" t="s">
        <v>410</v>
      </c>
      <c r="B409">
        <v>0</v>
      </c>
      <c r="C409" t="s">
        <v>523</v>
      </c>
    </row>
    <row r="410" spans="1:3" x14ac:dyDescent="0.45">
      <c r="A410" t="s">
        <v>411</v>
      </c>
      <c r="B410">
        <v>0</v>
      </c>
      <c r="C410" t="s">
        <v>523</v>
      </c>
    </row>
    <row r="411" spans="1:3" x14ac:dyDescent="0.45">
      <c r="A411" t="s">
        <v>412</v>
      </c>
      <c r="B411">
        <v>0</v>
      </c>
      <c r="C411" t="s">
        <v>523</v>
      </c>
    </row>
    <row r="412" spans="1:3" x14ac:dyDescent="0.45">
      <c r="A412" t="s">
        <v>413</v>
      </c>
      <c r="B412">
        <v>0</v>
      </c>
      <c r="C412" t="s">
        <v>523</v>
      </c>
    </row>
    <row r="413" spans="1:3" x14ac:dyDescent="0.45">
      <c r="B413">
        <v>0</v>
      </c>
      <c r="C413" t="s">
        <v>523</v>
      </c>
    </row>
    <row r="414" spans="1:3" x14ac:dyDescent="0.45">
      <c r="A414" t="s">
        <v>414</v>
      </c>
      <c r="B414">
        <v>0</v>
      </c>
      <c r="C414" t="s">
        <v>523</v>
      </c>
    </row>
    <row r="415" spans="1:3" x14ac:dyDescent="0.45">
      <c r="A415" t="s">
        <v>415</v>
      </c>
      <c r="B415">
        <v>0</v>
      </c>
      <c r="C415" t="s">
        <v>523</v>
      </c>
    </row>
    <row r="416" spans="1:3" x14ac:dyDescent="0.45">
      <c r="A416" t="s">
        <v>416</v>
      </c>
      <c r="B416">
        <v>0</v>
      </c>
      <c r="C416" t="s">
        <v>523</v>
      </c>
    </row>
    <row r="417" spans="1:3" x14ac:dyDescent="0.45">
      <c r="A417" t="s">
        <v>417</v>
      </c>
      <c r="B417">
        <v>0</v>
      </c>
      <c r="C417" t="s">
        <v>523</v>
      </c>
    </row>
    <row r="418" spans="1:3" x14ac:dyDescent="0.45">
      <c r="A418" t="s">
        <v>418</v>
      </c>
      <c r="B418">
        <v>0</v>
      </c>
      <c r="C418" t="s">
        <v>523</v>
      </c>
    </row>
    <row r="419" spans="1:3" x14ac:dyDescent="0.45">
      <c r="A419" t="s">
        <v>419</v>
      </c>
      <c r="B419">
        <v>0</v>
      </c>
      <c r="C419" t="s">
        <v>523</v>
      </c>
    </row>
    <row r="420" spans="1:3" x14ac:dyDescent="0.45">
      <c r="A420" t="s">
        <v>420</v>
      </c>
      <c r="B420">
        <v>0</v>
      </c>
      <c r="C420" t="s">
        <v>523</v>
      </c>
    </row>
    <row r="421" spans="1:3" x14ac:dyDescent="0.45">
      <c r="A421" t="s">
        <v>421</v>
      </c>
      <c r="B421">
        <v>0</v>
      </c>
      <c r="C421" t="s">
        <v>523</v>
      </c>
    </row>
    <row r="422" spans="1:3" x14ac:dyDescent="0.45">
      <c r="A422" t="s">
        <v>422</v>
      </c>
      <c r="B422">
        <v>0</v>
      </c>
      <c r="C422" t="s">
        <v>523</v>
      </c>
    </row>
    <row r="423" spans="1:3" x14ac:dyDescent="0.45">
      <c r="A423" t="s">
        <v>423</v>
      </c>
      <c r="B423">
        <v>0</v>
      </c>
      <c r="C423" t="s">
        <v>523</v>
      </c>
    </row>
    <row r="424" spans="1:3" x14ac:dyDescent="0.45">
      <c r="A424" t="s">
        <v>424</v>
      </c>
      <c r="B424">
        <v>0</v>
      </c>
      <c r="C424" t="s">
        <v>523</v>
      </c>
    </row>
    <row r="425" spans="1:3" x14ac:dyDescent="0.45">
      <c r="A425" t="s">
        <v>425</v>
      </c>
      <c r="B425">
        <v>0</v>
      </c>
      <c r="C425" t="s">
        <v>523</v>
      </c>
    </row>
    <row r="426" spans="1:3" x14ac:dyDescent="0.45">
      <c r="A426" t="s">
        <v>426</v>
      </c>
      <c r="B426">
        <v>0</v>
      </c>
      <c r="C426" t="s">
        <v>523</v>
      </c>
    </row>
    <row r="427" spans="1:3" x14ac:dyDescent="0.45">
      <c r="A427" t="s">
        <v>427</v>
      </c>
      <c r="B427">
        <v>0</v>
      </c>
      <c r="C427" t="s">
        <v>523</v>
      </c>
    </row>
    <row r="428" spans="1:3" x14ac:dyDescent="0.45">
      <c r="A428" t="s">
        <v>428</v>
      </c>
      <c r="B428">
        <v>0</v>
      </c>
      <c r="C428" t="s">
        <v>523</v>
      </c>
    </row>
    <row r="429" spans="1:3" x14ac:dyDescent="0.45">
      <c r="A429" t="s">
        <v>429</v>
      </c>
      <c r="B429">
        <v>0</v>
      </c>
      <c r="C429" t="s">
        <v>523</v>
      </c>
    </row>
    <row r="430" spans="1:3" x14ac:dyDescent="0.45">
      <c r="A430" t="s">
        <v>430</v>
      </c>
      <c r="B430">
        <v>0</v>
      </c>
      <c r="C430" t="s">
        <v>523</v>
      </c>
    </row>
    <row r="431" spans="1:3" x14ac:dyDescent="0.45">
      <c r="A431" t="s">
        <v>431</v>
      </c>
      <c r="B431">
        <v>0</v>
      </c>
      <c r="C431" t="s">
        <v>523</v>
      </c>
    </row>
    <row r="432" spans="1:3" x14ac:dyDescent="0.45">
      <c r="A432" t="s">
        <v>432</v>
      </c>
      <c r="B432">
        <v>0</v>
      </c>
      <c r="C432" t="s">
        <v>523</v>
      </c>
    </row>
    <row r="433" spans="1:3" x14ac:dyDescent="0.45">
      <c r="A433" t="s">
        <v>4</v>
      </c>
      <c r="B433">
        <v>100</v>
      </c>
      <c r="C433" t="s">
        <v>524</v>
      </c>
    </row>
    <row r="434" spans="1:3" x14ac:dyDescent="0.45">
      <c r="A434" t="s">
        <v>5</v>
      </c>
      <c r="B434">
        <v>41.571659459223341</v>
      </c>
      <c r="C434" t="s">
        <v>524</v>
      </c>
    </row>
    <row r="435" spans="1:3" x14ac:dyDescent="0.45">
      <c r="A435" t="s">
        <v>6</v>
      </c>
      <c r="B435">
        <v>23.199231206045511</v>
      </c>
      <c r="C435" t="s">
        <v>524</v>
      </c>
    </row>
    <row r="436" spans="1:3" x14ac:dyDescent="0.45">
      <c r="A436" t="s">
        <v>7</v>
      </c>
      <c r="B436">
        <v>9.4701437120517173</v>
      </c>
      <c r="C436" t="s">
        <v>524</v>
      </c>
    </row>
    <row r="437" spans="1:3" x14ac:dyDescent="0.45">
      <c r="A437" t="s">
        <v>8</v>
      </c>
      <c r="B437">
        <v>5.3815576813873234</v>
      </c>
      <c r="C437" t="s">
        <v>524</v>
      </c>
    </row>
    <row r="438" spans="1:3" x14ac:dyDescent="0.45">
      <c r="A438" t="s">
        <v>14</v>
      </c>
      <c r="B438">
        <v>4.9360066395841526</v>
      </c>
      <c r="C438" t="s">
        <v>524</v>
      </c>
    </row>
    <row r="439" spans="1:3" x14ac:dyDescent="0.45">
      <c r="A439" t="s">
        <v>10</v>
      </c>
      <c r="B439">
        <v>3.2717424540252482</v>
      </c>
      <c r="C439" t="s">
        <v>524</v>
      </c>
    </row>
    <row r="440" spans="1:3" x14ac:dyDescent="0.45">
      <c r="A440" t="s">
        <v>15</v>
      </c>
      <c r="B440">
        <v>3.110120997684882</v>
      </c>
      <c r="C440" t="s">
        <v>524</v>
      </c>
    </row>
    <row r="441" spans="1:3" x14ac:dyDescent="0.45">
      <c r="A441" t="s">
        <v>9</v>
      </c>
      <c r="B441">
        <v>2.144760407111344</v>
      </c>
      <c r="C441" t="s">
        <v>524</v>
      </c>
    </row>
    <row r="442" spans="1:3" x14ac:dyDescent="0.45">
      <c r="A442" t="s">
        <v>17</v>
      </c>
      <c r="B442">
        <v>1.5856375311230511</v>
      </c>
      <c r="C442" t="s">
        <v>524</v>
      </c>
    </row>
    <row r="443" spans="1:3" x14ac:dyDescent="0.45">
      <c r="A443" t="s">
        <v>267</v>
      </c>
      <c r="B443">
        <v>1.3235486830035379</v>
      </c>
      <c r="C443" t="s">
        <v>524</v>
      </c>
    </row>
    <row r="444" spans="1:3" x14ac:dyDescent="0.45">
      <c r="A444" t="s">
        <v>11</v>
      </c>
      <c r="B444">
        <v>1.223081291224392</v>
      </c>
      <c r="C444" t="s">
        <v>524</v>
      </c>
    </row>
    <row r="445" spans="1:3" x14ac:dyDescent="0.45">
      <c r="A445" t="s">
        <v>41</v>
      </c>
      <c r="B445">
        <v>1.175031669069148</v>
      </c>
      <c r="C445" t="s">
        <v>524</v>
      </c>
    </row>
    <row r="446" spans="1:3" x14ac:dyDescent="0.45">
      <c r="A446" t="s">
        <v>24</v>
      </c>
      <c r="B446">
        <v>1.1313501943825619</v>
      </c>
      <c r="C446" t="s">
        <v>524</v>
      </c>
    </row>
    <row r="447" spans="1:3" x14ac:dyDescent="0.45">
      <c r="A447" t="s">
        <v>22</v>
      </c>
      <c r="B447">
        <v>1.0833005722273179</v>
      </c>
      <c r="C447" t="s">
        <v>524</v>
      </c>
    </row>
    <row r="448" spans="1:3" x14ac:dyDescent="0.45">
      <c r="A448" t="s">
        <v>20</v>
      </c>
      <c r="B448">
        <v>0.79937098676451313</v>
      </c>
      <c r="C448" t="s">
        <v>524</v>
      </c>
    </row>
    <row r="449" spans="1:3" x14ac:dyDescent="0.45">
      <c r="A449" t="s">
        <v>34</v>
      </c>
      <c r="B449">
        <v>0.65522212029878124</v>
      </c>
      <c r="C449" t="s">
        <v>524</v>
      </c>
    </row>
    <row r="450" spans="1:3" x14ac:dyDescent="0.45">
      <c r="A450" t="s">
        <v>13</v>
      </c>
      <c r="B450">
        <v>0.5154414013017079</v>
      </c>
      <c r="C450" t="s">
        <v>524</v>
      </c>
    </row>
    <row r="451" spans="1:3" x14ac:dyDescent="0.45">
      <c r="A451" t="s">
        <v>59</v>
      </c>
      <c r="B451">
        <v>0.29703402786878091</v>
      </c>
      <c r="C451" t="s">
        <v>524</v>
      </c>
    </row>
    <row r="452" spans="1:3" x14ac:dyDescent="0.45">
      <c r="A452" t="s">
        <v>19</v>
      </c>
      <c r="B452">
        <v>0.28829773293146382</v>
      </c>
      <c r="C452" t="s">
        <v>524</v>
      </c>
    </row>
    <row r="453" spans="1:3" x14ac:dyDescent="0.45">
      <c r="A453" t="s">
        <v>287</v>
      </c>
      <c r="B453">
        <v>0.2446162582448784</v>
      </c>
      <c r="C453" t="s">
        <v>524</v>
      </c>
    </row>
    <row r="454" spans="1:3" x14ac:dyDescent="0.45">
      <c r="A454" t="s">
        <v>33</v>
      </c>
      <c r="B454">
        <v>0.2402481107762198</v>
      </c>
      <c r="C454" t="s">
        <v>524</v>
      </c>
    </row>
    <row r="455" spans="1:3" x14ac:dyDescent="0.45">
      <c r="A455" t="s">
        <v>355</v>
      </c>
      <c r="B455">
        <v>0.2402481107762198</v>
      </c>
      <c r="C455" t="s">
        <v>524</v>
      </c>
    </row>
    <row r="456" spans="1:3" x14ac:dyDescent="0.45">
      <c r="A456" t="s">
        <v>47</v>
      </c>
      <c r="B456">
        <v>0.19219848862097591</v>
      </c>
      <c r="C456" t="s">
        <v>524</v>
      </c>
    </row>
    <row r="457" spans="1:3" x14ac:dyDescent="0.45">
      <c r="A457" t="s">
        <v>280</v>
      </c>
      <c r="B457">
        <v>0.1747258987463417</v>
      </c>
      <c r="C457" t="s">
        <v>524</v>
      </c>
    </row>
    <row r="458" spans="1:3" x14ac:dyDescent="0.45">
      <c r="A458" t="s">
        <v>31</v>
      </c>
      <c r="B458">
        <v>0.16598960380902461</v>
      </c>
      <c r="C458" t="s">
        <v>524</v>
      </c>
    </row>
    <row r="459" spans="1:3" x14ac:dyDescent="0.45">
      <c r="A459" t="s">
        <v>42</v>
      </c>
      <c r="B459">
        <v>0.16162145634036601</v>
      </c>
      <c r="C459" t="s">
        <v>524</v>
      </c>
    </row>
    <row r="460" spans="1:3" x14ac:dyDescent="0.45">
      <c r="A460" t="s">
        <v>397</v>
      </c>
      <c r="B460">
        <v>0.16162145634036601</v>
      </c>
      <c r="C460" t="s">
        <v>524</v>
      </c>
    </row>
    <row r="461" spans="1:3" x14ac:dyDescent="0.45">
      <c r="A461" t="s">
        <v>295</v>
      </c>
      <c r="B461">
        <v>0.13978071899707331</v>
      </c>
      <c r="C461" t="s">
        <v>524</v>
      </c>
    </row>
    <row r="462" spans="1:3" x14ac:dyDescent="0.45">
      <c r="A462" t="s">
        <v>28</v>
      </c>
      <c r="B462">
        <v>0.13541257152841479</v>
      </c>
      <c r="C462" t="s">
        <v>524</v>
      </c>
    </row>
    <row r="463" spans="1:3" x14ac:dyDescent="0.45">
      <c r="A463" t="s">
        <v>18</v>
      </c>
      <c r="B463">
        <v>0.13541257152841479</v>
      </c>
      <c r="C463" t="s">
        <v>524</v>
      </c>
    </row>
    <row r="464" spans="1:3" x14ac:dyDescent="0.45">
      <c r="A464" t="s">
        <v>12</v>
      </c>
      <c r="B464">
        <v>0.1223081291224392</v>
      </c>
      <c r="C464" t="s">
        <v>524</v>
      </c>
    </row>
    <row r="465" spans="1:3" x14ac:dyDescent="0.45">
      <c r="A465" t="s">
        <v>218</v>
      </c>
      <c r="B465">
        <v>0.1179399816537806</v>
      </c>
      <c r="C465" t="s">
        <v>524</v>
      </c>
    </row>
    <row r="466" spans="1:3" x14ac:dyDescent="0.45">
      <c r="A466" t="s">
        <v>268</v>
      </c>
      <c r="B466">
        <v>0.10920368671646349</v>
      </c>
      <c r="C466" t="s">
        <v>524</v>
      </c>
    </row>
    <row r="467" spans="1:3" x14ac:dyDescent="0.45">
      <c r="A467" t="s">
        <v>130</v>
      </c>
      <c r="B467">
        <v>9.6099244310487927E-2</v>
      </c>
      <c r="C467" t="s">
        <v>524</v>
      </c>
    </row>
    <row r="468" spans="1:3" x14ac:dyDescent="0.45">
      <c r="A468" t="s">
        <v>49</v>
      </c>
      <c r="B468">
        <v>7.8626654435853746E-2</v>
      </c>
      <c r="C468" t="s">
        <v>524</v>
      </c>
    </row>
    <row r="469" spans="1:3" x14ac:dyDescent="0.45">
      <c r="A469" t="s">
        <v>29</v>
      </c>
      <c r="B469">
        <v>7.8626654435853746E-2</v>
      </c>
      <c r="C469" t="s">
        <v>524</v>
      </c>
    </row>
    <row r="470" spans="1:3" x14ac:dyDescent="0.45">
      <c r="A470" t="s">
        <v>263</v>
      </c>
      <c r="B470">
        <v>5.2417769623902502E-2</v>
      </c>
      <c r="C470" t="s">
        <v>524</v>
      </c>
    </row>
    <row r="471" spans="1:3" x14ac:dyDescent="0.45">
      <c r="A471" t="s">
        <v>38</v>
      </c>
      <c r="B471">
        <v>5.2417769623902502E-2</v>
      </c>
      <c r="C471" t="s">
        <v>524</v>
      </c>
    </row>
    <row r="472" spans="1:3" x14ac:dyDescent="0.45">
      <c r="A472" t="s">
        <v>409</v>
      </c>
      <c r="B472">
        <v>4.8049622155243957E-2</v>
      </c>
      <c r="C472" t="s">
        <v>524</v>
      </c>
    </row>
    <row r="473" spans="1:3" x14ac:dyDescent="0.45">
      <c r="A473" t="s">
        <v>301</v>
      </c>
      <c r="B473">
        <v>4.3681474686585418E-2</v>
      </c>
      <c r="C473" t="s">
        <v>524</v>
      </c>
    </row>
    <row r="474" spans="1:3" x14ac:dyDescent="0.45">
      <c r="A474" t="s">
        <v>386</v>
      </c>
      <c r="B474">
        <v>3.9313327217926873E-2</v>
      </c>
      <c r="C474" t="s">
        <v>524</v>
      </c>
    </row>
    <row r="475" spans="1:3" x14ac:dyDescent="0.45">
      <c r="A475" t="s">
        <v>37</v>
      </c>
      <c r="B475">
        <v>3.05770322806098E-2</v>
      </c>
      <c r="C475" t="s">
        <v>524</v>
      </c>
    </row>
    <row r="476" spans="1:3" x14ac:dyDescent="0.45">
      <c r="A476" t="s">
        <v>27</v>
      </c>
      <c r="B476">
        <v>2.6208884811951251E-2</v>
      </c>
      <c r="C476" t="s">
        <v>524</v>
      </c>
    </row>
    <row r="477" spans="1:3" x14ac:dyDescent="0.45">
      <c r="A477" t="s">
        <v>324</v>
      </c>
      <c r="B477">
        <v>2.1840737343292709E-2</v>
      </c>
      <c r="C477" t="s">
        <v>524</v>
      </c>
    </row>
    <row r="478" spans="1:3" x14ac:dyDescent="0.45">
      <c r="A478" t="s">
        <v>58</v>
      </c>
      <c r="B478">
        <v>2.1840737343292709E-2</v>
      </c>
      <c r="C478" t="s">
        <v>524</v>
      </c>
    </row>
    <row r="479" spans="1:3" x14ac:dyDescent="0.45">
      <c r="A479" t="s">
        <v>279</v>
      </c>
      <c r="B479">
        <v>2.1840737343292709E-2</v>
      </c>
      <c r="C479" t="s">
        <v>524</v>
      </c>
    </row>
    <row r="480" spans="1:3" x14ac:dyDescent="0.45">
      <c r="A480" t="s">
        <v>188</v>
      </c>
      <c r="B480">
        <v>1.7472589874634171E-2</v>
      </c>
      <c r="C480" t="s">
        <v>524</v>
      </c>
    </row>
    <row r="481" spans="1:3" x14ac:dyDescent="0.45">
      <c r="A481" t="s">
        <v>88</v>
      </c>
      <c r="B481">
        <v>0</v>
      </c>
      <c r="C481" t="s">
        <v>524</v>
      </c>
    </row>
    <row r="482" spans="1:3" x14ac:dyDescent="0.45">
      <c r="A482" t="s">
        <v>79</v>
      </c>
      <c r="B482">
        <v>0</v>
      </c>
      <c r="C482" t="s">
        <v>524</v>
      </c>
    </row>
    <row r="483" spans="1:3" x14ac:dyDescent="0.45">
      <c r="A483" t="s">
        <v>73</v>
      </c>
      <c r="B483">
        <v>0</v>
      </c>
      <c r="C483" t="s">
        <v>524</v>
      </c>
    </row>
    <row r="484" spans="1:3" x14ac:dyDescent="0.45">
      <c r="A484" t="s">
        <v>80</v>
      </c>
      <c r="B484">
        <v>0</v>
      </c>
      <c r="C484" t="s">
        <v>524</v>
      </c>
    </row>
    <row r="485" spans="1:3" x14ac:dyDescent="0.45">
      <c r="A485" t="s">
        <v>81</v>
      </c>
      <c r="B485">
        <v>0</v>
      </c>
      <c r="C485" t="s">
        <v>524</v>
      </c>
    </row>
    <row r="486" spans="1:3" x14ac:dyDescent="0.45">
      <c r="A486" t="s">
        <v>82</v>
      </c>
      <c r="B486">
        <v>0</v>
      </c>
      <c r="C486" t="s">
        <v>524</v>
      </c>
    </row>
    <row r="487" spans="1:3" x14ac:dyDescent="0.45">
      <c r="A487" t="s">
        <v>83</v>
      </c>
      <c r="B487">
        <v>0</v>
      </c>
      <c r="C487" t="s">
        <v>524</v>
      </c>
    </row>
    <row r="488" spans="1:3" x14ac:dyDescent="0.45">
      <c r="A488" t="s">
        <v>84</v>
      </c>
      <c r="B488">
        <v>0</v>
      </c>
      <c r="C488" t="s">
        <v>524</v>
      </c>
    </row>
    <row r="489" spans="1:3" x14ac:dyDescent="0.45">
      <c r="A489" t="s">
        <v>75</v>
      </c>
      <c r="B489">
        <v>0</v>
      </c>
      <c r="C489" t="s">
        <v>524</v>
      </c>
    </row>
    <row r="490" spans="1:3" x14ac:dyDescent="0.45">
      <c r="A490" t="s">
        <v>85</v>
      </c>
      <c r="B490">
        <v>0</v>
      </c>
      <c r="C490" t="s">
        <v>524</v>
      </c>
    </row>
    <row r="491" spans="1:3" x14ac:dyDescent="0.45">
      <c r="A491" t="s">
        <v>87</v>
      </c>
      <c r="B491">
        <v>0</v>
      </c>
      <c r="C491" t="s">
        <v>524</v>
      </c>
    </row>
    <row r="492" spans="1:3" x14ac:dyDescent="0.45">
      <c r="A492" t="s">
        <v>89</v>
      </c>
      <c r="B492">
        <v>0</v>
      </c>
      <c r="C492" t="s">
        <v>524</v>
      </c>
    </row>
    <row r="493" spans="1:3" x14ac:dyDescent="0.45">
      <c r="A493" t="s">
        <v>90</v>
      </c>
      <c r="B493">
        <v>0</v>
      </c>
      <c r="C493" t="s">
        <v>524</v>
      </c>
    </row>
    <row r="494" spans="1:3" x14ac:dyDescent="0.45">
      <c r="A494" t="s">
        <v>91</v>
      </c>
      <c r="B494">
        <v>0</v>
      </c>
      <c r="C494" t="s">
        <v>524</v>
      </c>
    </row>
    <row r="495" spans="1:3" x14ac:dyDescent="0.45">
      <c r="A495" t="s">
        <v>92</v>
      </c>
      <c r="B495">
        <v>0</v>
      </c>
      <c r="C495" t="s">
        <v>524</v>
      </c>
    </row>
    <row r="496" spans="1:3" x14ac:dyDescent="0.45">
      <c r="A496" t="s">
        <v>23</v>
      </c>
      <c r="B496">
        <v>0</v>
      </c>
      <c r="C496" t="s">
        <v>524</v>
      </c>
    </row>
    <row r="497" spans="1:3" x14ac:dyDescent="0.45">
      <c r="A497" t="s">
        <v>39</v>
      </c>
      <c r="B497">
        <v>0</v>
      </c>
      <c r="C497" t="s">
        <v>524</v>
      </c>
    </row>
    <row r="498" spans="1:3" x14ac:dyDescent="0.45">
      <c r="A498" t="s">
        <v>93</v>
      </c>
      <c r="B498">
        <v>0</v>
      </c>
      <c r="C498" t="s">
        <v>524</v>
      </c>
    </row>
    <row r="499" spans="1:3" x14ac:dyDescent="0.45">
      <c r="A499" t="s">
        <v>94</v>
      </c>
      <c r="B499">
        <v>0</v>
      </c>
      <c r="C499" t="s">
        <v>524</v>
      </c>
    </row>
    <row r="500" spans="1:3" x14ac:dyDescent="0.45">
      <c r="A500" t="s">
        <v>95</v>
      </c>
      <c r="B500">
        <v>0</v>
      </c>
      <c r="C500" t="s">
        <v>524</v>
      </c>
    </row>
    <row r="501" spans="1:3" x14ac:dyDescent="0.45">
      <c r="A501" t="s">
        <v>86</v>
      </c>
      <c r="B501">
        <v>0</v>
      </c>
      <c r="C501" t="s">
        <v>524</v>
      </c>
    </row>
    <row r="502" spans="1:3" x14ac:dyDescent="0.45">
      <c r="A502" t="s">
        <v>74</v>
      </c>
      <c r="B502">
        <v>0</v>
      </c>
      <c r="C502" t="s">
        <v>524</v>
      </c>
    </row>
    <row r="503" spans="1:3" x14ac:dyDescent="0.45">
      <c r="A503" t="s">
        <v>71</v>
      </c>
      <c r="B503">
        <v>0</v>
      </c>
      <c r="C503" t="s">
        <v>524</v>
      </c>
    </row>
    <row r="504" spans="1:3" x14ac:dyDescent="0.45">
      <c r="A504" t="s">
        <v>78</v>
      </c>
      <c r="B504">
        <v>0</v>
      </c>
      <c r="C504" t="s">
        <v>524</v>
      </c>
    </row>
    <row r="505" spans="1:3" x14ac:dyDescent="0.45">
      <c r="A505" t="s">
        <v>200</v>
      </c>
      <c r="B505">
        <v>0</v>
      </c>
      <c r="C505" t="s">
        <v>524</v>
      </c>
    </row>
    <row r="506" spans="1:3" x14ac:dyDescent="0.45">
      <c r="A506" t="s">
        <v>76</v>
      </c>
      <c r="B506">
        <v>0</v>
      </c>
      <c r="C506" t="s">
        <v>524</v>
      </c>
    </row>
    <row r="507" spans="1:3" x14ac:dyDescent="0.45">
      <c r="A507" t="s">
        <v>207</v>
      </c>
      <c r="B507">
        <v>0</v>
      </c>
      <c r="C507" t="s">
        <v>524</v>
      </c>
    </row>
    <row r="508" spans="1:3" x14ac:dyDescent="0.45">
      <c r="A508" t="s">
        <v>145</v>
      </c>
      <c r="B508">
        <v>0</v>
      </c>
      <c r="C508" t="s">
        <v>524</v>
      </c>
    </row>
    <row r="509" spans="1:3" x14ac:dyDescent="0.45">
      <c r="A509" t="s">
        <v>198</v>
      </c>
      <c r="B509">
        <v>0</v>
      </c>
      <c r="C509" t="s">
        <v>524</v>
      </c>
    </row>
    <row r="510" spans="1:3" x14ac:dyDescent="0.45">
      <c r="A510" t="s">
        <v>199</v>
      </c>
      <c r="B510">
        <v>0</v>
      </c>
      <c r="C510" t="s">
        <v>524</v>
      </c>
    </row>
    <row r="511" spans="1:3" x14ac:dyDescent="0.45">
      <c r="A511" t="s">
        <v>52</v>
      </c>
      <c r="B511">
        <v>0</v>
      </c>
      <c r="C511" t="s">
        <v>524</v>
      </c>
    </row>
    <row r="512" spans="1:3" x14ac:dyDescent="0.45">
      <c r="A512" t="s">
        <v>201</v>
      </c>
      <c r="B512">
        <v>0</v>
      </c>
      <c r="C512" t="s">
        <v>524</v>
      </c>
    </row>
    <row r="513" spans="1:3" x14ac:dyDescent="0.45">
      <c r="A513" t="s">
        <v>202</v>
      </c>
      <c r="B513">
        <v>0</v>
      </c>
      <c r="C513" t="s">
        <v>524</v>
      </c>
    </row>
    <row r="514" spans="1:3" x14ac:dyDescent="0.45">
      <c r="A514" t="s">
        <v>203</v>
      </c>
      <c r="B514">
        <v>0</v>
      </c>
      <c r="C514" t="s">
        <v>524</v>
      </c>
    </row>
    <row r="515" spans="1:3" x14ac:dyDescent="0.45">
      <c r="A515" t="s">
        <v>204</v>
      </c>
      <c r="B515">
        <v>0</v>
      </c>
      <c r="C515" t="s">
        <v>524</v>
      </c>
    </row>
    <row r="516" spans="1:3" x14ac:dyDescent="0.45">
      <c r="A516" t="s">
        <v>195</v>
      </c>
      <c r="B516">
        <v>0</v>
      </c>
      <c r="C516" t="s">
        <v>524</v>
      </c>
    </row>
    <row r="517" spans="1:3" x14ac:dyDescent="0.45">
      <c r="A517" t="s">
        <v>205</v>
      </c>
      <c r="B517">
        <v>0</v>
      </c>
      <c r="C517" t="s">
        <v>524</v>
      </c>
    </row>
    <row r="518" spans="1:3" x14ac:dyDescent="0.45">
      <c r="A518" t="s">
        <v>208</v>
      </c>
      <c r="B518">
        <v>0</v>
      </c>
      <c r="C518" t="s">
        <v>524</v>
      </c>
    </row>
    <row r="519" spans="1:3" x14ac:dyDescent="0.45">
      <c r="A519" t="s">
        <v>144</v>
      </c>
      <c r="B519">
        <v>0</v>
      </c>
      <c r="C519" t="s">
        <v>524</v>
      </c>
    </row>
    <row r="520" spans="1:3" x14ac:dyDescent="0.45">
      <c r="A520" t="s">
        <v>209</v>
      </c>
      <c r="B520">
        <v>0</v>
      </c>
      <c r="C520" t="s">
        <v>524</v>
      </c>
    </row>
    <row r="521" spans="1:3" x14ac:dyDescent="0.45">
      <c r="A521" t="s">
        <v>210</v>
      </c>
      <c r="B521">
        <v>0</v>
      </c>
      <c r="C521" t="s">
        <v>524</v>
      </c>
    </row>
    <row r="522" spans="1:3" x14ac:dyDescent="0.45">
      <c r="A522" t="s">
        <v>211</v>
      </c>
      <c r="B522">
        <v>0</v>
      </c>
      <c r="C522" t="s">
        <v>524</v>
      </c>
    </row>
    <row r="523" spans="1:3" x14ac:dyDescent="0.45">
      <c r="A523" t="s">
        <v>212</v>
      </c>
      <c r="B523">
        <v>0</v>
      </c>
      <c r="C523" t="s">
        <v>524</v>
      </c>
    </row>
    <row r="524" spans="1:3" x14ac:dyDescent="0.45">
      <c r="A524" t="s">
        <v>213</v>
      </c>
      <c r="B524">
        <v>0</v>
      </c>
      <c r="C524" t="s">
        <v>524</v>
      </c>
    </row>
    <row r="525" spans="1:3" x14ac:dyDescent="0.45">
      <c r="A525" t="s">
        <v>214</v>
      </c>
      <c r="B525">
        <v>0</v>
      </c>
      <c r="C525" t="s">
        <v>524</v>
      </c>
    </row>
    <row r="526" spans="1:3" x14ac:dyDescent="0.45">
      <c r="A526" t="s">
        <v>215</v>
      </c>
      <c r="B526">
        <v>0</v>
      </c>
      <c r="C526" t="s">
        <v>524</v>
      </c>
    </row>
    <row r="527" spans="1:3" x14ac:dyDescent="0.45">
      <c r="A527" t="s">
        <v>147</v>
      </c>
      <c r="B527">
        <v>0</v>
      </c>
      <c r="C527" t="s">
        <v>524</v>
      </c>
    </row>
    <row r="528" spans="1:3" x14ac:dyDescent="0.45">
      <c r="A528" t="s">
        <v>146</v>
      </c>
      <c r="B528">
        <v>0</v>
      </c>
      <c r="C528" t="s">
        <v>524</v>
      </c>
    </row>
    <row r="529" spans="1:3" x14ac:dyDescent="0.45">
      <c r="A529" t="s">
        <v>134</v>
      </c>
      <c r="B529">
        <v>0</v>
      </c>
      <c r="C529" t="s">
        <v>524</v>
      </c>
    </row>
    <row r="530" spans="1:3" x14ac:dyDescent="0.45">
      <c r="A530" t="s">
        <v>72</v>
      </c>
      <c r="B530">
        <v>0</v>
      </c>
      <c r="C530" t="s">
        <v>524</v>
      </c>
    </row>
    <row r="531" spans="1:3" x14ac:dyDescent="0.45">
      <c r="A531" t="s">
        <v>125</v>
      </c>
      <c r="B531">
        <v>0</v>
      </c>
      <c r="C531" t="s">
        <v>524</v>
      </c>
    </row>
    <row r="532" spans="1:3" x14ac:dyDescent="0.45">
      <c r="A532" t="s">
        <v>53</v>
      </c>
      <c r="B532">
        <v>0</v>
      </c>
      <c r="C532" t="s">
        <v>524</v>
      </c>
    </row>
    <row r="533" spans="1:3" x14ac:dyDescent="0.45">
      <c r="A533" t="s">
        <v>141</v>
      </c>
      <c r="B533">
        <v>0</v>
      </c>
      <c r="C533" t="s">
        <v>524</v>
      </c>
    </row>
    <row r="534" spans="1:3" x14ac:dyDescent="0.45">
      <c r="A534" t="s">
        <v>131</v>
      </c>
      <c r="B534">
        <v>0</v>
      </c>
      <c r="C534" t="s">
        <v>524</v>
      </c>
    </row>
    <row r="535" spans="1:3" x14ac:dyDescent="0.45">
      <c r="A535" t="s">
        <v>132</v>
      </c>
      <c r="B535">
        <v>0</v>
      </c>
      <c r="C535" t="s">
        <v>524</v>
      </c>
    </row>
    <row r="536" spans="1:3" x14ac:dyDescent="0.45">
      <c r="A536" t="s">
        <v>123</v>
      </c>
      <c r="B536">
        <v>0</v>
      </c>
      <c r="C536" t="s">
        <v>524</v>
      </c>
    </row>
    <row r="537" spans="1:3" x14ac:dyDescent="0.45">
      <c r="A537" t="s">
        <v>133</v>
      </c>
      <c r="B537">
        <v>0</v>
      </c>
      <c r="C537" t="s">
        <v>524</v>
      </c>
    </row>
    <row r="538" spans="1:3" x14ac:dyDescent="0.45">
      <c r="A538" t="s">
        <v>135</v>
      </c>
      <c r="B538">
        <v>0</v>
      </c>
      <c r="C538" t="s">
        <v>524</v>
      </c>
    </row>
    <row r="539" spans="1:3" x14ac:dyDescent="0.45">
      <c r="A539" t="s">
        <v>136</v>
      </c>
      <c r="B539">
        <v>0</v>
      </c>
      <c r="C539" t="s">
        <v>524</v>
      </c>
    </row>
    <row r="540" spans="1:3" x14ac:dyDescent="0.45">
      <c r="A540" t="s">
        <v>137</v>
      </c>
      <c r="B540">
        <v>0</v>
      </c>
      <c r="C540" t="s">
        <v>524</v>
      </c>
    </row>
    <row r="541" spans="1:3" x14ac:dyDescent="0.45">
      <c r="A541" t="s">
        <v>138</v>
      </c>
      <c r="B541">
        <v>0</v>
      </c>
      <c r="C541" t="s">
        <v>524</v>
      </c>
    </row>
    <row r="542" spans="1:3" x14ac:dyDescent="0.45">
      <c r="A542" t="s">
        <v>139</v>
      </c>
      <c r="B542">
        <v>0</v>
      </c>
      <c r="C542" t="s">
        <v>524</v>
      </c>
    </row>
    <row r="543" spans="1:3" x14ac:dyDescent="0.45">
      <c r="A543" t="s">
        <v>140</v>
      </c>
      <c r="B543">
        <v>0</v>
      </c>
      <c r="C543" t="s">
        <v>524</v>
      </c>
    </row>
    <row r="544" spans="1:3" x14ac:dyDescent="0.45">
      <c r="A544" t="s">
        <v>142</v>
      </c>
      <c r="B544">
        <v>0</v>
      </c>
      <c r="C544" t="s">
        <v>524</v>
      </c>
    </row>
    <row r="545" spans="1:3" x14ac:dyDescent="0.45">
      <c r="A545" t="s">
        <v>54</v>
      </c>
      <c r="B545">
        <v>0</v>
      </c>
      <c r="C545" t="s">
        <v>524</v>
      </c>
    </row>
    <row r="546" spans="1:3" x14ac:dyDescent="0.45">
      <c r="A546" t="s">
        <v>143</v>
      </c>
      <c r="B546">
        <v>0</v>
      </c>
      <c r="C546" t="s">
        <v>524</v>
      </c>
    </row>
    <row r="547" spans="1:3" x14ac:dyDescent="0.45">
      <c r="A547" t="s">
        <v>97</v>
      </c>
      <c r="B547">
        <v>0</v>
      </c>
      <c r="C547" t="s">
        <v>524</v>
      </c>
    </row>
    <row r="548" spans="1:3" x14ac:dyDescent="0.45">
      <c r="A548" t="s">
        <v>121</v>
      </c>
      <c r="B548">
        <v>0</v>
      </c>
      <c r="C548" t="s">
        <v>524</v>
      </c>
    </row>
    <row r="549" spans="1:3" x14ac:dyDescent="0.45">
      <c r="A549" t="s">
        <v>110</v>
      </c>
      <c r="B549">
        <v>0</v>
      </c>
      <c r="C549" t="s">
        <v>524</v>
      </c>
    </row>
    <row r="550" spans="1:3" x14ac:dyDescent="0.45">
      <c r="A550" t="s">
        <v>120</v>
      </c>
      <c r="B550">
        <v>0</v>
      </c>
      <c r="C550" t="s">
        <v>524</v>
      </c>
    </row>
    <row r="551" spans="1:3" x14ac:dyDescent="0.45">
      <c r="A551" t="s">
        <v>100</v>
      </c>
      <c r="B551">
        <v>0</v>
      </c>
      <c r="C551" t="s">
        <v>524</v>
      </c>
    </row>
    <row r="552" spans="1:3" x14ac:dyDescent="0.45">
      <c r="A552" t="s">
        <v>101</v>
      </c>
      <c r="B552">
        <v>0</v>
      </c>
      <c r="C552" t="s">
        <v>524</v>
      </c>
    </row>
    <row r="553" spans="1:3" x14ac:dyDescent="0.45">
      <c r="A553" t="s">
        <v>102</v>
      </c>
      <c r="B553">
        <v>0</v>
      </c>
      <c r="C553" t="s">
        <v>524</v>
      </c>
    </row>
    <row r="554" spans="1:3" x14ac:dyDescent="0.45">
      <c r="A554" t="s">
        <v>103</v>
      </c>
      <c r="B554">
        <v>0</v>
      </c>
      <c r="C554" t="s">
        <v>524</v>
      </c>
    </row>
    <row r="555" spans="1:3" x14ac:dyDescent="0.45">
      <c r="A555" t="s">
        <v>104</v>
      </c>
      <c r="B555">
        <v>0</v>
      </c>
      <c r="C555" t="s">
        <v>524</v>
      </c>
    </row>
    <row r="556" spans="1:3" x14ac:dyDescent="0.45">
      <c r="A556" t="s">
        <v>129</v>
      </c>
      <c r="B556">
        <v>0</v>
      </c>
      <c r="C556" t="s">
        <v>524</v>
      </c>
    </row>
    <row r="557" spans="1:3" x14ac:dyDescent="0.45">
      <c r="A557" t="s">
        <v>128</v>
      </c>
      <c r="B557">
        <v>0</v>
      </c>
      <c r="C557" t="s">
        <v>524</v>
      </c>
    </row>
    <row r="558" spans="1:3" x14ac:dyDescent="0.45">
      <c r="A558" t="s">
        <v>127</v>
      </c>
      <c r="B558">
        <v>0</v>
      </c>
      <c r="C558" t="s">
        <v>524</v>
      </c>
    </row>
    <row r="559" spans="1:3" x14ac:dyDescent="0.45">
      <c r="A559" t="s">
        <v>126</v>
      </c>
      <c r="B559">
        <v>0</v>
      </c>
      <c r="C559" t="s">
        <v>524</v>
      </c>
    </row>
    <row r="560" spans="1:3" x14ac:dyDescent="0.45">
      <c r="A560" t="s">
        <v>55</v>
      </c>
      <c r="B560">
        <v>0</v>
      </c>
      <c r="C560" t="s">
        <v>524</v>
      </c>
    </row>
    <row r="561" spans="1:3" x14ac:dyDescent="0.45">
      <c r="A561" t="s">
        <v>56</v>
      </c>
      <c r="B561">
        <v>0</v>
      </c>
      <c r="C561" t="s">
        <v>524</v>
      </c>
    </row>
    <row r="562" spans="1:3" x14ac:dyDescent="0.45">
      <c r="A562" t="s">
        <v>57</v>
      </c>
      <c r="B562">
        <v>0</v>
      </c>
      <c r="C562" t="s">
        <v>524</v>
      </c>
    </row>
    <row r="563" spans="1:3" x14ac:dyDescent="0.45">
      <c r="A563" t="s">
        <v>51</v>
      </c>
      <c r="B563">
        <v>0</v>
      </c>
      <c r="C563" t="s">
        <v>524</v>
      </c>
    </row>
    <row r="564" spans="1:3" x14ac:dyDescent="0.45">
      <c r="A564" t="s">
        <v>61</v>
      </c>
      <c r="B564">
        <v>0</v>
      </c>
      <c r="C564" t="s">
        <v>524</v>
      </c>
    </row>
    <row r="565" spans="1:3" x14ac:dyDescent="0.45">
      <c r="A565" t="s">
        <v>62</v>
      </c>
      <c r="B565">
        <v>0</v>
      </c>
      <c r="C565" t="s">
        <v>524</v>
      </c>
    </row>
    <row r="566" spans="1:3" x14ac:dyDescent="0.45">
      <c r="A566" t="s">
        <v>63</v>
      </c>
      <c r="B566">
        <v>0</v>
      </c>
      <c r="C566" t="s">
        <v>524</v>
      </c>
    </row>
    <row r="567" spans="1:3" x14ac:dyDescent="0.45">
      <c r="A567" t="s">
        <v>64</v>
      </c>
      <c r="B567">
        <v>0</v>
      </c>
      <c r="C567" t="s">
        <v>524</v>
      </c>
    </row>
    <row r="568" spans="1:3" x14ac:dyDescent="0.45">
      <c r="A568" t="s">
        <v>65</v>
      </c>
      <c r="B568">
        <v>0</v>
      </c>
      <c r="C568" t="s">
        <v>524</v>
      </c>
    </row>
    <row r="569" spans="1:3" x14ac:dyDescent="0.45">
      <c r="A569" t="s">
        <v>66</v>
      </c>
      <c r="B569">
        <v>0</v>
      </c>
      <c r="C569" t="s">
        <v>524</v>
      </c>
    </row>
    <row r="570" spans="1:3" x14ac:dyDescent="0.45">
      <c r="A570" t="s">
        <v>67</v>
      </c>
      <c r="B570">
        <v>0</v>
      </c>
      <c r="C570" t="s">
        <v>524</v>
      </c>
    </row>
    <row r="571" spans="1:3" x14ac:dyDescent="0.45">
      <c r="A571" t="s">
        <v>60</v>
      </c>
      <c r="B571">
        <v>0</v>
      </c>
      <c r="C571" t="s">
        <v>524</v>
      </c>
    </row>
    <row r="572" spans="1:3" x14ac:dyDescent="0.45">
      <c r="A572" t="s">
        <v>68</v>
      </c>
      <c r="B572">
        <v>0</v>
      </c>
      <c r="C572" t="s">
        <v>524</v>
      </c>
    </row>
    <row r="573" spans="1:3" x14ac:dyDescent="0.45">
      <c r="A573" t="s">
        <v>69</v>
      </c>
      <c r="B573">
        <v>0</v>
      </c>
      <c r="C573" t="s">
        <v>524</v>
      </c>
    </row>
    <row r="574" spans="1:3" x14ac:dyDescent="0.45">
      <c r="A574" t="s">
        <v>70</v>
      </c>
      <c r="B574">
        <v>0</v>
      </c>
      <c r="C574" t="s">
        <v>524</v>
      </c>
    </row>
    <row r="575" spans="1:3" x14ac:dyDescent="0.45">
      <c r="A575" t="s">
        <v>96</v>
      </c>
      <c r="B575">
        <v>0</v>
      </c>
      <c r="C575" t="s">
        <v>524</v>
      </c>
    </row>
    <row r="576" spans="1:3" x14ac:dyDescent="0.45">
      <c r="A576" t="s">
        <v>77</v>
      </c>
      <c r="B576">
        <v>0</v>
      </c>
      <c r="C576" t="s">
        <v>524</v>
      </c>
    </row>
    <row r="577" spans="1:3" x14ac:dyDescent="0.45">
      <c r="A577" t="s">
        <v>98</v>
      </c>
      <c r="B577">
        <v>0</v>
      </c>
      <c r="C577" t="s">
        <v>524</v>
      </c>
    </row>
    <row r="578" spans="1:3" x14ac:dyDescent="0.45">
      <c r="A578" t="s">
        <v>122</v>
      </c>
      <c r="B578">
        <v>0</v>
      </c>
      <c r="C578" t="s">
        <v>524</v>
      </c>
    </row>
    <row r="579" spans="1:3" x14ac:dyDescent="0.45">
      <c r="A579" t="s">
        <v>124</v>
      </c>
      <c r="B579">
        <v>0</v>
      </c>
      <c r="C579" t="s">
        <v>524</v>
      </c>
    </row>
    <row r="580" spans="1:3" x14ac:dyDescent="0.45">
      <c r="A580" t="s">
        <v>216</v>
      </c>
      <c r="B580">
        <v>0</v>
      </c>
      <c r="C580" t="s">
        <v>524</v>
      </c>
    </row>
    <row r="581" spans="1:3" x14ac:dyDescent="0.45">
      <c r="A581" t="s">
        <v>196</v>
      </c>
      <c r="B581">
        <v>0</v>
      </c>
      <c r="C581" t="s">
        <v>524</v>
      </c>
    </row>
    <row r="582" spans="1:3" x14ac:dyDescent="0.45">
      <c r="A582" t="s">
        <v>221</v>
      </c>
      <c r="B582">
        <v>0</v>
      </c>
      <c r="C582" t="s">
        <v>524</v>
      </c>
    </row>
    <row r="583" spans="1:3" x14ac:dyDescent="0.45">
      <c r="A583" t="s">
        <v>206</v>
      </c>
      <c r="B583">
        <v>0</v>
      </c>
      <c r="C583" t="s">
        <v>524</v>
      </c>
    </row>
    <row r="584" spans="1:3" x14ac:dyDescent="0.45">
      <c r="A584" t="s">
        <v>179</v>
      </c>
      <c r="B584">
        <v>0</v>
      </c>
      <c r="C584" t="s">
        <v>524</v>
      </c>
    </row>
    <row r="585" spans="1:3" x14ac:dyDescent="0.45">
      <c r="A585" t="s">
        <v>433</v>
      </c>
      <c r="B585">
        <v>0</v>
      </c>
      <c r="C585" t="s">
        <v>524</v>
      </c>
    </row>
    <row r="586" spans="1:3" x14ac:dyDescent="0.45">
      <c r="A586" t="s">
        <v>434</v>
      </c>
      <c r="B586">
        <v>0</v>
      </c>
      <c r="C586" t="s">
        <v>524</v>
      </c>
    </row>
    <row r="587" spans="1:3" x14ac:dyDescent="0.45">
      <c r="A587" t="s">
        <v>435</v>
      </c>
      <c r="B587">
        <v>0</v>
      </c>
      <c r="C587" t="s">
        <v>524</v>
      </c>
    </row>
    <row r="588" spans="1:3" x14ac:dyDescent="0.45">
      <c r="A588" t="s">
        <v>173</v>
      </c>
      <c r="B588">
        <v>0</v>
      </c>
      <c r="C588" t="s">
        <v>524</v>
      </c>
    </row>
    <row r="589" spans="1:3" x14ac:dyDescent="0.45">
      <c r="A589" t="s">
        <v>174</v>
      </c>
      <c r="B589">
        <v>0</v>
      </c>
      <c r="C589" t="s">
        <v>524</v>
      </c>
    </row>
    <row r="590" spans="1:3" x14ac:dyDescent="0.45">
      <c r="A590" t="s">
        <v>175</v>
      </c>
      <c r="B590">
        <v>0</v>
      </c>
      <c r="C590" t="s">
        <v>524</v>
      </c>
    </row>
    <row r="591" spans="1:3" x14ac:dyDescent="0.45">
      <c r="A591" t="s">
        <v>16</v>
      </c>
      <c r="B591">
        <v>0</v>
      </c>
      <c r="C591" t="s">
        <v>524</v>
      </c>
    </row>
    <row r="592" spans="1:3" x14ac:dyDescent="0.45">
      <c r="A592" t="s">
        <v>176</v>
      </c>
      <c r="B592">
        <v>0</v>
      </c>
      <c r="C592" t="s">
        <v>524</v>
      </c>
    </row>
    <row r="593" spans="1:3" x14ac:dyDescent="0.45">
      <c r="A593" t="s">
        <v>177</v>
      </c>
      <c r="B593">
        <v>0</v>
      </c>
      <c r="C593" t="s">
        <v>524</v>
      </c>
    </row>
    <row r="594" spans="1:3" x14ac:dyDescent="0.45">
      <c r="A594" t="s">
        <v>178</v>
      </c>
      <c r="B594">
        <v>0</v>
      </c>
      <c r="C594" t="s">
        <v>524</v>
      </c>
    </row>
    <row r="595" spans="1:3" x14ac:dyDescent="0.45">
      <c r="A595" t="s">
        <v>32</v>
      </c>
      <c r="B595">
        <v>0</v>
      </c>
      <c r="C595" t="s">
        <v>524</v>
      </c>
    </row>
    <row r="596" spans="1:3" x14ac:dyDescent="0.45">
      <c r="A596" t="s">
        <v>436</v>
      </c>
      <c r="B596">
        <v>0</v>
      </c>
      <c r="C596" t="s">
        <v>524</v>
      </c>
    </row>
    <row r="597" spans="1:3" x14ac:dyDescent="0.45">
      <c r="A597" t="s">
        <v>180</v>
      </c>
      <c r="B597">
        <v>0</v>
      </c>
      <c r="C597" t="s">
        <v>524</v>
      </c>
    </row>
    <row r="598" spans="1:3" x14ac:dyDescent="0.45">
      <c r="A598" t="s">
        <v>35</v>
      </c>
      <c r="B598">
        <v>0</v>
      </c>
      <c r="C598" t="s">
        <v>524</v>
      </c>
    </row>
    <row r="599" spans="1:3" x14ac:dyDescent="0.45">
      <c r="A599" t="s">
        <v>172</v>
      </c>
      <c r="B599">
        <v>0</v>
      </c>
      <c r="C599" t="s">
        <v>524</v>
      </c>
    </row>
    <row r="600" spans="1:3" x14ac:dyDescent="0.45">
      <c r="A600" t="s">
        <v>181</v>
      </c>
      <c r="B600">
        <v>0</v>
      </c>
      <c r="C600" t="s">
        <v>524</v>
      </c>
    </row>
    <row r="601" spans="1:3" x14ac:dyDescent="0.45">
      <c r="A601" t="s">
        <v>183</v>
      </c>
      <c r="B601">
        <v>0</v>
      </c>
      <c r="C601" t="s">
        <v>524</v>
      </c>
    </row>
    <row r="602" spans="1:3" x14ac:dyDescent="0.45">
      <c r="A602" t="s">
        <v>184</v>
      </c>
      <c r="B602">
        <v>0</v>
      </c>
      <c r="C602" t="s">
        <v>524</v>
      </c>
    </row>
    <row r="603" spans="1:3" x14ac:dyDescent="0.45">
      <c r="A603" t="s">
        <v>185</v>
      </c>
      <c r="B603">
        <v>0</v>
      </c>
      <c r="C603" t="s">
        <v>524</v>
      </c>
    </row>
    <row r="604" spans="1:3" x14ac:dyDescent="0.45">
      <c r="A604" t="s">
        <v>186</v>
      </c>
      <c r="B604">
        <v>0</v>
      </c>
      <c r="C604" t="s">
        <v>524</v>
      </c>
    </row>
    <row r="605" spans="1:3" x14ac:dyDescent="0.45">
      <c r="A605" t="s">
        <v>187</v>
      </c>
      <c r="B605">
        <v>0</v>
      </c>
      <c r="C605" t="s">
        <v>524</v>
      </c>
    </row>
    <row r="606" spans="1:3" x14ac:dyDescent="0.45">
      <c r="A606" t="s">
        <v>189</v>
      </c>
      <c r="B606">
        <v>0</v>
      </c>
      <c r="C606" t="s">
        <v>524</v>
      </c>
    </row>
    <row r="607" spans="1:3" x14ac:dyDescent="0.45">
      <c r="A607" t="s">
        <v>437</v>
      </c>
      <c r="B607">
        <v>0</v>
      </c>
      <c r="C607" t="s">
        <v>524</v>
      </c>
    </row>
    <row r="608" spans="1:3" x14ac:dyDescent="0.45">
      <c r="A608" t="s">
        <v>438</v>
      </c>
      <c r="B608">
        <v>0</v>
      </c>
      <c r="C608" t="s">
        <v>524</v>
      </c>
    </row>
    <row r="609" spans="1:3" x14ac:dyDescent="0.45">
      <c r="A609" t="s">
        <v>191</v>
      </c>
      <c r="B609">
        <v>0</v>
      </c>
      <c r="C609" t="s">
        <v>524</v>
      </c>
    </row>
    <row r="610" spans="1:3" x14ac:dyDescent="0.45">
      <c r="A610" t="s">
        <v>439</v>
      </c>
      <c r="B610">
        <v>0</v>
      </c>
      <c r="C610" t="s">
        <v>524</v>
      </c>
    </row>
    <row r="611" spans="1:3" x14ac:dyDescent="0.45">
      <c r="B611">
        <v>0</v>
      </c>
      <c r="C611" t="s">
        <v>524</v>
      </c>
    </row>
    <row r="612" spans="1:3" x14ac:dyDescent="0.45">
      <c r="A612" t="s">
        <v>440</v>
      </c>
      <c r="B612">
        <v>0</v>
      </c>
      <c r="C612" t="s">
        <v>524</v>
      </c>
    </row>
    <row r="613" spans="1:3" x14ac:dyDescent="0.45">
      <c r="A613" t="s">
        <v>441</v>
      </c>
      <c r="B613">
        <v>0</v>
      </c>
      <c r="C613" t="s">
        <v>524</v>
      </c>
    </row>
    <row r="614" spans="1:3" x14ac:dyDescent="0.45">
      <c r="A614" t="s">
        <v>442</v>
      </c>
      <c r="B614">
        <v>0</v>
      </c>
      <c r="C614" t="s">
        <v>524</v>
      </c>
    </row>
    <row r="615" spans="1:3" x14ac:dyDescent="0.45">
      <c r="A615" t="s">
        <v>443</v>
      </c>
      <c r="B615">
        <v>0</v>
      </c>
      <c r="C615" t="s">
        <v>524</v>
      </c>
    </row>
    <row r="616" spans="1:3" x14ac:dyDescent="0.45">
      <c r="A616" t="s">
        <v>444</v>
      </c>
      <c r="B616">
        <v>0</v>
      </c>
      <c r="C616" t="s">
        <v>524</v>
      </c>
    </row>
    <row r="617" spans="1:3" x14ac:dyDescent="0.45">
      <c r="A617" t="s">
        <v>445</v>
      </c>
      <c r="B617">
        <v>0</v>
      </c>
      <c r="C617" t="s">
        <v>524</v>
      </c>
    </row>
    <row r="618" spans="1:3" x14ac:dyDescent="0.45">
      <c r="A618" t="s">
        <v>446</v>
      </c>
      <c r="B618">
        <v>0</v>
      </c>
      <c r="C618" t="s">
        <v>524</v>
      </c>
    </row>
    <row r="619" spans="1:3" x14ac:dyDescent="0.45">
      <c r="A619" t="s">
        <v>447</v>
      </c>
      <c r="B619">
        <v>0</v>
      </c>
      <c r="C619" t="s">
        <v>524</v>
      </c>
    </row>
    <row r="620" spans="1:3" x14ac:dyDescent="0.45">
      <c r="A620" t="s">
        <v>448</v>
      </c>
      <c r="B620">
        <v>0</v>
      </c>
      <c r="C620" t="s">
        <v>524</v>
      </c>
    </row>
    <row r="621" spans="1:3" x14ac:dyDescent="0.45">
      <c r="A621" t="s">
        <v>449</v>
      </c>
      <c r="B621">
        <v>0</v>
      </c>
      <c r="C621" t="s">
        <v>524</v>
      </c>
    </row>
    <row r="622" spans="1:3" x14ac:dyDescent="0.45">
      <c r="A622" t="s">
        <v>450</v>
      </c>
      <c r="B622">
        <v>0</v>
      </c>
      <c r="C622" t="s">
        <v>524</v>
      </c>
    </row>
    <row r="623" spans="1:3" x14ac:dyDescent="0.45">
      <c r="A623" t="s">
        <v>451</v>
      </c>
      <c r="B623">
        <v>0</v>
      </c>
      <c r="C623" t="s">
        <v>524</v>
      </c>
    </row>
    <row r="624" spans="1:3" x14ac:dyDescent="0.45">
      <c r="A624" t="s">
        <v>452</v>
      </c>
      <c r="B624">
        <v>0</v>
      </c>
      <c r="C624" t="s">
        <v>524</v>
      </c>
    </row>
    <row r="625" spans="1:3" x14ac:dyDescent="0.45">
      <c r="A625" t="s">
        <v>453</v>
      </c>
      <c r="B625">
        <v>0</v>
      </c>
      <c r="C625" t="s">
        <v>524</v>
      </c>
    </row>
    <row r="626" spans="1:3" x14ac:dyDescent="0.45">
      <c r="A626" t="s">
        <v>454</v>
      </c>
      <c r="B626">
        <v>0</v>
      </c>
      <c r="C626" t="s">
        <v>524</v>
      </c>
    </row>
    <row r="627" spans="1:3" x14ac:dyDescent="0.45">
      <c r="A627" t="s">
        <v>455</v>
      </c>
      <c r="B627">
        <v>0</v>
      </c>
      <c r="C627" t="s">
        <v>524</v>
      </c>
    </row>
    <row r="628" spans="1:3" x14ac:dyDescent="0.45">
      <c r="A628" t="s">
        <v>456</v>
      </c>
      <c r="B628">
        <v>0</v>
      </c>
      <c r="C628" t="s">
        <v>524</v>
      </c>
    </row>
    <row r="629" spans="1:3" x14ac:dyDescent="0.45">
      <c r="A629" t="s">
        <v>457</v>
      </c>
      <c r="B629">
        <v>0</v>
      </c>
      <c r="C629" t="s">
        <v>524</v>
      </c>
    </row>
    <row r="630" spans="1:3" x14ac:dyDescent="0.45">
      <c r="A630" t="s">
        <v>458</v>
      </c>
      <c r="B630">
        <v>0</v>
      </c>
      <c r="C630" t="s">
        <v>524</v>
      </c>
    </row>
    <row r="631" spans="1:3" x14ac:dyDescent="0.45">
      <c r="A631" t="s">
        <v>459</v>
      </c>
      <c r="B631">
        <v>0</v>
      </c>
      <c r="C631" t="s">
        <v>524</v>
      </c>
    </row>
    <row r="632" spans="1:3" x14ac:dyDescent="0.45">
      <c r="A632" t="s">
        <v>460</v>
      </c>
      <c r="B632">
        <v>0</v>
      </c>
      <c r="C632" t="s">
        <v>524</v>
      </c>
    </row>
    <row r="633" spans="1:3" x14ac:dyDescent="0.45">
      <c r="A633" t="s">
        <v>190</v>
      </c>
      <c r="B633">
        <v>0</v>
      </c>
      <c r="C633" t="s">
        <v>524</v>
      </c>
    </row>
    <row r="634" spans="1:3" x14ac:dyDescent="0.45">
      <c r="A634" t="s">
        <v>182</v>
      </c>
      <c r="B634">
        <v>0</v>
      </c>
      <c r="C634" t="s">
        <v>524</v>
      </c>
    </row>
    <row r="635" spans="1:3" x14ac:dyDescent="0.45">
      <c r="A635" t="s">
        <v>217</v>
      </c>
      <c r="B635">
        <v>0</v>
      </c>
      <c r="C635" t="s">
        <v>524</v>
      </c>
    </row>
    <row r="636" spans="1:3" x14ac:dyDescent="0.45">
      <c r="A636" t="s">
        <v>219</v>
      </c>
      <c r="B636">
        <v>0</v>
      </c>
      <c r="C636" t="s">
        <v>524</v>
      </c>
    </row>
    <row r="637" spans="1:3" x14ac:dyDescent="0.45">
      <c r="A637" t="s">
        <v>194</v>
      </c>
      <c r="B637">
        <v>0</v>
      </c>
      <c r="C637" t="s">
        <v>524</v>
      </c>
    </row>
    <row r="638" spans="1:3" x14ac:dyDescent="0.45">
      <c r="A638" t="s">
        <v>220</v>
      </c>
      <c r="B638">
        <v>0</v>
      </c>
      <c r="C638" t="s">
        <v>524</v>
      </c>
    </row>
    <row r="639" spans="1:3" x14ac:dyDescent="0.45">
      <c r="A639" t="s">
        <v>106</v>
      </c>
      <c r="B639">
        <v>0</v>
      </c>
      <c r="C639" t="s">
        <v>524</v>
      </c>
    </row>
    <row r="640" spans="1:3" x14ac:dyDescent="0.45">
      <c r="A640" t="s">
        <v>222</v>
      </c>
      <c r="B640">
        <v>0</v>
      </c>
      <c r="C640" t="s">
        <v>524</v>
      </c>
    </row>
    <row r="641" spans="1:3" x14ac:dyDescent="0.45">
      <c r="A641" t="s">
        <v>223</v>
      </c>
      <c r="B641">
        <v>0</v>
      </c>
      <c r="C641" t="s">
        <v>524</v>
      </c>
    </row>
    <row r="642" spans="1:3" x14ac:dyDescent="0.45">
      <c r="A642" t="s">
        <v>224</v>
      </c>
      <c r="B642">
        <v>0</v>
      </c>
      <c r="C642" t="s">
        <v>524</v>
      </c>
    </row>
    <row r="643" spans="1:3" x14ac:dyDescent="0.45">
      <c r="A643" t="s">
        <v>225</v>
      </c>
      <c r="B643">
        <v>0</v>
      </c>
      <c r="C643" t="s">
        <v>524</v>
      </c>
    </row>
    <row r="644" spans="1:3" x14ac:dyDescent="0.45">
      <c r="A644" t="s">
        <v>226</v>
      </c>
      <c r="B644">
        <v>0</v>
      </c>
      <c r="C644" t="s">
        <v>524</v>
      </c>
    </row>
    <row r="645" spans="1:3" x14ac:dyDescent="0.45">
      <c r="A645" t="s">
        <v>227</v>
      </c>
      <c r="B645">
        <v>0</v>
      </c>
      <c r="C645" t="s">
        <v>524</v>
      </c>
    </row>
    <row r="646" spans="1:3" x14ac:dyDescent="0.45">
      <c r="A646" t="s">
        <v>228</v>
      </c>
      <c r="B646">
        <v>0</v>
      </c>
      <c r="C646" t="s">
        <v>524</v>
      </c>
    </row>
    <row r="647" spans="1:3" x14ac:dyDescent="0.45">
      <c r="A647" t="s">
        <v>229</v>
      </c>
      <c r="B647">
        <v>0</v>
      </c>
      <c r="C647" t="s">
        <v>524</v>
      </c>
    </row>
    <row r="648" spans="1:3" x14ac:dyDescent="0.45">
      <c r="A648" t="s">
        <v>192</v>
      </c>
      <c r="B648">
        <v>0</v>
      </c>
      <c r="C648" t="s">
        <v>524</v>
      </c>
    </row>
    <row r="649" spans="1:3" x14ac:dyDescent="0.45">
      <c r="A649" t="s">
        <v>231</v>
      </c>
      <c r="B649">
        <v>0</v>
      </c>
      <c r="C649" t="s">
        <v>524</v>
      </c>
    </row>
    <row r="650" spans="1:3" x14ac:dyDescent="0.45">
      <c r="A650" t="s">
        <v>232</v>
      </c>
      <c r="B650">
        <v>0</v>
      </c>
      <c r="C650" t="s">
        <v>524</v>
      </c>
    </row>
    <row r="651" spans="1:3" x14ac:dyDescent="0.45">
      <c r="A651" t="s">
        <v>233</v>
      </c>
      <c r="B651">
        <v>0</v>
      </c>
      <c r="C651" t="s">
        <v>524</v>
      </c>
    </row>
    <row r="652" spans="1:3" x14ac:dyDescent="0.45">
      <c r="A652" t="s">
        <v>234</v>
      </c>
      <c r="B652">
        <v>0</v>
      </c>
      <c r="C652" t="s">
        <v>524</v>
      </c>
    </row>
    <row r="653" spans="1:3" x14ac:dyDescent="0.45">
      <c r="A653" t="s">
        <v>235</v>
      </c>
      <c r="B653">
        <v>0</v>
      </c>
      <c r="C653" t="s">
        <v>524</v>
      </c>
    </row>
    <row r="654" spans="1:3" x14ac:dyDescent="0.45">
      <c r="A654" t="s">
        <v>236</v>
      </c>
      <c r="B654">
        <v>0</v>
      </c>
      <c r="C654" t="s">
        <v>524</v>
      </c>
    </row>
    <row r="655" spans="1:3" x14ac:dyDescent="0.45">
      <c r="A655" t="s">
        <v>237</v>
      </c>
      <c r="B655">
        <v>0</v>
      </c>
      <c r="C655" t="s">
        <v>524</v>
      </c>
    </row>
    <row r="656" spans="1:3" x14ac:dyDescent="0.45">
      <c r="A656" t="s">
        <v>238</v>
      </c>
      <c r="B656">
        <v>0</v>
      </c>
      <c r="C656" t="s">
        <v>524</v>
      </c>
    </row>
    <row r="657" spans="1:3" x14ac:dyDescent="0.45">
      <c r="A657" t="s">
        <v>239</v>
      </c>
      <c r="B657">
        <v>0</v>
      </c>
      <c r="C657" t="s">
        <v>524</v>
      </c>
    </row>
    <row r="658" spans="1:3" x14ac:dyDescent="0.45">
      <c r="A658" t="s">
        <v>230</v>
      </c>
      <c r="B658">
        <v>0</v>
      </c>
      <c r="C658" t="s">
        <v>524</v>
      </c>
    </row>
    <row r="659" spans="1:3" x14ac:dyDescent="0.45">
      <c r="A659" t="s">
        <v>193</v>
      </c>
      <c r="B659">
        <v>0</v>
      </c>
      <c r="C659" t="s">
        <v>524</v>
      </c>
    </row>
    <row r="660" spans="1:3" x14ac:dyDescent="0.45">
      <c r="A660" t="s">
        <v>168</v>
      </c>
      <c r="B660">
        <v>0</v>
      </c>
      <c r="C660" t="s">
        <v>524</v>
      </c>
    </row>
    <row r="661" spans="1:3" x14ac:dyDescent="0.45">
      <c r="A661" t="s">
        <v>171</v>
      </c>
      <c r="B661">
        <v>0</v>
      </c>
      <c r="C661" t="s">
        <v>524</v>
      </c>
    </row>
    <row r="662" spans="1:3" x14ac:dyDescent="0.45">
      <c r="A662" t="s">
        <v>155</v>
      </c>
      <c r="B662">
        <v>0</v>
      </c>
      <c r="C662" t="s">
        <v>524</v>
      </c>
    </row>
    <row r="663" spans="1:3" x14ac:dyDescent="0.45">
      <c r="A663" t="s">
        <v>170</v>
      </c>
      <c r="B663">
        <v>0</v>
      </c>
      <c r="C663" t="s">
        <v>524</v>
      </c>
    </row>
    <row r="664" spans="1:3" x14ac:dyDescent="0.45">
      <c r="A664" t="s">
        <v>169</v>
      </c>
      <c r="B664">
        <v>0</v>
      </c>
      <c r="C664" t="s">
        <v>524</v>
      </c>
    </row>
    <row r="665" spans="1:3" x14ac:dyDescent="0.45">
      <c r="A665" t="s">
        <v>148</v>
      </c>
      <c r="B665">
        <v>0</v>
      </c>
      <c r="C665" t="s">
        <v>524</v>
      </c>
    </row>
    <row r="666" spans="1:3" x14ac:dyDescent="0.45">
      <c r="A666" t="s">
        <v>149</v>
      </c>
      <c r="B666">
        <v>0</v>
      </c>
      <c r="C666" t="s">
        <v>524</v>
      </c>
    </row>
    <row r="667" spans="1:3" x14ac:dyDescent="0.45">
      <c r="A667" t="s">
        <v>150</v>
      </c>
      <c r="B667">
        <v>0</v>
      </c>
      <c r="C667" t="s">
        <v>524</v>
      </c>
    </row>
    <row r="668" spans="1:3" x14ac:dyDescent="0.45">
      <c r="A668" t="s">
        <v>151</v>
      </c>
      <c r="B668">
        <v>0</v>
      </c>
      <c r="C668" t="s">
        <v>524</v>
      </c>
    </row>
    <row r="669" spans="1:3" x14ac:dyDescent="0.45">
      <c r="A669" t="s">
        <v>40</v>
      </c>
      <c r="B669">
        <v>0</v>
      </c>
      <c r="C669" t="s">
        <v>524</v>
      </c>
    </row>
    <row r="670" spans="1:3" x14ac:dyDescent="0.45">
      <c r="A670" t="s">
        <v>152</v>
      </c>
      <c r="B670">
        <v>0</v>
      </c>
      <c r="C670" t="s">
        <v>524</v>
      </c>
    </row>
    <row r="671" spans="1:3" x14ac:dyDescent="0.45">
      <c r="A671" t="s">
        <v>153</v>
      </c>
      <c r="B671">
        <v>0</v>
      </c>
      <c r="C671" t="s">
        <v>524</v>
      </c>
    </row>
    <row r="672" spans="1:3" x14ac:dyDescent="0.45">
      <c r="A672" t="s">
        <v>154</v>
      </c>
      <c r="B672">
        <v>0</v>
      </c>
      <c r="C672" t="s">
        <v>524</v>
      </c>
    </row>
    <row r="673" spans="1:3" x14ac:dyDescent="0.45">
      <c r="A673" t="s">
        <v>156</v>
      </c>
      <c r="B673">
        <v>0</v>
      </c>
      <c r="C673" t="s">
        <v>524</v>
      </c>
    </row>
    <row r="674" spans="1:3" x14ac:dyDescent="0.45">
      <c r="A674" t="s">
        <v>167</v>
      </c>
      <c r="B674">
        <v>0</v>
      </c>
      <c r="C674" t="s">
        <v>524</v>
      </c>
    </row>
    <row r="675" spans="1:3" x14ac:dyDescent="0.45">
      <c r="A675" t="s">
        <v>157</v>
      </c>
      <c r="B675">
        <v>0</v>
      </c>
      <c r="C675" t="s">
        <v>524</v>
      </c>
    </row>
    <row r="676" spans="1:3" x14ac:dyDescent="0.45">
      <c r="A676" t="s">
        <v>158</v>
      </c>
      <c r="B676">
        <v>0</v>
      </c>
      <c r="C676" t="s">
        <v>524</v>
      </c>
    </row>
    <row r="677" spans="1:3" x14ac:dyDescent="0.45">
      <c r="A677" t="s">
        <v>159</v>
      </c>
      <c r="B677">
        <v>0</v>
      </c>
      <c r="C677" t="s">
        <v>524</v>
      </c>
    </row>
    <row r="678" spans="1:3" x14ac:dyDescent="0.45">
      <c r="A678" t="s">
        <v>160</v>
      </c>
      <c r="B678">
        <v>0</v>
      </c>
      <c r="C678" t="s">
        <v>524</v>
      </c>
    </row>
    <row r="679" spans="1:3" x14ac:dyDescent="0.45">
      <c r="A679" t="s">
        <v>161</v>
      </c>
      <c r="B679">
        <v>0</v>
      </c>
      <c r="C679" t="s">
        <v>524</v>
      </c>
    </row>
    <row r="680" spans="1:3" x14ac:dyDescent="0.45">
      <c r="A680" t="s">
        <v>162</v>
      </c>
      <c r="B680">
        <v>0</v>
      </c>
      <c r="C680" t="s">
        <v>524</v>
      </c>
    </row>
    <row r="681" spans="1:3" x14ac:dyDescent="0.45">
      <c r="A681" t="s">
        <v>163</v>
      </c>
      <c r="B681">
        <v>0</v>
      </c>
      <c r="C681" t="s">
        <v>524</v>
      </c>
    </row>
    <row r="682" spans="1:3" x14ac:dyDescent="0.45">
      <c r="A682" t="s">
        <v>164</v>
      </c>
      <c r="B682">
        <v>0</v>
      </c>
      <c r="C682" t="s">
        <v>524</v>
      </c>
    </row>
    <row r="683" spans="1:3" x14ac:dyDescent="0.45">
      <c r="A683" t="s">
        <v>165</v>
      </c>
      <c r="B683">
        <v>0</v>
      </c>
      <c r="C683" t="s">
        <v>524</v>
      </c>
    </row>
    <row r="684" spans="1:3" x14ac:dyDescent="0.45">
      <c r="A684" t="s">
        <v>166</v>
      </c>
      <c r="B684">
        <v>0</v>
      </c>
      <c r="C684" t="s">
        <v>524</v>
      </c>
    </row>
    <row r="685" spans="1:3" x14ac:dyDescent="0.45">
      <c r="A685" t="s">
        <v>105</v>
      </c>
      <c r="B685">
        <v>0</v>
      </c>
      <c r="C685" t="s">
        <v>524</v>
      </c>
    </row>
    <row r="686" spans="1:3" x14ac:dyDescent="0.45">
      <c r="A686" t="s">
        <v>370</v>
      </c>
      <c r="B686">
        <v>0</v>
      </c>
      <c r="C686" t="s">
        <v>524</v>
      </c>
    </row>
    <row r="687" spans="1:3" x14ac:dyDescent="0.45">
      <c r="A687" t="s">
        <v>107</v>
      </c>
      <c r="B687">
        <v>0</v>
      </c>
      <c r="C687" t="s">
        <v>524</v>
      </c>
    </row>
    <row r="688" spans="1:3" x14ac:dyDescent="0.45">
      <c r="A688" t="s">
        <v>250</v>
      </c>
      <c r="B688">
        <v>0</v>
      </c>
      <c r="C688" t="s">
        <v>524</v>
      </c>
    </row>
    <row r="689" spans="1:3" x14ac:dyDescent="0.45">
      <c r="A689" t="s">
        <v>266</v>
      </c>
      <c r="B689">
        <v>0</v>
      </c>
      <c r="C689" t="s">
        <v>524</v>
      </c>
    </row>
    <row r="690" spans="1:3" x14ac:dyDescent="0.45">
      <c r="A690" t="s">
        <v>265</v>
      </c>
      <c r="B690">
        <v>0</v>
      </c>
      <c r="C690" t="s">
        <v>524</v>
      </c>
    </row>
    <row r="691" spans="1:3" x14ac:dyDescent="0.45">
      <c r="A691" t="s">
        <v>25</v>
      </c>
      <c r="B691">
        <v>0</v>
      </c>
      <c r="C691" t="s">
        <v>524</v>
      </c>
    </row>
    <row r="692" spans="1:3" x14ac:dyDescent="0.45">
      <c r="A692" t="s">
        <v>244</v>
      </c>
      <c r="B692">
        <v>0</v>
      </c>
      <c r="C692" t="s">
        <v>524</v>
      </c>
    </row>
    <row r="693" spans="1:3" x14ac:dyDescent="0.45">
      <c r="A693" t="s">
        <v>245</v>
      </c>
      <c r="B693">
        <v>0</v>
      </c>
      <c r="C693" t="s">
        <v>524</v>
      </c>
    </row>
    <row r="694" spans="1:3" x14ac:dyDescent="0.45">
      <c r="A694" t="s">
        <v>246</v>
      </c>
      <c r="B694">
        <v>0</v>
      </c>
      <c r="C694" t="s">
        <v>524</v>
      </c>
    </row>
    <row r="695" spans="1:3" x14ac:dyDescent="0.45">
      <c r="A695" t="s">
        <v>247</v>
      </c>
      <c r="B695">
        <v>0</v>
      </c>
      <c r="C695" t="s">
        <v>524</v>
      </c>
    </row>
    <row r="696" spans="1:3" x14ac:dyDescent="0.45">
      <c r="A696" t="s">
        <v>30</v>
      </c>
      <c r="B696">
        <v>0</v>
      </c>
      <c r="C696" t="s">
        <v>524</v>
      </c>
    </row>
    <row r="697" spans="1:3" x14ac:dyDescent="0.45">
      <c r="A697" t="s">
        <v>248</v>
      </c>
      <c r="B697">
        <v>0</v>
      </c>
      <c r="C697" t="s">
        <v>524</v>
      </c>
    </row>
    <row r="698" spans="1:3" x14ac:dyDescent="0.45">
      <c r="A698" t="s">
        <v>249</v>
      </c>
      <c r="B698">
        <v>0</v>
      </c>
      <c r="C698" t="s">
        <v>524</v>
      </c>
    </row>
    <row r="699" spans="1:3" x14ac:dyDescent="0.45">
      <c r="A699" t="s">
        <v>251</v>
      </c>
      <c r="B699">
        <v>0</v>
      </c>
      <c r="C699" t="s">
        <v>524</v>
      </c>
    </row>
    <row r="700" spans="1:3" x14ac:dyDescent="0.45">
      <c r="A700" t="s">
        <v>44</v>
      </c>
      <c r="B700">
        <v>0</v>
      </c>
      <c r="C700" t="s">
        <v>524</v>
      </c>
    </row>
    <row r="701" spans="1:3" x14ac:dyDescent="0.45">
      <c r="A701" t="s">
        <v>252</v>
      </c>
      <c r="B701">
        <v>0</v>
      </c>
      <c r="C701" t="s">
        <v>524</v>
      </c>
    </row>
    <row r="702" spans="1:3" x14ac:dyDescent="0.45">
      <c r="A702" t="s">
        <v>253</v>
      </c>
      <c r="B702">
        <v>0</v>
      </c>
      <c r="C702" t="s">
        <v>524</v>
      </c>
    </row>
    <row r="703" spans="1:3" x14ac:dyDescent="0.45">
      <c r="A703" t="s">
        <v>26</v>
      </c>
      <c r="B703">
        <v>0</v>
      </c>
      <c r="C703" t="s">
        <v>524</v>
      </c>
    </row>
    <row r="704" spans="1:3" x14ac:dyDescent="0.45">
      <c r="A704" t="s">
        <v>254</v>
      </c>
      <c r="B704">
        <v>0</v>
      </c>
      <c r="C704" t="s">
        <v>524</v>
      </c>
    </row>
    <row r="705" spans="1:3" x14ac:dyDescent="0.45">
      <c r="A705" t="s">
        <v>255</v>
      </c>
      <c r="B705">
        <v>0</v>
      </c>
      <c r="C705" t="s">
        <v>524</v>
      </c>
    </row>
    <row r="706" spans="1:3" x14ac:dyDescent="0.45">
      <c r="A706" t="s">
        <v>48</v>
      </c>
      <c r="B706">
        <v>0</v>
      </c>
      <c r="C706" t="s">
        <v>524</v>
      </c>
    </row>
    <row r="707" spans="1:3" x14ac:dyDescent="0.45">
      <c r="A707" t="s">
        <v>256</v>
      </c>
      <c r="B707">
        <v>0</v>
      </c>
      <c r="C707" t="s">
        <v>524</v>
      </c>
    </row>
    <row r="708" spans="1:3" x14ac:dyDescent="0.45">
      <c r="A708" t="s">
        <v>257</v>
      </c>
      <c r="B708">
        <v>0</v>
      </c>
      <c r="C708" t="s">
        <v>524</v>
      </c>
    </row>
    <row r="709" spans="1:3" x14ac:dyDescent="0.45">
      <c r="A709" t="s">
        <v>258</v>
      </c>
      <c r="B709">
        <v>0</v>
      </c>
      <c r="C709" t="s">
        <v>524</v>
      </c>
    </row>
    <row r="710" spans="1:3" x14ac:dyDescent="0.45">
      <c r="A710" t="s">
        <v>259</v>
      </c>
      <c r="B710">
        <v>0</v>
      </c>
      <c r="C710" t="s">
        <v>524</v>
      </c>
    </row>
    <row r="711" spans="1:3" x14ac:dyDescent="0.45">
      <c r="A711" t="s">
        <v>288</v>
      </c>
      <c r="B711">
        <v>0</v>
      </c>
      <c r="C711" t="s">
        <v>524</v>
      </c>
    </row>
    <row r="712" spans="1:3" x14ac:dyDescent="0.45">
      <c r="A712" t="s">
        <v>286</v>
      </c>
      <c r="B712">
        <v>0</v>
      </c>
      <c r="C712" t="s">
        <v>524</v>
      </c>
    </row>
    <row r="713" spans="1:3" x14ac:dyDescent="0.45">
      <c r="A713" t="s">
        <v>404</v>
      </c>
      <c r="B713">
        <v>0</v>
      </c>
      <c r="C713" t="s">
        <v>524</v>
      </c>
    </row>
    <row r="714" spans="1:3" x14ac:dyDescent="0.45">
      <c r="A714" t="s">
        <v>271</v>
      </c>
      <c r="B714">
        <v>0</v>
      </c>
      <c r="C714" t="s">
        <v>524</v>
      </c>
    </row>
    <row r="715" spans="1:3" x14ac:dyDescent="0.45">
      <c r="A715" t="s">
        <v>406</v>
      </c>
      <c r="B715">
        <v>0</v>
      </c>
      <c r="C715" t="s">
        <v>524</v>
      </c>
    </row>
    <row r="716" spans="1:3" x14ac:dyDescent="0.45">
      <c r="A716" t="s">
        <v>21</v>
      </c>
      <c r="B716">
        <v>0</v>
      </c>
      <c r="C716" t="s">
        <v>524</v>
      </c>
    </row>
    <row r="717" spans="1:3" x14ac:dyDescent="0.45">
      <c r="A717" t="s">
        <v>407</v>
      </c>
      <c r="B717">
        <v>0</v>
      </c>
      <c r="C717" t="s">
        <v>524</v>
      </c>
    </row>
    <row r="718" spans="1:3" x14ac:dyDescent="0.45">
      <c r="A718" t="s">
        <v>408</v>
      </c>
      <c r="B718">
        <v>0</v>
      </c>
      <c r="C718" t="s">
        <v>524</v>
      </c>
    </row>
    <row r="719" spans="1:3" x14ac:dyDescent="0.45">
      <c r="A719" t="s">
        <v>387</v>
      </c>
      <c r="B719">
        <v>0</v>
      </c>
      <c r="C719" t="s">
        <v>524</v>
      </c>
    </row>
    <row r="720" spans="1:3" x14ac:dyDescent="0.45">
      <c r="A720" t="s">
        <v>339</v>
      </c>
      <c r="B720">
        <v>0</v>
      </c>
      <c r="C720" t="s">
        <v>524</v>
      </c>
    </row>
    <row r="721" spans="1:3" x14ac:dyDescent="0.45">
      <c r="A721" t="s">
        <v>338</v>
      </c>
      <c r="B721">
        <v>0</v>
      </c>
      <c r="C721" t="s">
        <v>524</v>
      </c>
    </row>
    <row r="722" spans="1:3" x14ac:dyDescent="0.45">
      <c r="A722" t="s">
        <v>337</v>
      </c>
      <c r="B722">
        <v>0</v>
      </c>
      <c r="C722" t="s">
        <v>524</v>
      </c>
    </row>
    <row r="723" spans="1:3" x14ac:dyDescent="0.45">
      <c r="A723" t="s">
        <v>269</v>
      </c>
      <c r="B723">
        <v>0</v>
      </c>
      <c r="C723" t="s">
        <v>524</v>
      </c>
    </row>
    <row r="724" spans="1:3" x14ac:dyDescent="0.45">
      <c r="A724" t="s">
        <v>270</v>
      </c>
      <c r="B724">
        <v>0</v>
      </c>
      <c r="C724" t="s">
        <v>524</v>
      </c>
    </row>
    <row r="725" spans="1:3" x14ac:dyDescent="0.45">
      <c r="A725" t="s">
        <v>272</v>
      </c>
      <c r="B725">
        <v>0</v>
      </c>
      <c r="C725" t="s">
        <v>524</v>
      </c>
    </row>
    <row r="726" spans="1:3" x14ac:dyDescent="0.45">
      <c r="A726" t="s">
        <v>285</v>
      </c>
      <c r="B726">
        <v>0</v>
      </c>
      <c r="C726" t="s">
        <v>524</v>
      </c>
    </row>
    <row r="727" spans="1:3" x14ac:dyDescent="0.45">
      <c r="A727" t="s">
        <v>273</v>
      </c>
      <c r="B727">
        <v>0</v>
      </c>
      <c r="C727" t="s">
        <v>524</v>
      </c>
    </row>
    <row r="728" spans="1:3" x14ac:dyDescent="0.45">
      <c r="A728" t="s">
        <v>274</v>
      </c>
      <c r="B728">
        <v>0</v>
      </c>
      <c r="C728" t="s">
        <v>524</v>
      </c>
    </row>
    <row r="729" spans="1:3" x14ac:dyDescent="0.45">
      <c r="A729" t="s">
        <v>275</v>
      </c>
      <c r="B729">
        <v>0</v>
      </c>
      <c r="C729" t="s">
        <v>524</v>
      </c>
    </row>
    <row r="730" spans="1:3" x14ac:dyDescent="0.45">
      <c r="A730" t="s">
        <v>276</v>
      </c>
      <c r="B730">
        <v>0</v>
      </c>
      <c r="C730" t="s">
        <v>524</v>
      </c>
    </row>
    <row r="731" spans="1:3" x14ac:dyDescent="0.45">
      <c r="A731" t="s">
        <v>277</v>
      </c>
      <c r="B731">
        <v>0</v>
      </c>
      <c r="C731" t="s">
        <v>524</v>
      </c>
    </row>
    <row r="732" spans="1:3" x14ac:dyDescent="0.45">
      <c r="A732" t="s">
        <v>278</v>
      </c>
      <c r="B732">
        <v>0</v>
      </c>
      <c r="C732" t="s">
        <v>524</v>
      </c>
    </row>
    <row r="733" spans="1:3" x14ac:dyDescent="0.45">
      <c r="A733" t="s">
        <v>281</v>
      </c>
      <c r="B733">
        <v>0</v>
      </c>
      <c r="C733" t="s">
        <v>524</v>
      </c>
    </row>
    <row r="734" spans="1:3" x14ac:dyDescent="0.45">
      <c r="A734" t="s">
        <v>282</v>
      </c>
      <c r="B734">
        <v>0</v>
      </c>
      <c r="C734" t="s">
        <v>524</v>
      </c>
    </row>
    <row r="735" spans="1:3" x14ac:dyDescent="0.45">
      <c r="A735" t="s">
        <v>283</v>
      </c>
      <c r="B735">
        <v>0</v>
      </c>
      <c r="C735" t="s">
        <v>524</v>
      </c>
    </row>
    <row r="736" spans="1:3" x14ac:dyDescent="0.45">
      <c r="A736" t="s">
        <v>284</v>
      </c>
      <c r="B736">
        <v>0</v>
      </c>
      <c r="C736" t="s">
        <v>524</v>
      </c>
    </row>
    <row r="737" spans="1:3" x14ac:dyDescent="0.45">
      <c r="A737" t="s">
        <v>260</v>
      </c>
      <c r="B737">
        <v>0</v>
      </c>
      <c r="C737" t="s">
        <v>524</v>
      </c>
    </row>
    <row r="738" spans="1:3" x14ac:dyDescent="0.45">
      <c r="A738" t="s">
        <v>261</v>
      </c>
      <c r="B738">
        <v>0</v>
      </c>
      <c r="C738" t="s">
        <v>524</v>
      </c>
    </row>
    <row r="739" spans="1:3" x14ac:dyDescent="0.45">
      <c r="A739" t="s">
        <v>262</v>
      </c>
      <c r="B739">
        <v>0</v>
      </c>
      <c r="C739" t="s">
        <v>524</v>
      </c>
    </row>
    <row r="740" spans="1:3" x14ac:dyDescent="0.45">
      <c r="A740" t="s">
        <v>300</v>
      </c>
      <c r="B740">
        <v>0</v>
      </c>
      <c r="C740" t="s">
        <v>524</v>
      </c>
    </row>
    <row r="741" spans="1:3" x14ac:dyDescent="0.45">
      <c r="A741" t="s">
        <v>314</v>
      </c>
      <c r="B741">
        <v>0</v>
      </c>
      <c r="C741" t="s">
        <v>524</v>
      </c>
    </row>
    <row r="742" spans="1:3" x14ac:dyDescent="0.45">
      <c r="A742" t="s">
        <v>43</v>
      </c>
      <c r="B742">
        <v>0</v>
      </c>
      <c r="C742" t="s">
        <v>524</v>
      </c>
    </row>
    <row r="743" spans="1:3" x14ac:dyDescent="0.45">
      <c r="A743" t="s">
        <v>303</v>
      </c>
      <c r="B743">
        <v>0</v>
      </c>
      <c r="C743" t="s">
        <v>524</v>
      </c>
    </row>
    <row r="744" spans="1:3" x14ac:dyDescent="0.45">
      <c r="A744" t="s">
        <v>313</v>
      </c>
      <c r="B744">
        <v>0</v>
      </c>
      <c r="C744" t="s">
        <v>524</v>
      </c>
    </row>
    <row r="745" spans="1:3" x14ac:dyDescent="0.45">
      <c r="A745" t="s">
        <v>293</v>
      </c>
      <c r="B745">
        <v>0</v>
      </c>
      <c r="C745" t="s">
        <v>524</v>
      </c>
    </row>
    <row r="746" spans="1:3" x14ac:dyDescent="0.45">
      <c r="A746" t="s">
        <v>294</v>
      </c>
      <c r="B746">
        <v>0</v>
      </c>
      <c r="C746" t="s">
        <v>524</v>
      </c>
    </row>
    <row r="747" spans="1:3" x14ac:dyDescent="0.45">
      <c r="A747" t="s">
        <v>296</v>
      </c>
      <c r="B747">
        <v>0</v>
      </c>
      <c r="C747" t="s">
        <v>524</v>
      </c>
    </row>
    <row r="748" spans="1:3" x14ac:dyDescent="0.45">
      <c r="A748" t="s">
        <v>297</v>
      </c>
      <c r="B748">
        <v>0</v>
      </c>
      <c r="C748" t="s">
        <v>524</v>
      </c>
    </row>
    <row r="749" spans="1:3" x14ac:dyDescent="0.45">
      <c r="A749" t="s">
        <v>298</v>
      </c>
      <c r="B749">
        <v>0</v>
      </c>
      <c r="C749" t="s">
        <v>524</v>
      </c>
    </row>
    <row r="750" spans="1:3" x14ac:dyDescent="0.45">
      <c r="A750" t="s">
        <v>299</v>
      </c>
      <c r="B750">
        <v>0</v>
      </c>
      <c r="C750" t="s">
        <v>524</v>
      </c>
    </row>
    <row r="751" spans="1:3" x14ac:dyDescent="0.45">
      <c r="A751" t="s">
        <v>292</v>
      </c>
      <c r="B751">
        <v>0</v>
      </c>
      <c r="C751" t="s">
        <v>524</v>
      </c>
    </row>
    <row r="752" spans="1:3" x14ac:dyDescent="0.45">
      <c r="A752" t="s">
        <v>264</v>
      </c>
      <c r="B752">
        <v>0</v>
      </c>
      <c r="C752" t="s">
        <v>524</v>
      </c>
    </row>
    <row r="753" spans="1:3" x14ac:dyDescent="0.45">
      <c r="A753" t="s">
        <v>302</v>
      </c>
      <c r="B753">
        <v>0</v>
      </c>
      <c r="C753" t="s">
        <v>524</v>
      </c>
    </row>
    <row r="754" spans="1:3" x14ac:dyDescent="0.45">
      <c r="A754" t="s">
        <v>304</v>
      </c>
      <c r="B754">
        <v>0</v>
      </c>
      <c r="C754" t="s">
        <v>524</v>
      </c>
    </row>
    <row r="755" spans="1:3" x14ac:dyDescent="0.45">
      <c r="A755" t="s">
        <v>305</v>
      </c>
      <c r="B755">
        <v>0</v>
      </c>
      <c r="C755" t="s">
        <v>524</v>
      </c>
    </row>
    <row r="756" spans="1:3" x14ac:dyDescent="0.45">
      <c r="A756" t="s">
        <v>306</v>
      </c>
      <c r="B756">
        <v>0</v>
      </c>
      <c r="C756" t="s">
        <v>524</v>
      </c>
    </row>
    <row r="757" spans="1:3" x14ac:dyDescent="0.45">
      <c r="A757" t="s">
        <v>307</v>
      </c>
      <c r="B757">
        <v>0</v>
      </c>
      <c r="C757" t="s">
        <v>524</v>
      </c>
    </row>
    <row r="758" spans="1:3" x14ac:dyDescent="0.45">
      <c r="A758" t="s">
        <v>308</v>
      </c>
      <c r="B758">
        <v>0</v>
      </c>
      <c r="C758" t="s">
        <v>524</v>
      </c>
    </row>
    <row r="759" spans="1:3" x14ac:dyDescent="0.45">
      <c r="A759" t="s">
        <v>309</v>
      </c>
      <c r="B759">
        <v>0</v>
      </c>
      <c r="C759" t="s">
        <v>524</v>
      </c>
    </row>
    <row r="760" spans="1:3" x14ac:dyDescent="0.45">
      <c r="A760" t="s">
        <v>310</v>
      </c>
      <c r="B760">
        <v>0</v>
      </c>
      <c r="C760" t="s">
        <v>524</v>
      </c>
    </row>
    <row r="761" spans="1:3" x14ac:dyDescent="0.45">
      <c r="A761" t="s">
        <v>311</v>
      </c>
      <c r="B761">
        <v>0</v>
      </c>
      <c r="C761" t="s">
        <v>524</v>
      </c>
    </row>
    <row r="762" spans="1:3" x14ac:dyDescent="0.45">
      <c r="A762" t="s">
        <v>312</v>
      </c>
      <c r="B762">
        <v>0</v>
      </c>
      <c r="C762" t="s">
        <v>524</v>
      </c>
    </row>
    <row r="763" spans="1:3" x14ac:dyDescent="0.45">
      <c r="A763" t="s">
        <v>327</v>
      </c>
      <c r="B763">
        <v>0</v>
      </c>
      <c r="C763" t="s">
        <v>524</v>
      </c>
    </row>
    <row r="764" spans="1:3" x14ac:dyDescent="0.45">
      <c r="A764" t="s">
        <v>336</v>
      </c>
      <c r="B764">
        <v>0</v>
      </c>
      <c r="C764" t="s">
        <v>524</v>
      </c>
    </row>
    <row r="765" spans="1:3" x14ac:dyDescent="0.45">
      <c r="A765" t="s">
        <v>335</v>
      </c>
      <c r="B765">
        <v>0</v>
      </c>
      <c r="C765" t="s">
        <v>524</v>
      </c>
    </row>
    <row r="766" spans="1:3" x14ac:dyDescent="0.45">
      <c r="A766" t="s">
        <v>334</v>
      </c>
      <c r="B766">
        <v>0</v>
      </c>
      <c r="C766" t="s">
        <v>524</v>
      </c>
    </row>
    <row r="767" spans="1:3" x14ac:dyDescent="0.45">
      <c r="A767" t="s">
        <v>289</v>
      </c>
      <c r="B767">
        <v>0</v>
      </c>
      <c r="C767" t="s">
        <v>524</v>
      </c>
    </row>
    <row r="768" spans="1:3" x14ac:dyDescent="0.45">
      <c r="A768" t="s">
        <v>290</v>
      </c>
      <c r="B768">
        <v>0</v>
      </c>
      <c r="C768" t="s">
        <v>524</v>
      </c>
    </row>
    <row r="769" spans="1:3" x14ac:dyDescent="0.45">
      <c r="A769" t="s">
        <v>291</v>
      </c>
      <c r="B769">
        <v>0</v>
      </c>
      <c r="C769" t="s">
        <v>524</v>
      </c>
    </row>
    <row r="770" spans="1:3" x14ac:dyDescent="0.45">
      <c r="A770" t="s">
        <v>315</v>
      </c>
      <c r="B770">
        <v>0</v>
      </c>
      <c r="C770" t="s">
        <v>524</v>
      </c>
    </row>
    <row r="771" spans="1:3" x14ac:dyDescent="0.45">
      <c r="A771" t="s">
        <v>317</v>
      </c>
      <c r="B771">
        <v>0</v>
      </c>
      <c r="C771" t="s">
        <v>524</v>
      </c>
    </row>
    <row r="772" spans="1:3" x14ac:dyDescent="0.45">
      <c r="A772" t="s">
        <v>318</v>
      </c>
      <c r="B772">
        <v>0</v>
      </c>
      <c r="C772" t="s">
        <v>524</v>
      </c>
    </row>
    <row r="773" spans="1:3" x14ac:dyDescent="0.45">
      <c r="A773" t="s">
        <v>319</v>
      </c>
      <c r="B773">
        <v>0</v>
      </c>
      <c r="C773" t="s">
        <v>524</v>
      </c>
    </row>
    <row r="774" spans="1:3" x14ac:dyDescent="0.45">
      <c r="A774" t="s">
        <v>320</v>
      </c>
      <c r="B774">
        <v>0</v>
      </c>
      <c r="C774" t="s">
        <v>524</v>
      </c>
    </row>
    <row r="775" spans="1:3" x14ac:dyDescent="0.45">
      <c r="A775" t="s">
        <v>321</v>
      </c>
      <c r="B775">
        <v>0</v>
      </c>
      <c r="C775" t="s">
        <v>524</v>
      </c>
    </row>
    <row r="776" spans="1:3" x14ac:dyDescent="0.45">
      <c r="A776" t="s">
        <v>322</v>
      </c>
      <c r="B776">
        <v>0</v>
      </c>
      <c r="C776" t="s">
        <v>524</v>
      </c>
    </row>
    <row r="777" spans="1:3" x14ac:dyDescent="0.45">
      <c r="A777" t="s">
        <v>46</v>
      </c>
      <c r="B777">
        <v>0</v>
      </c>
      <c r="C777" t="s">
        <v>524</v>
      </c>
    </row>
    <row r="778" spans="1:3" x14ac:dyDescent="0.45">
      <c r="A778" t="s">
        <v>323</v>
      </c>
      <c r="B778">
        <v>0</v>
      </c>
      <c r="C778" t="s">
        <v>524</v>
      </c>
    </row>
    <row r="779" spans="1:3" x14ac:dyDescent="0.45">
      <c r="A779" t="s">
        <v>325</v>
      </c>
      <c r="B779">
        <v>0</v>
      </c>
      <c r="C779" t="s">
        <v>524</v>
      </c>
    </row>
    <row r="780" spans="1:3" x14ac:dyDescent="0.45">
      <c r="A780" t="s">
        <v>316</v>
      </c>
      <c r="B780">
        <v>0</v>
      </c>
      <c r="C780" t="s">
        <v>524</v>
      </c>
    </row>
    <row r="781" spans="1:3" x14ac:dyDescent="0.45">
      <c r="A781" t="s">
        <v>326</v>
      </c>
      <c r="B781">
        <v>0</v>
      </c>
      <c r="C781" t="s">
        <v>524</v>
      </c>
    </row>
    <row r="782" spans="1:3" x14ac:dyDescent="0.45">
      <c r="A782" t="s">
        <v>328</v>
      </c>
      <c r="B782">
        <v>0</v>
      </c>
      <c r="C782" t="s">
        <v>524</v>
      </c>
    </row>
    <row r="783" spans="1:3" x14ac:dyDescent="0.45">
      <c r="A783" t="s">
        <v>329</v>
      </c>
      <c r="B783">
        <v>0</v>
      </c>
      <c r="C783" t="s">
        <v>524</v>
      </c>
    </row>
    <row r="784" spans="1:3" x14ac:dyDescent="0.45">
      <c r="A784" t="s">
        <v>330</v>
      </c>
      <c r="B784">
        <v>0</v>
      </c>
      <c r="C784" t="s">
        <v>524</v>
      </c>
    </row>
    <row r="785" spans="1:3" x14ac:dyDescent="0.45">
      <c r="A785" t="s">
        <v>331</v>
      </c>
      <c r="B785">
        <v>0</v>
      </c>
      <c r="C785" t="s">
        <v>524</v>
      </c>
    </row>
    <row r="786" spans="1:3" x14ac:dyDescent="0.45">
      <c r="A786" t="s">
        <v>332</v>
      </c>
      <c r="B786">
        <v>0</v>
      </c>
      <c r="C786" t="s">
        <v>524</v>
      </c>
    </row>
    <row r="787" spans="1:3" x14ac:dyDescent="0.45">
      <c r="A787" t="s">
        <v>333</v>
      </c>
      <c r="B787">
        <v>0</v>
      </c>
      <c r="C787" t="s">
        <v>524</v>
      </c>
    </row>
    <row r="788" spans="1:3" x14ac:dyDescent="0.45">
      <c r="A788" t="s">
        <v>405</v>
      </c>
      <c r="B788">
        <v>0</v>
      </c>
      <c r="C788" t="s">
        <v>524</v>
      </c>
    </row>
    <row r="789" spans="1:3" x14ac:dyDescent="0.45">
      <c r="A789" t="s">
        <v>403</v>
      </c>
      <c r="B789">
        <v>0</v>
      </c>
      <c r="C789" t="s">
        <v>524</v>
      </c>
    </row>
    <row r="790" spans="1:3" x14ac:dyDescent="0.45">
      <c r="A790" t="s">
        <v>108</v>
      </c>
      <c r="B790">
        <v>0</v>
      </c>
      <c r="C790" t="s">
        <v>524</v>
      </c>
    </row>
    <row r="791" spans="1:3" x14ac:dyDescent="0.45">
      <c r="A791" t="s">
        <v>375</v>
      </c>
      <c r="B791">
        <v>0</v>
      </c>
      <c r="C791" t="s">
        <v>524</v>
      </c>
    </row>
    <row r="792" spans="1:3" x14ac:dyDescent="0.45">
      <c r="A792" t="s">
        <v>377</v>
      </c>
      <c r="B792">
        <v>0</v>
      </c>
      <c r="C792" t="s">
        <v>524</v>
      </c>
    </row>
    <row r="793" spans="1:3" x14ac:dyDescent="0.45">
      <c r="A793" t="s">
        <v>378</v>
      </c>
      <c r="B793">
        <v>0</v>
      </c>
      <c r="C793" t="s">
        <v>524</v>
      </c>
    </row>
    <row r="794" spans="1:3" x14ac:dyDescent="0.45">
      <c r="A794" t="s">
        <v>379</v>
      </c>
      <c r="B794">
        <v>0</v>
      </c>
      <c r="C794" t="s">
        <v>524</v>
      </c>
    </row>
    <row r="795" spans="1:3" x14ac:dyDescent="0.45">
      <c r="A795" t="s">
        <v>380</v>
      </c>
      <c r="B795">
        <v>0</v>
      </c>
      <c r="C795" t="s">
        <v>524</v>
      </c>
    </row>
    <row r="796" spans="1:3" x14ac:dyDescent="0.45">
      <c r="A796" t="s">
        <v>381</v>
      </c>
      <c r="B796">
        <v>0</v>
      </c>
      <c r="C796" t="s">
        <v>524</v>
      </c>
    </row>
    <row r="797" spans="1:3" x14ac:dyDescent="0.45">
      <c r="A797" t="s">
        <v>382</v>
      </c>
      <c r="B797">
        <v>0</v>
      </c>
      <c r="C797" t="s">
        <v>524</v>
      </c>
    </row>
    <row r="798" spans="1:3" x14ac:dyDescent="0.45">
      <c r="A798" t="s">
        <v>383</v>
      </c>
      <c r="B798">
        <v>0</v>
      </c>
      <c r="C798" t="s">
        <v>524</v>
      </c>
    </row>
    <row r="799" spans="1:3" x14ac:dyDescent="0.45">
      <c r="A799" t="s">
        <v>384</v>
      </c>
      <c r="B799">
        <v>0</v>
      </c>
      <c r="C799" t="s">
        <v>524</v>
      </c>
    </row>
    <row r="800" spans="1:3" x14ac:dyDescent="0.45">
      <c r="A800" t="s">
        <v>241</v>
      </c>
      <c r="B800">
        <v>0</v>
      </c>
      <c r="C800" t="s">
        <v>524</v>
      </c>
    </row>
    <row r="801" spans="1:3" x14ac:dyDescent="0.45">
      <c r="A801" t="s">
        <v>432</v>
      </c>
      <c r="B801">
        <v>0</v>
      </c>
      <c r="C801" t="s">
        <v>524</v>
      </c>
    </row>
    <row r="802" spans="1:3" x14ac:dyDescent="0.45">
      <c r="A802" t="s">
        <v>362</v>
      </c>
      <c r="B802">
        <v>0</v>
      </c>
      <c r="C802" t="s">
        <v>524</v>
      </c>
    </row>
    <row r="803" spans="1:3" x14ac:dyDescent="0.45">
      <c r="A803" t="s">
        <v>374</v>
      </c>
      <c r="B803">
        <v>0</v>
      </c>
      <c r="C803" t="s">
        <v>524</v>
      </c>
    </row>
    <row r="804" spans="1:3" x14ac:dyDescent="0.45">
      <c r="A804" t="s">
        <v>351</v>
      </c>
      <c r="B804">
        <v>0</v>
      </c>
      <c r="C804" t="s">
        <v>524</v>
      </c>
    </row>
    <row r="805" spans="1:3" x14ac:dyDescent="0.45">
      <c r="A805" t="s">
        <v>36</v>
      </c>
      <c r="B805">
        <v>0</v>
      </c>
      <c r="C805" t="s">
        <v>524</v>
      </c>
    </row>
    <row r="806" spans="1:3" x14ac:dyDescent="0.45">
      <c r="A806" t="s">
        <v>361</v>
      </c>
      <c r="B806">
        <v>0</v>
      </c>
      <c r="C806" t="s">
        <v>524</v>
      </c>
    </row>
    <row r="807" spans="1:3" x14ac:dyDescent="0.45">
      <c r="A807" t="s">
        <v>341</v>
      </c>
      <c r="B807">
        <v>0</v>
      </c>
      <c r="C807" t="s">
        <v>524</v>
      </c>
    </row>
    <row r="808" spans="1:3" x14ac:dyDescent="0.45">
      <c r="A808" t="s">
        <v>342</v>
      </c>
      <c r="B808">
        <v>0</v>
      </c>
      <c r="C808" t="s">
        <v>524</v>
      </c>
    </row>
    <row r="809" spans="1:3" x14ac:dyDescent="0.45">
      <c r="A809" t="s">
        <v>343</v>
      </c>
      <c r="B809">
        <v>0</v>
      </c>
      <c r="C809" t="s">
        <v>524</v>
      </c>
    </row>
    <row r="810" spans="1:3" x14ac:dyDescent="0.45">
      <c r="A810" t="s">
        <v>344</v>
      </c>
      <c r="B810">
        <v>0</v>
      </c>
      <c r="C810" t="s">
        <v>524</v>
      </c>
    </row>
    <row r="811" spans="1:3" x14ac:dyDescent="0.45">
      <c r="A811" t="s">
        <v>345</v>
      </c>
      <c r="B811">
        <v>0</v>
      </c>
      <c r="C811" t="s">
        <v>524</v>
      </c>
    </row>
    <row r="812" spans="1:3" x14ac:dyDescent="0.45">
      <c r="A812" t="s">
        <v>346</v>
      </c>
      <c r="B812">
        <v>0</v>
      </c>
      <c r="C812" t="s">
        <v>524</v>
      </c>
    </row>
    <row r="813" spans="1:3" x14ac:dyDescent="0.45">
      <c r="A813" t="s">
        <v>347</v>
      </c>
      <c r="B813">
        <v>0</v>
      </c>
      <c r="C813" t="s">
        <v>524</v>
      </c>
    </row>
    <row r="814" spans="1:3" x14ac:dyDescent="0.45">
      <c r="A814" t="s">
        <v>376</v>
      </c>
      <c r="B814">
        <v>0</v>
      </c>
      <c r="C814" t="s">
        <v>524</v>
      </c>
    </row>
    <row r="815" spans="1:3" x14ac:dyDescent="0.45">
      <c r="A815" t="s">
        <v>364</v>
      </c>
      <c r="B815">
        <v>0</v>
      </c>
      <c r="C815" t="s">
        <v>524</v>
      </c>
    </row>
    <row r="816" spans="1:3" x14ac:dyDescent="0.45">
      <c r="A816" t="s">
        <v>402</v>
      </c>
      <c r="B816">
        <v>0</v>
      </c>
      <c r="C816" t="s">
        <v>524</v>
      </c>
    </row>
    <row r="817" spans="1:3" x14ac:dyDescent="0.45">
      <c r="A817" t="s">
        <v>119</v>
      </c>
      <c r="B817">
        <v>0</v>
      </c>
      <c r="C817" t="s">
        <v>524</v>
      </c>
    </row>
    <row r="818" spans="1:3" x14ac:dyDescent="0.45">
      <c r="A818" t="s">
        <v>99</v>
      </c>
      <c r="B818">
        <v>0</v>
      </c>
      <c r="C818" t="s">
        <v>524</v>
      </c>
    </row>
    <row r="819" spans="1:3" x14ac:dyDescent="0.45">
      <c r="A819" t="s">
        <v>109</v>
      </c>
      <c r="B819">
        <v>0</v>
      </c>
      <c r="C819" t="s">
        <v>524</v>
      </c>
    </row>
    <row r="820" spans="1:3" x14ac:dyDescent="0.45">
      <c r="A820" t="s">
        <v>111</v>
      </c>
      <c r="B820">
        <v>0</v>
      </c>
      <c r="C820" t="s">
        <v>524</v>
      </c>
    </row>
    <row r="821" spans="1:3" x14ac:dyDescent="0.45">
      <c r="A821" t="s">
        <v>112</v>
      </c>
      <c r="B821">
        <v>0</v>
      </c>
      <c r="C821" t="s">
        <v>524</v>
      </c>
    </row>
    <row r="822" spans="1:3" x14ac:dyDescent="0.45">
      <c r="A822" t="s">
        <v>113</v>
      </c>
      <c r="B822">
        <v>0</v>
      </c>
      <c r="C822" t="s">
        <v>524</v>
      </c>
    </row>
    <row r="823" spans="1:3" x14ac:dyDescent="0.45">
      <c r="A823" t="s">
        <v>114</v>
      </c>
      <c r="B823">
        <v>0</v>
      </c>
      <c r="C823" t="s">
        <v>524</v>
      </c>
    </row>
    <row r="824" spans="1:3" x14ac:dyDescent="0.45">
      <c r="A824" t="s">
        <v>115</v>
      </c>
      <c r="B824">
        <v>0</v>
      </c>
      <c r="C824" t="s">
        <v>524</v>
      </c>
    </row>
    <row r="825" spans="1:3" x14ac:dyDescent="0.45">
      <c r="A825" t="s">
        <v>116</v>
      </c>
      <c r="B825">
        <v>0</v>
      </c>
      <c r="C825" t="s">
        <v>524</v>
      </c>
    </row>
    <row r="826" spans="1:3" x14ac:dyDescent="0.45">
      <c r="A826" t="s">
        <v>117</v>
      </c>
      <c r="B826">
        <v>0</v>
      </c>
      <c r="C826" t="s">
        <v>524</v>
      </c>
    </row>
    <row r="827" spans="1:3" x14ac:dyDescent="0.45">
      <c r="A827" t="s">
        <v>118</v>
      </c>
      <c r="B827">
        <v>0</v>
      </c>
      <c r="C827" t="s">
        <v>524</v>
      </c>
    </row>
    <row r="828" spans="1:3" x14ac:dyDescent="0.45">
      <c r="A828" t="s">
        <v>240</v>
      </c>
      <c r="B828">
        <v>0</v>
      </c>
      <c r="C828" t="s">
        <v>524</v>
      </c>
    </row>
    <row r="829" spans="1:3" x14ac:dyDescent="0.45">
      <c r="A829" t="s">
        <v>373</v>
      </c>
      <c r="B829">
        <v>0</v>
      </c>
      <c r="C829" t="s">
        <v>524</v>
      </c>
    </row>
    <row r="830" spans="1:3" x14ac:dyDescent="0.45">
      <c r="A830" t="s">
        <v>197</v>
      </c>
      <c r="B830">
        <v>0</v>
      </c>
      <c r="C830" t="s">
        <v>524</v>
      </c>
    </row>
    <row r="831" spans="1:3" x14ac:dyDescent="0.45">
      <c r="A831" t="s">
        <v>242</v>
      </c>
      <c r="B831">
        <v>0</v>
      </c>
      <c r="C831" t="s">
        <v>524</v>
      </c>
    </row>
    <row r="832" spans="1:3" x14ac:dyDescent="0.45">
      <c r="A832" t="s">
        <v>243</v>
      </c>
      <c r="B832">
        <v>0</v>
      </c>
      <c r="C832" t="s">
        <v>524</v>
      </c>
    </row>
    <row r="833" spans="1:3" x14ac:dyDescent="0.45">
      <c r="A833" t="s">
        <v>365</v>
      </c>
      <c r="B833">
        <v>0</v>
      </c>
      <c r="C833" t="s">
        <v>524</v>
      </c>
    </row>
    <row r="834" spans="1:3" x14ac:dyDescent="0.45">
      <c r="A834" t="s">
        <v>366</v>
      </c>
      <c r="B834">
        <v>0</v>
      </c>
      <c r="C834" t="s">
        <v>524</v>
      </c>
    </row>
    <row r="835" spans="1:3" x14ac:dyDescent="0.45">
      <c r="A835" t="s">
        <v>367</v>
      </c>
      <c r="B835">
        <v>0</v>
      </c>
      <c r="C835" t="s">
        <v>524</v>
      </c>
    </row>
    <row r="836" spans="1:3" x14ac:dyDescent="0.45">
      <c r="A836" t="s">
        <v>368</v>
      </c>
      <c r="B836">
        <v>0</v>
      </c>
      <c r="C836" t="s">
        <v>524</v>
      </c>
    </row>
    <row r="837" spans="1:3" x14ac:dyDescent="0.45">
      <c r="A837" t="s">
        <v>369</v>
      </c>
      <c r="B837">
        <v>0</v>
      </c>
      <c r="C837" t="s">
        <v>524</v>
      </c>
    </row>
    <row r="838" spans="1:3" x14ac:dyDescent="0.45">
      <c r="A838" t="s">
        <v>50</v>
      </c>
      <c r="B838">
        <v>0</v>
      </c>
      <c r="C838" t="s">
        <v>524</v>
      </c>
    </row>
    <row r="839" spans="1:3" x14ac:dyDescent="0.45">
      <c r="A839" t="s">
        <v>372</v>
      </c>
      <c r="B839">
        <v>0</v>
      </c>
      <c r="C839" t="s">
        <v>524</v>
      </c>
    </row>
    <row r="840" spans="1:3" x14ac:dyDescent="0.45">
      <c r="A840" t="s">
        <v>348</v>
      </c>
      <c r="B840">
        <v>0</v>
      </c>
      <c r="C840" t="s">
        <v>524</v>
      </c>
    </row>
    <row r="841" spans="1:3" x14ac:dyDescent="0.45">
      <c r="A841" t="s">
        <v>349</v>
      </c>
      <c r="B841">
        <v>0</v>
      </c>
      <c r="C841" t="s">
        <v>524</v>
      </c>
    </row>
    <row r="842" spans="1:3" x14ac:dyDescent="0.45">
      <c r="A842" t="s">
        <v>340</v>
      </c>
      <c r="B842">
        <v>0</v>
      </c>
      <c r="C842" t="s">
        <v>524</v>
      </c>
    </row>
    <row r="843" spans="1:3" x14ac:dyDescent="0.45">
      <c r="A843" t="s">
        <v>389</v>
      </c>
      <c r="B843">
        <v>0</v>
      </c>
      <c r="C843" t="s">
        <v>524</v>
      </c>
    </row>
    <row r="844" spans="1:3" x14ac:dyDescent="0.45">
      <c r="A844" t="s">
        <v>426</v>
      </c>
      <c r="B844">
        <v>0</v>
      </c>
      <c r="C844" t="s">
        <v>524</v>
      </c>
    </row>
    <row r="845" spans="1:3" x14ac:dyDescent="0.45">
      <c r="A845" t="s">
        <v>427</v>
      </c>
      <c r="B845">
        <v>0</v>
      </c>
      <c r="C845" t="s">
        <v>524</v>
      </c>
    </row>
    <row r="846" spans="1:3" x14ac:dyDescent="0.45">
      <c r="A846" t="s">
        <v>428</v>
      </c>
      <c r="B846">
        <v>0</v>
      </c>
      <c r="C846" t="s">
        <v>524</v>
      </c>
    </row>
    <row r="847" spans="1:3" x14ac:dyDescent="0.45">
      <c r="A847" t="s">
        <v>429</v>
      </c>
      <c r="B847">
        <v>0</v>
      </c>
      <c r="C847" t="s">
        <v>524</v>
      </c>
    </row>
    <row r="848" spans="1:3" x14ac:dyDescent="0.45">
      <c r="A848" t="s">
        <v>430</v>
      </c>
      <c r="B848">
        <v>0</v>
      </c>
      <c r="C848" t="s">
        <v>524</v>
      </c>
    </row>
    <row r="849" spans="1:3" x14ac:dyDescent="0.45">
      <c r="A849" t="s">
        <v>431</v>
      </c>
      <c r="B849">
        <v>0</v>
      </c>
      <c r="C849" t="s">
        <v>524</v>
      </c>
    </row>
    <row r="850" spans="1:3" x14ac:dyDescent="0.45">
      <c r="A850" t="s">
        <v>422</v>
      </c>
      <c r="B850">
        <v>0</v>
      </c>
      <c r="C850" t="s">
        <v>524</v>
      </c>
    </row>
    <row r="851" spans="1:3" x14ac:dyDescent="0.45">
      <c r="A851" t="s">
        <v>410</v>
      </c>
      <c r="B851">
        <v>0</v>
      </c>
      <c r="C851" t="s">
        <v>524</v>
      </c>
    </row>
    <row r="852" spans="1:3" x14ac:dyDescent="0.45">
      <c r="A852" t="s">
        <v>399</v>
      </c>
      <c r="B852">
        <v>0</v>
      </c>
      <c r="C852" t="s">
        <v>524</v>
      </c>
    </row>
    <row r="853" spans="1:3" x14ac:dyDescent="0.45">
      <c r="A853" t="s">
        <v>45</v>
      </c>
      <c r="B853">
        <v>0</v>
      </c>
      <c r="C853" t="s">
        <v>524</v>
      </c>
    </row>
    <row r="854" spans="1:3" x14ac:dyDescent="0.45">
      <c r="A854" t="s">
        <v>390</v>
      </c>
      <c r="B854">
        <v>0</v>
      </c>
      <c r="C854" t="s">
        <v>524</v>
      </c>
    </row>
    <row r="855" spans="1:3" x14ac:dyDescent="0.45">
      <c r="A855" t="s">
        <v>350</v>
      </c>
      <c r="B855">
        <v>0</v>
      </c>
      <c r="C855" t="s">
        <v>524</v>
      </c>
    </row>
    <row r="856" spans="1:3" x14ac:dyDescent="0.45">
      <c r="A856" t="s">
        <v>391</v>
      </c>
      <c r="B856">
        <v>0</v>
      </c>
      <c r="C856" t="s">
        <v>524</v>
      </c>
    </row>
    <row r="857" spans="1:3" x14ac:dyDescent="0.45">
      <c r="A857" t="s">
        <v>392</v>
      </c>
      <c r="B857">
        <v>0</v>
      </c>
      <c r="C857" t="s">
        <v>524</v>
      </c>
    </row>
    <row r="858" spans="1:3" x14ac:dyDescent="0.45">
      <c r="A858" t="s">
        <v>393</v>
      </c>
      <c r="B858">
        <v>0</v>
      </c>
      <c r="C858" t="s">
        <v>524</v>
      </c>
    </row>
    <row r="859" spans="1:3" x14ac:dyDescent="0.45">
      <c r="A859" t="s">
        <v>394</v>
      </c>
      <c r="B859">
        <v>0</v>
      </c>
      <c r="C859" t="s">
        <v>524</v>
      </c>
    </row>
    <row r="860" spans="1:3" x14ac:dyDescent="0.45">
      <c r="A860" t="s">
        <v>395</v>
      </c>
      <c r="B860">
        <v>0</v>
      </c>
      <c r="C860" t="s">
        <v>524</v>
      </c>
    </row>
    <row r="861" spans="1:3" x14ac:dyDescent="0.45">
      <c r="A861" t="s">
        <v>396</v>
      </c>
      <c r="B861">
        <v>0</v>
      </c>
      <c r="C861" t="s">
        <v>524</v>
      </c>
    </row>
    <row r="862" spans="1:3" x14ac:dyDescent="0.45">
      <c r="A862" t="s">
        <v>388</v>
      </c>
      <c r="B862">
        <v>0</v>
      </c>
      <c r="C862" t="s">
        <v>524</v>
      </c>
    </row>
    <row r="863" spans="1:3" x14ac:dyDescent="0.45">
      <c r="A863" t="s">
        <v>398</v>
      </c>
      <c r="B863">
        <v>0</v>
      </c>
      <c r="C863" t="s">
        <v>524</v>
      </c>
    </row>
    <row r="864" spans="1:3" x14ac:dyDescent="0.45">
      <c r="A864" t="s">
        <v>400</v>
      </c>
      <c r="B864">
        <v>0</v>
      </c>
      <c r="C864" t="s">
        <v>524</v>
      </c>
    </row>
    <row r="865" spans="1:3" x14ac:dyDescent="0.45">
      <c r="A865" t="s">
        <v>401</v>
      </c>
      <c r="B865">
        <v>0</v>
      </c>
      <c r="C865" t="s">
        <v>524</v>
      </c>
    </row>
    <row r="866" spans="1:3" x14ac:dyDescent="0.45">
      <c r="A866" t="s">
        <v>425</v>
      </c>
      <c r="B866">
        <v>0</v>
      </c>
      <c r="C866" t="s">
        <v>524</v>
      </c>
    </row>
    <row r="867" spans="1:3" x14ac:dyDescent="0.45">
      <c r="A867" t="s">
        <v>424</v>
      </c>
      <c r="B867">
        <v>0</v>
      </c>
      <c r="C867" t="s">
        <v>524</v>
      </c>
    </row>
    <row r="868" spans="1:3" x14ac:dyDescent="0.45">
      <c r="A868" t="s">
        <v>423</v>
      </c>
      <c r="B868">
        <v>0</v>
      </c>
      <c r="C868" t="s">
        <v>524</v>
      </c>
    </row>
    <row r="869" spans="1:3" x14ac:dyDescent="0.45">
      <c r="A869" t="s">
        <v>421</v>
      </c>
      <c r="B869">
        <v>0</v>
      </c>
      <c r="C869" t="s">
        <v>524</v>
      </c>
    </row>
    <row r="870" spans="1:3" x14ac:dyDescent="0.45">
      <c r="A870" t="s">
        <v>352</v>
      </c>
      <c r="B870">
        <v>0</v>
      </c>
      <c r="C870" t="s">
        <v>524</v>
      </c>
    </row>
    <row r="871" spans="1:3" x14ac:dyDescent="0.45">
      <c r="A871" t="s">
        <v>353</v>
      </c>
      <c r="B871">
        <v>0</v>
      </c>
      <c r="C871" t="s">
        <v>524</v>
      </c>
    </row>
    <row r="872" spans="1:3" x14ac:dyDescent="0.45">
      <c r="A872" t="s">
        <v>354</v>
      </c>
      <c r="B872">
        <v>0</v>
      </c>
      <c r="C872" t="s">
        <v>524</v>
      </c>
    </row>
    <row r="873" spans="1:3" x14ac:dyDescent="0.45">
      <c r="A873" t="s">
        <v>356</v>
      </c>
      <c r="B873">
        <v>0</v>
      </c>
      <c r="C873" t="s">
        <v>524</v>
      </c>
    </row>
    <row r="874" spans="1:3" x14ac:dyDescent="0.45">
      <c r="A874" t="s">
        <v>357</v>
      </c>
      <c r="B874">
        <v>0</v>
      </c>
      <c r="C874" t="s">
        <v>524</v>
      </c>
    </row>
    <row r="875" spans="1:3" x14ac:dyDescent="0.45">
      <c r="A875" t="s">
        <v>358</v>
      </c>
      <c r="B875">
        <v>0</v>
      </c>
      <c r="C875" t="s">
        <v>524</v>
      </c>
    </row>
    <row r="876" spans="1:3" x14ac:dyDescent="0.45">
      <c r="A876" t="s">
        <v>359</v>
      </c>
      <c r="B876">
        <v>0</v>
      </c>
      <c r="C876" t="s">
        <v>524</v>
      </c>
    </row>
    <row r="877" spans="1:3" x14ac:dyDescent="0.45">
      <c r="A877" t="s">
        <v>360</v>
      </c>
      <c r="B877">
        <v>0</v>
      </c>
      <c r="C877" t="s">
        <v>524</v>
      </c>
    </row>
    <row r="878" spans="1:3" x14ac:dyDescent="0.45">
      <c r="A878" t="s">
        <v>385</v>
      </c>
      <c r="B878">
        <v>0</v>
      </c>
      <c r="C878" t="s">
        <v>524</v>
      </c>
    </row>
    <row r="879" spans="1:3" x14ac:dyDescent="0.45">
      <c r="A879" t="s">
        <v>363</v>
      </c>
      <c r="B879">
        <v>0</v>
      </c>
      <c r="C879" t="s">
        <v>524</v>
      </c>
    </row>
    <row r="880" spans="1:3" x14ac:dyDescent="0.45">
      <c r="A880" t="s">
        <v>411</v>
      </c>
      <c r="B880">
        <v>0</v>
      </c>
      <c r="C880" t="s">
        <v>524</v>
      </c>
    </row>
    <row r="881" spans="1:3" x14ac:dyDescent="0.45">
      <c r="A881" t="s">
        <v>413</v>
      </c>
      <c r="B881">
        <v>0</v>
      </c>
      <c r="C881" t="s">
        <v>524</v>
      </c>
    </row>
    <row r="882" spans="1:3" x14ac:dyDescent="0.45">
      <c r="B882">
        <v>0</v>
      </c>
      <c r="C882" t="s">
        <v>524</v>
      </c>
    </row>
    <row r="883" spans="1:3" x14ac:dyDescent="0.45">
      <c r="A883" t="s">
        <v>414</v>
      </c>
      <c r="B883">
        <v>0</v>
      </c>
      <c r="C883" t="s">
        <v>524</v>
      </c>
    </row>
    <row r="884" spans="1:3" x14ac:dyDescent="0.45">
      <c r="A884" t="s">
        <v>415</v>
      </c>
      <c r="B884">
        <v>0</v>
      </c>
      <c r="C884" t="s">
        <v>524</v>
      </c>
    </row>
    <row r="885" spans="1:3" x14ac:dyDescent="0.45">
      <c r="A885" t="s">
        <v>416</v>
      </c>
      <c r="B885">
        <v>0</v>
      </c>
      <c r="C885" t="s">
        <v>524</v>
      </c>
    </row>
    <row r="886" spans="1:3" x14ac:dyDescent="0.45">
      <c r="A886" t="s">
        <v>417</v>
      </c>
      <c r="B886">
        <v>0</v>
      </c>
      <c r="C886" t="s">
        <v>524</v>
      </c>
    </row>
    <row r="887" spans="1:3" x14ac:dyDescent="0.45">
      <c r="A887" t="s">
        <v>418</v>
      </c>
      <c r="B887">
        <v>0</v>
      </c>
      <c r="C887" t="s">
        <v>524</v>
      </c>
    </row>
    <row r="888" spans="1:3" x14ac:dyDescent="0.45">
      <c r="A888" t="s">
        <v>419</v>
      </c>
      <c r="B888">
        <v>0</v>
      </c>
      <c r="C888" t="s">
        <v>524</v>
      </c>
    </row>
    <row r="889" spans="1:3" x14ac:dyDescent="0.45">
      <c r="A889" t="s">
        <v>420</v>
      </c>
      <c r="B889">
        <v>0</v>
      </c>
      <c r="C889" t="s">
        <v>524</v>
      </c>
    </row>
    <row r="890" spans="1:3" x14ac:dyDescent="0.45">
      <c r="A890" t="s">
        <v>412</v>
      </c>
      <c r="B890">
        <v>0</v>
      </c>
      <c r="C890" t="s">
        <v>524</v>
      </c>
    </row>
    <row r="891" spans="1:3" x14ac:dyDescent="0.45">
      <c r="A891" t="s">
        <v>371</v>
      </c>
      <c r="B891">
        <v>0</v>
      </c>
      <c r="C891" t="s">
        <v>524</v>
      </c>
    </row>
    <row r="892" spans="1:3" x14ac:dyDescent="0.45">
      <c r="A892" t="s">
        <v>4</v>
      </c>
      <c r="B892">
        <v>100</v>
      </c>
      <c r="C892" t="s">
        <v>525</v>
      </c>
    </row>
    <row r="893" spans="1:3" x14ac:dyDescent="0.45">
      <c r="A893" t="s">
        <v>5</v>
      </c>
      <c r="B893">
        <v>37.199602780536253</v>
      </c>
      <c r="C893" t="s">
        <v>525</v>
      </c>
    </row>
    <row r="894" spans="1:3" x14ac:dyDescent="0.45">
      <c r="A894" t="s">
        <v>7</v>
      </c>
      <c r="B894">
        <v>9.8470705064548163</v>
      </c>
      <c r="C894" t="s">
        <v>525</v>
      </c>
    </row>
    <row r="895" spans="1:3" x14ac:dyDescent="0.45">
      <c r="A895" t="s">
        <v>6</v>
      </c>
      <c r="B895">
        <v>9.6246276067527301</v>
      </c>
      <c r="C895" t="s">
        <v>525</v>
      </c>
    </row>
    <row r="896" spans="1:3" x14ac:dyDescent="0.45">
      <c r="A896" t="s">
        <v>14</v>
      </c>
      <c r="B896">
        <v>7.4438927507447863</v>
      </c>
      <c r="C896" t="s">
        <v>525</v>
      </c>
    </row>
    <row r="897" spans="1:3" x14ac:dyDescent="0.45">
      <c r="A897" t="s">
        <v>15</v>
      </c>
      <c r="B897">
        <v>5.2472691161866933</v>
      </c>
      <c r="C897" t="s">
        <v>525</v>
      </c>
    </row>
    <row r="898" spans="1:3" x14ac:dyDescent="0.45">
      <c r="A898" t="s">
        <v>33</v>
      </c>
      <c r="B898">
        <v>4.8540218470705074</v>
      </c>
      <c r="C898" t="s">
        <v>525</v>
      </c>
    </row>
    <row r="899" spans="1:3" x14ac:dyDescent="0.45">
      <c r="A899" t="s">
        <v>8</v>
      </c>
      <c r="B899">
        <v>4.5163853028798409</v>
      </c>
      <c r="C899" t="s">
        <v>525</v>
      </c>
    </row>
    <row r="900" spans="1:3" x14ac:dyDescent="0.45">
      <c r="A900" t="s">
        <v>17</v>
      </c>
      <c r="B900">
        <v>4.4289970208540206</v>
      </c>
      <c r="C900" t="s">
        <v>525</v>
      </c>
    </row>
    <row r="901" spans="1:3" x14ac:dyDescent="0.45">
      <c r="A901" t="s">
        <v>9</v>
      </c>
      <c r="B901">
        <v>3.2770605759682221</v>
      </c>
      <c r="C901" t="s">
        <v>525</v>
      </c>
    </row>
    <row r="902" spans="1:3" x14ac:dyDescent="0.45">
      <c r="A902" t="s">
        <v>10</v>
      </c>
      <c r="B902">
        <v>2.3674280039721949</v>
      </c>
      <c r="C902" t="s">
        <v>525</v>
      </c>
    </row>
    <row r="903" spans="1:3" x14ac:dyDescent="0.45">
      <c r="A903" t="s">
        <v>18</v>
      </c>
      <c r="B903">
        <v>1.3545183714001989</v>
      </c>
      <c r="C903" t="s">
        <v>525</v>
      </c>
    </row>
    <row r="904" spans="1:3" x14ac:dyDescent="0.45">
      <c r="A904" t="s">
        <v>11</v>
      </c>
      <c r="B904">
        <v>1.1479642502482621</v>
      </c>
      <c r="C904" t="s">
        <v>525</v>
      </c>
    </row>
    <row r="905" spans="1:3" x14ac:dyDescent="0.45">
      <c r="A905" t="s">
        <v>31</v>
      </c>
      <c r="B905">
        <v>1.0526315789473679</v>
      </c>
      <c r="C905" t="s">
        <v>525</v>
      </c>
    </row>
    <row r="906" spans="1:3" x14ac:dyDescent="0.45">
      <c r="A906" t="s">
        <v>28</v>
      </c>
      <c r="B906">
        <v>0.86991062562065546</v>
      </c>
      <c r="C906" t="s">
        <v>525</v>
      </c>
    </row>
    <row r="907" spans="1:3" x14ac:dyDescent="0.45">
      <c r="A907" t="s">
        <v>19</v>
      </c>
      <c r="B907">
        <v>0.6355511420059583</v>
      </c>
      <c r="C907" t="s">
        <v>525</v>
      </c>
    </row>
    <row r="908" spans="1:3" x14ac:dyDescent="0.45">
      <c r="A908" t="s">
        <v>397</v>
      </c>
      <c r="B908">
        <v>0.62760675273088384</v>
      </c>
      <c r="C908" t="s">
        <v>525</v>
      </c>
    </row>
    <row r="909" spans="1:3" x14ac:dyDescent="0.45">
      <c r="A909" t="s">
        <v>47</v>
      </c>
      <c r="B909">
        <v>0.59980139026812318</v>
      </c>
      <c r="C909" t="s">
        <v>525</v>
      </c>
    </row>
    <row r="910" spans="1:3" x14ac:dyDescent="0.45">
      <c r="A910" t="s">
        <v>22</v>
      </c>
      <c r="B910">
        <v>0.57199602780536241</v>
      </c>
      <c r="C910" t="s">
        <v>525</v>
      </c>
    </row>
    <row r="911" spans="1:3" x14ac:dyDescent="0.45">
      <c r="A911" t="s">
        <v>34</v>
      </c>
      <c r="B911">
        <v>0.51241310824230391</v>
      </c>
      <c r="C911" t="s">
        <v>525</v>
      </c>
    </row>
    <row r="912" spans="1:3" x14ac:dyDescent="0.45">
      <c r="A912" t="s">
        <v>59</v>
      </c>
      <c r="B912">
        <v>0.43296921549155909</v>
      </c>
      <c r="C912" t="s">
        <v>525</v>
      </c>
    </row>
    <row r="913" spans="1:3" x14ac:dyDescent="0.45">
      <c r="A913" t="s">
        <v>29</v>
      </c>
      <c r="B913">
        <v>0.4011916583912612</v>
      </c>
      <c r="C913" t="s">
        <v>525</v>
      </c>
    </row>
    <row r="914" spans="1:3" x14ac:dyDescent="0.45">
      <c r="A914" t="s">
        <v>215</v>
      </c>
      <c r="B914">
        <v>0.4011916583912612</v>
      </c>
      <c r="C914" t="s">
        <v>525</v>
      </c>
    </row>
    <row r="915" spans="1:3" x14ac:dyDescent="0.45">
      <c r="A915" t="s">
        <v>309</v>
      </c>
      <c r="B915">
        <v>0.39721946375372391</v>
      </c>
      <c r="C915" t="s">
        <v>525</v>
      </c>
    </row>
    <row r="916" spans="1:3" x14ac:dyDescent="0.45">
      <c r="A916" t="s">
        <v>41</v>
      </c>
      <c r="B916">
        <v>0.39324726911618668</v>
      </c>
      <c r="C916" t="s">
        <v>525</v>
      </c>
    </row>
    <row r="917" spans="1:3" x14ac:dyDescent="0.45">
      <c r="A917" t="s">
        <v>42</v>
      </c>
      <c r="B917">
        <v>0.37735849056603782</v>
      </c>
      <c r="C917" t="s">
        <v>525</v>
      </c>
    </row>
    <row r="918" spans="1:3" x14ac:dyDescent="0.45">
      <c r="A918" t="s">
        <v>36</v>
      </c>
      <c r="B918">
        <v>0.36544190665342602</v>
      </c>
      <c r="C918" t="s">
        <v>525</v>
      </c>
    </row>
    <row r="919" spans="1:3" x14ac:dyDescent="0.45">
      <c r="A919" t="s">
        <v>12</v>
      </c>
      <c r="B919">
        <v>0.33366434955312813</v>
      </c>
      <c r="C919" t="s">
        <v>525</v>
      </c>
    </row>
    <row r="920" spans="1:3" x14ac:dyDescent="0.45">
      <c r="A920" t="s">
        <v>272</v>
      </c>
      <c r="B920">
        <v>0.31777557100297921</v>
      </c>
      <c r="C920" t="s">
        <v>525</v>
      </c>
    </row>
    <row r="921" spans="1:3" x14ac:dyDescent="0.45">
      <c r="A921" t="s">
        <v>30</v>
      </c>
      <c r="B921">
        <v>0.28997020854021838</v>
      </c>
      <c r="C921" t="s">
        <v>525</v>
      </c>
    </row>
    <row r="922" spans="1:3" x14ac:dyDescent="0.45">
      <c r="A922" t="s">
        <v>429</v>
      </c>
      <c r="B922">
        <v>0.23435948361469711</v>
      </c>
      <c r="C922" t="s">
        <v>525</v>
      </c>
    </row>
    <row r="923" spans="1:3" x14ac:dyDescent="0.45">
      <c r="A923" t="s">
        <v>13</v>
      </c>
      <c r="B923">
        <v>0.22244289970208539</v>
      </c>
      <c r="C923" t="s">
        <v>525</v>
      </c>
    </row>
    <row r="924" spans="1:3" x14ac:dyDescent="0.45">
      <c r="A924" t="s">
        <v>20</v>
      </c>
      <c r="B924">
        <v>0.21847070506454819</v>
      </c>
      <c r="C924" t="s">
        <v>525</v>
      </c>
    </row>
    <row r="925" spans="1:3" x14ac:dyDescent="0.45">
      <c r="A925" t="s">
        <v>313</v>
      </c>
      <c r="B925">
        <v>0.1906653426017875</v>
      </c>
      <c r="C925" t="s">
        <v>525</v>
      </c>
    </row>
    <row r="926" spans="1:3" x14ac:dyDescent="0.45">
      <c r="A926" t="s">
        <v>128</v>
      </c>
      <c r="B926">
        <v>0.18272095332671301</v>
      </c>
      <c r="C926" t="s">
        <v>525</v>
      </c>
    </row>
    <row r="927" spans="1:3" x14ac:dyDescent="0.45">
      <c r="A927" t="s">
        <v>58</v>
      </c>
      <c r="B927">
        <v>0.16285998013902681</v>
      </c>
      <c r="C927" t="s">
        <v>525</v>
      </c>
    </row>
    <row r="928" spans="1:3" x14ac:dyDescent="0.45">
      <c r="A928" t="s">
        <v>287</v>
      </c>
      <c r="B928">
        <v>0.14697120158887789</v>
      </c>
      <c r="C928" t="s">
        <v>525</v>
      </c>
    </row>
    <row r="929" spans="1:3" x14ac:dyDescent="0.45">
      <c r="A929" t="s">
        <v>38</v>
      </c>
      <c r="B929">
        <v>0.1191658391261172</v>
      </c>
      <c r="C929" t="s">
        <v>525</v>
      </c>
    </row>
    <row r="930" spans="1:3" x14ac:dyDescent="0.45">
      <c r="A930" t="s">
        <v>461</v>
      </c>
      <c r="B930">
        <v>0.1191658391261172</v>
      </c>
      <c r="C930" t="s">
        <v>525</v>
      </c>
    </row>
    <row r="931" spans="1:3" x14ac:dyDescent="0.45">
      <c r="A931" t="s">
        <v>48</v>
      </c>
      <c r="B931">
        <v>0.1151936444885799</v>
      </c>
      <c r="C931" t="s">
        <v>525</v>
      </c>
    </row>
    <row r="932" spans="1:3" x14ac:dyDescent="0.45">
      <c r="A932" t="s">
        <v>267</v>
      </c>
      <c r="B932">
        <v>0.11122144985104269</v>
      </c>
      <c r="C932" t="s">
        <v>525</v>
      </c>
    </row>
    <row r="933" spans="1:3" x14ac:dyDescent="0.45">
      <c r="A933" t="s">
        <v>256</v>
      </c>
      <c r="B933">
        <v>0.11122144985104269</v>
      </c>
      <c r="C933" t="s">
        <v>525</v>
      </c>
    </row>
    <row r="934" spans="1:3" x14ac:dyDescent="0.45">
      <c r="A934" t="s">
        <v>37</v>
      </c>
      <c r="B934">
        <v>0.10327706057596819</v>
      </c>
      <c r="C934" t="s">
        <v>525</v>
      </c>
    </row>
    <row r="935" spans="1:3" x14ac:dyDescent="0.45">
      <c r="A935" t="s">
        <v>126</v>
      </c>
      <c r="B935">
        <v>9.5332671300893734E-2</v>
      </c>
      <c r="C935" t="s">
        <v>525</v>
      </c>
    </row>
    <row r="936" spans="1:3" x14ac:dyDescent="0.45">
      <c r="A936" t="s">
        <v>175</v>
      </c>
      <c r="B936">
        <v>9.5332671300893734E-2</v>
      </c>
      <c r="C936" t="s">
        <v>525</v>
      </c>
    </row>
    <row r="937" spans="1:3" x14ac:dyDescent="0.45">
      <c r="A937" t="s">
        <v>46</v>
      </c>
      <c r="B937">
        <v>9.5332671300893734E-2</v>
      </c>
      <c r="C937" t="s">
        <v>525</v>
      </c>
    </row>
    <row r="938" spans="1:3" x14ac:dyDescent="0.45">
      <c r="A938" t="s">
        <v>424</v>
      </c>
      <c r="B938">
        <v>9.1360476663356505E-2</v>
      </c>
      <c r="C938" t="s">
        <v>525</v>
      </c>
    </row>
    <row r="939" spans="1:3" x14ac:dyDescent="0.45">
      <c r="A939" t="s">
        <v>355</v>
      </c>
      <c r="B939">
        <v>8.7388282025819261E-2</v>
      </c>
      <c r="C939" t="s">
        <v>525</v>
      </c>
    </row>
    <row r="940" spans="1:3" x14ac:dyDescent="0.45">
      <c r="A940" t="s">
        <v>280</v>
      </c>
      <c r="B940">
        <v>8.7388282025819261E-2</v>
      </c>
      <c r="C940" t="s">
        <v>525</v>
      </c>
    </row>
    <row r="941" spans="1:3" x14ac:dyDescent="0.45">
      <c r="A941" t="s">
        <v>249</v>
      </c>
      <c r="B941">
        <v>8.3416087388282018E-2</v>
      </c>
      <c r="C941" t="s">
        <v>525</v>
      </c>
    </row>
    <row r="942" spans="1:3" x14ac:dyDescent="0.45">
      <c r="A942" t="s">
        <v>308</v>
      </c>
      <c r="B942">
        <v>7.9443892750744788E-2</v>
      </c>
      <c r="C942" t="s">
        <v>525</v>
      </c>
    </row>
    <row r="943" spans="1:3" x14ac:dyDescent="0.45">
      <c r="A943" t="s">
        <v>39</v>
      </c>
      <c r="B943">
        <v>5.9582919563058591E-2</v>
      </c>
      <c r="C943" t="s">
        <v>525</v>
      </c>
    </row>
    <row r="944" spans="1:3" x14ac:dyDescent="0.45">
      <c r="A944" t="s">
        <v>240</v>
      </c>
      <c r="B944">
        <v>5.9582919563058591E-2</v>
      </c>
      <c r="C944" t="s">
        <v>525</v>
      </c>
    </row>
    <row r="945" spans="1:3" x14ac:dyDescent="0.45">
      <c r="A945" t="s">
        <v>428</v>
      </c>
      <c r="B945">
        <v>4.3694141012909631E-2</v>
      </c>
      <c r="C945" t="s">
        <v>525</v>
      </c>
    </row>
    <row r="946" spans="1:3" x14ac:dyDescent="0.45">
      <c r="A946" t="s">
        <v>462</v>
      </c>
      <c r="B946">
        <v>3.574975173783515E-2</v>
      </c>
      <c r="C946" t="s">
        <v>525</v>
      </c>
    </row>
    <row r="947" spans="1:3" x14ac:dyDescent="0.45">
      <c r="A947" t="s">
        <v>25</v>
      </c>
      <c r="B947">
        <v>3.574975173783515E-2</v>
      </c>
      <c r="C947" t="s">
        <v>525</v>
      </c>
    </row>
    <row r="948" spans="1:3" x14ac:dyDescent="0.45">
      <c r="A948" t="s">
        <v>279</v>
      </c>
      <c r="B948">
        <v>3.574975173783515E-2</v>
      </c>
      <c r="C948" t="s">
        <v>525</v>
      </c>
    </row>
    <row r="949" spans="1:3" x14ac:dyDescent="0.45">
      <c r="A949" t="s">
        <v>91</v>
      </c>
      <c r="B949">
        <v>3.1777557100297921E-2</v>
      </c>
      <c r="C949" t="s">
        <v>525</v>
      </c>
    </row>
    <row r="950" spans="1:3" x14ac:dyDescent="0.45">
      <c r="A950" t="s">
        <v>24</v>
      </c>
      <c r="B950">
        <v>2.7805362462760681E-2</v>
      </c>
      <c r="C950" t="s">
        <v>525</v>
      </c>
    </row>
    <row r="951" spans="1:3" x14ac:dyDescent="0.45">
      <c r="A951" t="s">
        <v>97</v>
      </c>
      <c r="B951">
        <v>2.7805362462760681E-2</v>
      </c>
      <c r="C951" t="s">
        <v>525</v>
      </c>
    </row>
    <row r="952" spans="1:3" x14ac:dyDescent="0.45">
      <c r="A952" t="s">
        <v>67</v>
      </c>
      <c r="B952">
        <v>1.98609731876862E-2</v>
      </c>
      <c r="C952" t="s">
        <v>525</v>
      </c>
    </row>
    <row r="953" spans="1:3" x14ac:dyDescent="0.45">
      <c r="A953" t="s">
        <v>324</v>
      </c>
      <c r="B953">
        <v>1.588877855014896E-2</v>
      </c>
      <c r="C953" t="s">
        <v>525</v>
      </c>
    </row>
    <row r="954" spans="1:3" x14ac:dyDescent="0.45">
      <c r="A954" t="s">
        <v>250</v>
      </c>
      <c r="B954">
        <v>1.191658391261172E-2</v>
      </c>
      <c r="C954" t="s">
        <v>525</v>
      </c>
    </row>
    <row r="955" spans="1:3" x14ac:dyDescent="0.45">
      <c r="A955" t="s">
        <v>463</v>
      </c>
      <c r="B955">
        <v>7.9443892750744802E-3</v>
      </c>
      <c r="C955" t="s">
        <v>525</v>
      </c>
    </row>
    <row r="956" spans="1:3" x14ac:dyDescent="0.45">
      <c r="A956" t="s">
        <v>199</v>
      </c>
      <c r="B956">
        <v>0</v>
      </c>
      <c r="C956" t="s">
        <v>525</v>
      </c>
    </row>
    <row r="957" spans="1:3" x14ac:dyDescent="0.45">
      <c r="A957" t="s">
        <v>208</v>
      </c>
      <c r="B957">
        <v>0</v>
      </c>
      <c r="C957" t="s">
        <v>525</v>
      </c>
    </row>
    <row r="958" spans="1:3" x14ac:dyDescent="0.45">
      <c r="A958" t="s">
        <v>200</v>
      </c>
      <c r="B958">
        <v>0</v>
      </c>
      <c r="C958" t="s">
        <v>525</v>
      </c>
    </row>
    <row r="959" spans="1:3" x14ac:dyDescent="0.45">
      <c r="A959" t="s">
        <v>201</v>
      </c>
      <c r="B959">
        <v>0</v>
      </c>
      <c r="C959" t="s">
        <v>525</v>
      </c>
    </row>
    <row r="960" spans="1:3" x14ac:dyDescent="0.45">
      <c r="A960" t="s">
        <v>202</v>
      </c>
      <c r="B960">
        <v>0</v>
      </c>
      <c r="C960" t="s">
        <v>525</v>
      </c>
    </row>
    <row r="961" spans="1:3" x14ac:dyDescent="0.45">
      <c r="A961" t="s">
        <v>203</v>
      </c>
      <c r="B961">
        <v>0</v>
      </c>
      <c r="C961" t="s">
        <v>525</v>
      </c>
    </row>
    <row r="962" spans="1:3" x14ac:dyDescent="0.45">
      <c r="A962" t="s">
        <v>204</v>
      </c>
      <c r="B962">
        <v>0</v>
      </c>
      <c r="C962" t="s">
        <v>525</v>
      </c>
    </row>
    <row r="963" spans="1:3" x14ac:dyDescent="0.45">
      <c r="A963" t="s">
        <v>195</v>
      </c>
      <c r="B963">
        <v>0</v>
      </c>
      <c r="C963" t="s">
        <v>525</v>
      </c>
    </row>
    <row r="964" spans="1:3" x14ac:dyDescent="0.45">
      <c r="A964" t="s">
        <v>205</v>
      </c>
      <c r="B964">
        <v>0</v>
      </c>
      <c r="C964" t="s">
        <v>525</v>
      </c>
    </row>
    <row r="965" spans="1:3" x14ac:dyDescent="0.45">
      <c r="A965" t="s">
        <v>207</v>
      </c>
      <c r="B965">
        <v>0</v>
      </c>
      <c r="C965" t="s">
        <v>525</v>
      </c>
    </row>
    <row r="966" spans="1:3" x14ac:dyDescent="0.45">
      <c r="A966" t="s">
        <v>210</v>
      </c>
      <c r="B966">
        <v>0</v>
      </c>
      <c r="C966" t="s">
        <v>525</v>
      </c>
    </row>
    <row r="967" spans="1:3" x14ac:dyDescent="0.45">
      <c r="A967" t="s">
        <v>209</v>
      </c>
      <c r="B967">
        <v>0</v>
      </c>
      <c r="C967" t="s">
        <v>525</v>
      </c>
    </row>
    <row r="968" spans="1:3" x14ac:dyDescent="0.45">
      <c r="A968" t="s">
        <v>145</v>
      </c>
      <c r="B968">
        <v>0</v>
      </c>
      <c r="C968" t="s">
        <v>525</v>
      </c>
    </row>
    <row r="969" spans="1:3" x14ac:dyDescent="0.45">
      <c r="A969" t="s">
        <v>211</v>
      </c>
      <c r="B969">
        <v>0</v>
      </c>
      <c r="C969" t="s">
        <v>525</v>
      </c>
    </row>
    <row r="970" spans="1:3" x14ac:dyDescent="0.45">
      <c r="A970" t="s">
        <v>212</v>
      </c>
      <c r="B970">
        <v>0</v>
      </c>
      <c r="C970" t="s">
        <v>525</v>
      </c>
    </row>
    <row r="971" spans="1:3" x14ac:dyDescent="0.45">
      <c r="A971" t="s">
        <v>213</v>
      </c>
      <c r="B971">
        <v>0</v>
      </c>
      <c r="C971" t="s">
        <v>525</v>
      </c>
    </row>
    <row r="972" spans="1:3" x14ac:dyDescent="0.45">
      <c r="A972" t="s">
        <v>214</v>
      </c>
      <c r="B972">
        <v>0</v>
      </c>
      <c r="C972" t="s">
        <v>525</v>
      </c>
    </row>
    <row r="973" spans="1:3" x14ac:dyDescent="0.45">
      <c r="A973" t="s">
        <v>147</v>
      </c>
      <c r="B973">
        <v>0</v>
      </c>
      <c r="C973" t="s">
        <v>525</v>
      </c>
    </row>
    <row r="974" spans="1:3" x14ac:dyDescent="0.45">
      <c r="A974" t="s">
        <v>146</v>
      </c>
      <c r="B974">
        <v>0</v>
      </c>
      <c r="C974" t="s">
        <v>525</v>
      </c>
    </row>
    <row r="975" spans="1:3" x14ac:dyDescent="0.45">
      <c r="A975" t="s">
        <v>134</v>
      </c>
      <c r="B975">
        <v>0</v>
      </c>
      <c r="C975" t="s">
        <v>525</v>
      </c>
    </row>
    <row r="976" spans="1:3" x14ac:dyDescent="0.45">
      <c r="A976" t="s">
        <v>144</v>
      </c>
      <c r="B976">
        <v>0</v>
      </c>
      <c r="C976" t="s">
        <v>525</v>
      </c>
    </row>
    <row r="977" spans="1:3" x14ac:dyDescent="0.45">
      <c r="A977" t="s">
        <v>76</v>
      </c>
      <c r="B977">
        <v>0</v>
      </c>
      <c r="C977" t="s">
        <v>525</v>
      </c>
    </row>
    <row r="978" spans="1:3" x14ac:dyDescent="0.45">
      <c r="A978" t="s">
        <v>73</v>
      </c>
      <c r="B978">
        <v>0</v>
      </c>
      <c r="C978" t="s">
        <v>525</v>
      </c>
    </row>
    <row r="979" spans="1:3" x14ac:dyDescent="0.45">
      <c r="A979" t="s">
        <v>198</v>
      </c>
      <c r="B979">
        <v>0</v>
      </c>
      <c r="C979" t="s">
        <v>525</v>
      </c>
    </row>
    <row r="980" spans="1:3" x14ac:dyDescent="0.45">
      <c r="A980" t="s">
        <v>206</v>
      </c>
      <c r="B980">
        <v>0</v>
      </c>
      <c r="C980" t="s">
        <v>525</v>
      </c>
    </row>
    <row r="981" spans="1:3" x14ac:dyDescent="0.45">
      <c r="A981" t="s">
        <v>196</v>
      </c>
      <c r="B981">
        <v>0</v>
      </c>
      <c r="C981" t="s">
        <v>525</v>
      </c>
    </row>
    <row r="982" spans="1:3" x14ac:dyDescent="0.45">
      <c r="A982" t="s">
        <v>216</v>
      </c>
      <c r="B982">
        <v>0</v>
      </c>
      <c r="C982" t="s">
        <v>525</v>
      </c>
    </row>
    <row r="983" spans="1:3" x14ac:dyDescent="0.45">
      <c r="A983" t="s">
        <v>79</v>
      </c>
      <c r="B983">
        <v>0</v>
      </c>
      <c r="C983" t="s">
        <v>525</v>
      </c>
    </row>
    <row r="984" spans="1:3" x14ac:dyDescent="0.45">
      <c r="A984" t="s">
        <v>220</v>
      </c>
      <c r="B984">
        <v>0</v>
      </c>
      <c r="C984" t="s">
        <v>525</v>
      </c>
    </row>
    <row r="985" spans="1:3" x14ac:dyDescent="0.45">
      <c r="A985" t="s">
        <v>221</v>
      </c>
      <c r="B985">
        <v>0</v>
      </c>
      <c r="C985" t="s">
        <v>525</v>
      </c>
    </row>
    <row r="986" spans="1:3" x14ac:dyDescent="0.45">
      <c r="A986" t="s">
        <v>222</v>
      </c>
      <c r="B986">
        <v>0</v>
      </c>
      <c r="C986" t="s">
        <v>525</v>
      </c>
    </row>
    <row r="987" spans="1:3" x14ac:dyDescent="0.45">
      <c r="A987" t="s">
        <v>223</v>
      </c>
      <c r="B987">
        <v>0</v>
      </c>
      <c r="C987" t="s">
        <v>525</v>
      </c>
    </row>
    <row r="988" spans="1:3" x14ac:dyDescent="0.45">
      <c r="A988" t="s">
        <v>224</v>
      </c>
      <c r="B988">
        <v>0</v>
      </c>
      <c r="C988" t="s">
        <v>525</v>
      </c>
    </row>
    <row r="989" spans="1:3" x14ac:dyDescent="0.45">
      <c r="A989" t="s">
        <v>225</v>
      </c>
      <c r="B989">
        <v>0</v>
      </c>
      <c r="C989" t="s">
        <v>525</v>
      </c>
    </row>
    <row r="990" spans="1:3" x14ac:dyDescent="0.45">
      <c r="A990" t="s">
        <v>226</v>
      </c>
      <c r="B990">
        <v>0</v>
      </c>
      <c r="C990" t="s">
        <v>525</v>
      </c>
    </row>
    <row r="991" spans="1:3" x14ac:dyDescent="0.45">
      <c r="A991" t="s">
        <v>227</v>
      </c>
      <c r="B991">
        <v>0</v>
      </c>
      <c r="C991" t="s">
        <v>525</v>
      </c>
    </row>
    <row r="992" spans="1:3" x14ac:dyDescent="0.45">
      <c r="A992" t="s">
        <v>228</v>
      </c>
      <c r="B992">
        <v>0</v>
      </c>
      <c r="C992" t="s">
        <v>525</v>
      </c>
    </row>
    <row r="993" spans="1:3" x14ac:dyDescent="0.45">
      <c r="A993" t="s">
        <v>219</v>
      </c>
      <c r="B993">
        <v>0</v>
      </c>
      <c r="C993" t="s">
        <v>525</v>
      </c>
    </row>
    <row r="994" spans="1:3" x14ac:dyDescent="0.45">
      <c r="A994" t="s">
        <v>229</v>
      </c>
      <c r="B994">
        <v>0</v>
      </c>
      <c r="C994" t="s">
        <v>525</v>
      </c>
    </row>
    <row r="995" spans="1:3" x14ac:dyDescent="0.45">
      <c r="A995" t="s">
        <v>231</v>
      </c>
      <c r="B995">
        <v>0</v>
      </c>
      <c r="C995" t="s">
        <v>525</v>
      </c>
    </row>
    <row r="996" spans="1:3" x14ac:dyDescent="0.45">
      <c r="A996" t="s">
        <v>232</v>
      </c>
      <c r="B996">
        <v>0</v>
      </c>
      <c r="C996" t="s">
        <v>525</v>
      </c>
    </row>
    <row r="997" spans="1:3" x14ac:dyDescent="0.45">
      <c r="A997" t="s">
        <v>233</v>
      </c>
      <c r="B997">
        <v>0</v>
      </c>
      <c r="C997" t="s">
        <v>525</v>
      </c>
    </row>
    <row r="998" spans="1:3" x14ac:dyDescent="0.45">
      <c r="A998" t="s">
        <v>234</v>
      </c>
      <c r="B998">
        <v>0</v>
      </c>
      <c r="C998" t="s">
        <v>525</v>
      </c>
    </row>
    <row r="999" spans="1:3" x14ac:dyDescent="0.45">
      <c r="A999" t="s">
        <v>235</v>
      </c>
      <c r="B999">
        <v>0</v>
      </c>
      <c r="C999" t="s">
        <v>525</v>
      </c>
    </row>
    <row r="1000" spans="1:3" x14ac:dyDescent="0.45">
      <c r="A1000" t="s">
        <v>236</v>
      </c>
      <c r="B1000">
        <v>0</v>
      </c>
      <c r="C1000" t="s">
        <v>525</v>
      </c>
    </row>
    <row r="1001" spans="1:3" x14ac:dyDescent="0.45">
      <c r="A1001" t="s">
        <v>237</v>
      </c>
      <c r="B1001">
        <v>0</v>
      </c>
      <c r="C1001" t="s">
        <v>525</v>
      </c>
    </row>
    <row r="1002" spans="1:3" x14ac:dyDescent="0.45">
      <c r="A1002" t="s">
        <v>238</v>
      </c>
      <c r="B1002">
        <v>0</v>
      </c>
      <c r="C1002" t="s">
        <v>525</v>
      </c>
    </row>
    <row r="1003" spans="1:3" x14ac:dyDescent="0.45">
      <c r="A1003" t="s">
        <v>239</v>
      </c>
      <c r="B1003">
        <v>0</v>
      </c>
      <c r="C1003" t="s">
        <v>525</v>
      </c>
    </row>
    <row r="1004" spans="1:3" x14ac:dyDescent="0.45">
      <c r="A1004" t="s">
        <v>230</v>
      </c>
      <c r="B1004">
        <v>0</v>
      </c>
      <c r="C1004" t="s">
        <v>525</v>
      </c>
    </row>
    <row r="1005" spans="1:3" x14ac:dyDescent="0.45">
      <c r="A1005" t="s">
        <v>217</v>
      </c>
      <c r="B1005">
        <v>0</v>
      </c>
      <c r="C1005" t="s">
        <v>525</v>
      </c>
    </row>
    <row r="1006" spans="1:3" x14ac:dyDescent="0.45">
      <c r="A1006" t="s">
        <v>78</v>
      </c>
      <c r="B1006">
        <v>0</v>
      </c>
      <c r="C1006" t="s">
        <v>525</v>
      </c>
    </row>
    <row r="1007" spans="1:3" x14ac:dyDescent="0.45">
      <c r="A1007" t="s">
        <v>62</v>
      </c>
      <c r="B1007">
        <v>0</v>
      </c>
      <c r="C1007" t="s">
        <v>525</v>
      </c>
    </row>
    <row r="1008" spans="1:3" x14ac:dyDescent="0.45">
      <c r="A1008" t="s">
        <v>80</v>
      </c>
      <c r="B1008">
        <v>0</v>
      </c>
      <c r="C1008" t="s">
        <v>525</v>
      </c>
    </row>
    <row r="1009" spans="1:3" x14ac:dyDescent="0.45">
      <c r="A1009" t="s">
        <v>81</v>
      </c>
      <c r="B1009">
        <v>0</v>
      </c>
      <c r="C1009" t="s">
        <v>525</v>
      </c>
    </row>
    <row r="1010" spans="1:3" x14ac:dyDescent="0.45">
      <c r="A1010" t="s">
        <v>194</v>
      </c>
      <c r="B1010">
        <v>0</v>
      </c>
      <c r="C1010" t="s">
        <v>525</v>
      </c>
    </row>
    <row r="1011" spans="1:3" x14ac:dyDescent="0.45">
      <c r="A1011" t="s">
        <v>63</v>
      </c>
      <c r="B1011">
        <v>0</v>
      </c>
      <c r="C1011" t="s">
        <v>525</v>
      </c>
    </row>
    <row r="1012" spans="1:3" x14ac:dyDescent="0.45">
      <c r="A1012" t="s">
        <v>64</v>
      </c>
      <c r="B1012">
        <v>0</v>
      </c>
      <c r="C1012" t="s">
        <v>525</v>
      </c>
    </row>
    <row r="1013" spans="1:3" x14ac:dyDescent="0.45">
      <c r="A1013" t="s">
        <v>65</v>
      </c>
      <c r="B1013">
        <v>0</v>
      </c>
      <c r="C1013" t="s">
        <v>525</v>
      </c>
    </row>
    <row r="1014" spans="1:3" x14ac:dyDescent="0.45">
      <c r="A1014" t="s">
        <v>66</v>
      </c>
      <c r="B1014">
        <v>0</v>
      </c>
      <c r="C1014" t="s">
        <v>525</v>
      </c>
    </row>
    <row r="1015" spans="1:3" x14ac:dyDescent="0.45">
      <c r="A1015" t="s">
        <v>60</v>
      </c>
      <c r="B1015">
        <v>0</v>
      </c>
      <c r="C1015" t="s">
        <v>525</v>
      </c>
    </row>
    <row r="1016" spans="1:3" x14ac:dyDescent="0.45">
      <c r="A1016" t="s">
        <v>68</v>
      </c>
      <c r="B1016">
        <v>0</v>
      </c>
      <c r="C1016" t="s">
        <v>525</v>
      </c>
    </row>
    <row r="1017" spans="1:3" x14ac:dyDescent="0.45">
      <c r="A1017" t="s">
        <v>69</v>
      </c>
      <c r="B1017">
        <v>0</v>
      </c>
      <c r="C1017" t="s">
        <v>525</v>
      </c>
    </row>
    <row r="1018" spans="1:3" x14ac:dyDescent="0.45">
      <c r="A1018" t="s">
        <v>70</v>
      </c>
      <c r="B1018">
        <v>0</v>
      </c>
      <c r="C1018" t="s">
        <v>525</v>
      </c>
    </row>
    <row r="1019" spans="1:3" x14ac:dyDescent="0.45">
      <c r="A1019" t="s">
        <v>96</v>
      </c>
      <c r="B1019">
        <v>0</v>
      </c>
      <c r="C1019" t="s">
        <v>525</v>
      </c>
    </row>
    <row r="1020" spans="1:3" x14ac:dyDescent="0.45">
      <c r="A1020" t="s">
        <v>77</v>
      </c>
      <c r="B1020">
        <v>0</v>
      </c>
      <c r="C1020" t="s">
        <v>525</v>
      </c>
    </row>
    <row r="1021" spans="1:3" x14ac:dyDescent="0.45">
      <c r="A1021" t="s">
        <v>98</v>
      </c>
      <c r="B1021">
        <v>0</v>
      </c>
      <c r="C1021" t="s">
        <v>525</v>
      </c>
    </row>
    <row r="1022" spans="1:3" x14ac:dyDescent="0.45">
      <c r="A1022" t="s">
        <v>122</v>
      </c>
      <c r="B1022">
        <v>0</v>
      </c>
      <c r="C1022" t="s">
        <v>525</v>
      </c>
    </row>
    <row r="1023" spans="1:3" x14ac:dyDescent="0.45">
      <c r="A1023" t="s">
        <v>124</v>
      </c>
      <c r="B1023">
        <v>0</v>
      </c>
      <c r="C1023" t="s">
        <v>525</v>
      </c>
    </row>
    <row r="1024" spans="1:3" x14ac:dyDescent="0.45">
      <c r="A1024" t="s">
        <v>125</v>
      </c>
      <c r="B1024">
        <v>0</v>
      </c>
      <c r="C1024" t="s">
        <v>525</v>
      </c>
    </row>
    <row r="1025" spans="1:3" x14ac:dyDescent="0.45">
      <c r="A1025" t="s">
        <v>127</v>
      </c>
      <c r="B1025">
        <v>0</v>
      </c>
      <c r="C1025" t="s">
        <v>525</v>
      </c>
    </row>
    <row r="1026" spans="1:3" x14ac:dyDescent="0.45">
      <c r="A1026" t="s">
        <v>129</v>
      </c>
      <c r="B1026">
        <v>0</v>
      </c>
      <c r="C1026" t="s">
        <v>525</v>
      </c>
    </row>
    <row r="1027" spans="1:3" x14ac:dyDescent="0.45">
      <c r="A1027" t="s">
        <v>130</v>
      </c>
      <c r="B1027">
        <v>0</v>
      </c>
      <c r="C1027" t="s">
        <v>525</v>
      </c>
    </row>
    <row r="1028" spans="1:3" x14ac:dyDescent="0.45">
      <c r="A1028" t="s">
        <v>131</v>
      </c>
      <c r="B1028">
        <v>0</v>
      </c>
      <c r="C1028" t="s">
        <v>525</v>
      </c>
    </row>
    <row r="1029" spans="1:3" x14ac:dyDescent="0.45">
      <c r="A1029" t="s">
        <v>132</v>
      </c>
      <c r="B1029">
        <v>0</v>
      </c>
      <c r="C1029" t="s">
        <v>525</v>
      </c>
    </row>
    <row r="1030" spans="1:3" x14ac:dyDescent="0.45">
      <c r="A1030" t="s">
        <v>123</v>
      </c>
      <c r="B1030">
        <v>0</v>
      </c>
      <c r="C1030" t="s">
        <v>525</v>
      </c>
    </row>
    <row r="1031" spans="1:3" x14ac:dyDescent="0.45">
      <c r="A1031" t="s">
        <v>133</v>
      </c>
      <c r="B1031">
        <v>0</v>
      </c>
      <c r="C1031" t="s">
        <v>525</v>
      </c>
    </row>
    <row r="1032" spans="1:3" x14ac:dyDescent="0.45">
      <c r="A1032" t="s">
        <v>135</v>
      </c>
      <c r="B1032">
        <v>0</v>
      </c>
      <c r="C1032" t="s">
        <v>525</v>
      </c>
    </row>
    <row r="1033" spans="1:3" x14ac:dyDescent="0.45">
      <c r="A1033" t="s">
        <v>61</v>
      </c>
      <c r="B1033">
        <v>0</v>
      </c>
      <c r="C1033" t="s">
        <v>525</v>
      </c>
    </row>
    <row r="1034" spans="1:3" x14ac:dyDescent="0.45">
      <c r="A1034" t="s">
        <v>51</v>
      </c>
      <c r="B1034">
        <v>0</v>
      </c>
      <c r="C1034" t="s">
        <v>525</v>
      </c>
    </row>
    <row r="1035" spans="1:3" x14ac:dyDescent="0.45">
      <c r="A1035" t="s">
        <v>57</v>
      </c>
      <c r="B1035">
        <v>0</v>
      </c>
      <c r="C1035" t="s">
        <v>525</v>
      </c>
    </row>
    <row r="1036" spans="1:3" x14ac:dyDescent="0.45">
      <c r="A1036" t="s">
        <v>23</v>
      </c>
      <c r="B1036">
        <v>0</v>
      </c>
      <c r="C1036" t="s">
        <v>525</v>
      </c>
    </row>
    <row r="1037" spans="1:3" x14ac:dyDescent="0.45">
      <c r="A1037" t="s">
        <v>82</v>
      </c>
      <c r="B1037">
        <v>0</v>
      </c>
      <c r="C1037" t="s">
        <v>525</v>
      </c>
    </row>
    <row r="1038" spans="1:3" x14ac:dyDescent="0.45">
      <c r="A1038" t="s">
        <v>83</v>
      </c>
      <c r="B1038">
        <v>0</v>
      </c>
      <c r="C1038" t="s">
        <v>525</v>
      </c>
    </row>
    <row r="1039" spans="1:3" x14ac:dyDescent="0.45">
      <c r="A1039" t="s">
        <v>84</v>
      </c>
      <c r="B1039">
        <v>0</v>
      </c>
      <c r="C1039" t="s">
        <v>525</v>
      </c>
    </row>
    <row r="1040" spans="1:3" x14ac:dyDescent="0.45">
      <c r="A1040" t="s">
        <v>75</v>
      </c>
      <c r="B1040">
        <v>0</v>
      </c>
      <c r="C1040" t="s">
        <v>525</v>
      </c>
    </row>
    <row r="1041" spans="1:3" x14ac:dyDescent="0.45">
      <c r="A1041" t="s">
        <v>85</v>
      </c>
      <c r="B1041">
        <v>0</v>
      </c>
      <c r="C1041" t="s">
        <v>525</v>
      </c>
    </row>
    <row r="1042" spans="1:3" x14ac:dyDescent="0.45">
      <c r="A1042" t="s">
        <v>87</v>
      </c>
      <c r="B1042">
        <v>0</v>
      </c>
      <c r="C1042" t="s">
        <v>525</v>
      </c>
    </row>
    <row r="1043" spans="1:3" x14ac:dyDescent="0.45">
      <c r="A1043" t="s">
        <v>88</v>
      </c>
      <c r="B1043">
        <v>0</v>
      </c>
      <c r="C1043" t="s">
        <v>525</v>
      </c>
    </row>
    <row r="1044" spans="1:3" x14ac:dyDescent="0.45">
      <c r="A1044" t="s">
        <v>89</v>
      </c>
      <c r="B1044">
        <v>0</v>
      </c>
      <c r="C1044" t="s">
        <v>525</v>
      </c>
    </row>
    <row r="1045" spans="1:3" x14ac:dyDescent="0.45">
      <c r="A1045" t="s">
        <v>90</v>
      </c>
      <c r="B1045">
        <v>0</v>
      </c>
      <c r="C1045" t="s">
        <v>525</v>
      </c>
    </row>
    <row r="1046" spans="1:3" x14ac:dyDescent="0.45">
      <c r="A1046" t="s">
        <v>92</v>
      </c>
      <c r="B1046">
        <v>0</v>
      </c>
      <c r="C1046" t="s">
        <v>525</v>
      </c>
    </row>
    <row r="1047" spans="1:3" x14ac:dyDescent="0.45">
      <c r="A1047" t="s">
        <v>93</v>
      </c>
      <c r="B1047">
        <v>0</v>
      </c>
      <c r="C1047" t="s">
        <v>525</v>
      </c>
    </row>
    <row r="1048" spans="1:3" x14ac:dyDescent="0.45">
      <c r="A1048" t="s">
        <v>56</v>
      </c>
      <c r="B1048">
        <v>0</v>
      </c>
      <c r="C1048" t="s">
        <v>525</v>
      </c>
    </row>
    <row r="1049" spans="1:3" x14ac:dyDescent="0.45">
      <c r="A1049" t="s">
        <v>94</v>
      </c>
      <c r="B1049">
        <v>0</v>
      </c>
      <c r="C1049" t="s">
        <v>525</v>
      </c>
    </row>
    <row r="1050" spans="1:3" x14ac:dyDescent="0.45">
      <c r="A1050" t="s">
        <v>95</v>
      </c>
      <c r="B1050">
        <v>0</v>
      </c>
      <c r="C1050" t="s">
        <v>525</v>
      </c>
    </row>
    <row r="1051" spans="1:3" x14ac:dyDescent="0.45">
      <c r="A1051" t="s">
        <v>86</v>
      </c>
      <c r="B1051">
        <v>0</v>
      </c>
      <c r="C1051" t="s">
        <v>525</v>
      </c>
    </row>
    <row r="1052" spans="1:3" x14ac:dyDescent="0.45">
      <c r="A1052" t="s">
        <v>74</v>
      </c>
      <c r="B1052">
        <v>0</v>
      </c>
      <c r="C1052" t="s">
        <v>525</v>
      </c>
    </row>
    <row r="1053" spans="1:3" x14ac:dyDescent="0.45">
      <c r="A1053" t="s">
        <v>71</v>
      </c>
      <c r="B1053">
        <v>0</v>
      </c>
      <c r="C1053" t="s">
        <v>525</v>
      </c>
    </row>
    <row r="1054" spans="1:3" x14ac:dyDescent="0.45">
      <c r="A1054" t="s">
        <v>72</v>
      </c>
      <c r="B1054">
        <v>0</v>
      </c>
      <c r="C1054" t="s">
        <v>525</v>
      </c>
    </row>
    <row r="1055" spans="1:3" x14ac:dyDescent="0.45">
      <c r="A1055" t="s">
        <v>52</v>
      </c>
      <c r="B1055">
        <v>0</v>
      </c>
      <c r="C1055" t="s">
        <v>525</v>
      </c>
    </row>
    <row r="1056" spans="1:3" x14ac:dyDescent="0.45">
      <c r="A1056" t="s">
        <v>53</v>
      </c>
      <c r="B1056">
        <v>0</v>
      </c>
      <c r="C1056" t="s">
        <v>525</v>
      </c>
    </row>
    <row r="1057" spans="1:3" x14ac:dyDescent="0.45">
      <c r="A1057" t="s">
        <v>54</v>
      </c>
      <c r="B1057">
        <v>0</v>
      </c>
      <c r="C1057" t="s">
        <v>525</v>
      </c>
    </row>
    <row r="1058" spans="1:3" x14ac:dyDescent="0.45">
      <c r="A1058" t="s">
        <v>55</v>
      </c>
      <c r="B1058">
        <v>0</v>
      </c>
      <c r="C1058" t="s">
        <v>525</v>
      </c>
    </row>
    <row r="1059" spans="1:3" x14ac:dyDescent="0.45">
      <c r="A1059" t="s">
        <v>218</v>
      </c>
      <c r="B1059">
        <v>0</v>
      </c>
      <c r="C1059" t="s">
        <v>525</v>
      </c>
    </row>
    <row r="1060" spans="1:3" x14ac:dyDescent="0.45">
      <c r="A1060" t="s">
        <v>190</v>
      </c>
      <c r="B1060">
        <v>0</v>
      </c>
      <c r="C1060" t="s">
        <v>525</v>
      </c>
    </row>
    <row r="1061" spans="1:3" x14ac:dyDescent="0.45">
      <c r="A1061" t="s">
        <v>193</v>
      </c>
      <c r="B1061">
        <v>0</v>
      </c>
      <c r="C1061" t="s">
        <v>525</v>
      </c>
    </row>
    <row r="1062" spans="1:3" x14ac:dyDescent="0.45">
      <c r="A1062" t="s">
        <v>464</v>
      </c>
      <c r="B1062">
        <v>0</v>
      </c>
      <c r="C1062" t="s">
        <v>525</v>
      </c>
    </row>
    <row r="1063" spans="1:3" x14ac:dyDescent="0.45">
      <c r="A1063" t="s">
        <v>465</v>
      </c>
      <c r="B1063">
        <v>0</v>
      </c>
      <c r="C1063" t="s">
        <v>525</v>
      </c>
    </row>
    <row r="1064" spans="1:3" x14ac:dyDescent="0.45">
      <c r="A1064" t="s">
        <v>466</v>
      </c>
      <c r="B1064">
        <v>0</v>
      </c>
      <c r="C1064" t="s">
        <v>525</v>
      </c>
    </row>
    <row r="1065" spans="1:3" x14ac:dyDescent="0.45">
      <c r="A1065" t="s">
        <v>440</v>
      </c>
      <c r="B1065">
        <v>0</v>
      </c>
      <c r="C1065" t="s">
        <v>525</v>
      </c>
    </row>
    <row r="1066" spans="1:3" x14ac:dyDescent="0.45">
      <c r="A1066" t="s">
        <v>441</v>
      </c>
      <c r="B1066">
        <v>0</v>
      </c>
      <c r="C1066" t="s">
        <v>525</v>
      </c>
    </row>
    <row r="1067" spans="1:3" x14ac:dyDescent="0.45">
      <c r="A1067" t="s">
        <v>442</v>
      </c>
      <c r="B1067">
        <v>0</v>
      </c>
      <c r="C1067" t="s">
        <v>525</v>
      </c>
    </row>
    <row r="1068" spans="1:3" x14ac:dyDescent="0.45">
      <c r="A1068" t="s">
        <v>443</v>
      </c>
      <c r="B1068">
        <v>0</v>
      </c>
      <c r="C1068" t="s">
        <v>525</v>
      </c>
    </row>
    <row r="1069" spans="1:3" x14ac:dyDescent="0.45">
      <c r="A1069" t="s">
        <v>444</v>
      </c>
      <c r="B1069">
        <v>0</v>
      </c>
      <c r="C1069" t="s">
        <v>525</v>
      </c>
    </row>
    <row r="1070" spans="1:3" x14ac:dyDescent="0.45">
      <c r="A1070" t="s">
        <v>445</v>
      </c>
      <c r="B1070">
        <v>0</v>
      </c>
      <c r="C1070" t="s">
        <v>525</v>
      </c>
    </row>
    <row r="1071" spans="1:3" x14ac:dyDescent="0.45">
      <c r="A1071" t="s">
        <v>446</v>
      </c>
      <c r="B1071">
        <v>0</v>
      </c>
      <c r="C1071" t="s">
        <v>525</v>
      </c>
    </row>
    <row r="1072" spans="1:3" x14ac:dyDescent="0.45">
      <c r="A1072" t="s">
        <v>447</v>
      </c>
      <c r="B1072">
        <v>0</v>
      </c>
      <c r="C1072" t="s">
        <v>525</v>
      </c>
    </row>
    <row r="1073" spans="1:3" x14ac:dyDescent="0.45">
      <c r="A1073" t="s">
        <v>448</v>
      </c>
      <c r="B1073">
        <v>0</v>
      </c>
      <c r="C1073" t="s">
        <v>525</v>
      </c>
    </row>
    <row r="1074" spans="1:3" x14ac:dyDescent="0.45">
      <c r="A1074" t="s">
        <v>439</v>
      </c>
      <c r="B1074">
        <v>0</v>
      </c>
      <c r="C1074" t="s">
        <v>525</v>
      </c>
    </row>
    <row r="1075" spans="1:3" x14ac:dyDescent="0.45">
      <c r="A1075" t="s">
        <v>449</v>
      </c>
      <c r="B1075">
        <v>0</v>
      </c>
      <c r="C1075" t="s">
        <v>525</v>
      </c>
    </row>
    <row r="1076" spans="1:3" x14ac:dyDescent="0.45">
      <c r="A1076" t="s">
        <v>451</v>
      </c>
      <c r="B1076">
        <v>0</v>
      </c>
      <c r="C1076" t="s">
        <v>525</v>
      </c>
    </row>
    <row r="1077" spans="1:3" x14ac:dyDescent="0.45">
      <c r="A1077" t="s">
        <v>452</v>
      </c>
      <c r="B1077">
        <v>0</v>
      </c>
      <c r="C1077" t="s">
        <v>525</v>
      </c>
    </row>
    <row r="1078" spans="1:3" x14ac:dyDescent="0.45">
      <c r="A1078" t="s">
        <v>453</v>
      </c>
      <c r="B1078">
        <v>0</v>
      </c>
      <c r="C1078" t="s">
        <v>525</v>
      </c>
    </row>
    <row r="1079" spans="1:3" x14ac:dyDescent="0.45">
      <c r="A1079" t="s">
        <v>454</v>
      </c>
      <c r="B1079">
        <v>0</v>
      </c>
      <c r="C1079" t="s">
        <v>525</v>
      </c>
    </row>
    <row r="1080" spans="1:3" x14ac:dyDescent="0.45">
      <c r="A1080" t="s">
        <v>455</v>
      </c>
      <c r="B1080">
        <v>0</v>
      </c>
      <c r="C1080" t="s">
        <v>525</v>
      </c>
    </row>
    <row r="1081" spans="1:3" x14ac:dyDescent="0.45">
      <c r="A1081" t="s">
        <v>456</v>
      </c>
      <c r="B1081">
        <v>0</v>
      </c>
      <c r="C1081" t="s">
        <v>525</v>
      </c>
    </row>
    <row r="1082" spans="1:3" x14ac:dyDescent="0.45">
      <c r="A1082" t="s">
        <v>457</v>
      </c>
      <c r="B1082">
        <v>0</v>
      </c>
      <c r="C1082" t="s">
        <v>525</v>
      </c>
    </row>
    <row r="1083" spans="1:3" x14ac:dyDescent="0.45">
      <c r="A1083" t="s">
        <v>458</v>
      </c>
      <c r="B1083">
        <v>0</v>
      </c>
      <c r="C1083" t="s">
        <v>525</v>
      </c>
    </row>
    <row r="1084" spans="1:3" x14ac:dyDescent="0.45">
      <c r="A1084" t="s">
        <v>459</v>
      </c>
      <c r="B1084">
        <v>0</v>
      </c>
      <c r="C1084" t="s">
        <v>525</v>
      </c>
    </row>
    <row r="1085" spans="1:3" x14ac:dyDescent="0.45">
      <c r="A1085" t="s">
        <v>460</v>
      </c>
      <c r="B1085">
        <v>0</v>
      </c>
      <c r="C1085" t="s">
        <v>525</v>
      </c>
    </row>
    <row r="1086" spans="1:3" x14ac:dyDescent="0.45">
      <c r="A1086" t="s">
        <v>467</v>
      </c>
      <c r="B1086">
        <v>0</v>
      </c>
      <c r="C1086" t="s">
        <v>525</v>
      </c>
    </row>
    <row r="1087" spans="1:3" x14ac:dyDescent="0.45">
      <c r="A1087" t="s">
        <v>468</v>
      </c>
      <c r="B1087">
        <v>0</v>
      </c>
      <c r="C1087" t="s">
        <v>525</v>
      </c>
    </row>
    <row r="1088" spans="1:3" x14ac:dyDescent="0.45">
      <c r="A1088" t="s">
        <v>438</v>
      </c>
      <c r="B1088">
        <v>0</v>
      </c>
      <c r="C1088" t="s">
        <v>525</v>
      </c>
    </row>
    <row r="1089" spans="1:3" x14ac:dyDescent="0.45">
      <c r="A1089" t="s">
        <v>469</v>
      </c>
      <c r="B1089">
        <v>0</v>
      </c>
      <c r="C1089" t="s">
        <v>525</v>
      </c>
    </row>
    <row r="1090" spans="1:3" x14ac:dyDescent="0.45">
      <c r="B1090">
        <v>0</v>
      </c>
      <c r="C1090" t="s">
        <v>525</v>
      </c>
    </row>
    <row r="1091" spans="1:3" x14ac:dyDescent="0.45">
      <c r="A1091" t="s">
        <v>470</v>
      </c>
      <c r="B1091">
        <v>0</v>
      </c>
      <c r="C1091" t="s">
        <v>525</v>
      </c>
    </row>
    <row r="1092" spans="1:3" x14ac:dyDescent="0.45">
      <c r="A1092" t="s">
        <v>471</v>
      </c>
      <c r="B1092">
        <v>0</v>
      </c>
      <c r="C1092" t="s">
        <v>525</v>
      </c>
    </row>
    <row r="1093" spans="1:3" x14ac:dyDescent="0.45">
      <c r="A1093" t="s">
        <v>472</v>
      </c>
      <c r="B1093">
        <v>0</v>
      </c>
      <c r="C1093" t="s">
        <v>525</v>
      </c>
    </row>
    <row r="1094" spans="1:3" x14ac:dyDescent="0.45">
      <c r="A1094" t="s">
        <v>473</v>
      </c>
      <c r="B1094">
        <v>0</v>
      </c>
      <c r="C1094" t="s">
        <v>525</v>
      </c>
    </row>
    <row r="1095" spans="1:3" x14ac:dyDescent="0.45">
      <c r="A1095" t="s">
        <v>474</v>
      </c>
      <c r="B1095">
        <v>0</v>
      </c>
      <c r="C1095" t="s">
        <v>525</v>
      </c>
    </row>
    <row r="1096" spans="1:3" x14ac:dyDescent="0.45">
      <c r="A1096" t="s">
        <v>475</v>
      </c>
      <c r="B1096">
        <v>0</v>
      </c>
      <c r="C1096" t="s">
        <v>525</v>
      </c>
    </row>
    <row r="1097" spans="1:3" x14ac:dyDescent="0.45">
      <c r="A1097" t="s">
        <v>476</v>
      </c>
      <c r="B1097">
        <v>0</v>
      </c>
      <c r="C1097" t="s">
        <v>525</v>
      </c>
    </row>
    <row r="1098" spans="1:3" x14ac:dyDescent="0.45">
      <c r="A1098" t="s">
        <v>477</v>
      </c>
      <c r="B1098">
        <v>0</v>
      </c>
      <c r="C1098" t="s">
        <v>525</v>
      </c>
    </row>
    <row r="1099" spans="1:3" x14ac:dyDescent="0.45">
      <c r="A1099" t="s">
        <v>478</v>
      </c>
      <c r="B1099">
        <v>0</v>
      </c>
      <c r="C1099" t="s">
        <v>525</v>
      </c>
    </row>
    <row r="1100" spans="1:3" x14ac:dyDescent="0.45">
      <c r="A1100" t="s">
        <v>479</v>
      </c>
      <c r="B1100">
        <v>0</v>
      </c>
      <c r="C1100" t="s">
        <v>525</v>
      </c>
    </row>
    <row r="1101" spans="1:3" x14ac:dyDescent="0.45">
      <c r="A1101" t="s">
        <v>480</v>
      </c>
      <c r="B1101">
        <v>0</v>
      </c>
      <c r="C1101" t="s">
        <v>525</v>
      </c>
    </row>
    <row r="1102" spans="1:3" x14ac:dyDescent="0.45">
      <c r="A1102" t="s">
        <v>481</v>
      </c>
      <c r="B1102">
        <v>0</v>
      </c>
      <c r="C1102" t="s">
        <v>525</v>
      </c>
    </row>
    <row r="1103" spans="1:3" x14ac:dyDescent="0.45">
      <c r="A1103" t="s">
        <v>482</v>
      </c>
      <c r="B1103">
        <v>0</v>
      </c>
      <c r="C1103" t="s">
        <v>525</v>
      </c>
    </row>
    <row r="1104" spans="1:3" x14ac:dyDescent="0.45">
      <c r="A1104" t="s">
        <v>483</v>
      </c>
      <c r="B1104">
        <v>0</v>
      </c>
      <c r="C1104" t="s">
        <v>525</v>
      </c>
    </row>
    <row r="1105" spans="1:3" x14ac:dyDescent="0.45">
      <c r="A1105" t="s">
        <v>484</v>
      </c>
      <c r="B1105">
        <v>0</v>
      </c>
      <c r="C1105" t="s">
        <v>525</v>
      </c>
    </row>
    <row r="1106" spans="1:3" x14ac:dyDescent="0.45">
      <c r="A1106" t="s">
        <v>485</v>
      </c>
      <c r="B1106">
        <v>0</v>
      </c>
      <c r="C1106" t="s">
        <v>525</v>
      </c>
    </row>
    <row r="1107" spans="1:3" x14ac:dyDescent="0.45">
      <c r="A1107" t="s">
        <v>486</v>
      </c>
      <c r="B1107">
        <v>0</v>
      </c>
      <c r="C1107" t="s">
        <v>525</v>
      </c>
    </row>
    <row r="1108" spans="1:3" x14ac:dyDescent="0.45">
      <c r="A1108" t="s">
        <v>487</v>
      </c>
      <c r="B1108">
        <v>0</v>
      </c>
      <c r="C1108" t="s">
        <v>525</v>
      </c>
    </row>
    <row r="1109" spans="1:3" x14ac:dyDescent="0.45">
      <c r="A1109" t="s">
        <v>488</v>
      </c>
      <c r="B1109">
        <v>0</v>
      </c>
      <c r="C1109" t="s">
        <v>525</v>
      </c>
    </row>
    <row r="1110" spans="1:3" x14ac:dyDescent="0.45">
      <c r="A1110" t="s">
        <v>489</v>
      </c>
      <c r="B1110">
        <v>0</v>
      </c>
      <c r="C1110" t="s">
        <v>525</v>
      </c>
    </row>
    <row r="1111" spans="1:3" x14ac:dyDescent="0.45">
      <c r="A1111" t="s">
        <v>490</v>
      </c>
      <c r="B1111">
        <v>0</v>
      </c>
      <c r="C1111" t="s">
        <v>525</v>
      </c>
    </row>
    <row r="1112" spans="1:3" x14ac:dyDescent="0.45">
      <c r="A1112" t="s">
        <v>491</v>
      </c>
      <c r="B1112">
        <v>0</v>
      </c>
      <c r="C1112" t="s">
        <v>525</v>
      </c>
    </row>
    <row r="1113" spans="1:3" x14ac:dyDescent="0.45">
      <c r="A1113" t="s">
        <v>450</v>
      </c>
      <c r="B1113">
        <v>0</v>
      </c>
      <c r="C1113" t="s">
        <v>525</v>
      </c>
    </row>
    <row r="1114" spans="1:3" x14ac:dyDescent="0.45">
      <c r="A1114" t="s">
        <v>436</v>
      </c>
      <c r="B1114">
        <v>0</v>
      </c>
      <c r="C1114" t="s">
        <v>525</v>
      </c>
    </row>
    <row r="1115" spans="1:3" x14ac:dyDescent="0.45">
      <c r="A1115" t="s">
        <v>192</v>
      </c>
      <c r="B1115">
        <v>0</v>
      </c>
      <c r="C1115" t="s">
        <v>525</v>
      </c>
    </row>
    <row r="1116" spans="1:3" x14ac:dyDescent="0.45">
      <c r="A1116" t="s">
        <v>171</v>
      </c>
      <c r="B1116">
        <v>0</v>
      </c>
      <c r="C1116" t="s">
        <v>525</v>
      </c>
    </row>
    <row r="1117" spans="1:3" x14ac:dyDescent="0.45">
      <c r="A1117" t="s">
        <v>169</v>
      </c>
      <c r="B1117">
        <v>0</v>
      </c>
      <c r="C1117" t="s">
        <v>525</v>
      </c>
    </row>
    <row r="1118" spans="1:3" x14ac:dyDescent="0.45">
      <c r="A1118" t="s">
        <v>148</v>
      </c>
      <c r="B1118">
        <v>0</v>
      </c>
      <c r="C1118" t="s">
        <v>525</v>
      </c>
    </row>
    <row r="1119" spans="1:3" x14ac:dyDescent="0.45">
      <c r="A1119" t="s">
        <v>149</v>
      </c>
      <c r="B1119">
        <v>0</v>
      </c>
      <c r="C1119" t="s">
        <v>525</v>
      </c>
    </row>
    <row r="1120" spans="1:3" x14ac:dyDescent="0.45">
      <c r="A1120" t="s">
        <v>150</v>
      </c>
      <c r="B1120">
        <v>0</v>
      </c>
      <c r="C1120" t="s">
        <v>525</v>
      </c>
    </row>
    <row r="1121" spans="1:3" x14ac:dyDescent="0.45">
      <c r="A1121" t="s">
        <v>151</v>
      </c>
      <c r="B1121">
        <v>0</v>
      </c>
      <c r="C1121" t="s">
        <v>525</v>
      </c>
    </row>
    <row r="1122" spans="1:3" x14ac:dyDescent="0.45">
      <c r="A1122" t="s">
        <v>40</v>
      </c>
      <c r="B1122">
        <v>0</v>
      </c>
      <c r="C1122" t="s">
        <v>525</v>
      </c>
    </row>
    <row r="1123" spans="1:3" x14ac:dyDescent="0.45">
      <c r="A1123" t="s">
        <v>152</v>
      </c>
      <c r="B1123">
        <v>0</v>
      </c>
      <c r="C1123" t="s">
        <v>525</v>
      </c>
    </row>
    <row r="1124" spans="1:3" x14ac:dyDescent="0.45">
      <c r="A1124" t="s">
        <v>153</v>
      </c>
      <c r="B1124">
        <v>0</v>
      </c>
      <c r="C1124" t="s">
        <v>525</v>
      </c>
    </row>
    <row r="1125" spans="1:3" x14ac:dyDescent="0.45">
      <c r="A1125" t="s">
        <v>154</v>
      </c>
      <c r="B1125">
        <v>0</v>
      </c>
      <c r="C1125" t="s">
        <v>525</v>
      </c>
    </row>
    <row r="1126" spans="1:3" x14ac:dyDescent="0.45">
      <c r="A1126" t="s">
        <v>155</v>
      </c>
      <c r="B1126">
        <v>0</v>
      </c>
      <c r="C1126" t="s">
        <v>525</v>
      </c>
    </row>
    <row r="1127" spans="1:3" x14ac:dyDescent="0.45">
      <c r="A1127" t="s">
        <v>156</v>
      </c>
      <c r="B1127">
        <v>0</v>
      </c>
      <c r="C1127" t="s">
        <v>525</v>
      </c>
    </row>
    <row r="1128" spans="1:3" x14ac:dyDescent="0.45">
      <c r="A1128" t="s">
        <v>157</v>
      </c>
      <c r="B1128">
        <v>0</v>
      </c>
      <c r="C1128" t="s">
        <v>525</v>
      </c>
    </row>
    <row r="1129" spans="1:3" x14ac:dyDescent="0.45">
      <c r="A1129" t="s">
        <v>158</v>
      </c>
      <c r="B1129">
        <v>0</v>
      </c>
      <c r="C1129" t="s">
        <v>525</v>
      </c>
    </row>
    <row r="1130" spans="1:3" x14ac:dyDescent="0.45">
      <c r="A1130" t="s">
        <v>159</v>
      </c>
      <c r="B1130">
        <v>0</v>
      </c>
      <c r="C1130" t="s">
        <v>525</v>
      </c>
    </row>
    <row r="1131" spans="1:3" x14ac:dyDescent="0.45">
      <c r="A1131" t="s">
        <v>160</v>
      </c>
      <c r="B1131">
        <v>0</v>
      </c>
      <c r="C1131" t="s">
        <v>525</v>
      </c>
    </row>
    <row r="1132" spans="1:3" x14ac:dyDescent="0.45">
      <c r="A1132" t="s">
        <v>161</v>
      </c>
      <c r="B1132">
        <v>0</v>
      </c>
      <c r="C1132" t="s">
        <v>525</v>
      </c>
    </row>
    <row r="1133" spans="1:3" x14ac:dyDescent="0.45">
      <c r="A1133" t="s">
        <v>162</v>
      </c>
      <c r="B1133">
        <v>0</v>
      </c>
      <c r="C1133" t="s">
        <v>525</v>
      </c>
    </row>
    <row r="1134" spans="1:3" x14ac:dyDescent="0.45">
      <c r="A1134" t="s">
        <v>163</v>
      </c>
      <c r="B1134">
        <v>0</v>
      </c>
      <c r="C1134" t="s">
        <v>525</v>
      </c>
    </row>
    <row r="1135" spans="1:3" x14ac:dyDescent="0.45">
      <c r="A1135" t="s">
        <v>164</v>
      </c>
      <c r="B1135">
        <v>0</v>
      </c>
      <c r="C1135" t="s">
        <v>525</v>
      </c>
    </row>
    <row r="1136" spans="1:3" x14ac:dyDescent="0.45">
      <c r="A1136" t="s">
        <v>165</v>
      </c>
      <c r="B1136">
        <v>0</v>
      </c>
      <c r="C1136" t="s">
        <v>525</v>
      </c>
    </row>
    <row r="1137" spans="1:3" x14ac:dyDescent="0.45">
      <c r="A1137" t="s">
        <v>166</v>
      </c>
      <c r="B1137">
        <v>0</v>
      </c>
      <c r="C1137" t="s">
        <v>525</v>
      </c>
    </row>
    <row r="1138" spans="1:3" x14ac:dyDescent="0.45">
      <c r="A1138" t="s">
        <v>167</v>
      </c>
      <c r="B1138">
        <v>0</v>
      </c>
      <c r="C1138" t="s">
        <v>525</v>
      </c>
    </row>
    <row r="1139" spans="1:3" x14ac:dyDescent="0.45">
      <c r="A1139" t="s">
        <v>168</v>
      </c>
      <c r="B1139">
        <v>0</v>
      </c>
      <c r="C1139" t="s">
        <v>525</v>
      </c>
    </row>
    <row r="1140" spans="1:3" x14ac:dyDescent="0.45">
      <c r="A1140" t="s">
        <v>170</v>
      </c>
      <c r="B1140">
        <v>0</v>
      </c>
      <c r="C1140" t="s">
        <v>525</v>
      </c>
    </row>
    <row r="1141" spans="1:3" x14ac:dyDescent="0.45">
      <c r="A1141" t="s">
        <v>182</v>
      </c>
      <c r="B1141">
        <v>0</v>
      </c>
      <c r="C1141" t="s">
        <v>525</v>
      </c>
    </row>
    <row r="1142" spans="1:3" x14ac:dyDescent="0.45">
      <c r="A1142" t="s">
        <v>437</v>
      </c>
      <c r="B1142">
        <v>0</v>
      </c>
      <c r="C1142" t="s">
        <v>525</v>
      </c>
    </row>
    <row r="1143" spans="1:3" x14ac:dyDescent="0.45">
      <c r="A1143" t="s">
        <v>191</v>
      </c>
      <c r="B1143">
        <v>0</v>
      </c>
      <c r="C1143" t="s">
        <v>525</v>
      </c>
    </row>
    <row r="1144" spans="1:3" x14ac:dyDescent="0.45">
      <c r="A1144" t="s">
        <v>433</v>
      </c>
      <c r="B1144">
        <v>0</v>
      </c>
      <c r="C1144" t="s">
        <v>525</v>
      </c>
    </row>
    <row r="1145" spans="1:3" x14ac:dyDescent="0.45">
      <c r="A1145" t="s">
        <v>434</v>
      </c>
      <c r="B1145">
        <v>0</v>
      </c>
      <c r="C1145" t="s">
        <v>525</v>
      </c>
    </row>
    <row r="1146" spans="1:3" x14ac:dyDescent="0.45">
      <c r="A1146" t="s">
        <v>435</v>
      </c>
      <c r="B1146">
        <v>0</v>
      </c>
      <c r="C1146" t="s">
        <v>525</v>
      </c>
    </row>
    <row r="1147" spans="1:3" x14ac:dyDescent="0.45">
      <c r="A1147" t="s">
        <v>173</v>
      </c>
      <c r="B1147">
        <v>0</v>
      </c>
      <c r="C1147" t="s">
        <v>525</v>
      </c>
    </row>
    <row r="1148" spans="1:3" x14ac:dyDescent="0.45">
      <c r="A1148" t="s">
        <v>174</v>
      </c>
      <c r="B1148">
        <v>0</v>
      </c>
      <c r="C1148" t="s">
        <v>525</v>
      </c>
    </row>
    <row r="1149" spans="1:3" x14ac:dyDescent="0.45">
      <c r="A1149" t="s">
        <v>16</v>
      </c>
      <c r="B1149">
        <v>0</v>
      </c>
      <c r="C1149" t="s">
        <v>525</v>
      </c>
    </row>
    <row r="1150" spans="1:3" x14ac:dyDescent="0.45">
      <c r="A1150" t="s">
        <v>176</v>
      </c>
      <c r="B1150">
        <v>0</v>
      </c>
      <c r="C1150" t="s">
        <v>525</v>
      </c>
    </row>
    <row r="1151" spans="1:3" x14ac:dyDescent="0.45">
      <c r="A1151" t="s">
        <v>177</v>
      </c>
      <c r="B1151">
        <v>0</v>
      </c>
      <c r="C1151" t="s">
        <v>525</v>
      </c>
    </row>
    <row r="1152" spans="1:3" x14ac:dyDescent="0.45">
      <c r="A1152" t="s">
        <v>178</v>
      </c>
      <c r="B1152">
        <v>0</v>
      </c>
      <c r="C1152" t="s">
        <v>525</v>
      </c>
    </row>
    <row r="1153" spans="1:3" x14ac:dyDescent="0.45">
      <c r="A1153" t="s">
        <v>179</v>
      </c>
      <c r="B1153">
        <v>0</v>
      </c>
      <c r="C1153" t="s">
        <v>525</v>
      </c>
    </row>
    <row r="1154" spans="1:3" x14ac:dyDescent="0.45">
      <c r="A1154" t="s">
        <v>32</v>
      </c>
      <c r="B1154">
        <v>0</v>
      </c>
      <c r="C1154" t="s">
        <v>525</v>
      </c>
    </row>
    <row r="1155" spans="1:3" x14ac:dyDescent="0.45">
      <c r="A1155" t="s">
        <v>180</v>
      </c>
      <c r="B1155">
        <v>0</v>
      </c>
      <c r="C1155" t="s">
        <v>525</v>
      </c>
    </row>
    <row r="1156" spans="1:3" x14ac:dyDescent="0.45">
      <c r="A1156" t="s">
        <v>35</v>
      </c>
      <c r="B1156">
        <v>0</v>
      </c>
      <c r="C1156" t="s">
        <v>525</v>
      </c>
    </row>
    <row r="1157" spans="1:3" x14ac:dyDescent="0.45">
      <c r="A1157" t="s">
        <v>172</v>
      </c>
      <c r="B1157">
        <v>0</v>
      </c>
      <c r="C1157" t="s">
        <v>525</v>
      </c>
    </row>
    <row r="1158" spans="1:3" x14ac:dyDescent="0.45">
      <c r="A1158" t="s">
        <v>181</v>
      </c>
      <c r="B1158">
        <v>0</v>
      </c>
      <c r="C1158" t="s">
        <v>525</v>
      </c>
    </row>
    <row r="1159" spans="1:3" x14ac:dyDescent="0.45">
      <c r="A1159" t="s">
        <v>183</v>
      </c>
      <c r="B1159">
        <v>0</v>
      </c>
      <c r="C1159" t="s">
        <v>525</v>
      </c>
    </row>
    <row r="1160" spans="1:3" x14ac:dyDescent="0.45">
      <c r="A1160" t="s">
        <v>184</v>
      </c>
      <c r="B1160">
        <v>0</v>
      </c>
      <c r="C1160" t="s">
        <v>525</v>
      </c>
    </row>
    <row r="1161" spans="1:3" x14ac:dyDescent="0.45">
      <c r="A1161" t="s">
        <v>185</v>
      </c>
      <c r="B1161">
        <v>0</v>
      </c>
      <c r="C1161" t="s">
        <v>525</v>
      </c>
    </row>
    <row r="1162" spans="1:3" x14ac:dyDescent="0.45">
      <c r="A1162" t="s">
        <v>186</v>
      </c>
      <c r="B1162">
        <v>0</v>
      </c>
      <c r="C1162" t="s">
        <v>525</v>
      </c>
    </row>
    <row r="1163" spans="1:3" x14ac:dyDescent="0.45">
      <c r="A1163" t="s">
        <v>187</v>
      </c>
      <c r="B1163">
        <v>0</v>
      </c>
      <c r="C1163" t="s">
        <v>525</v>
      </c>
    </row>
    <row r="1164" spans="1:3" x14ac:dyDescent="0.45">
      <c r="A1164" t="s">
        <v>188</v>
      </c>
      <c r="B1164">
        <v>0</v>
      </c>
      <c r="C1164" t="s">
        <v>525</v>
      </c>
    </row>
    <row r="1165" spans="1:3" x14ac:dyDescent="0.45">
      <c r="A1165" t="s">
        <v>189</v>
      </c>
      <c r="B1165">
        <v>0</v>
      </c>
      <c r="C1165" t="s">
        <v>525</v>
      </c>
    </row>
    <row r="1166" spans="1:3" x14ac:dyDescent="0.45">
      <c r="A1166" t="s">
        <v>137</v>
      </c>
      <c r="B1166">
        <v>0</v>
      </c>
      <c r="C1166" t="s">
        <v>525</v>
      </c>
    </row>
    <row r="1167" spans="1:3" x14ac:dyDescent="0.45">
      <c r="A1167" t="s">
        <v>136</v>
      </c>
      <c r="B1167">
        <v>0</v>
      </c>
      <c r="C1167" t="s">
        <v>525</v>
      </c>
    </row>
    <row r="1168" spans="1:3" x14ac:dyDescent="0.45">
      <c r="A1168" t="s">
        <v>242</v>
      </c>
      <c r="B1168">
        <v>0</v>
      </c>
      <c r="C1168" t="s">
        <v>525</v>
      </c>
    </row>
    <row r="1169" spans="1:3" x14ac:dyDescent="0.45">
      <c r="A1169" t="s">
        <v>138</v>
      </c>
      <c r="B1169">
        <v>0</v>
      </c>
      <c r="C1169" t="s">
        <v>525</v>
      </c>
    </row>
    <row r="1170" spans="1:3" x14ac:dyDescent="0.45">
      <c r="A1170" t="s">
        <v>277</v>
      </c>
      <c r="B1170">
        <v>0</v>
      </c>
      <c r="C1170" t="s">
        <v>525</v>
      </c>
    </row>
    <row r="1171" spans="1:3" x14ac:dyDescent="0.45">
      <c r="A1171" t="s">
        <v>278</v>
      </c>
      <c r="B1171">
        <v>0</v>
      </c>
      <c r="C1171" t="s">
        <v>525</v>
      </c>
    </row>
    <row r="1172" spans="1:3" x14ac:dyDescent="0.45">
      <c r="A1172" t="s">
        <v>281</v>
      </c>
      <c r="B1172">
        <v>0</v>
      </c>
      <c r="C1172" t="s">
        <v>525</v>
      </c>
    </row>
    <row r="1173" spans="1:3" x14ac:dyDescent="0.45">
      <c r="A1173" t="s">
        <v>282</v>
      </c>
      <c r="B1173">
        <v>0</v>
      </c>
      <c r="C1173" t="s">
        <v>525</v>
      </c>
    </row>
    <row r="1174" spans="1:3" x14ac:dyDescent="0.45">
      <c r="A1174" t="s">
        <v>283</v>
      </c>
      <c r="B1174">
        <v>0</v>
      </c>
      <c r="C1174" t="s">
        <v>525</v>
      </c>
    </row>
    <row r="1175" spans="1:3" x14ac:dyDescent="0.45">
      <c r="A1175" t="s">
        <v>284</v>
      </c>
      <c r="B1175">
        <v>0</v>
      </c>
      <c r="C1175" t="s">
        <v>525</v>
      </c>
    </row>
    <row r="1176" spans="1:3" x14ac:dyDescent="0.45">
      <c r="A1176" t="s">
        <v>285</v>
      </c>
      <c r="B1176">
        <v>0</v>
      </c>
      <c r="C1176" t="s">
        <v>525</v>
      </c>
    </row>
    <row r="1177" spans="1:3" x14ac:dyDescent="0.45">
      <c r="A1177" t="s">
        <v>286</v>
      </c>
      <c r="B1177">
        <v>0</v>
      </c>
      <c r="C1177" t="s">
        <v>525</v>
      </c>
    </row>
    <row r="1178" spans="1:3" x14ac:dyDescent="0.45">
      <c r="A1178" t="s">
        <v>44</v>
      </c>
      <c r="B1178">
        <v>0</v>
      </c>
      <c r="C1178" t="s">
        <v>525</v>
      </c>
    </row>
    <row r="1179" spans="1:3" x14ac:dyDescent="0.45">
      <c r="A1179" t="s">
        <v>288</v>
      </c>
      <c r="B1179">
        <v>0</v>
      </c>
      <c r="C1179" t="s">
        <v>525</v>
      </c>
    </row>
    <row r="1180" spans="1:3" x14ac:dyDescent="0.45">
      <c r="A1180" t="s">
        <v>266</v>
      </c>
      <c r="B1180">
        <v>0</v>
      </c>
      <c r="C1180" t="s">
        <v>525</v>
      </c>
    </row>
    <row r="1181" spans="1:3" x14ac:dyDescent="0.45">
      <c r="A1181" t="s">
        <v>265</v>
      </c>
      <c r="B1181">
        <v>0</v>
      </c>
      <c r="C1181" t="s">
        <v>525</v>
      </c>
    </row>
    <row r="1182" spans="1:3" x14ac:dyDescent="0.45">
      <c r="A1182" t="s">
        <v>244</v>
      </c>
      <c r="B1182">
        <v>0</v>
      </c>
      <c r="C1182" t="s">
        <v>525</v>
      </c>
    </row>
    <row r="1183" spans="1:3" x14ac:dyDescent="0.45">
      <c r="A1183" t="s">
        <v>245</v>
      </c>
      <c r="B1183">
        <v>0</v>
      </c>
      <c r="C1183" t="s">
        <v>525</v>
      </c>
    </row>
    <row r="1184" spans="1:3" x14ac:dyDescent="0.45">
      <c r="A1184" t="s">
        <v>246</v>
      </c>
      <c r="B1184">
        <v>0</v>
      </c>
      <c r="C1184" t="s">
        <v>525</v>
      </c>
    </row>
    <row r="1185" spans="1:3" x14ac:dyDescent="0.45">
      <c r="A1185" t="s">
        <v>247</v>
      </c>
      <c r="B1185">
        <v>0</v>
      </c>
      <c r="C1185" t="s">
        <v>525</v>
      </c>
    </row>
    <row r="1186" spans="1:3" x14ac:dyDescent="0.45">
      <c r="A1186" t="s">
        <v>248</v>
      </c>
      <c r="B1186">
        <v>0</v>
      </c>
      <c r="C1186" t="s">
        <v>525</v>
      </c>
    </row>
    <row r="1187" spans="1:3" x14ac:dyDescent="0.45">
      <c r="A1187" t="s">
        <v>251</v>
      </c>
      <c r="B1187">
        <v>0</v>
      </c>
      <c r="C1187" t="s">
        <v>525</v>
      </c>
    </row>
    <row r="1188" spans="1:3" x14ac:dyDescent="0.45">
      <c r="A1188" t="s">
        <v>252</v>
      </c>
      <c r="B1188">
        <v>0</v>
      </c>
      <c r="C1188" t="s">
        <v>525</v>
      </c>
    </row>
    <row r="1189" spans="1:3" x14ac:dyDescent="0.45">
      <c r="A1189" t="s">
        <v>253</v>
      </c>
      <c r="B1189">
        <v>0</v>
      </c>
      <c r="C1189" t="s">
        <v>525</v>
      </c>
    </row>
    <row r="1190" spans="1:3" x14ac:dyDescent="0.45">
      <c r="A1190" t="s">
        <v>26</v>
      </c>
      <c r="B1190">
        <v>0</v>
      </c>
      <c r="C1190" t="s">
        <v>525</v>
      </c>
    </row>
    <row r="1191" spans="1:3" x14ac:dyDescent="0.45">
      <c r="A1191" t="s">
        <v>254</v>
      </c>
      <c r="B1191">
        <v>0</v>
      </c>
      <c r="C1191" t="s">
        <v>525</v>
      </c>
    </row>
    <row r="1192" spans="1:3" x14ac:dyDescent="0.45">
      <c r="A1192" t="s">
        <v>255</v>
      </c>
      <c r="B1192">
        <v>0</v>
      </c>
      <c r="C1192" t="s">
        <v>525</v>
      </c>
    </row>
    <row r="1193" spans="1:3" x14ac:dyDescent="0.45">
      <c r="A1193" t="s">
        <v>257</v>
      </c>
      <c r="B1193">
        <v>0</v>
      </c>
      <c r="C1193" t="s">
        <v>525</v>
      </c>
    </row>
    <row r="1194" spans="1:3" x14ac:dyDescent="0.45">
      <c r="A1194" t="s">
        <v>268</v>
      </c>
      <c r="B1194">
        <v>0</v>
      </c>
      <c r="C1194" t="s">
        <v>525</v>
      </c>
    </row>
    <row r="1195" spans="1:3" x14ac:dyDescent="0.45">
      <c r="A1195" t="s">
        <v>276</v>
      </c>
      <c r="B1195">
        <v>0</v>
      </c>
      <c r="C1195" t="s">
        <v>525</v>
      </c>
    </row>
    <row r="1196" spans="1:3" x14ac:dyDescent="0.45">
      <c r="A1196" t="s">
        <v>393</v>
      </c>
      <c r="B1196">
        <v>0</v>
      </c>
      <c r="C1196" t="s">
        <v>525</v>
      </c>
    </row>
    <row r="1197" spans="1:3" x14ac:dyDescent="0.45">
      <c r="A1197" t="s">
        <v>275</v>
      </c>
      <c r="B1197">
        <v>0</v>
      </c>
      <c r="C1197" t="s">
        <v>525</v>
      </c>
    </row>
    <row r="1198" spans="1:3" x14ac:dyDescent="0.45">
      <c r="A1198" t="s">
        <v>395</v>
      </c>
      <c r="B1198">
        <v>0</v>
      </c>
      <c r="C1198" t="s">
        <v>525</v>
      </c>
    </row>
    <row r="1199" spans="1:3" x14ac:dyDescent="0.45">
      <c r="A1199" t="s">
        <v>396</v>
      </c>
      <c r="B1199">
        <v>0</v>
      </c>
      <c r="C1199" t="s">
        <v>525</v>
      </c>
    </row>
    <row r="1200" spans="1:3" x14ac:dyDescent="0.45">
      <c r="A1200" t="s">
        <v>388</v>
      </c>
      <c r="B1200">
        <v>0</v>
      </c>
      <c r="C1200" t="s">
        <v>525</v>
      </c>
    </row>
    <row r="1201" spans="1:3" x14ac:dyDescent="0.45">
      <c r="A1201" t="s">
        <v>398</v>
      </c>
      <c r="B1201">
        <v>0</v>
      </c>
      <c r="C1201" t="s">
        <v>525</v>
      </c>
    </row>
    <row r="1202" spans="1:3" x14ac:dyDescent="0.45">
      <c r="A1202" t="s">
        <v>400</v>
      </c>
      <c r="B1202">
        <v>0</v>
      </c>
      <c r="C1202" t="s">
        <v>525</v>
      </c>
    </row>
    <row r="1203" spans="1:3" x14ac:dyDescent="0.45">
      <c r="A1203" t="s">
        <v>401</v>
      </c>
      <c r="B1203">
        <v>0</v>
      </c>
      <c r="C1203" t="s">
        <v>525</v>
      </c>
    </row>
    <row r="1204" spans="1:3" x14ac:dyDescent="0.45">
      <c r="A1204" t="s">
        <v>402</v>
      </c>
      <c r="B1204">
        <v>0</v>
      </c>
      <c r="C1204" t="s">
        <v>525</v>
      </c>
    </row>
    <row r="1205" spans="1:3" x14ac:dyDescent="0.45">
      <c r="A1205" t="s">
        <v>403</v>
      </c>
      <c r="B1205">
        <v>0</v>
      </c>
      <c r="C1205" t="s">
        <v>525</v>
      </c>
    </row>
    <row r="1206" spans="1:3" x14ac:dyDescent="0.45">
      <c r="A1206" t="s">
        <v>404</v>
      </c>
      <c r="B1206">
        <v>0</v>
      </c>
      <c r="C1206" t="s">
        <v>525</v>
      </c>
    </row>
    <row r="1207" spans="1:3" x14ac:dyDescent="0.45">
      <c r="A1207" t="s">
        <v>405</v>
      </c>
      <c r="B1207">
        <v>0</v>
      </c>
      <c r="C1207" t="s">
        <v>525</v>
      </c>
    </row>
    <row r="1208" spans="1:3" x14ac:dyDescent="0.45">
      <c r="A1208" t="s">
        <v>406</v>
      </c>
      <c r="B1208">
        <v>0</v>
      </c>
      <c r="C1208" t="s">
        <v>525</v>
      </c>
    </row>
    <row r="1209" spans="1:3" x14ac:dyDescent="0.45">
      <c r="A1209" t="s">
        <v>21</v>
      </c>
      <c r="B1209">
        <v>0</v>
      </c>
      <c r="C1209" t="s">
        <v>525</v>
      </c>
    </row>
    <row r="1210" spans="1:3" x14ac:dyDescent="0.45">
      <c r="A1210" t="s">
        <v>407</v>
      </c>
      <c r="B1210">
        <v>0</v>
      </c>
      <c r="C1210" t="s">
        <v>525</v>
      </c>
    </row>
    <row r="1211" spans="1:3" x14ac:dyDescent="0.45">
      <c r="A1211" t="s">
        <v>408</v>
      </c>
      <c r="B1211">
        <v>0</v>
      </c>
      <c r="C1211" t="s">
        <v>525</v>
      </c>
    </row>
    <row r="1212" spans="1:3" x14ac:dyDescent="0.45">
      <c r="A1212" t="s">
        <v>387</v>
      </c>
      <c r="B1212">
        <v>0</v>
      </c>
      <c r="C1212" t="s">
        <v>525</v>
      </c>
    </row>
    <row r="1213" spans="1:3" x14ac:dyDescent="0.45">
      <c r="A1213" t="s">
        <v>339</v>
      </c>
      <c r="B1213">
        <v>0</v>
      </c>
      <c r="C1213" t="s">
        <v>525</v>
      </c>
    </row>
    <row r="1214" spans="1:3" x14ac:dyDescent="0.45">
      <c r="A1214" t="s">
        <v>338</v>
      </c>
      <c r="B1214">
        <v>0</v>
      </c>
      <c r="C1214" t="s">
        <v>525</v>
      </c>
    </row>
    <row r="1215" spans="1:3" x14ac:dyDescent="0.45">
      <c r="A1215" t="s">
        <v>337</v>
      </c>
      <c r="B1215">
        <v>0</v>
      </c>
      <c r="C1215" t="s">
        <v>525</v>
      </c>
    </row>
    <row r="1216" spans="1:3" x14ac:dyDescent="0.45">
      <c r="A1216" t="s">
        <v>269</v>
      </c>
      <c r="B1216">
        <v>0</v>
      </c>
      <c r="C1216" t="s">
        <v>525</v>
      </c>
    </row>
    <row r="1217" spans="1:3" x14ac:dyDescent="0.45">
      <c r="A1217" t="s">
        <v>270</v>
      </c>
      <c r="B1217">
        <v>0</v>
      </c>
      <c r="C1217" t="s">
        <v>525</v>
      </c>
    </row>
    <row r="1218" spans="1:3" x14ac:dyDescent="0.45">
      <c r="A1218" t="s">
        <v>271</v>
      </c>
      <c r="B1218">
        <v>0</v>
      </c>
      <c r="C1218" t="s">
        <v>525</v>
      </c>
    </row>
    <row r="1219" spans="1:3" x14ac:dyDescent="0.45">
      <c r="A1219" t="s">
        <v>273</v>
      </c>
      <c r="B1219">
        <v>0</v>
      </c>
      <c r="C1219" t="s">
        <v>525</v>
      </c>
    </row>
    <row r="1220" spans="1:3" x14ac:dyDescent="0.45">
      <c r="A1220" t="s">
        <v>274</v>
      </c>
      <c r="B1220">
        <v>0</v>
      </c>
      <c r="C1220" t="s">
        <v>525</v>
      </c>
    </row>
    <row r="1221" spans="1:3" x14ac:dyDescent="0.45">
      <c r="A1221" t="s">
        <v>258</v>
      </c>
      <c r="B1221">
        <v>0</v>
      </c>
      <c r="C1221" t="s">
        <v>525</v>
      </c>
    </row>
    <row r="1222" spans="1:3" x14ac:dyDescent="0.45">
      <c r="A1222" t="s">
        <v>259</v>
      </c>
      <c r="B1222">
        <v>0</v>
      </c>
      <c r="C1222" t="s">
        <v>525</v>
      </c>
    </row>
    <row r="1223" spans="1:3" x14ac:dyDescent="0.45">
      <c r="A1223" t="s">
        <v>260</v>
      </c>
      <c r="B1223">
        <v>0</v>
      </c>
      <c r="C1223" t="s">
        <v>525</v>
      </c>
    </row>
    <row r="1224" spans="1:3" x14ac:dyDescent="0.45">
      <c r="A1224" t="s">
        <v>261</v>
      </c>
      <c r="B1224">
        <v>0</v>
      </c>
      <c r="C1224" t="s">
        <v>525</v>
      </c>
    </row>
    <row r="1225" spans="1:3" x14ac:dyDescent="0.45">
      <c r="A1225" t="s">
        <v>336</v>
      </c>
      <c r="B1225">
        <v>0</v>
      </c>
      <c r="C1225" t="s">
        <v>525</v>
      </c>
    </row>
    <row r="1226" spans="1:3" x14ac:dyDescent="0.45">
      <c r="A1226" t="s">
        <v>327</v>
      </c>
      <c r="B1226">
        <v>0</v>
      </c>
      <c r="C1226" t="s">
        <v>525</v>
      </c>
    </row>
    <row r="1227" spans="1:3" x14ac:dyDescent="0.45">
      <c r="A1227" t="s">
        <v>314</v>
      </c>
      <c r="B1227">
        <v>0</v>
      </c>
      <c r="C1227" t="s">
        <v>525</v>
      </c>
    </row>
    <row r="1228" spans="1:3" x14ac:dyDescent="0.45">
      <c r="A1228" t="s">
        <v>43</v>
      </c>
      <c r="B1228">
        <v>0</v>
      </c>
      <c r="C1228" t="s">
        <v>525</v>
      </c>
    </row>
    <row r="1229" spans="1:3" x14ac:dyDescent="0.45">
      <c r="A1229" t="s">
        <v>303</v>
      </c>
      <c r="B1229">
        <v>0</v>
      </c>
      <c r="C1229" t="s">
        <v>525</v>
      </c>
    </row>
    <row r="1230" spans="1:3" x14ac:dyDescent="0.45">
      <c r="A1230" t="s">
        <v>293</v>
      </c>
      <c r="B1230">
        <v>0</v>
      </c>
      <c r="C1230" t="s">
        <v>525</v>
      </c>
    </row>
    <row r="1231" spans="1:3" x14ac:dyDescent="0.45">
      <c r="A1231" t="s">
        <v>294</v>
      </c>
      <c r="B1231">
        <v>0</v>
      </c>
      <c r="C1231" t="s">
        <v>525</v>
      </c>
    </row>
    <row r="1232" spans="1:3" x14ac:dyDescent="0.45">
      <c r="A1232" t="s">
        <v>295</v>
      </c>
      <c r="B1232">
        <v>0</v>
      </c>
      <c r="C1232" t="s">
        <v>525</v>
      </c>
    </row>
    <row r="1233" spans="1:3" x14ac:dyDescent="0.45">
      <c r="A1233" t="s">
        <v>296</v>
      </c>
      <c r="B1233">
        <v>0</v>
      </c>
      <c r="C1233" t="s">
        <v>525</v>
      </c>
    </row>
    <row r="1234" spans="1:3" x14ac:dyDescent="0.45">
      <c r="A1234" t="s">
        <v>297</v>
      </c>
      <c r="B1234">
        <v>0</v>
      </c>
      <c r="C1234" t="s">
        <v>525</v>
      </c>
    </row>
    <row r="1235" spans="1:3" x14ac:dyDescent="0.45">
      <c r="A1235" t="s">
        <v>298</v>
      </c>
      <c r="B1235">
        <v>0</v>
      </c>
      <c r="C1235" t="s">
        <v>525</v>
      </c>
    </row>
    <row r="1236" spans="1:3" x14ac:dyDescent="0.45">
      <c r="A1236" t="s">
        <v>299</v>
      </c>
      <c r="B1236">
        <v>0</v>
      </c>
      <c r="C1236" t="s">
        <v>525</v>
      </c>
    </row>
    <row r="1237" spans="1:3" x14ac:dyDescent="0.45">
      <c r="A1237" t="s">
        <v>300</v>
      </c>
      <c r="B1237">
        <v>0</v>
      </c>
      <c r="C1237" t="s">
        <v>525</v>
      </c>
    </row>
    <row r="1238" spans="1:3" x14ac:dyDescent="0.45">
      <c r="A1238" t="s">
        <v>301</v>
      </c>
      <c r="B1238">
        <v>0</v>
      </c>
      <c r="C1238" t="s">
        <v>525</v>
      </c>
    </row>
    <row r="1239" spans="1:3" x14ac:dyDescent="0.45">
      <c r="A1239" t="s">
        <v>292</v>
      </c>
      <c r="B1239">
        <v>0</v>
      </c>
      <c r="C1239" t="s">
        <v>525</v>
      </c>
    </row>
    <row r="1240" spans="1:3" x14ac:dyDescent="0.45">
      <c r="A1240" t="s">
        <v>302</v>
      </c>
      <c r="B1240">
        <v>0</v>
      </c>
      <c r="C1240" t="s">
        <v>525</v>
      </c>
    </row>
    <row r="1241" spans="1:3" x14ac:dyDescent="0.45">
      <c r="A1241" t="s">
        <v>304</v>
      </c>
      <c r="B1241">
        <v>0</v>
      </c>
      <c r="C1241" t="s">
        <v>525</v>
      </c>
    </row>
    <row r="1242" spans="1:3" x14ac:dyDescent="0.45">
      <c r="A1242" t="s">
        <v>305</v>
      </c>
      <c r="B1242">
        <v>0</v>
      </c>
      <c r="C1242" t="s">
        <v>525</v>
      </c>
    </row>
    <row r="1243" spans="1:3" x14ac:dyDescent="0.45">
      <c r="A1243" t="s">
        <v>306</v>
      </c>
      <c r="B1243">
        <v>0</v>
      </c>
      <c r="C1243" t="s">
        <v>525</v>
      </c>
    </row>
    <row r="1244" spans="1:3" x14ac:dyDescent="0.45">
      <c r="A1244" t="s">
        <v>307</v>
      </c>
      <c r="B1244">
        <v>0</v>
      </c>
      <c r="C1244" t="s">
        <v>525</v>
      </c>
    </row>
    <row r="1245" spans="1:3" x14ac:dyDescent="0.45">
      <c r="A1245" t="s">
        <v>310</v>
      </c>
      <c r="B1245">
        <v>0</v>
      </c>
      <c r="C1245" t="s">
        <v>525</v>
      </c>
    </row>
    <row r="1246" spans="1:3" x14ac:dyDescent="0.45">
      <c r="A1246" t="s">
        <v>311</v>
      </c>
      <c r="B1246">
        <v>0</v>
      </c>
      <c r="C1246" t="s">
        <v>525</v>
      </c>
    </row>
    <row r="1247" spans="1:3" x14ac:dyDescent="0.45">
      <c r="A1247" t="s">
        <v>312</v>
      </c>
      <c r="B1247">
        <v>0</v>
      </c>
      <c r="C1247" t="s">
        <v>525</v>
      </c>
    </row>
    <row r="1248" spans="1:3" x14ac:dyDescent="0.45">
      <c r="A1248" t="s">
        <v>335</v>
      </c>
      <c r="B1248">
        <v>0</v>
      </c>
      <c r="C1248" t="s">
        <v>525</v>
      </c>
    </row>
    <row r="1249" spans="1:3" x14ac:dyDescent="0.45">
      <c r="A1249" t="s">
        <v>334</v>
      </c>
      <c r="B1249">
        <v>0</v>
      </c>
      <c r="C1249" t="s">
        <v>525</v>
      </c>
    </row>
    <row r="1250" spans="1:3" x14ac:dyDescent="0.45">
      <c r="A1250" t="s">
        <v>333</v>
      </c>
      <c r="B1250">
        <v>0</v>
      </c>
      <c r="C1250" t="s">
        <v>525</v>
      </c>
    </row>
    <row r="1251" spans="1:3" x14ac:dyDescent="0.45">
      <c r="A1251" t="s">
        <v>319</v>
      </c>
      <c r="B1251">
        <v>0</v>
      </c>
      <c r="C1251" t="s">
        <v>525</v>
      </c>
    </row>
    <row r="1252" spans="1:3" x14ac:dyDescent="0.45">
      <c r="A1252" t="s">
        <v>262</v>
      </c>
      <c r="B1252">
        <v>0</v>
      </c>
      <c r="C1252" t="s">
        <v>525</v>
      </c>
    </row>
    <row r="1253" spans="1:3" x14ac:dyDescent="0.45">
      <c r="A1253" t="s">
        <v>263</v>
      </c>
      <c r="B1253">
        <v>0</v>
      </c>
      <c r="C1253" t="s">
        <v>525</v>
      </c>
    </row>
    <row r="1254" spans="1:3" x14ac:dyDescent="0.45">
      <c r="A1254" t="s">
        <v>49</v>
      </c>
      <c r="B1254">
        <v>0</v>
      </c>
      <c r="C1254" t="s">
        <v>525</v>
      </c>
    </row>
    <row r="1255" spans="1:3" x14ac:dyDescent="0.45">
      <c r="A1255" t="s">
        <v>264</v>
      </c>
      <c r="B1255">
        <v>0</v>
      </c>
      <c r="C1255" t="s">
        <v>525</v>
      </c>
    </row>
    <row r="1256" spans="1:3" x14ac:dyDescent="0.45">
      <c r="A1256" t="s">
        <v>289</v>
      </c>
      <c r="B1256">
        <v>0</v>
      </c>
      <c r="C1256" t="s">
        <v>525</v>
      </c>
    </row>
    <row r="1257" spans="1:3" x14ac:dyDescent="0.45">
      <c r="A1257" t="s">
        <v>290</v>
      </c>
      <c r="B1257">
        <v>0</v>
      </c>
      <c r="C1257" t="s">
        <v>525</v>
      </c>
    </row>
    <row r="1258" spans="1:3" x14ac:dyDescent="0.45">
      <c r="A1258" t="s">
        <v>291</v>
      </c>
      <c r="B1258">
        <v>0</v>
      </c>
      <c r="C1258" t="s">
        <v>525</v>
      </c>
    </row>
    <row r="1259" spans="1:3" x14ac:dyDescent="0.45">
      <c r="A1259" t="s">
        <v>315</v>
      </c>
      <c r="B1259">
        <v>0</v>
      </c>
      <c r="C1259" t="s">
        <v>525</v>
      </c>
    </row>
    <row r="1260" spans="1:3" x14ac:dyDescent="0.45">
      <c r="A1260" t="s">
        <v>317</v>
      </c>
      <c r="B1260">
        <v>0</v>
      </c>
      <c r="C1260" t="s">
        <v>525</v>
      </c>
    </row>
    <row r="1261" spans="1:3" x14ac:dyDescent="0.45">
      <c r="A1261" t="s">
        <v>318</v>
      </c>
      <c r="B1261">
        <v>0</v>
      </c>
      <c r="C1261" t="s">
        <v>525</v>
      </c>
    </row>
    <row r="1262" spans="1:3" x14ac:dyDescent="0.45">
      <c r="A1262" t="s">
        <v>320</v>
      </c>
      <c r="B1262">
        <v>0</v>
      </c>
      <c r="C1262" t="s">
        <v>525</v>
      </c>
    </row>
    <row r="1263" spans="1:3" x14ac:dyDescent="0.45">
      <c r="A1263" t="s">
        <v>332</v>
      </c>
      <c r="B1263">
        <v>0</v>
      </c>
      <c r="C1263" t="s">
        <v>525</v>
      </c>
    </row>
    <row r="1264" spans="1:3" x14ac:dyDescent="0.45">
      <c r="A1264" t="s">
        <v>321</v>
      </c>
      <c r="B1264">
        <v>0</v>
      </c>
      <c r="C1264" t="s">
        <v>525</v>
      </c>
    </row>
    <row r="1265" spans="1:3" x14ac:dyDescent="0.45">
      <c r="A1265" t="s">
        <v>322</v>
      </c>
      <c r="B1265">
        <v>0</v>
      </c>
      <c r="C1265" t="s">
        <v>525</v>
      </c>
    </row>
    <row r="1266" spans="1:3" x14ac:dyDescent="0.45">
      <c r="A1266" t="s">
        <v>323</v>
      </c>
      <c r="B1266">
        <v>0</v>
      </c>
      <c r="C1266" t="s">
        <v>525</v>
      </c>
    </row>
    <row r="1267" spans="1:3" x14ac:dyDescent="0.45">
      <c r="A1267" t="s">
        <v>325</v>
      </c>
      <c r="B1267">
        <v>0</v>
      </c>
      <c r="C1267" t="s">
        <v>525</v>
      </c>
    </row>
    <row r="1268" spans="1:3" x14ac:dyDescent="0.45">
      <c r="A1268" t="s">
        <v>316</v>
      </c>
      <c r="B1268">
        <v>0</v>
      </c>
      <c r="C1268" t="s">
        <v>525</v>
      </c>
    </row>
    <row r="1269" spans="1:3" x14ac:dyDescent="0.45">
      <c r="A1269" t="s">
        <v>326</v>
      </c>
      <c r="B1269">
        <v>0</v>
      </c>
      <c r="C1269" t="s">
        <v>525</v>
      </c>
    </row>
    <row r="1270" spans="1:3" x14ac:dyDescent="0.45">
      <c r="A1270" t="s">
        <v>328</v>
      </c>
      <c r="B1270">
        <v>0</v>
      </c>
      <c r="C1270" t="s">
        <v>525</v>
      </c>
    </row>
    <row r="1271" spans="1:3" x14ac:dyDescent="0.45">
      <c r="A1271" t="s">
        <v>329</v>
      </c>
      <c r="B1271">
        <v>0</v>
      </c>
      <c r="C1271" t="s">
        <v>525</v>
      </c>
    </row>
    <row r="1272" spans="1:3" x14ac:dyDescent="0.45">
      <c r="A1272" t="s">
        <v>330</v>
      </c>
      <c r="B1272">
        <v>0</v>
      </c>
      <c r="C1272" t="s">
        <v>525</v>
      </c>
    </row>
    <row r="1273" spans="1:3" x14ac:dyDescent="0.45">
      <c r="A1273" t="s">
        <v>331</v>
      </c>
      <c r="B1273">
        <v>0</v>
      </c>
      <c r="C1273" t="s">
        <v>525</v>
      </c>
    </row>
    <row r="1274" spans="1:3" x14ac:dyDescent="0.45">
      <c r="A1274" t="s">
        <v>394</v>
      </c>
      <c r="B1274">
        <v>0</v>
      </c>
      <c r="C1274" t="s">
        <v>525</v>
      </c>
    </row>
    <row r="1275" spans="1:3" x14ac:dyDescent="0.45">
      <c r="A1275" t="s">
        <v>392</v>
      </c>
      <c r="B1275">
        <v>0</v>
      </c>
      <c r="C1275" t="s">
        <v>525</v>
      </c>
    </row>
    <row r="1276" spans="1:3" x14ac:dyDescent="0.45">
      <c r="A1276" t="s">
        <v>139</v>
      </c>
      <c r="B1276">
        <v>0</v>
      </c>
      <c r="C1276" t="s">
        <v>525</v>
      </c>
    </row>
    <row r="1277" spans="1:3" x14ac:dyDescent="0.45">
      <c r="A1277" t="s">
        <v>118</v>
      </c>
      <c r="B1277">
        <v>0</v>
      </c>
      <c r="C1277" t="s">
        <v>525</v>
      </c>
    </row>
    <row r="1278" spans="1:3" x14ac:dyDescent="0.45">
      <c r="A1278" t="s">
        <v>197</v>
      </c>
      <c r="B1278">
        <v>0</v>
      </c>
      <c r="C1278" t="s">
        <v>525</v>
      </c>
    </row>
    <row r="1279" spans="1:3" x14ac:dyDescent="0.45">
      <c r="A1279" t="s">
        <v>365</v>
      </c>
      <c r="B1279">
        <v>0</v>
      </c>
      <c r="C1279" t="s">
        <v>525</v>
      </c>
    </row>
    <row r="1280" spans="1:3" x14ac:dyDescent="0.45">
      <c r="A1280" t="s">
        <v>366</v>
      </c>
      <c r="B1280">
        <v>0</v>
      </c>
      <c r="C1280" t="s">
        <v>525</v>
      </c>
    </row>
    <row r="1281" spans="1:3" x14ac:dyDescent="0.45">
      <c r="A1281" t="s">
        <v>367</v>
      </c>
      <c r="B1281">
        <v>0</v>
      </c>
      <c r="C1281" t="s">
        <v>525</v>
      </c>
    </row>
    <row r="1282" spans="1:3" x14ac:dyDescent="0.45">
      <c r="A1282" t="s">
        <v>368</v>
      </c>
      <c r="B1282">
        <v>0</v>
      </c>
      <c r="C1282" t="s">
        <v>525</v>
      </c>
    </row>
    <row r="1283" spans="1:3" x14ac:dyDescent="0.45">
      <c r="A1283" t="s">
        <v>369</v>
      </c>
      <c r="B1283">
        <v>0</v>
      </c>
      <c r="C1283" t="s">
        <v>525</v>
      </c>
    </row>
    <row r="1284" spans="1:3" x14ac:dyDescent="0.45">
      <c r="A1284" t="s">
        <v>370</v>
      </c>
      <c r="B1284">
        <v>0</v>
      </c>
      <c r="C1284" t="s">
        <v>525</v>
      </c>
    </row>
    <row r="1285" spans="1:3" x14ac:dyDescent="0.45">
      <c r="A1285" t="s">
        <v>371</v>
      </c>
      <c r="B1285">
        <v>0</v>
      </c>
      <c r="C1285" t="s">
        <v>525</v>
      </c>
    </row>
    <row r="1286" spans="1:3" x14ac:dyDescent="0.45">
      <c r="A1286" t="s">
        <v>50</v>
      </c>
      <c r="B1286">
        <v>0</v>
      </c>
      <c r="C1286" t="s">
        <v>525</v>
      </c>
    </row>
    <row r="1287" spans="1:3" x14ac:dyDescent="0.45">
      <c r="A1287" t="s">
        <v>372</v>
      </c>
      <c r="B1287">
        <v>0</v>
      </c>
      <c r="C1287" t="s">
        <v>525</v>
      </c>
    </row>
    <row r="1288" spans="1:3" x14ac:dyDescent="0.45">
      <c r="A1288" t="s">
        <v>373</v>
      </c>
      <c r="B1288">
        <v>0</v>
      </c>
      <c r="C1288" t="s">
        <v>525</v>
      </c>
    </row>
    <row r="1289" spans="1:3" x14ac:dyDescent="0.45">
      <c r="A1289" t="s">
        <v>364</v>
      </c>
      <c r="B1289">
        <v>0</v>
      </c>
      <c r="C1289" t="s">
        <v>525</v>
      </c>
    </row>
    <row r="1290" spans="1:3" x14ac:dyDescent="0.45">
      <c r="A1290" t="s">
        <v>374</v>
      </c>
      <c r="B1290">
        <v>0</v>
      </c>
      <c r="C1290" t="s">
        <v>525</v>
      </c>
    </row>
    <row r="1291" spans="1:3" x14ac:dyDescent="0.45">
      <c r="A1291" t="s">
        <v>376</v>
      </c>
      <c r="B1291">
        <v>0</v>
      </c>
      <c r="C1291" t="s">
        <v>525</v>
      </c>
    </row>
    <row r="1292" spans="1:3" x14ac:dyDescent="0.45">
      <c r="A1292" t="s">
        <v>377</v>
      </c>
      <c r="B1292">
        <v>0</v>
      </c>
      <c r="C1292" t="s">
        <v>525</v>
      </c>
    </row>
    <row r="1293" spans="1:3" x14ac:dyDescent="0.45">
      <c r="A1293" t="s">
        <v>378</v>
      </c>
      <c r="B1293">
        <v>0</v>
      </c>
      <c r="C1293" t="s">
        <v>525</v>
      </c>
    </row>
    <row r="1294" spans="1:3" x14ac:dyDescent="0.45">
      <c r="A1294" t="s">
        <v>379</v>
      </c>
      <c r="B1294">
        <v>0</v>
      </c>
      <c r="C1294" t="s">
        <v>525</v>
      </c>
    </row>
    <row r="1295" spans="1:3" x14ac:dyDescent="0.45">
      <c r="A1295" t="s">
        <v>380</v>
      </c>
      <c r="B1295">
        <v>0</v>
      </c>
      <c r="C1295" t="s">
        <v>525</v>
      </c>
    </row>
    <row r="1296" spans="1:3" x14ac:dyDescent="0.45">
      <c r="A1296" t="s">
        <v>381</v>
      </c>
      <c r="B1296">
        <v>0</v>
      </c>
      <c r="C1296" t="s">
        <v>525</v>
      </c>
    </row>
    <row r="1297" spans="1:3" x14ac:dyDescent="0.45">
      <c r="A1297" t="s">
        <v>382</v>
      </c>
      <c r="B1297">
        <v>0</v>
      </c>
      <c r="C1297" t="s">
        <v>525</v>
      </c>
    </row>
    <row r="1298" spans="1:3" x14ac:dyDescent="0.45">
      <c r="A1298" t="s">
        <v>383</v>
      </c>
      <c r="B1298">
        <v>0</v>
      </c>
      <c r="C1298" t="s">
        <v>525</v>
      </c>
    </row>
    <row r="1299" spans="1:3" x14ac:dyDescent="0.45">
      <c r="A1299" t="s">
        <v>384</v>
      </c>
      <c r="B1299">
        <v>0</v>
      </c>
      <c r="C1299" t="s">
        <v>525</v>
      </c>
    </row>
    <row r="1300" spans="1:3" x14ac:dyDescent="0.45">
      <c r="A1300" t="s">
        <v>241</v>
      </c>
      <c r="B1300">
        <v>0</v>
      </c>
      <c r="C1300" t="s">
        <v>525</v>
      </c>
    </row>
    <row r="1301" spans="1:3" x14ac:dyDescent="0.45">
      <c r="A1301" t="s">
        <v>119</v>
      </c>
      <c r="B1301">
        <v>0</v>
      </c>
      <c r="C1301" t="s">
        <v>525</v>
      </c>
    </row>
    <row r="1302" spans="1:3" x14ac:dyDescent="0.45">
      <c r="A1302" t="s">
        <v>117</v>
      </c>
      <c r="B1302">
        <v>0</v>
      </c>
      <c r="C1302" t="s">
        <v>525</v>
      </c>
    </row>
    <row r="1303" spans="1:3" x14ac:dyDescent="0.45">
      <c r="A1303" t="s">
        <v>391</v>
      </c>
      <c r="B1303">
        <v>0</v>
      </c>
      <c r="C1303" t="s">
        <v>525</v>
      </c>
    </row>
    <row r="1304" spans="1:3" x14ac:dyDescent="0.45">
      <c r="A1304" t="s">
        <v>116</v>
      </c>
      <c r="B1304">
        <v>0</v>
      </c>
      <c r="C1304" t="s">
        <v>525</v>
      </c>
    </row>
    <row r="1305" spans="1:3" x14ac:dyDescent="0.45">
      <c r="A1305" t="s">
        <v>140</v>
      </c>
      <c r="B1305">
        <v>0</v>
      </c>
      <c r="C1305" t="s">
        <v>525</v>
      </c>
    </row>
    <row r="1306" spans="1:3" x14ac:dyDescent="0.45">
      <c r="A1306" t="s">
        <v>141</v>
      </c>
      <c r="B1306">
        <v>0</v>
      </c>
      <c r="C1306" t="s">
        <v>525</v>
      </c>
    </row>
    <row r="1307" spans="1:3" x14ac:dyDescent="0.45">
      <c r="A1307" t="s">
        <v>142</v>
      </c>
      <c r="B1307">
        <v>0</v>
      </c>
      <c r="C1307" t="s">
        <v>525</v>
      </c>
    </row>
    <row r="1308" spans="1:3" x14ac:dyDescent="0.45">
      <c r="A1308" t="s">
        <v>143</v>
      </c>
      <c r="B1308">
        <v>0</v>
      </c>
      <c r="C1308" t="s">
        <v>525</v>
      </c>
    </row>
    <row r="1309" spans="1:3" x14ac:dyDescent="0.45">
      <c r="A1309" t="s">
        <v>121</v>
      </c>
      <c r="B1309">
        <v>0</v>
      </c>
      <c r="C1309" t="s">
        <v>525</v>
      </c>
    </row>
    <row r="1310" spans="1:3" x14ac:dyDescent="0.45">
      <c r="A1310" t="s">
        <v>110</v>
      </c>
      <c r="B1310">
        <v>0</v>
      </c>
      <c r="C1310" t="s">
        <v>525</v>
      </c>
    </row>
    <row r="1311" spans="1:3" x14ac:dyDescent="0.45">
      <c r="A1311" t="s">
        <v>120</v>
      </c>
      <c r="B1311">
        <v>0</v>
      </c>
      <c r="C1311" t="s">
        <v>525</v>
      </c>
    </row>
    <row r="1312" spans="1:3" x14ac:dyDescent="0.45">
      <c r="A1312" t="s">
        <v>100</v>
      </c>
      <c r="B1312">
        <v>0</v>
      </c>
      <c r="C1312" t="s">
        <v>525</v>
      </c>
    </row>
    <row r="1313" spans="1:3" x14ac:dyDescent="0.45">
      <c r="A1313" t="s">
        <v>101</v>
      </c>
      <c r="B1313">
        <v>0</v>
      </c>
      <c r="C1313" t="s">
        <v>525</v>
      </c>
    </row>
    <row r="1314" spans="1:3" x14ac:dyDescent="0.45">
      <c r="A1314" t="s">
        <v>102</v>
      </c>
      <c r="B1314">
        <v>0</v>
      </c>
      <c r="C1314" t="s">
        <v>525</v>
      </c>
    </row>
    <row r="1315" spans="1:3" x14ac:dyDescent="0.45">
      <c r="A1315" t="s">
        <v>103</v>
      </c>
      <c r="B1315">
        <v>0</v>
      </c>
      <c r="C1315" t="s">
        <v>525</v>
      </c>
    </row>
    <row r="1316" spans="1:3" x14ac:dyDescent="0.45">
      <c r="A1316" t="s">
        <v>104</v>
      </c>
      <c r="B1316">
        <v>0</v>
      </c>
      <c r="C1316" t="s">
        <v>525</v>
      </c>
    </row>
    <row r="1317" spans="1:3" x14ac:dyDescent="0.45">
      <c r="A1317" t="s">
        <v>105</v>
      </c>
      <c r="B1317">
        <v>0</v>
      </c>
      <c r="C1317" t="s">
        <v>525</v>
      </c>
    </row>
    <row r="1318" spans="1:3" x14ac:dyDescent="0.45">
      <c r="A1318" t="s">
        <v>106</v>
      </c>
      <c r="B1318">
        <v>0</v>
      </c>
      <c r="C1318" t="s">
        <v>525</v>
      </c>
    </row>
    <row r="1319" spans="1:3" x14ac:dyDescent="0.45">
      <c r="A1319" t="s">
        <v>107</v>
      </c>
      <c r="B1319">
        <v>0</v>
      </c>
      <c r="C1319" t="s">
        <v>525</v>
      </c>
    </row>
    <row r="1320" spans="1:3" x14ac:dyDescent="0.45">
      <c r="A1320" t="s">
        <v>108</v>
      </c>
      <c r="B1320">
        <v>0</v>
      </c>
      <c r="C1320" t="s">
        <v>525</v>
      </c>
    </row>
    <row r="1321" spans="1:3" x14ac:dyDescent="0.45">
      <c r="A1321" t="s">
        <v>99</v>
      </c>
      <c r="B1321">
        <v>0</v>
      </c>
      <c r="C1321" t="s">
        <v>525</v>
      </c>
    </row>
    <row r="1322" spans="1:3" x14ac:dyDescent="0.45">
      <c r="A1322" t="s">
        <v>109</v>
      </c>
      <c r="B1322">
        <v>0</v>
      </c>
      <c r="C1322" t="s">
        <v>525</v>
      </c>
    </row>
    <row r="1323" spans="1:3" x14ac:dyDescent="0.45">
      <c r="A1323" t="s">
        <v>111</v>
      </c>
      <c r="B1323">
        <v>0</v>
      </c>
      <c r="C1323" t="s">
        <v>525</v>
      </c>
    </row>
    <row r="1324" spans="1:3" x14ac:dyDescent="0.45">
      <c r="A1324" t="s">
        <v>112</v>
      </c>
      <c r="B1324">
        <v>0</v>
      </c>
      <c r="C1324" t="s">
        <v>525</v>
      </c>
    </row>
    <row r="1325" spans="1:3" x14ac:dyDescent="0.45">
      <c r="A1325" t="s">
        <v>113</v>
      </c>
      <c r="B1325">
        <v>0</v>
      </c>
      <c r="C1325" t="s">
        <v>525</v>
      </c>
    </row>
    <row r="1326" spans="1:3" x14ac:dyDescent="0.45">
      <c r="A1326" t="s">
        <v>114</v>
      </c>
      <c r="B1326">
        <v>0</v>
      </c>
      <c r="C1326" t="s">
        <v>525</v>
      </c>
    </row>
    <row r="1327" spans="1:3" x14ac:dyDescent="0.45">
      <c r="A1327" t="s">
        <v>115</v>
      </c>
      <c r="B1327">
        <v>0</v>
      </c>
      <c r="C1327" t="s">
        <v>525</v>
      </c>
    </row>
    <row r="1328" spans="1:3" x14ac:dyDescent="0.45">
      <c r="A1328" t="s">
        <v>432</v>
      </c>
      <c r="B1328">
        <v>0</v>
      </c>
      <c r="C1328" t="s">
        <v>525</v>
      </c>
    </row>
    <row r="1329" spans="1:3" x14ac:dyDescent="0.45">
      <c r="A1329" t="s">
        <v>375</v>
      </c>
      <c r="B1329">
        <v>0</v>
      </c>
      <c r="C1329" t="s">
        <v>525</v>
      </c>
    </row>
    <row r="1330" spans="1:3" x14ac:dyDescent="0.45">
      <c r="A1330" t="s">
        <v>362</v>
      </c>
      <c r="B1330">
        <v>0</v>
      </c>
      <c r="C1330" t="s">
        <v>525</v>
      </c>
    </row>
    <row r="1331" spans="1:3" x14ac:dyDescent="0.45">
      <c r="A1331" t="s">
        <v>351</v>
      </c>
      <c r="B1331">
        <v>0</v>
      </c>
      <c r="C1331" t="s">
        <v>525</v>
      </c>
    </row>
    <row r="1332" spans="1:3" x14ac:dyDescent="0.45">
      <c r="B1332">
        <v>0</v>
      </c>
      <c r="C1332" t="s">
        <v>525</v>
      </c>
    </row>
    <row r="1333" spans="1:3" x14ac:dyDescent="0.45">
      <c r="A1333" t="s">
        <v>414</v>
      </c>
      <c r="B1333">
        <v>0</v>
      </c>
      <c r="C1333" t="s">
        <v>525</v>
      </c>
    </row>
    <row r="1334" spans="1:3" x14ac:dyDescent="0.45">
      <c r="A1334" t="s">
        <v>415</v>
      </c>
      <c r="B1334">
        <v>0</v>
      </c>
      <c r="C1334" t="s">
        <v>525</v>
      </c>
    </row>
    <row r="1335" spans="1:3" x14ac:dyDescent="0.45">
      <c r="A1335" t="s">
        <v>416</v>
      </c>
      <c r="B1335">
        <v>0</v>
      </c>
      <c r="C1335" t="s">
        <v>525</v>
      </c>
    </row>
    <row r="1336" spans="1:3" x14ac:dyDescent="0.45">
      <c r="A1336" t="s">
        <v>417</v>
      </c>
      <c r="B1336">
        <v>0</v>
      </c>
      <c r="C1336" t="s">
        <v>525</v>
      </c>
    </row>
    <row r="1337" spans="1:3" x14ac:dyDescent="0.45">
      <c r="A1337" t="s">
        <v>418</v>
      </c>
      <c r="B1337">
        <v>0</v>
      </c>
      <c r="C1337" t="s">
        <v>525</v>
      </c>
    </row>
    <row r="1338" spans="1:3" x14ac:dyDescent="0.45">
      <c r="A1338" t="s">
        <v>419</v>
      </c>
      <c r="B1338">
        <v>0</v>
      </c>
      <c r="C1338" t="s">
        <v>525</v>
      </c>
    </row>
    <row r="1339" spans="1:3" x14ac:dyDescent="0.45">
      <c r="A1339" t="s">
        <v>420</v>
      </c>
      <c r="B1339">
        <v>0</v>
      </c>
      <c r="C1339" t="s">
        <v>525</v>
      </c>
    </row>
    <row r="1340" spans="1:3" x14ac:dyDescent="0.45">
      <c r="A1340" t="s">
        <v>412</v>
      </c>
      <c r="B1340">
        <v>0</v>
      </c>
      <c r="C1340" t="s">
        <v>525</v>
      </c>
    </row>
    <row r="1341" spans="1:3" x14ac:dyDescent="0.45">
      <c r="A1341" t="s">
        <v>421</v>
      </c>
      <c r="B1341">
        <v>0</v>
      </c>
      <c r="C1341" t="s">
        <v>525</v>
      </c>
    </row>
    <row r="1342" spans="1:3" x14ac:dyDescent="0.45">
      <c r="A1342" t="s">
        <v>423</v>
      </c>
      <c r="B1342">
        <v>0</v>
      </c>
      <c r="C1342" t="s">
        <v>525</v>
      </c>
    </row>
    <row r="1343" spans="1:3" x14ac:dyDescent="0.45">
      <c r="A1343" t="s">
        <v>425</v>
      </c>
      <c r="B1343">
        <v>0</v>
      </c>
      <c r="C1343" t="s">
        <v>525</v>
      </c>
    </row>
    <row r="1344" spans="1:3" x14ac:dyDescent="0.45">
      <c r="A1344" t="s">
        <v>426</v>
      </c>
      <c r="B1344">
        <v>0</v>
      </c>
      <c r="C1344" t="s">
        <v>525</v>
      </c>
    </row>
    <row r="1345" spans="1:3" x14ac:dyDescent="0.45">
      <c r="A1345" t="s">
        <v>427</v>
      </c>
      <c r="B1345">
        <v>0</v>
      </c>
      <c r="C1345" t="s">
        <v>525</v>
      </c>
    </row>
    <row r="1346" spans="1:3" x14ac:dyDescent="0.45">
      <c r="A1346" t="s">
        <v>430</v>
      </c>
      <c r="B1346">
        <v>0</v>
      </c>
      <c r="C1346" t="s">
        <v>525</v>
      </c>
    </row>
    <row r="1347" spans="1:3" x14ac:dyDescent="0.45">
      <c r="A1347" t="s">
        <v>431</v>
      </c>
      <c r="B1347">
        <v>0</v>
      </c>
      <c r="C1347" t="s">
        <v>525</v>
      </c>
    </row>
    <row r="1348" spans="1:3" x14ac:dyDescent="0.45">
      <c r="A1348" t="s">
        <v>422</v>
      </c>
      <c r="B1348">
        <v>0</v>
      </c>
      <c r="C1348" t="s">
        <v>525</v>
      </c>
    </row>
    <row r="1349" spans="1:3" x14ac:dyDescent="0.45">
      <c r="A1349" t="s">
        <v>410</v>
      </c>
      <c r="B1349">
        <v>0</v>
      </c>
      <c r="C1349" t="s">
        <v>525</v>
      </c>
    </row>
    <row r="1350" spans="1:3" x14ac:dyDescent="0.45">
      <c r="A1350" t="s">
        <v>399</v>
      </c>
      <c r="B1350">
        <v>0</v>
      </c>
      <c r="C1350" t="s">
        <v>525</v>
      </c>
    </row>
    <row r="1351" spans="1:3" x14ac:dyDescent="0.45">
      <c r="A1351" t="s">
        <v>409</v>
      </c>
      <c r="B1351">
        <v>0</v>
      </c>
      <c r="C1351" t="s">
        <v>525</v>
      </c>
    </row>
    <row r="1352" spans="1:3" x14ac:dyDescent="0.45">
      <c r="A1352" t="s">
        <v>45</v>
      </c>
      <c r="B1352">
        <v>0</v>
      </c>
      <c r="C1352" t="s">
        <v>525</v>
      </c>
    </row>
    <row r="1353" spans="1:3" x14ac:dyDescent="0.45">
      <c r="A1353" t="s">
        <v>389</v>
      </c>
      <c r="B1353">
        <v>0</v>
      </c>
      <c r="C1353" t="s">
        <v>525</v>
      </c>
    </row>
    <row r="1354" spans="1:3" x14ac:dyDescent="0.45">
      <c r="A1354" t="s">
        <v>390</v>
      </c>
      <c r="B1354">
        <v>0</v>
      </c>
      <c r="C1354" t="s">
        <v>525</v>
      </c>
    </row>
    <row r="1355" spans="1:3" x14ac:dyDescent="0.45">
      <c r="A1355" t="s">
        <v>413</v>
      </c>
      <c r="B1355">
        <v>0</v>
      </c>
      <c r="C1355" t="s">
        <v>525</v>
      </c>
    </row>
    <row r="1356" spans="1:3" x14ac:dyDescent="0.45">
      <c r="A1356" t="s">
        <v>411</v>
      </c>
      <c r="B1356">
        <v>0</v>
      </c>
      <c r="C1356" t="s">
        <v>525</v>
      </c>
    </row>
    <row r="1357" spans="1:3" x14ac:dyDescent="0.45">
      <c r="A1357" t="s">
        <v>27</v>
      </c>
      <c r="B1357">
        <v>0</v>
      </c>
      <c r="C1357" t="s">
        <v>525</v>
      </c>
    </row>
    <row r="1358" spans="1:3" x14ac:dyDescent="0.45">
      <c r="A1358" t="s">
        <v>340</v>
      </c>
      <c r="B1358">
        <v>0</v>
      </c>
      <c r="C1358" t="s">
        <v>525</v>
      </c>
    </row>
    <row r="1359" spans="1:3" x14ac:dyDescent="0.45">
      <c r="A1359" t="s">
        <v>361</v>
      </c>
      <c r="B1359">
        <v>0</v>
      </c>
      <c r="C1359" t="s">
        <v>525</v>
      </c>
    </row>
    <row r="1360" spans="1:3" x14ac:dyDescent="0.45">
      <c r="A1360" t="s">
        <v>341</v>
      </c>
      <c r="B1360">
        <v>0</v>
      </c>
      <c r="C1360" t="s">
        <v>525</v>
      </c>
    </row>
    <row r="1361" spans="1:3" x14ac:dyDescent="0.45">
      <c r="A1361" t="s">
        <v>342</v>
      </c>
      <c r="B1361">
        <v>0</v>
      </c>
      <c r="C1361" t="s">
        <v>525</v>
      </c>
    </row>
    <row r="1362" spans="1:3" x14ac:dyDescent="0.45">
      <c r="A1362" t="s">
        <v>343</v>
      </c>
      <c r="B1362">
        <v>0</v>
      </c>
      <c r="C1362" t="s">
        <v>525</v>
      </c>
    </row>
    <row r="1363" spans="1:3" x14ac:dyDescent="0.45">
      <c r="A1363" t="s">
        <v>344</v>
      </c>
      <c r="B1363">
        <v>0</v>
      </c>
      <c r="C1363" t="s">
        <v>525</v>
      </c>
    </row>
    <row r="1364" spans="1:3" x14ac:dyDescent="0.45">
      <c r="A1364" t="s">
        <v>345</v>
      </c>
      <c r="B1364">
        <v>0</v>
      </c>
      <c r="C1364" t="s">
        <v>525</v>
      </c>
    </row>
    <row r="1365" spans="1:3" x14ac:dyDescent="0.45">
      <c r="A1365" t="s">
        <v>346</v>
      </c>
      <c r="B1365">
        <v>0</v>
      </c>
      <c r="C1365" t="s">
        <v>525</v>
      </c>
    </row>
    <row r="1366" spans="1:3" x14ac:dyDescent="0.45">
      <c r="A1366" t="s">
        <v>347</v>
      </c>
      <c r="B1366">
        <v>0</v>
      </c>
      <c r="C1366" t="s">
        <v>525</v>
      </c>
    </row>
    <row r="1367" spans="1:3" x14ac:dyDescent="0.45">
      <c r="A1367" t="s">
        <v>348</v>
      </c>
      <c r="B1367">
        <v>0</v>
      </c>
      <c r="C1367" t="s">
        <v>525</v>
      </c>
    </row>
    <row r="1368" spans="1:3" x14ac:dyDescent="0.45">
      <c r="A1368" t="s">
        <v>349</v>
      </c>
      <c r="B1368">
        <v>0</v>
      </c>
      <c r="C1368" t="s">
        <v>525</v>
      </c>
    </row>
    <row r="1369" spans="1:3" x14ac:dyDescent="0.45">
      <c r="A1369" t="s">
        <v>350</v>
      </c>
      <c r="B1369">
        <v>0</v>
      </c>
      <c r="C1369" t="s">
        <v>525</v>
      </c>
    </row>
    <row r="1370" spans="1:3" x14ac:dyDescent="0.45">
      <c r="A1370" t="s">
        <v>386</v>
      </c>
      <c r="B1370">
        <v>0</v>
      </c>
      <c r="C1370" t="s">
        <v>525</v>
      </c>
    </row>
    <row r="1371" spans="1:3" x14ac:dyDescent="0.45">
      <c r="A1371" t="s">
        <v>352</v>
      </c>
      <c r="B1371">
        <v>0</v>
      </c>
      <c r="C1371" t="s">
        <v>525</v>
      </c>
    </row>
    <row r="1372" spans="1:3" x14ac:dyDescent="0.45">
      <c r="A1372" t="s">
        <v>353</v>
      </c>
      <c r="B1372">
        <v>0</v>
      </c>
      <c r="C1372" t="s">
        <v>525</v>
      </c>
    </row>
    <row r="1373" spans="1:3" x14ac:dyDescent="0.45">
      <c r="A1373" t="s">
        <v>354</v>
      </c>
      <c r="B1373">
        <v>0</v>
      </c>
      <c r="C1373" t="s">
        <v>525</v>
      </c>
    </row>
    <row r="1374" spans="1:3" x14ac:dyDescent="0.45">
      <c r="A1374" t="s">
        <v>356</v>
      </c>
      <c r="B1374">
        <v>0</v>
      </c>
      <c r="C1374" t="s">
        <v>525</v>
      </c>
    </row>
    <row r="1375" spans="1:3" x14ac:dyDescent="0.45">
      <c r="A1375" t="s">
        <v>357</v>
      </c>
      <c r="B1375">
        <v>0</v>
      </c>
      <c r="C1375" t="s">
        <v>525</v>
      </c>
    </row>
    <row r="1376" spans="1:3" x14ac:dyDescent="0.45">
      <c r="A1376" t="s">
        <v>358</v>
      </c>
      <c r="B1376">
        <v>0</v>
      </c>
      <c r="C1376" t="s">
        <v>525</v>
      </c>
    </row>
    <row r="1377" spans="1:3" x14ac:dyDescent="0.45">
      <c r="A1377" t="s">
        <v>359</v>
      </c>
      <c r="B1377">
        <v>0</v>
      </c>
      <c r="C1377" t="s">
        <v>525</v>
      </c>
    </row>
    <row r="1378" spans="1:3" x14ac:dyDescent="0.45">
      <c r="A1378" t="s">
        <v>360</v>
      </c>
      <c r="B1378">
        <v>0</v>
      </c>
      <c r="C1378" t="s">
        <v>525</v>
      </c>
    </row>
    <row r="1379" spans="1:3" x14ac:dyDescent="0.45">
      <c r="A1379" t="s">
        <v>385</v>
      </c>
      <c r="B1379">
        <v>0</v>
      </c>
      <c r="C1379" t="s">
        <v>525</v>
      </c>
    </row>
    <row r="1380" spans="1:3" x14ac:dyDescent="0.45">
      <c r="A1380" t="s">
        <v>363</v>
      </c>
      <c r="B1380">
        <v>0</v>
      </c>
      <c r="C1380" t="s">
        <v>525</v>
      </c>
    </row>
    <row r="1381" spans="1:3" x14ac:dyDescent="0.45">
      <c r="A1381" t="s">
        <v>243</v>
      </c>
      <c r="B1381">
        <v>0</v>
      </c>
      <c r="C1381" t="s">
        <v>525</v>
      </c>
    </row>
    <row r="1382" spans="1:3" x14ac:dyDescent="0.45">
      <c r="A1382" t="s">
        <v>4</v>
      </c>
      <c r="B1382">
        <v>100</v>
      </c>
      <c r="C1382" t="s">
        <v>526</v>
      </c>
    </row>
    <row r="1383" spans="1:3" x14ac:dyDescent="0.45">
      <c r="A1383" t="s">
        <v>5</v>
      </c>
      <c r="B1383">
        <v>34.574329601666243</v>
      </c>
      <c r="C1383" t="s">
        <v>526</v>
      </c>
    </row>
    <row r="1384" spans="1:3" x14ac:dyDescent="0.45">
      <c r="A1384" t="s">
        <v>14</v>
      </c>
      <c r="B1384">
        <v>16.627614336544301</v>
      </c>
      <c r="C1384" t="s">
        <v>526</v>
      </c>
    </row>
    <row r="1385" spans="1:3" x14ac:dyDescent="0.45">
      <c r="A1385" t="s">
        <v>7</v>
      </c>
      <c r="B1385">
        <v>10.613555497700251</v>
      </c>
      <c r="C1385" t="s">
        <v>526</v>
      </c>
    </row>
    <row r="1386" spans="1:3" x14ac:dyDescent="0.45">
      <c r="A1386" t="s">
        <v>6</v>
      </c>
      <c r="B1386">
        <v>7.0424368653996359</v>
      </c>
      <c r="C1386" t="s">
        <v>526</v>
      </c>
    </row>
    <row r="1387" spans="1:3" x14ac:dyDescent="0.45">
      <c r="A1387" t="s">
        <v>8</v>
      </c>
      <c r="B1387">
        <v>4.1482252885533279</v>
      </c>
      <c r="C1387" t="s">
        <v>526</v>
      </c>
    </row>
    <row r="1388" spans="1:3" x14ac:dyDescent="0.45">
      <c r="A1388" t="s">
        <v>20</v>
      </c>
      <c r="B1388">
        <v>3.8097717608261741</v>
      </c>
      <c r="C1388" t="s">
        <v>526</v>
      </c>
    </row>
    <row r="1389" spans="1:3" x14ac:dyDescent="0.45">
      <c r="A1389" t="s">
        <v>15</v>
      </c>
      <c r="B1389">
        <v>3.5060314154300101</v>
      </c>
      <c r="C1389" t="s">
        <v>526</v>
      </c>
    </row>
    <row r="1390" spans="1:3" x14ac:dyDescent="0.45">
      <c r="A1390" t="s">
        <v>9</v>
      </c>
      <c r="B1390">
        <v>3.2934131736526941</v>
      </c>
      <c r="C1390" t="s">
        <v>526</v>
      </c>
    </row>
    <row r="1391" spans="1:3" x14ac:dyDescent="0.45">
      <c r="A1391" t="s">
        <v>10</v>
      </c>
      <c r="B1391">
        <v>2.5080274234140409</v>
      </c>
      <c r="C1391" t="s">
        <v>526</v>
      </c>
    </row>
    <row r="1392" spans="1:3" x14ac:dyDescent="0.45">
      <c r="A1392" t="s">
        <v>34</v>
      </c>
      <c r="B1392">
        <v>1.6271804217651651</v>
      </c>
      <c r="C1392" t="s">
        <v>526</v>
      </c>
    </row>
    <row r="1393" spans="1:3" x14ac:dyDescent="0.45">
      <c r="A1393" t="s">
        <v>12</v>
      </c>
      <c r="B1393">
        <v>1.622841273973791</v>
      </c>
      <c r="C1393" t="s">
        <v>526</v>
      </c>
    </row>
    <row r="1394" spans="1:3" x14ac:dyDescent="0.45">
      <c r="A1394" t="s">
        <v>308</v>
      </c>
      <c r="B1394">
        <v>1.488327692441205</v>
      </c>
      <c r="C1394" t="s">
        <v>526</v>
      </c>
    </row>
    <row r="1395" spans="1:3" x14ac:dyDescent="0.45">
      <c r="A1395" t="s">
        <v>272</v>
      </c>
      <c r="B1395">
        <v>1.3321183719517491</v>
      </c>
      <c r="C1395" t="s">
        <v>526</v>
      </c>
    </row>
    <row r="1396" spans="1:3" x14ac:dyDescent="0.45">
      <c r="A1396" t="s">
        <v>47</v>
      </c>
      <c r="B1396">
        <v>1.280048598455263</v>
      </c>
      <c r="C1396" t="s">
        <v>526</v>
      </c>
    </row>
    <row r="1397" spans="1:3" x14ac:dyDescent="0.45">
      <c r="A1397" t="s">
        <v>42</v>
      </c>
      <c r="B1397">
        <v>0.9980039920159679</v>
      </c>
      <c r="C1397" t="s">
        <v>526</v>
      </c>
    </row>
    <row r="1398" spans="1:3" x14ac:dyDescent="0.45">
      <c r="A1398" t="s">
        <v>18</v>
      </c>
      <c r="B1398">
        <v>0.97630825305909918</v>
      </c>
      <c r="C1398" t="s">
        <v>526</v>
      </c>
    </row>
    <row r="1399" spans="1:3" x14ac:dyDescent="0.45">
      <c r="A1399" t="s">
        <v>21</v>
      </c>
      <c r="B1399">
        <v>0.87650785385750241</v>
      </c>
      <c r="C1399" t="s">
        <v>526</v>
      </c>
    </row>
    <row r="1400" spans="1:3" x14ac:dyDescent="0.45">
      <c r="A1400" t="s">
        <v>31</v>
      </c>
      <c r="B1400">
        <v>0.82009893256964317</v>
      </c>
      <c r="C1400" t="s">
        <v>526</v>
      </c>
    </row>
    <row r="1401" spans="1:3" x14ac:dyDescent="0.45">
      <c r="A1401" t="s">
        <v>353</v>
      </c>
      <c r="B1401">
        <v>0.80274234140414824</v>
      </c>
      <c r="C1401" t="s">
        <v>526</v>
      </c>
    </row>
    <row r="1402" spans="1:3" x14ac:dyDescent="0.45">
      <c r="A1402" t="s">
        <v>413</v>
      </c>
      <c r="B1402">
        <v>0.72897682895079408</v>
      </c>
      <c r="C1402" t="s">
        <v>526</v>
      </c>
    </row>
    <row r="1403" spans="1:3" x14ac:dyDescent="0.45">
      <c r="A1403" t="s">
        <v>17</v>
      </c>
      <c r="B1403">
        <v>0.72463768115942018</v>
      </c>
      <c r="C1403" t="s">
        <v>526</v>
      </c>
    </row>
    <row r="1404" spans="1:3" x14ac:dyDescent="0.45">
      <c r="A1404" t="s">
        <v>33</v>
      </c>
      <c r="B1404">
        <v>0.55975006508721692</v>
      </c>
      <c r="C1404" t="s">
        <v>526</v>
      </c>
    </row>
    <row r="1405" spans="1:3" x14ac:dyDescent="0.45">
      <c r="A1405" t="s">
        <v>202</v>
      </c>
      <c r="B1405">
        <v>0.40354074459776101</v>
      </c>
      <c r="C1405" t="s">
        <v>526</v>
      </c>
    </row>
    <row r="1406" spans="1:3" x14ac:dyDescent="0.45">
      <c r="A1406" t="s">
        <v>449</v>
      </c>
      <c r="B1406">
        <v>0.39486244901501338</v>
      </c>
      <c r="C1406" t="s">
        <v>526</v>
      </c>
    </row>
    <row r="1407" spans="1:3" x14ac:dyDescent="0.45">
      <c r="A1407" t="s">
        <v>13</v>
      </c>
      <c r="B1407">
        <v>0.34713182330990189</v>
      </c>
      <c r="C1407" t="s">
        <v>526</v>
      </c>
    </row>
    <row r="1408" spans="1:3" x14ac:dyDescent="0.45">
      <c r="A1408" t="s">
        <v>19</v>
      </c>
      <c r="B1408">
        <v>0.32543608435303312</v>
      </c>
      <c r="C1408" t="s">
        <v>526</v>
      </c>
    </row>
    <row r="1409" spans="1:3" x14ac:dyDescent="0.45">
      <c r="A1409" t="s">
        <v>11</v>
      </c>
      <c r="B1409">
        <v>0.30807949318753791</v>
      </c>
      <c r="C1409" t="s">
        <v>526</v>
      </c>
    </row>
    <row r="1410" spans="1:3" x14ac:dyDescent="0.45">
      <c r="A1410" t="s">
        <v>492</v>
      </c>
      <c r="B1410">
        <v>0.30374034539616412</v>
      </c>
      <c r="C1410" t="s">
        <v>526</v>
      </c>
    </row>
    <row r="1411" spans="1:3" x14ac:dyDescent="0.45">
      <c r="A1411" t="s">
        <v>67</v>
      </c>
      <c r="B1411">
        <v>0.2343139807341838</v>
      </c>
      <c r="C1411" t="s">
        <v>526</v>
      </c>
    </row>
    <row r="1412" spans="1:3" x14ac:dyDescent="0.45">
      <c r="A1412" t="s">
        <v>279</v>
      </c>
      <c r="B1412">
        <v>0.2212965373600625</v>
      </c>
      <c r="C1412" t="s">
        <v>526</v>
      </c>
    </row>
    <row r="1413" spans="1:3" x14ac:dyDescent="0.45">
      <c r="A1413" t="s">
        <v>215</v>
      </c>
      <c r="B1413">
        <v>0.20827909398594111</v>
      </c>
      <c r="C1413" t="s">
        <v>526</v>
      </c>
    </row>
    <row r="1414" spans="1:3" x14ac:dyDescent="0.45">
      <c r="A1414" t="s">
        <v>367</v>
      </c>
      <c r="B1414">
        <v>0.19092250282044609</v>
      </c>
      <c r="C1414" t="s">
        <v>526</v>
      </c>
    </row>
    <row r="1415" spans="1:3" x14ac:dyDescent="0.45">
      <c r="A1415" t="s">
        <v>43</v>
      </c>
      <c r="B1415">
        <v>0.1779050594463247</v>
      </c>
      <c r="C1415" t="s">
        <v>526</v>
      </c>
    </row>
    <row r="1416" spans="1:3" x14ac:dyDescent="0.45">
      <c r="A1416" t="s">
        <v>28</v>
      </c>
      <c r="B1416">
        <v>0.1648876160722034</v>
      </c>
      <c r="C1416" t="s">
        <v>526</v>
      </c>
    </row>
    <row r="1417" spans="1:3" x14ac:dyDescent="0.45">
      <c r="A1417" t="s">
        <v>375</v>
      </c>
      <c r="B1417">
        <v>0.1648876160722034</v>
      </c>
      <c r="C1417" t="s">
        <v>526</v>
      </c>
    </row>
    <row r="1418" spans="1:3" x14ac:dyDescent="0.45">
      <c r="A1418" t="s">
        <v>32</v>
      </c>
      <c r="B1418">
        <v>0.15620932048945591</v>
      </c>
      <c r="C1418" t="s">
        <v>526</v>
      </c>
    </row>
    <row r="1419" spans="1:3" x14ac:dyDescent="0.45">
      <c r="A1419" t="s">
        <v>90</v>
      </c>
      <c r="B1419">
        <v>0.15187017269808209</v>
      </c>
      <c r="C1419" t="s">
        <v>526</v>
      </c>
    </row>
    <row r="1420" spans="1:3" x14ac:dyDescent="0.45">
      <c r="A1420" t="s">
        <v>250</v>
      </c>
      <c r="B1420">
        <v>0.1475310249067083</v>
      </c>
      <c r="C1420" t="s">
        <v>526</v>
      </c>
    </row>
    <row r="1421" spans="1:3" x14ac:dyDescent="0.45">
      <c r="A1421" t="s">
        <v>27</v>
      </c>
      <c r="B1421">
        <v>0.14319187711533449</v>
      </c>
      <c r="C1421" t="s">
        <v>526</v>
      </c>
    </row>
    <row r="1422" spans="1:3" x14ac:dyDescent="0.45">
      <c r="A1422" t="s">
        <v>364</v>
      </c>
      <c r="B1422">
        <v>0.134513581532587</v>
      </c>
      <c r="C1422" t="s">
        <v>526</v>
      </c>
    </row>
    <row r="1423" spans="1:3" x14ac:dyDescent="0.45">
      <c r="A1423" t="s">
        <v>22</v>
      </c>
      <c r="B1423">
        <v>0.12583528594983939</v>
      </c>
      <c r="C1423" t="s">
        <v>526</v>
      </c>
    </row>
    <row r="1424" spans="1:3" x14ac:dyDescent="0.45">
      <c r="A1424" t="s">
        <v>59</v>
      </c>
      <c r="B1424">
        <v>0.1214961381584657</v>
      </c>
      <c r="C1424" t="s">
        <v>526</v>
      </c>
    </row>
    <row r="1425" spans="1:3" x14ac:dyDescent="0.45">
      <c r="A1425" t="s">
        <v>324</v>
      </c>
      <c r="B1425">
        <v>0.1171569903670919</v>
      </c>
      <c r="C1425" t="s">
        <v>526</v>
      </c>
    </row>
    <row r="1426" spans="1:3" x14ac:dyDescent="0.45">
      <c r="A1426" t="s">
        <v>30</v>
      </c>
      <c r="B1426">
        <v>0.1084786947843444</v>
      </c>
      <c r="C1426" t="s">
        <v>526</v>
      </c>
    </row>
    <row r="1427" spans="1:3" x14ac:dyDescent="0.45">
      <c r="A1427" t="s">
        <v>426</v>
      </c>
      <c r="B1427">
        <v>0.1084786947843444</v>
      </c>
      <c r="C1427" t="s">
        <v>526</v>
      </c>
    </row>
    <row r="1428" spans="1:3" x14ac:dyDescent="0.45">
      <c r="A1428" t="s">
        <v>39</v>
      </c>
      <c r="B1428">
        <v>0.10413954699297059</v>
      </c>
      <c r="C1428" t="s">
        <v>526</v>
      </c>
    </row>
    <row r="1429" spans="1:3" x14ac:dyDescent="0.45">
      <c r="A1429" t="s">
        <v>397</v>
      </c>
      <c r="B1429">
        <v>8.6782955827475486E-2</v>
      </c>
      <c r="C1429" t="s">
        <v>526</v>
      </c>
    </row>
    <row r="1430" spans="1:3" x14ac:dyDescent="0.45">
      <c r="A1430" t="s">
        <v>46</v>
      </c>
      <c r="B1430">
        <v>7.8104660244727939E-2</v>
      </c>
      <c r="C1430" t="s">
        <v>526</v>
      </c>
    </row>
    <row r="1431" spans="1:3" x14ac:dyDescent="0.45">
      <c r="A1431" t="s">
        <v>493</v>
      </c>
      <c r="B1431">
        <v>7.3765512453354165E-2</v>
      </c>
      <c r="C1431" t="s">
        <v>526</v>
      </c>
    </row>
    <row r="1432" spans="1:3" x14ac:dyDescent="0.45">
      <c r="A1432" t="s">
        <v>201</v>
      </c>
      <c r="B1432">
        <v>6.0748069079232837E-2</v>
      </c>
      <c r="C1432" t="s">
        <v>526</v>
      </c>
    </row>
    <row r="1433" spans="1:3" x14ac:dyDescent="0.45">
      <c r="A1433" t="s">
        <v>344</v>
      </c>
      <c r="B1433">
        <v>5.6408921287859057E-2</v>
      </c>
      <c r="C1433" t="s">
        <v>526</v>
      </c>
    </row>
    <row r="1434" spans="1:3" x14ac:dyDescent="0.45">
      <c r="A1434" t="s">
        <v>103</v>
      </c>
      <c r="B1434">
        <v>5.2069773496485283E-2</v>
      </c>
      <c r="C1434" t="s">
        <v>526</v>
      </c>
    </row>
    <row r="1435" spans="1:3" x14ac:dyDescent="0.45">
      <c r="A1435" t="s">
        <v>317</v>
      </c>
      <c r="B1435">
        <v>4.7730625705111517E-2</v>
      </c>
      <c r="C1435" t="s">
        <v>526</v>
      </c>
    </row>
    <row r="1436" spans="1:3" x14ac:dyDescent="0.45">
      <c r="B1436">
        <v>4.3391477913737743E-2</v>
      </c>
      <c r="C1436" t="s">
        <v>526</v>
      </c>
    </row>
    <row r="1437" spans="1:3" x14ac:dyDescent="0.45">
      <c r="A1437" t="s">
        <v>370</v>
      </c>
      <c r="B1437">
        <v>3.9052330122363969E-2</v>
      </c>
      <c r="C1437" t="s">
        <v>526</v>
      </c>
    </row>
    <row r="1438" spans="1:3" x14ac:dyDescent="0.45">
      <c r="A1438" t="s">
        <v>315</v>
      </c>
      <c r="B1438">
        <v>3.9052330122363969E-2</v>
      </c>
      <c r="C1438" t="s">
        <v>526</v>
      </c>
    </row>
    <row r="1439" spans="1:3" x14ac:dyDescent="0.45">
      <c r="A1439">
        <v>107.9</v>
      </c>
      <c r="B1439">
        <v>3.4713182330990203E-2</v>
      </c>
      <c r="C1439" t="s">
        <v>526</v>
      </c>
    </row>
    <row r="1440" spans="1:3" x14ac:dyDescent="0.45">
      <c r="A1440" t="s">
        <v>116</v>
      </c>
      <c r="B1440">
        <v>3.4713182330990203E-2</v>
      </c>
      <c r="C1440" t="s">
        <v>526</v>
      </c>
    </row>
    <row r="1441" spans="1:3" x14ac:dyDescent="0.45">
      <c r="A1441" t="s">
        <v>283</v>
      </c>
      <c r="B1441">
        <v>2.6034886748242642E-2</v>
      </c>
      <c r="C1441" t="s">
        <v>526</v>
      </c>
    </row>
    <row r="1442" spans="1:3" x14ac:dyDescent="0.45">
      <c r="A1442" t="s">
        <v>305</v>
      </c>
      <c r="B1442">
        <v>2.1695738956868871E-2</v>
      </c>
      <c r="C1442" t="s">
        <v>526</v>
      </c>
    </row>
    <row r="1443" spans="1:3" x14ac:dyDescent="0.45">
      <c r="A1443" t="s">
        <v>25</v>
      </c>
      <c r="B1443">
        <v>2.1695738956868871E-2</v>
      </c>
      <c r="C1443" t="s">
        <v>526</v>
      </c>
    </row>
    <row r="1444" spans="1:3" x14ac:dyDescent="0.45">
      <c r="A1444" t="s">
        <v>303</v>
      </c>
      <c r="B1444">
        <v>2.1695738956868871E-2</v>
      </c>
      <c r="C1444" t="s">
        <v>526</v>
      </c>
    </row>
    <row r="1445" spans="1:3" x14ac:dyDescent="0.45">
      <c r="A1445" t="s">
        <v>29</v>
      </c>
      <c r="B1445">
        <v>1.7356591165495101E-2</v>
      </c>
      <c r="C1445" t="s">
        <v>526</v>
      </c>
    </row>
    <row r="1446" spans="1:3" x14ac:dyDescent="0.45">
      <c r="A1446" t="s">
        <v>137</v>
      </c>
      <c r="B1446">
        <v>1.7356591165495101E-2</v>
      </c>
      <c r="C1446" t="s">
        <v>526</v>
      </c>
    </row>
    <row r="1447" spans="1:3" x14ac:dyDescent="0.45">
      <c r="A1447" t="s">
        <v>288</v>
      </c>
      <c r="B1447">
        <v>1.7356591165495101E-2</v>
      </c>
      <c r="C1447" t="s">
        <v>526</v>
      </c>
    </row>
    <row r="1448" spans="1:3" x14ac:dyDescent="0.45">
      <c r="A1448" t="s">
        <v>45</v>
      </c>
      <c r="B1448">
        <v>1.7356591165495101E-2</v>
      </c>
      <c r="C1448" t="s">
        <v>526</v>
      </c>
    </row>
    <row r="1449" spans="1:3" x14ac:dyDescent="0.45">
      <c r="A1449" t="s">
        <v>97</v>
      </c>
      <c r="B1449">
        <v>1.7356591165495101E-2</v>
      </c>
      <c r="C1449" t="s">
        <v>526</v>
      </c>
    </row>
    <row r="1450" spans="1:3" x14ac:dyDescent="0.45">
      <c r="A1450" t="s">
        <v>115</v>
      </c>
      <c r="B1450">
        <v>1.3017443374121321E-2</v>
      </c>
      <c r="C1450" t="s">
        <v>526</v>
      </c>
    </row>
    <row r="1451" spans="1:3" x14ac:dyDescent="0.45">
      <c r="A1451" t="s">
        <v>369</v>
      </c>
      <c r="B1451">
        <v>1.3017443374121321E-2</v>
      </c>
      <c r="C1451" t="s">
        <v>526</v>
      </c>
    </row>
    <row r="1452" spans="1:3" x14ac:dyDescent="0.45">
      <c r="A1452" t="s">
        <v>295</v>
      </c>
      <c r="B1452">
        <v>1.3017443374121321E-2</v>
      </c>
      <c r="C1452" t="s">
        <v>526</v>
      </c>
    </row>
    <row r="1453" spans="1:3" x14ac:dyDescent="0.45">
      <c r="A1453" t="s">
        <v>264</v>
      </c>
      <c r="B1453">
        <v>8.6782955827475489E-3</v>
      </c>
      <c r="C1453" t="s">
        <v>526</v>
      </c>
    </row>
    <row r="1454" spans="1:3" x14ac:dyDescent="0.45">
      <c r="A1454" t="s">
        <v>380</v>
      </c>
      <c r="B1454">
        <v>8.6782955827475489E-3</v>
      </c>
      <c r="C1454" t="s">
        <v>526</v>
      </c>
    </row>
    <row r="1455" spans="1:3" x14ac:dyDescent="0.45">
      <c r="A1455" t="s">
        <v>395</v>
      </c>
      <c r="B1455">
        <v>8.6782955827475489E-3</v>
      </c>
      <c r="C1455" t="s">
        <v>526</v>
      </c>
    </row>
    <row r="1456" spans="1:3" x14ac:dyDescent="0.45">
      <c r="A1456" t="s">
        <v>149</v>
      </c>
      <c r="B1456">
        <v>0</v>
      </c>
      <c r="C1456" t="s">
        <v>526</v>
      </c>
    </row>
    <row r="1457" spans="1:3" x14ac:dyDescent="0.45">
      <c r="A1457" t="s">
        <v>224</v>
      </c>
      <c r="B1457">
        <v>0</v>
      </c>
      <c r="C1457" t="s">
        <v>526</v>
      </c>
    </row>
    <row r="1458" spans="1:3" x14ac:dyDescent="0.45">
      <c r="A1458" t="s">
        <v>225</v>
      </c>
      <c r="B1458">
        <v>0</v>
      </c>
      <c r="C1458" t="s">
        <v>526</v>
      </c>
    </row>
    <row r="1459" spans="1:3" x14ac:dyDescent="0.45">
      <c r="A1459" t="s">
        <v>226</v>
      </c>
      <c r="B1459">
        <v>0</v>
      </c>
      <c r="C1459" t="s">
        <v>526</v>
      </c>
    </row>
    <row r="1460" spans="1:3" x14ac:dyDescent="0.45">
      <c r="A1460" t="s">
        <v>227</v>
      </c>
      <c r="B1460">
        <v>0</v>
      </c>
      <c r="C1460" t="s">
        <v>526</v>
      </c>
    </row>
    <row r="1461" spans="1:3" x14ac:dyDescent="0.45">
      <c r="A1461" t="s">
        <v>228</v>
      </c>
      <c r="B1461">
        <v>0</v>
      </c>
      <c r="C1461" t="s">
        <v>526</v>
      </c>
    </row>
    <row r="1462" spans="1:3" x14ac:dyDescent="0.45">
      <c r="A1462" t="s">
        <v>200</v>
      </c>
      <c r="B1462">
        <v>0</v>
      </c>
      <c r="C1462" t="s">
        <v>526</v>
      </c>
    </row>
    <row r="1463" spans="1:3" x14ac:dyDescent="0.45">
      <c r="A1463" t="s">
        <v>219</v>
      </c>
      <c r="B1463">
        <v>0</v>
      </c>
      <c r="C1463" t="s">
        <v>526</v>
      </c>
    </row>
    <row r="1464" spans="1:3" x14ac:dyDescent="0.45">
      <c r="A1464" t="s">
        <v>229</v>
      </c>
      <c r="B1464">
        <v>0</v>
      </c>
      <c r="C1464" t="s">
        <v>526</v>
      </c>
    </row>
    <row r="1465" spans="1:3" x14ac:dyDescent="0.45">
      <c r="A1465" t="s">
        <v>231</v>
      </c>
      <c r="B1465">
        <v>0</v>
      </c>
      <c r="C1465" t="s">
        <v>526</v>
      </c>
    </row>
    <row r="1466" spans="1:3" x14ac:dyDescent="0.45">
      <c r="A1466" t="s">
        <v>232</v>
      </c>
      <c r="B1466">
        <v>0</v>
      </c>
      <c r="C1466" t="s">
        <v>526</v>
      </c>
    </row>
    <row r="1467" spans="1:3" x14ac:dyDescent="0.45">
      <c r="A1467" t="s">
        <v>233</v>
      </c>
      <c r="B1467">
        <v>0</v>
      </c>
      <c r="C1467" t="s">
        <v>526</v>
      </c>
    </row>
    <row r="1468" spans="1:3" x14ac:dyDescent="0.45">
      <c r="A1468" t="s">
        <v>234</v>
      </c>
      <c r="B1468">
        <v>0</v>
      </c>
      <c r="C1468" t="s">
        <v>526</v>
      </c>
    </row>
    <row r="1469" spans="1:3" x14ac:dyDescent="0.45">
      <c r="A1469" t="s">
        <v>235</v>
      </c>
      <c r="B1469">
        <v>0</v>
      </c>
      <c r="C1469" t="s">
        <v>526</v>
      </c>
    </row>
    <row r="1470" spans="1:3" x14ac:dyDescent="0.45">
      <c r="A1470" t="s">
        <v>236</v>
      </c>
      <c r="B1470">
        <v>0</v>
      </c>
      <c r="C1470" t="s">
        <v>526</v>
      </c>
    </row>
    <row r="1471" spans="1:3" x14ac:dyDescent="0.45">
      <c r="A1471" t="s">
        <v>237</v>
      </c>
      <c r="B1471">
        <v>0</v>
      </c>
      <c r="C1471" t="s">
        <v>526</v>
      </c>
    </row>
    <row r="1472" spans="1:3" x14ac:dyDescent="0.45">
      <c r="A1472" t="s">
        <v>238</v>
      </c>
      <c r="B1472">
        <v>0</v>
      </c>
      <c r="C1472" t="s">
        <v>526</v>
      </c>
    </row>
    <row r="1473" spans="1:3" x14ac:dyDescent="0.45">
      <c r="A1473" t="s">
        <v>239</v>
      </c>
      <c r="B1473">
        <v>0</v>
      </c>
      <c r="C1473" t="s">
        <v>526</v>
      </c>
    </row>
    <row r="1474" spans="1:3" x14ac:dyDescent="0.45">
      <c r="A1474" t="s">
        <v>230</v>
      </c>
      <c r="B1474">
        <v>0</v>
      </c>
      <c r="C1474" t="s">
        <v>526</v>
      </c>
    </row>
    <row r="1475" spans="1:3" x14ac:dyDescent="0.45">
      <c r="A1475" t="s">
        <v>217</v>
      </c>
      <c r="B1475">
        <v>0</v>
      </c>
      <c r="C1475" t="s">
        <v>526</v>
      </c>
    </row>
    <row r="1476" spans="1:3" x14ac:dyDescent="0.45">
      <c r="A1476" t="s">
        <v>206</v>
      </c>
      <c r="B1476">
        <v>0</v>
      </c>
      <c r="C1476" t="s">
        <v>526</v>
      </c>
    </row>
    <row r="1477" spans="1:3" x14ac:dyDescent="0.45">
      <c r="A1477" t="s">
        <v>216</v>
      </c>
      <c r="B1477">
        <v>0</v>
      </c>
      <c r="C1477" t="s">
        <v>526</v>
      </c>
    </row>
    <row r="1478" spans="1:3" x14ac:dyDescent="0.45">
      <c r="A1478" t="s">
        <v>196</v>
      </c>
      <c r="B1478">
        <v>0</v>
      </c>
      <c r="C1478" t="s">
        <v>526</v>
      </c>
    </row>
    <row r="1479" spans="1:3" x14ac:dyDescent="0.45">
      <c r="A1479" t="s">
        <v>145</v>
      </c>
      <c r="B1479">
        <v>0</v>
      </c>
      <c r="C1479" t="s">
        <v>526</v>
      </c>
    </row>
    <row r="1480" spans="1:3" x14ac:dyDescent="0.45">
      <c r="A1480" t="s">
        <v>198</v>
      </c>
      <c r="B1480">
        <v>0</v>
      </c>
      <c r="C1480" t="s">
        <v>526</v>
      </c>
    </row>
    <row r="1481" spans="1:3" x14ac:dyDescent="0.45">
      <c r="A1481" t="s">
        <v>223</v>
      </c>
      <c r="B1481">
        <v>0</v>
      </c>
      <c r="C1481" t="s">
        <v>526</v>
      </c>
    </row>
    <row r="1482" spans="1:3" x14ac:dyDescent="0.45">
      <c r="A1482" t="s">
        <v>222</v>
      </c>
      <c r="B1482">
        <v>0</v>
      </c>
      <c r="C1482" t="s">
        <v>526</v>
      </c>
    </row>
    <row r="1483" spans="1:3" x14ac:dyDescent="0.45">
      <c r="A1483" t="s">
        <v>221</v>
      </c>
      <c r="B1483">
        <v>0</v>
      </c>
      <c r="C1483" t="s">
        <v>526</v>
      </c>
    </row>
    <row r="1484" spans="1:3" x14ac:dyDescent="0.45">
      <c r="A1484" t="s">
        <v>160</v>
      </c>
      <c r="B1484">
        <v>0</v>
      </c>
      <c r="C1484" t="s">
        <v>526</v>
      </c>
    </row>
    <row r="1485" spans="1:3" x14ac:dyDescent="0.45">
      <c r="A1485" t="s">
        <v>150</v>
      </c>
      <c r="B1485">
        <v>0</v>
      </c>
      <c r="C1485" t="s">
        <v>526</v>
      </c>
    </row>
    <row r="1486" spans="1:3" x14ac:dyDescent="0.45">
      <c r="A1486" t="s">
        <v>151</v>
      </c>
      <c r="B1486">
        <v>0</v>
      </c>
      <c r="C1486" t="s">
        <v>526</v>
      </c>
    </row>
    <row r="1487" spans="1:3" x14ac:dyDescent="0.45">
      <c r="A1487" t="s">
        <v>40</v>
      </c>
      <c r="B1487">
        <v>0</v>
      </c>
      <c r="C1487" t="s">
        <v>526</v>
      </c>
    </row>
    <row r="1488" spans="1:3" x14ac:dyDescent="0.45">
      <c r="A1488" t="s">
        <v>152</v>
      </c>
      <c r="B1488">
        <v>0</v>
      </c>
      <c r="C1488" t="s">
        <v>526</v>
      </c>
    </row>
    <row r="1489" spans="1:3" x14ac:dyDescent="0.45">
      <c r="A1489" t="s">
        <v>153</v>
      </c>
      <c r="B1489">
        <v>0</v>
      </c>
      <c r="C1489" t="s">
        <v>526</v>
      </c>
    </row>
    <row r="1490" spans="1:3" x14ac:dyDescent="0.45">
      <c r="A1490" t="s">
        <v>154</v>
      </c>
      <c r="B1490">
        <v>0</v>
      </c>
      <c r="C1490" t="s">
        <v>526</v>
      </c>
    </row>
    <row r="1491" spans="1:3" x14ac:dyDescent="0.45">
      <c r="A1491" t="s">
        <v>155</v>
      </c>
      <c r="B1491">
        <v>0</v>
      </c>
      <c r="C1491" t="s">
        <v>526</v>
      </c>
    </row>
    <row r="1492" spans="1:3" x14ac:dyDescent="0.45">
      <c r="A1492" t="s">
        <v>156</v>
      </c>
      <c r="B1492">
        <v>0</v>
      </c>
      <c r="C1492" t="s">
        <v>526</v>
      </c>
    </row>
    <row r="1493" spans="1:3" x14ac:dyDescent="0.45">
      <c r="A1493" t="s">
        <v>157</v>
      </c>
      <c r="B1493">
        <v>0</v>
      </c>
      <c r="C1493" t="s">
        <v>526</v>
      </c>
    </row>
    <row r="1494" spans="1:3" x14ac:dyDescent="0.45">
      <c r="A1494" t="s">
        <v>158</v>
      </c>
      <c r="B1494">
        <v>0</v>
      </c>
      <c r="C1494" t="s">
        <v>526</v>
      </c>
    </row>
    <row r="1495" spans="1:3" x14ac:dyDescent="0.45">
      <c r="A1495" t="s">
        <v>159</v>
      </c>
      <c r="B1495">
        <v>0</v>
      </c>
      <c r="C1495" t="s">
        <v>526</v>
      </c>
    </row>
    <row r="1496" spans="1:3" x14ac:dyDescent="0.45">
      <c r="A1496" t="s">
        <v>161</v>
      </c>
      <c r="B1496">
        <v>0</v>
      </c>
      <c r="C1496" t="s">
        <v>526</v>
      </c>
    </row>
    <row r="1497" spans="1:3" x14ac:dyDescent="0.45">
      <c r="A1497" t="s">
        <v>220</v>
      </c>
      <c r="B1497">
        <v>0</v>
      </c>
      <c r="C1497" t="s">
        <v>526</v>
      </c>
    </row>
    <row r="1498" spans="1:3" x14ac:dyDescent="0.45">
      <c r="A1498" t="s">
        <v>162</v>
      </c>
      <c r="B1498">
        <v>0</v>
      </c>
      <c r="C1498" t="s">
        <v>526</v>
      </c>
    </row>
    <row r="1499" spans="1:3" x14ac:dyDescent="0.45">
      <c r="A1499" t="s">
        <v>163</v>
      </c>
      <c r="B1499">
        <v>0</v>
      </c>
      <c r="C1499" t="s">
        <v>526</v>
      </c>
    </row>
    <row r="1500" spans="1:3" x14ac:dyDescent="0.45">
      <c r="A1500" t="s">
        <v>164</v>
      </c>
      <c r="B1500">
        <v>0</v>
      </c>
      <c r="C1500" t="s">
        <v>526</v>
      </c>
    </row>
    <row r="1501" spans="1:3" x14ac:dyDescent="0.45">
      <c r="A1501" t="s">
        <v>165</v>
      </c>
      <c r="B1501">
        <v>0</v>
      </c>
      <c r="C1501" t="s">
        <v>526</v>
      </c>
    </row>
    <row r="1502" spans="1:3" x14ac:dyDescent="0.45">
      <c r="A1502" t="s">
        <v>166</v>
      </c>
      <c r="B1502">
        <v>0</v>
      </c>
      <c r="C1502" t="s">
        <v>526</v>
      </c>
    </row>
    <row r="1503" spans="1:3" x14ac:dyDescent="0.45">
      <c r="A1503" t="s">
        <v>167</v>
      </c>
      <c r="B1503">
        <v>0</v>
      </c>
      <c r="C1503" t="s">
        <v>526</v>
      </c>
    </row>
    <row r="1504" spans="1:3" x14ac:dyDescent="0.45">
      <c r="A1504" t="s">
        <v>168</v>
      </c>
      <c r="B1504">
        <v>0</v>
      </c>
      <c r="C1504" t="s">
        <v>526</v>
      </c>
    </row>
    <row r="1505" spans="1:3" x14ac:dyDescent="0.45">
      <c r="A1505" t="s">
        <v>192</v>
      </c>
      <c r="B1505">
        <v>0</v>
      </c>
      <c r="C1505" t="s">
        <v>526</v>
      </c>
    </row>
    <row r="1506" spans="1:3" x14ac:dyDescent="0.45">
      <c r="A1506" t="s">
        <v>193</v>
      </c>
      <c r="B1506">
        <v>0</v>
      </c>
      <c r="C1506" t="s">
        <v>526</v>
      </c>
    </row>
    <row r="1507" spans="1:3" x14ac:dyDescent="0.45">
      <c r="A1507" t="s">
        <v>194</v>
      </c>
      <c r="B1507">
        <v>0</v>
      </c>
      <c r="C1507" t="s">
        <v>526</v>
      </c>
    </row>
    <row r="1508" spans="1:3" x14ac:dyDescent="0.45">
      <c r="A1508" t="s">
        <v>218</v>
      </c>
      <c r="B1508">
        <v>0</v>
      </c>
      <c r="C1508" t="s">
        <v>526</v>
      </c>
    </row>
    <row r="1509" spans="1:3" x14ac:dyDescent="0.45">
      <c r="A1509" t="s">
        <v>199</v>
      </c>
      <c r="B1509">
        <v>0</v>
      </c>
      <c r="C1509" t="s">
        <v>526</v>
      </c>
    </row>
    <row r="1510" spans="1:3" x14ac:dyDescent="0.45">
      <c r="A1510" t="s">
        <v>93</v>
      </c>
      <c r="B1510">
        <v>0</v>
      </c>
      <c r="C1510" t="s">
        <v>526</v>
      </c>
    </row>
    <row r="1511" spans="1:3" x14ac:dyDescent="0.45">
      <c r="A1511" t="s">
        <v>203</v>
      </c>
      <c r="B1511">
        <v>0</v>
      </c>
      <c r="C1511" t="s">
        <v>526</v>
      </c>
    </row>
    <row r="1512" spans="1:3" x14ac:dyDescent="0.45">
      <c r="A1512" t="s">
        <v>53</v>
      </c>
      <c r="B1512">
        <v>0</v>
      </c>
      <c r="C1512" t="s">
        <v>526</v>
      </c>
    </row>
    <row r="1513" spans="1:3" x14ac:dyDescent="0.45">
      <c r="A1513" t="s">
        <v>91</v>
      </c>
      <c r="B1513">
        <v>0</v>
      </c>
      <c r="C1513" t="s">
        <v>526</v>
      </c>
    </row>
    <row r="1514" spans="1:3" x14ac:dyDescent="0.45">
      <c r="A1514" t="s">
        <v>92</v>
      </c>
      <c r="B1514">
        <v>0</v>
      </c>
      <c r="C1514" t="s">
        <v>526</v>
      </c>
    </row>
    <row r="1515" spans="1:3" x14ac:dyDescent="0.45">
      <c r="A1515" t="s">
        <v>23</v>
      </c>
      <c r="B1515">
        <v>0</v>
      </c>
      <c r="C1515" t="s">
        <v>526</v>
      </c>
    </row>
    <row r="1516" spans="1:3" x14ac:dyDescent="0.45">
      <c r="A1516" t="s">
        <v>169</v>
      </c>
      <c r="B1516">
        <v>0</v>
      </c>
      <c r="C1516" t="s">
        <v>526</v>
      </c>
    </row>
    <row r="1517" spans="1:3" x14ac:dyDescent="0.45">
      <c r="A1517" t="s">
        <v>94</v>
      </c>
      <c r="B1517">
        <v>0</v>
      </c>
      <c r="C1517" t="s">
        <v>526</v>
      </c>
    </row>
    <row r="1518" spans="1:3" x14ac:dyDescent="0.45">
      <c r="A1518" t="s">
        <v>95</v>
      </c>
      <c r="B1518">
        <v>0</v>
      </c>
      <c r="C1518" t="s">
        <v>526</v>
      </c>
    </row>
    <row r="1519" spans="1:3" x14ac:dyDescent="0.45">
      <c r="A1519" t="s">
        <v>86</v>
      </c>
      <c r="B1519">
        <v>0</v>
      </c>
      <c r="C1519" t="s">
        <v>526</v>
      </c>
    </row>
    <row r="1520" spans="1:3" x14ac:dyDescent="0.45">
      <c r="A1520" t="s">
        <v>74</v>
      </c>
      <c r="B1520">
        <v>0</v>
      </c>
      <c r="C1520" t="s">
        <v>526</v>
      </c>
    </row>
    <row r="1521" spans="1:3" x14ac:dyDescent="0.45">
      <c r="A1521" t="s">
        <v>71</v>
      </c>
      <c r="B1521">
        <v>0</v>
      </c>
      <c r="C1521" t="s">
        <v>526</v>
      </c>
    </row>
    <row r="1522" spans="1:3" x14ac:dyDescent="0.45">
      <c r="A1522" t="s">
        <v>72</v>
      </c>
      <c r="B1522">
        <v>0</v>
      </c>
      <c r="C1522" t="s">
        <v>526</v>
      </c>
    </row>
    <row r="1523" spans="1:3" x14ac:dyDescent="0.45">
      <c r="A1523" t="s">
        <v>52</v>
      </c>
      <c r="B1523">
        <v>0</v>
      </c>
      <c r="C1523" t="s">
        <v>526</v>
      </c>
    </row>
    <row r="1524" spans="1:3" x14ac:dyDescent="0.45">
      <c r="A1524" t="s">
        <v>54</v>
      </c>
      <c r="B1524">
        <v>0</v>
      </c>
      <c r="C1524" t="s">
        <v>526</v>
      </c>
    </row>
    <row r="1525" spans="1:3" x14ac:dyDescent="0.45">
      <c r="A1525" t="s">
        <v>88</v>
      </c>
      <c r="B1525">
        <v>0</v>
      </c>
      <c r="C1525" t="s">
        <v>526</v>
      </c>
    </row>
    <row r="1526" spans="1:3" x14ac:dyDescent="0.45">
      <c r="A1526" t="s">
        <v>55</v>
      </c>
      <c r="B1526">
        <v>0</v>
      </c>
      <c r="C1526" t="s">
        <v>526</v>
      </c>
    </row>
    <row r="1527" spans="1:3" x14ac:dyDescent="0.45">
      <c r="A1527" t="s">
        <v>56</v>
      </c>
      <c r="B1527">
        <v>0</v>
      </c>
      <c r="C1527" t="s">
        <v>526</v>
      </c>
    </row>
    <row r="1528" spans="1:3" x14ac:dyDescent="0.45">
      <c r="A1528" t="s">
        <v>57</v>
      </c>
      <c r="B1528">
        <v>0</v>
      </c>
      <c r="C1528" t="s">
        <v>526</v>
      </c>
    </row>
    <row r="1529" spans="1:3" x14ac:dyDescent="0.45">
      <c r="A1529" t="s">
        <v>58</v>
      </c>
      <c r="B1529">
        <v>0</v>
      </c>
      <c r="C1529" t="s">
        <v>526</v>
      </c>
    </row>
    <row r="1530" spans="1:3" x14ac:dyDescent="0.45">
      <c r="A1530" t="s">
        <v>51</v>
      </c>
      <c r="B1530">
        <v>0</v>
      </c>
      <c r="C1530" t="s">
        <v>526</v>
      </c>
    </row>
    <row r="1531" spans="1:3" x14ac:dyDescent="0.45">
      <c r="A1531" t="s">
        <v>61</v>
      </c>
      <c r="B1531">
        <v>0</v>
      </c>
      <c r="C1531" t="s">
        <v>526</v>
      </c>
    </row>
    <row r="1532" spans="1:3" x14ac:dyDescent="0.45">
      <c r="A1532" t="s">
        <v>62</v>
      </c>
      <c r="B1532">
        <v>0</v>
      </c>
      <c r="C1532" t="s">
        <v>526</v>
      </c>
    </row>
    <row r="1533" spans="1:3" x14ac:dyDescent="0.45">
      <c r="A1533" t="s">
        <v>63</v>
      </c>
      <c r="B1533">
        <v>0</v>
      </c>
      <c r="C1533" t="s">
        <v>526</v>
      </c>
    </row>
    <row r="1534" spans="1:3" x14ac:dyDescent="0.45">
      <c r="A1534" t="s">
        <v>64</v>
      </c>
      <c r="B1534">
        <v>0</v>
      </c>
      <c r="C1534" t="s">
        <v>526</v>
      </c>
    </row>
    <row r="1535" spans="1:3" x14ac:dyDescent="0.45">
      <c r="A1535" t="s">
        <v>65</v>
      </c>
      <c r="B1535">
        <v>0</v>
      </c>
      <c r="C1535" t="s">
        <v>526</v>
      </c>
    </row>
    <row r="1536" spans="1:3" x14ac:dyDescent="0.45">
      <c r="A1536" t="s">
        <v>66</v>
      </c>
      <c r="B1536">
        <v>0</v>
      </c>
      <c r="C1536" t="s">
        <v>526</v>
      </c>
    </row>
    <row r="1537" spans="1:3" x14ac:dyDescent="0.45">
      <c r="A1537" t="s">
        <v>89</v>
      </c>
      <c r="B1537">
        <v>0</v>
      </c>
      <c r="C1537" t="s">
        <v>526</v>
      </c>
    </row>
    <row r="1538" spans="1:3" x14ac:dyDescent="0.45">
      <c r="A1538" t="s">
        <v>87</v>
      </c>
      <c r="B1538">
        <v>0</v>
      </c>
      <c r="C1538" t="s">
        <v>526</v>
      </c>
    </row>
    <row r="1539" spans="1:3" x14ac:dyDescent="0.45">
      <c r="A1539" t="s">
        <v>204</v>
      </c>
      <c r="B1539">
        <v>0</v>
      </c>
      <c r="C1539" t="s">
        <v>526</v>
      </c>
    </row>
    <row r="1540" spans="1:3" x14ac:dyDescent="0.45">
      <c r="A1540" t="s">
        <v>146</v>
      </c>
      <c r="B1540">
        <v>0</v>
      </c>
      <c r="C1540" t="s">
        <v>526</v>
      </c>
    </row>
    <row r="1541" spans="1:3" x14ac:dyDescent="0.45">
      <c r="A1541" t="s">
        <v>195</v>
      </c>
      <c r="B1541">
        <v>0</v>
      </c>
      <c r="C1541" t="s">
        <v>526</v>
      </c>
    </row>
    <row r="1542" spans="1:3" x14ac:dyDescent="0.45">
      <c r="A1542" t="s">
        <v>205</v>
      </c>
      <c r="B1542">
        <v>0</v>
      </c>
      <c r="C1542" t="s">
        <v>526</v>
      </c>
    </row>
    <row r="1543" spans="1:3" x14ac:dyDescent="0.45">
      <c r="A1543" t="s">
        <v>207</v>
      </c>
      <c r="B1543">
        <v>0</v>
      </c>
      <c r="C1543" t="s">
        <v>526</v>
      </c>
    </row>
    <row r="1544" spans="1:3" x14ac:dyDescent="0.45">
      <c r="A1544" t="s">
        <v>208</v>
      </c>
      <c r="B1544">
        <v>0</v>
      </c>
      <c r="C1544" t="s">
        <v>526</v>
      </c>
    </row>
    <row r="1545" spans="1:3" x14ac:dyDescent="0.45">
      <c r="A1545" t="s">
        <v>209</v>
      </c>
      <c r="B1545">
        <v>0</v>
      </c>
      <c r="C1545" t="s">
        <v>526</v>
      </c>
    </row>
    <row r="1546" spans="1:3" x14ac:dyDescent="0.45">
      <c r="A1546" t="s">
        <v>210</v>
      </c>
      <c r="B1546">
        <v>0</v>
      </c>
      <c r="C1546" t="s">
        <v>526</v>
      </c>
    </row>
    <row r="1547" spans="1:3" x14ac:dyDescent="0.45">
      <c r="A1547" t="s">
        <v>211</v>
      </c>
      <c r="B1547">
        <v>0</v>
      </c>
      <c r="C1547" t="s">
        <v>526</v>
      </c>
    </row>
    <row r="1548" spans="1:3" x14ac:dyDescent="0.45">
      <c r="A1548" t="s">
        <v>212</v>
      </c>
      <c r="B1548">
        <v>0</v>
      </c>
      <c r="C1548" t="s">
        <v>526</v>
      </c>
    </row>
    <row r="1549" spans="1:3" x14ac:dyDescent="0.45">
      <c r="A1549" t="s">
        <v>213</v>
      </c>
      <c r="B1549">
        <v>0</v>
      </c>
      <c r="C1549" t="s">
        <v>526</v>
      </c>
    </row>
    <row r="1550" spans="1:3" x14ac:dyDescent="0.45">
      <c r="A1550" t="s">
        <v>214</v>
      </c>
      <c r="B1550">
        <v>0</v>
      </c>
      <c r="C1550" t="s">
        <v>526</v>
      </c>
    </row>
    <row r="1551" spans="1:3" x14ac:dyDescent="0.45">
      <c r="A1551" t="s">
        <v>147</v>
      </c>
      <c r="B1551">
        <v>0</v>
      </c>
      <c r="C1551" t="s">
        <v>526</v>
      </c>
    </row>
    <row r="1552" spans="1:3" x14ac:dyDescent="0.45">
      <c r="A1552" t="s">
        <v>134</v>
      </c>
      <c r="B1552">
        <v>0</v>
      </c>
      <c r="C1552" t="s">
        <v>526</v>
      </c>
    </row>
    <row r="1553" spans="1:3" x14ac:dyDescent="0.45">
      <c r="A1553" t="s">
        <v>85</v>
      </c>
      <c r="B1553">
        <v>0</v>
      </c>
      <c r="C1553" t="s">
        <v>526</v>
      </c>
    </row>
    <row r="1554" spans="1:3" x14ac:dyDescent="0.45">
      <c r="A1554" t="s">
        <v>144</v>
      </c>
      <c r="B1554">
        <v>0</v>
      </c>
      <c r="C1554" t="s">
        <v>526</v>
      </c>
    </row>
    <row r="1555" spans="1:3" x14ac:dyDescent="0.45">
      <c r="A1555" t="s">
        <v>76</v>
      </c>
      <c r="B1555">
        <v>0</v>
      </c>
      <c r="C1555" t="s">
        <v>526</v>
      </c>
    </row>
    <row r="1556" spans="1:3" x14ac:dyDescent="0.45">
      <c r="A1556" t="s">
        <v>73</v>
      </c>
      <c r="B1556">
        <v>0</v>
      </c>
      <c r="C1556" t="s">
        <v>526</v>
      </c>
    </row>
    <row r="1557" spans="1:3" x14ac:dyDescent="0.45">
      <c r="A1557" t="s">
        <v>78</v>
      </c>
      <c r="B1557">
        <v>0</v>
      </c>
      <c r="C1557" t="s">
        <v>526</v>
      </c>
    </row>
    <row r="1558" spans="1:3" x14ac:dyDescent="0.45">
      <c r="A1558" t="s">
        <v>79</v>
      </c>
      <c r="B1558">
        <v>0</v>
      </c>
      <c r="C1558" t="s">
        <v>526</v>
      </c>
    </row>
    <row r="1559" spans="1:3" x14ac:dyDescent="0.45">
      <c r="A1559" t="s">
        <v>80</v>
      </c>
      <c r="B1559">
        <v>0</v>
      </c>
      <c r="C1559" t="s">
        <v>526</v>
      </c>
    </row>
    <row r="1560" spans="1:3" x14ac:dyDescent="0.45">
      <c r="A1560" t="s">
        <v>81</v>
      </c>
      <c r="B1560">
        <v>0</v>
      </c>
      <c r="C1560" t="s">
        <v>526</v>
      </c>
    </row>
    <row r="1561" spans="1:3" x14ac:dyDescent="0.45">
      <c r="A1561" t="s">
        <v>82</v>
      </c>
      <c r="B1561">
        <v>0</v>
      </c>
      <c r="C1561" t="s">
        <v>526</v>
      </c>
    </row>
    <row r="1562" spans="1:3" x14ac:dyDescent="0.45">
      <c r="A1562" t="s">
        <v>83</v>
      </c>
      <c r="B1562">
        <v>0</v>
      </c>
      <c r="C1562" t="s">
        <v>526</v>
      </c>
    </row>
    <row r="1563" spans="1:3" x14ac:dyDescent="0.45">
      <c r="A1563" t="s">
        <v>84</v>
      </c>
      <c r="B1563">
        <v>0</v>
      </c>
      <c r="C1563" t="s">
        <v>526</v>
      </c>
    </row>
    <row r="1564" spans="1:3" x14ac:dyDescent="0.45">
      <c r="A1564" t="s">
        <v>75</v>
      </c>
      <c r="B1564">
        <v>0</v>
      </c>
      <c r="C1564" t="s">
        <v>526</v>
      </c>
    </row>
    <row r="1565" spans="1:3" x14ac:dyDescent="0.45">
      <c r="A1565" t="s">
        <v>148</v>
      </c>
      <c r="B1565">
        <v>0</v>
      </c>
      <c r="C1565" t="s">
        <v>526</v>
      </c>
    </row>
    <row r="1566" spans="1:3" x14ac:dyDescent="0.45">
      <c r="A1566" t="s">
        <v>457</v>
      </c>
      <c r="B1566">
        <v>0</v>
      </c>
      <c r="C1566" t="s">
        <v>526</v>
      </c>
    </row>
    <row r="1567" spans="1:3" x14ac:dyDescent="0.45">
      <c r="A1567" t="s">
        <v>170</v>
      </c>
      <c r="B1567">
        <v>0</v>
      </c>
      <c r="C1567" t="s">
        <v>526</v>
      </c>
    </row>
    <row r="1568" spans="1:3" x14ac:dyDescent="0.45">
      <c r="A1568" t="s">
        <v>469</v>
      </c>
      <c r="B1568">
        <v>0</v>
      </c>
      <c r="C1568" t="s">
        <v>526</v>
      </c>
    </row>
    <row r="1569" spans="1:3" x14ac:dyDescent="0.45">
      <c r="A1569" t="s">
        <v>494</v>
      </c>
      <c r="B1569">
        <v>0</v>
      </c>
      <c r="C1569" t="s">
        <v>526</v>
      </c>
    </row>
    <row r="1570" spans="1:3" x14ac:dyDescent="0.45">
      <c r="A1570" t="s">
        <v>495</v>
      </c>
      <c r="B1570">
        <v>0</v>
      </c>
      <c r="C1570" t="s">
        <v>526</v>
      </c>
    </row>
    <row r="1571" spans="1:3" x14ac:dyDescent="0.45">
      <c r="A1571" t="s">
        <v>462</v>
      </c>
      <c r="B1571">
        <v>0</v>
      </c>
      <c r="C1571" t="s">
        <v>526</v>
      </c>
    </row>
    <row r="1572" spans="1:3" x14ac:dyDescent="0.45">
      <c r="A1572" t="s">
        <v>463</v>
      </c>
      <c r="B1572">
        <v>0</v>
      </c>
      <c r="C1572" t="s">
        <v>526</v>
      </c>
    </row>
    <row r="1573" spans="1:3" x14ac:dyDescent="0.45">
      <c r="A1573" t="s">
        <v>470</v>
      </c>
      <c r="B1573">
        <v>0</v>
      </c>
      <c r="C1573" t="s">
        <v>526</v>
      </c>
    </row>
    <row r="1574" spans="1:3" x14ac:dyDescent="0.45">
      <c r="A1574" t="s">
        <v>471</v>
      </c>
      <c r="B1574">
        <v>0</v>
      </c>
      <c r="C1574" t="s">
        <v>526</v>
      </c>
    </row>
    <row r="1575" spans="1:3" x14ac:dyDescent="0.45">
      <c r="A1575" t="s">
        <v>472</v>
      </c>
      <c r="B1575">
        <v>0</v>
      </c>
      <c r="C1575" t="s">
        <v>526</v>
      </c>
    </row>
    <row r="1576" spans="1:3" x14ac:dyDescent="0.45">
      <c r="A1576" t="s">
        <v>473</v>
      </c>
      <c r="B1576">
        <v>0</v>
      </c>
      <c r="C1576" t="s">
        <v>526</v>
      </c>
    </row>
    <row r="1577" spans="1:3" x14ac:dyDescent="0.45">
      <c r="A1577" t="s">
        <v>474</v>
      </c>
      <c r="B1577">
        <v>0</v>
      </c>
      <c r="C1577" t="s">
        <v>526</v>
      </c>
    </row>
    <row r="1578" spans="1:3" x14ac:dyDescent="0.45">
      <c r="A1578" t="s">
        <v>475</v>
      </c>
      <c r="B1578">
        <v>0</v>
      </c>
      <c r="C1578" t="s">
        <v>526</v>
      </c>
    </row>
    <row r="1579" spans="1:3" x14ac:dyDescent="0.45">
      <c r="A1579" t="s">
        <v>476</v>
      </c>
      <c r="B1579">
        <v>0</v>
      </c>
      <c r="C1579" t="s">
        <v>526</v>
      </c>
    </row>
    <row r="1580" spans="1:3" x14ac:dyDescent="0.45">
      <c r="A1580" t="s">
        <v>477</v>
      </c>
      <c r="B1580">
        <v>0</v>
      </c>
      <c r="C1580" t="s">
        <v>526</v>
      </c>
    </row>
    <row r="1581" spans="1:3" x14ac:dyDescent="0.45">
      <c r="A1581" t="s">
        <v>478</v>
      </c>
      <c r="B1581">
        <v>0</v>
      </c>
      <c r="C1581" t="s">
        <v>526</v>
      </c>
    </row>
    <row r="1582" spans="1:3" x14ac:dyDescent="0.45">
      <c r="A1582" t="s">
        <v>479</v>
      </c>
      <c r="B1582">
        <v>0</v>
      </c>
      <c r="C1582" t="s">
        <v>526</v>
      </c>
    </row>
    <row r="1583" spans="1:3" x14ac:dyDescent="0.45">
      <c r="A1583" t="s">
        <v>480</v>
      </c>
      <c r="B1583">
        <v>0</v>
      </c>
      <c r="C1583" t="s">
        <v>526</v>
      </c>
    </row>
    <row r="1584" spans="1:3" x14ac:dyDescent="0.45">
      <c r="A1584" t="s">
        <v>481</v>
      </c>
      <c r="B1584">
        <v>0</v>
      </c>
      <c r="C1584" t="s">
        <v>526</v>
      </c>
    </row>
    <row r="1585" spans="1:3" x14ac:dyDescent="0.45">
      <c r="A1585" t="s">
        <v>482</v>
      </c>
      <c r="B1585">
        <v>0</v>
      </c>
      <c r="C1585" t="s">
        <v>526</v>
      </c>
    </row>
    <row r="1586" spans="1:3" x14ac:dyDescent="0.45">
      <c r="A1586" t="s">
        <v>483</v>
      </c>
      <c r="B1586">
        <v>0</v>
      </c>
      <c r="C1586" t="s">
        <v>526</v>
      </c>
    </row>
    <row r="1587" spans="1:3" x14ac:dyDescent="0.45">
      <c r="A1587" t="s">
        <v>484</v>
      </c>
      <c r="B1587">
        <v>0</v>
      </c>
      <c r="C1587" t="s">
        <v>526</v>
      </c>
    </row>
    <row r="1588" spans="1:3" x14ac:dyDescent="0.45">
      <c r="A1588" t="s">
        <v>485</v>
      </c>
      <c r="B1588">
        <v>0</v>
      </c>
      <c r="C1588" t="s">
        <v>526</v>
      </c>
    </row>
    <row r="1589" spans="1:3" x14ac:dyDescent="0.45">
      <c r="A1589" t="s">
        <v>486</v>
      </c>
      <c r="B1589">
        <v>0</v>
      </c>
      <c r="C1589" t="s">
        <v>526</v>
      </c>
    </row>
    <row r="1590" spans="1:3" x14ac:dyDescent="0.45">
      <c r="A1590" t="s">
        <v>487</v>
      </c>
      <c r="B1590">
        <v>0</v>
      </c>
      <c r="C1590" t="s">
        <v>526</v>
      </c>
    </row>
    <row r="1591" spans="1:3" x14ac:dyDescent="0.45">
      <c r="A1591" t="s">
        <v>488</v>
      </c>
      <c r="B1591">
        <v>0</v>
      </c>
      <c r="C1591" t="s">
        <v>526</v>
      </c>
    </row>
    <row r="1592" spans="1:3" x14ac:dyDescent="0.45">
      <c r="A1592" t="s">
        <v>489</v>
      </c>
      <c r="B1592">
        <v>0</v>
      </c>
      <c r="C1592" t="s">
        <v>526</v>
      </c>
    </row>
    <row r="1593" spans="1:3" x14ac:dyDescent="0.45">
      <c r="A1593" t="s">
        <v>490</v>
      </c>
      <c r="B1593">
        <v>0</v>
      </c>
      <c r="C1593" t="s">
        <v>526</v>
      </c>
    </row>
    <row r="1594" spans="1:3" x14ac:dyDescent="0.45">
      <c r="A1594" t="s">
        <v>496</v>
      </c>
      <c r="B1594">
        <v>0</v>
      </c>
      <c r="C1594" t="s">
        <v>526</v>
      </c>
    </row>
    <row r="1595" spans="1:3" x14ac:dyDescent="0.45">
      <c r="A1595" t="s">
        <v>497</v>
      </c>
      <c r="B1595">
        <v>0</v>
      </c>
      <c r="C1595" t="s">
        <v>526</v>
      </c>
    </row>
    <row r="1596" spans="1:3" x14ac:dyDescent="0.45">
      <c r="A1596" t="s">
        <v>498</v>
      </c>
      <c r="B1596">
        <v>0</v>
      </c>
      <c r="C1596" t="s">
        <v>526</v>
      </c>
    </row>
    <row r="1597" spans="1:3" x14ac:dyDescent="0.45">
      <c r="A1597" t="s">
        <v>499</v>
      </c>
      <c r="B1597">
        <v>0</v>
      </c>
      <c r="C1597" t="s">
        <v>526</v>
      </c>
    </row>
    <row r="1598" spans="1:3" x14ac:dyDescent="0.45">
      <c r="A1598" t="s">
        <v>500</v>
      </c>
      <c r="B1598">
        <v>0</v>
      </c>
      <c r="C1598" t="s">
        <v>526</v>
      </c>
    </row>
    <row r="1599" spans="1:3" x14ac:dyDescent="0.45">
      <c r="A1599" t="s">
        <v>501</v>
      </c>
      <c r="B1599">
        <v>0</v>
      </c>
      <c r="C1599" t="s">
        <v>526</v>
      </c>
    </row>
    <row r="1600" spans="1:3" x14ac:dyDescent="0.45">
      <c r="A1600" t="s">
        <v>502</v>
      </c>
      <c r="B1600">
        <v>0</v>
      </c>
      <c r="C1600" t="s">
        <v>526</v>
      </c>
    </row>
    <row r="1601" spans="1:3" x14ac:dyDescent="0.45">
      <c r="A1601" t="s">
        <v>503</v>
      </c>
      <c r="B1601">
        <v>0</v>
      </c>
      <c r="C1601" t="s">
        <v>526</v>
      </c>
    </row>
    <row r="1602" spans="1:3" x14ac:dyDescent="0.45">
      <c r="A1602" t="s">
        <v>504</v>
      </c>
      <c r="B1602">
        <v>0</v>
      </c>
      <c r="C1602" t="s">
        <v>526</v>
      </c>
    </row>
    <row r="1603" spans="1:3" x14ac:dyDescent="0.45">
      <c r="A1603" t="s">
        <v>505</v>
      </c>
      <c r="B1603">
        <v>0</v>
      </c>
      <c r="C1603" t="s">
        <v>526</v>
      </c>
    </row>
    <row r="1604" spans="1:3" x14ac:dyDescent="0.45">
      <c r="A1604" t="s">
        <v>506</v>
      </c>
      <c r="B1604">
        <v>0</v>
      </c>
      <c r="C1604" t="s">
        <v>526</v>
      </c>
    </row>
    <row r="1605" spans="1:3" x14ac:dyDescent="0.45">
      <c r="A1605" t="s">
        <v>507</v>
      </c>
      <c r="B1605">
        <v>0</v>
      </c>
      <c r="C1605" t="s">
        <v>526</v>
      </c>
    </row>
    <row r="1606" spans="1:3" x14ac:dyDescent="0.45">
      <c r="A1606" t="s">
        <v>508</v>
      </c>
      <c r="B1606">
        <v>0</v>
      </c>
      <c r="C1606" t="s">
        <v>526</v>
      </c>
    </row>
    <row r="1607" spans="1:3" x14ac:dyDescent="0.45">
      <c r="A1607" t="s">
        <v>509</v>
      </c>
      <c r="B1607">
        <v>0</v>
      </c>
      <c r="C1607" t="s">
        <v>526</v>
      </c>
    </row>
    <row r="1608" spans="1:3" x14ac:dyDescent="0.45">
      <c r="A1608" t="s">
        <v>510</v>
      </c>
      <c r="B1608">
        <v>0</v>
      </c>
      <c r="C1608" t="s">
        <v>526</v>
      </c>
    </row>
    <row r="1609" spans="1:3" x14ac:dyDescent="0.45">
      <c r="A1609">
        <v>97.5</v>
      </c>
      <c r="B1609">
        <v>0</v>
      </c>
      <c r="C1609" t="s">
        <v>526</v>
      </c>
    </row>
    <row r="1610" spans="1:3" x14ac:dyDescent="0.45">
      <c r="A1610" t="s">
        <v>511</v>
      </c>
      <c r="B1610">
        <v>0</v>
      </c>
      <c r="C1610" t="s">
        <v>526</v>
      </c>
    </row>
    <row r="1611" spans="1:3" x14ac:dyDescent="0.45">
      <c r="A1611" t="s">
        <v>512</v>
      </c>
      <c r="B1611">
        <v>0</v>
      </c>
      <c r="C1611" t="s">
        <v>526</v>
      </c>
    </row>
    <row r="1612" spans="1:3" x14ac:dyDescent="0.45">
      <c r="A1612" t="s">
        <v>513</v>
      </c>
      <c r="B1612">
        <v>0</v>
      </c>
      <c r="C1612" t="s">
        <v>526</v>
      </c>
    </row>
    <row r="1613" spans="1:3" x14ac:dyDescent="0.45">
      <c r="A1613" t="s">
        <v>514</v>
      </c>
      <c r="B1613">
        <v>0</v>
      </c>
      <c r="C1613" t="s">
        <v>526</v>
      </c>
    </row>
    <row r="1614" spans="1:3" x14ac:dyDescent="0.45">
      <c r="A1614" t="s">
        <v>515</v>
      </c>
      <c r="B1614">
        <v>0</v>
      </c>
      <c r="C1614" t="s">
        <v>526</v>
      </c>
    </row>
    <row r="1615" spans="1:3" x14ac:dyDescent="0.45">
      <c r="A1615" t="s">
        <v>516</v>
      </c>
      <c r="B1615">
        <v>0</v>
      </c>
      <c r="C1615" t="s">
        <v>526</v>
      </c>
    </row>
    <row r="1616" spans="1:3" x14ac:dyDescent="0.45">
      <c r="A1616" t="s">
        <v>517</v>
      </c>
      <c r="B1616">
        <v>0</v>
      </c>
      <c r="C1616" t="s">
        <v>526</v>
      </c>
    </row>
    <row r="1617" spans="1:3" x14ac:dyDescent="0.45">
      <c r="A1617" t="s">
        <v>518</v>
      </c>
      <c r="B1617">
        <v>0</v>
      </c>
      <c r="C1617" t="s">
        <v>526</v>
      </c>
    </row>
    <row r="1618" spans="1:3" x14ac:dyDescent="0.45">
      <c r="A1618" t="s">
        <v>519</v>
      </c>
      <c r="B1618">
        <v>0</v>
      </c>
      <c r="C1618" t="s">
        <v>526</v>
      </c>
    </row>
    <row r="1619" spans="1:3" x14ac:dyDescent="0.45">
      <c r="A1619" t="s">
        <v>520</v>
      </c>
      <c r="B1619">
        <v>0</v>
      </c>
      <c r="C1619" t="s">
        <v>526</v>
      </c>
    </row>
    <row r="1620" spans="1:3" x14ac:dyDescent="0.45">
      <c r="A1620" t="s">
        <v>521</v>
      </c>
      <c r="B1620">
        <v>0</v>
      </c>
      <c r="C1620" t="s">
        <v>526</v>
      </c>
    </row>
    <row r="1621" spans="1:3" x14ac:dyDescent="0.45">
      <c r="A1621" t="s">
        <v>522</v>
      </c>
      <c r="B1621">
        <v>0</v>
      </c>
      <c r="C1621" t="s">
        <v>526</v>
      </c>
    </row>
    <row r="1622" spans="1:3" x14ac:dyDescent="0.45">
      <c r="A1622" t="s">
        <v>491</v>
      </c>
      <c r="B1622">
        <v>0</v>
      </c>
      <c r="C1622" t="s">
        <v>526</v>
      </c>
    </row>
    <row r="1623" spans="1:3" x14ac:dyDescent="0.45">
      <c r="A1623" t="s">
        <v>468</v>
      </c>
      <c r="B1623">
        <v>0</v>
      </c>
      <c r="C1623" t="s">
        <v>526</v>
      </c>
    </row>
    <row r="1624" spans="1:3" x14ac:dyDescent="0.45">
      <c r="A1624" t="s">
        <v>171</v>
      </c>
      <c r="B1624">
        <v>0</v>
      </c>
      <c r="C1624" t="s">
        <v>526</v>
      </c>
    </row>
    <row r="1625" spans="1:3" x14ac:dyDescent="0.45">
      <c r="A1625" t="s">
        <v>464</v>
      </c>
      <c r="B1625">
        <v>0</v>
      </c>
      <c r="C1625" t="s">
        <v>526</v>
      </c>
    </row>
    <row r="1626" spans="1:3" x14ac:dyDescent="0.45">
      <c r="A1626" t="s">
        <v>433</v>
      </c>
      <c r="B1626">
        <v>0</v>
      </c>
      <c r="C1626" t="s">
        <v>526</v>
      </c>
    </row>
    <row r="1627" spans="1:3" x14ac:dyDescent="0.45">
      <c r="A1627" t="s">
        <v>434</v>
      </c>
      <c r="B1627">
        <v>0</v>
      </c>
      <c r="C1627" t="s">
        <v>526</v>
      </c>
    </row>
    <row r="1628" spans="1:3" x14ac:dyDescent="0.45">
      <c r="A1628" t="s">
        <v>435</v>
      </c>
      <c r="B1628">
        <v>0</v>
      </c>
      <c r="C1628" t="s">
        <v>526</v>
      </c>
    </row>
    <row r="1629" spans="1:3" x14ac:dyDescent="0.45">
      <c r="A1629" t="s">
        <v>173</v>
      </c>
      <c r="B1629">
        <v>0</v>
      </c>
      <c r="C1629" t="s">
        <v>526</v>
      </c>
    </row>
    <row r="1630" spans="1:3" x14ac:dyDescent="0.45">
      <c r="A1630" t="s">
        <v>174</v>
      </c>
      <c r="B1630">
        <v>0</v>
      </c>
      <c r="C1630" t="s">
        <v>526</v>
      </c>
    </row>
    <row r="1631" spans="1:3" x14ac:dyDescent="0.45">
      <c r="A1631" t="s">
        <v>175</v>
      </c>
      <c r="B1631">
        <v>0</v>
      </c>
      <c r="C1631" t="s">
        <v>526</v>
      </c>
    </row>
    <row r="1632" spans="1:3" x14ac:dyDescent="0.45">
      <c r="A1632" t="s">
        <v>16</v>
      </c>
      <c r="B1632">
        <v>0</v>
      </c>
      <c r="C1632" t="s">
        <v>526</v>
      </c>
    </row>
    <row r="1633" spans="1:3" x14ac:dyDescent="0.45">
      <c r="A1633" t="s">
        <v>176</v>
      </c>
      <c r="B1633">
        <v>0</v>
      </c>
      <c r="C1633" t="s">
        <v>526</v>
      </c>
    </row>
    <row r="1634" spans="1:3" x14ac:dyDescent="0.45">
      <c r="A1634" t="s">
        <v>177</v>
      </c>
      <c r="B1634">
        <v>0</v>
      </c>
      <c r="C1634" t="s">
        <v>526</v>
      </c>
    </row>
    <row r="1635" spans="1:3" x14ac:dyDescent="0.45">
      <c r="A1635" t="s">
        <v>178</v>
      </c>
      <c r="B1635">
        <v>0</v>
      </c>
      <c r="C1635" t="s">
        <v>526</v>
      </c>
    </row>
    <row r="1636" spans="1:3" x14ac:dyDescent="0.45">
      <c r="A1636" t="s">
        <v>179</v>
      </c>
      <c r="B1636">
        <v>0</v>
      </c>
      <c r="C1636" t="s">
        <v>526</v>
      </c>
    </row>
    <row r="1637" spans="1:3" x14ac:dyDescent="0.45">
      <c r="A1637" t="s">
        <v>180</v>
      </c>
      <c r="B1637">
        <v>0</v>
      </c>
      <c r="C1637" t="s">
        <v>526</v>
      </c>
    </row>
    <row r="1638" spans="1:3" x14ac:dyDescent="0.45">
      <c r="A1638" t="s">
        <v>35</v>
      </c>
      <c r="B1638">
        <v>0</v>
      </c>
      <c r="C1638" t="s">
        <v>526</v>
      </c>
    </row>
    <row r="1639" spans="1:3" x14ac:dyDescent="0.45">
      <c r="A1639" t="s">
        <v>172</v>
      </c>
      <c r="B1639">
        <v>0</v>
      </c>
      <c r="C1639" t="s">
        <v>526</v>
      </c>
    </row>
    <row r="1640" spans="1:3" x14ac:dyDescent="0.45">
      <c r="A1640" t="s">
        <v>181</v>
      </c>
      <c r="B1640">
        <v>0</v>
      </c>
      <c r="C1640" t="s">
        <v>526</v>
      </c>
    </row>
    <row r="1641" spans="1:3" x14ac:dyDescent="0.45">
      <c r="A1641" t="s">
        <v>183</v>
      </c>
      <c r="B1641">
        <v>0</v>
      </c>
      <c r="C1641" t="s">
        <v>526</v>
      </c>
    </row>
    <row r="1642" spans="1:3" x14ac:dyDescent="0.45">
      <c r="A1642" t="s">
        <v>184</v>
      </c>
      <c r="B1642">
        <v>0</v>
      </c>
      <c r="C1642" t="s">
        <v>526</v>
      </c>
    </row>
    <row r="1643" spans="1:3" x14ac:dyDescent="0.45">
      <c r="A1643" t="s">
        <v>185</v>
      </c>
      <c r="B1643">
        <v>0</v>
      </c>
      <c r="C1643" t="s">
        <v>526</v>
      </c>
    </row>
    <row r="1644" spans="1:3" x14ac:dyDescent="0.45">
      <c r="A1644" t="s">
        <v>186</v>
      </c>
      <c r="B1644">
        <v>0</v>
      </c>
      <c r="C1644" t="s">
        <v>526</v>
      </c>
    </row>
    <row r="1645" spans="1:3" x14ac:dyDescent="0.45">
      <c r="A1645" t="s">
        <v>187</v>
      </c>
      <c r="B1645">
        <v>0</v>
      </c>
      <c r="C1645" t="s">
        <v>526</v>
      </c>
    </row>
    <row r="1646" spans="1:3" x14ac:dyDescent="0.45">
      <c r="A1646" t="s">
        <v>188</v>
      </c>
      <c r="B1646">
        <v>0</v>
      </c>
      <c r="C1646" t="s">
        <v>526</v>
      </c>
    </row>
    <row r="1647" spans="1:3" x14ac:dyDescent="0.45">
      <c r="A1647" t="s">
        <v>189</v>
      </c>
      <c r="B1647">
        <v>0</v>
      </c>
      <c r="C1647" t="s">
        <v>526</v>
      </c>
    </row>
    <row r="1648" spans="1:3" x14ac:dyDescent="0.45">
      <c r="A1648" t="s">
        <v>190</v>
      </c>
      <c r="B1648">
        <v>0</v>
      </c>
      <c r="C1648" t="s">
        <v>526</v>
      </c>
    </row>
    <row r="1649" spans="1:3" x14ac:dyDescent="0.45">
      <c r="A1649" t="s">
        <v>191</v>
      </c>
      <c r="B1649">
        <v>0</v>
      </c>
      <c r="C1649" t="s">
        <v>526</v>
      </c>
    </row>
    <row r="1650" spans="1:3" x14ac:dyDescent="0.45">
      <c r="A1650" t="s">
        <v>182</v>
      </c>
      <c r="B1650">
        <v>0</v>
      </c>
      <c r="C1650" t="s">
        <v>526</v>
      </c>
    </row>
    <row r="1651" spans="1:3" x14ac:dyDescent="0.45">
      <c r="A1651" t="s">
        <v>437</v>
      </c>
      <c r="B1651">
        <v>0</v>
      </c>
      <c r="C1651" t="s">
        <v>526</v>
      </c>
    </row>
    <row r="1652" spans="1:3" x14ac:dyDescent="0.45">
      <c r="A1652" t="s">
        <v>436</v>
      </c>
      <c r="B1652">
        <v>0</v>
      </c>
      <c r="C1652" t="s">
        <v>526</v>
      </c>
    </row>
    <row r="1653" spans="1:3" x14ac:dyDescent="0.45">
      <c r="A1653" t="s">
        <v>438</v>
      </c>
      <c r="B1653">
        <v>0</v>
      </c>
      <c r="C1653" t="s">
        <v>526</v>
      </c>
    </row>
    <row r="1654" spans="1:3" x14ac:dyDescent="0.45">
      <c r="A1654" t="s">
        <v>447</v>
      </c>
      <c r="B1654">
        <v>0</v>
      </c>
      <c r="C1654" t="s">
        <v>526</v>
      </c>
    </row>
    <row r="1655" spans="1:3" x14ac:dyDescent="0.45">
      <c r="A1655" t="s">
        <v>461</v>
      </c>
      <c r="B1655">
        <v>0</v>
      </c>
      <c r="C1655" t="s">
        <v>526</v>
      </c>
    </row>
    <row r="1656" spans="1:3" x14ac:dyDescent="0.45">
      <c r="A1656" t="s">
        <v>467</v>
      </c>
      <c r="B1656">
        <v>0</v>
      </c>
      <c r="C1656" t="s">
        <v>526</v>
      </c>
    </row>
    <row r="1657" spans="1:3" x14ac:dyDescent="0.45">
      <c r="A1657" t="s">
        <v>465</v>
      </c>
      <c r="B1657">
        <v>0</v>
      </c>
      <c r="C1657" t="s">
        <v>526</v>
      </c>
    </row>
    <row r="1658" spans="1:3" x14ac:dyDescent="0.45">
      <c r="A1658" t="s">
        <v>466</v>
      </c>
      <c r="B1658">
        <v>0</v>
      </c>
      <c r="C1658" t="s">
        <v>526</v>
      </c>
    </row>
    <row r="1659" spans="1:3" x14ac:dyDescent="0.45">
      <c r="A1659" t="s">
        <v>440</v>
      </c>
      <c r="B1659">
        <v>0</v>
      </c>
      <c r="C1659" t="s">
        <v>526</v>
      </c>
    </row>
    <row r="1660" spans="1:3" x14ac:dyDescent="0.45">
      <c r="A1660" t="s">
        <v>441</v>
      </c>
      <c r="B1660">
        <v>0</v>
      </c>
      <c r="C1660" t="s">
        <v>526</v>
      </c>
    </row>
    <row r="1661" spans="1:3" x14ac:dyDescent="0.45">
      <c r="A1661" t="s">
        <v>442</v>
      </c>
      <c r="B1661">
        <v>0</v>
      </c>
      <c r="C1661" t="s">
        <v>526</v>
      </c>
    </row>
    <row r="1662" spans="1:3" x14ac:dyDescent="0.45">
      <c r="A1662" t="s">
        <v>443</v>
      </c>
      <c r="B1662">
        <v>0</v>
      </c>
      <c r="C1662" t="s">
        <v>526</v>
      </c>
    </row>
    <row r="1663" spans="1:3" x14ac:dyDescent="0.45">
      <c r="A1663" t="s">
        <v>444</v>
      </c>
      <c r="B1663">
        <v>0</v>
      </c>
      <c r="C1663" t="s">
        <v>526</v>
      </c>
    </row>
    <row r="1664" spans="1:3" x14ac:dyDescent="0.45">
      <c r="A1664" t="s">
        <v>445</v>
      </c>
      <c r="B1664">
        <v>0</v>
      </c>
      <c r="C1664" t="s">
        <v>526</v>
      </c>
    </row>
    <row r="1665" spans="1:3" x14ac:dyDescent="0.45">
      <c r="A1665" t="s">
        <v>446</v>
      </c>
      <c r="B1665">
        <v>0</v>
      </c>
      <c r="C1665" t="s">
        <v>526</v>
      </c>
    </row>
    <row r="1666" spans="1:3" x14ac:dyDescent="0.45">
      <c r="A1666" t="s">
        <v>448</v>
      </c>
      <c r="B1666">
        <v>0</v>
      </c>
      <c r="C1666" t="s">
        <v>526</v>
      </c>
    </row>
    <row r="1667" spans="1:3" x14ac:dyDescent="0.45">
      <c r="A1667" t="s">
        <v>450</v>
      </c>
      <c r="B1667">
        <v>0</v>
      </c>
      <c r="C1667" t="s">
        <v>526</v>
      </c>
    </row>
    <row r="1668" spans="1:3" x14ac:dyDescent="0.45">
      <c r="A1668" t="s">
        <v>439</v>
      </c>
      <c r="B1668">
        <v>0</v>
      </c>
      <c r="C1668" t="s">
        <v>526</v>
      </c>
    </row>
    <row r="1669" spans="1:3" x14ac:dyDescent="0.45">
      <c r="A1669" t="s">
        <v>451</v>
      </c>
      <c r="B1669">
        <v>0</v>
      </c>
      <c r="C1669" t="s">
        <v>526</v>
      </c>
    </row>
    <row r="1670" spans="1:3" x14ac:dyDescent="0.45">
      <c r="A1670" t="s">
        <v>452</v>
      </c>
      <c r="B1670">
        <v>0</v>
      </c>
      <c r="C1670" t="s">
        <v>526</v>
      </c>
    </row>
    <row r="1671" spans="1:3" x14ac:dyDescent="0.45">
      <c r="A1671" t="s">
        <v>453</v>
      </c>
      <c r="B1671">
        <v>0</v>
      </c>
      <c r="C1671" t="s">
        <v>526</v>
      </c>
    </row>
    <row r="1672" spans="1:3" x14ac:dyDescent="0.45">
      <c r="A1672" t="s">
        <v>454</v>
      </c>
      <c r="B1672">
        <v>0</v>
      </c>
      <c r="C1672" t="s">
        <v>526</v>
      </c>
    </row>
    <row r="1673" spans="1:3" x14ac:dyDescent="0.45">
      <c r="A1673" t="s">
        <v>455</v>
      </c>
      <c r="B1673">
        <v>0</v>
      </c>
      <c r="C1673" t="s">
        <v>526</v>
      </c>
    </row>
    <row r="1674" spans="1:3" x14ac:dyDescent="0.45">
      <c r="A1674" t="s">
        <v>456</v>
      </c>
      <c r="B1674">
        <v>0</v>
      </c>
      <c r="C1674" t="s">
        <v>526</v>
      </c>
    </row>
    <row r="1675" spans="1:3" x14ac:dyDescent="0.45">
      <c r="A1675" t="s">
        <v>68</v>
      </c>
      <c r="B1675">
        <v>0</v>
      </c>
      <c r="C1675" t="s">
        <v>526</v>
      </c>
    </row>
    <row r="1676" spans="1:3" x14ac:dyDescent="0.45">
      <c r="A1676" t="s">
        <v>458</v>
      </c>
      <c r="B1676">
        <v>0</v>
      </c>
      <c r="C1676" t="s">
        <v>526</v>
      </c>
    </row>
    <row r="1677" spans="1:3" x14ac:dyDescent="0.45">
      <c r="A1677" t="s">
        <v>459</v>
      </c>
      <c r="B1677">
        <v>0</v>
      </c>
      <c r="C1677" t="s">
        <v>526</v>
      </c>
    </row>
    <row r="1678" spans="1:3" x14ac:dyDescent="0.45">
      <c r="A1678" t="s">
        <v>460</v>
      </c>
      <c r="B1678">
        <v>0</v>
      </c>
      <c r="C1678" t="s">
        <v>526</v>
      </c>
    </row>
    <row r="1679" spans="1:3" x14ac:dyDescent="0.45">
      <c r="A1679" t="s">
        <v>60</v>
      </c>
      <c r="B1679">
        <v>0</v>
      </c>
      <c r="C1679" t="s">
        <v>526</v>
      </c>
    </row>
    <row r="1680" spans="1:3" x14ac:dyDescent="0.45">
      <c r="A1680" t="s">
        <v>108</v>
      </c>
      <c r="B1680">
        <v>0</v>
      </c>
      <c r="C1680" t="s">
        <v>526</v>
      </c>
    </row>
    <row r="1681" spans="1:3" x14ac:dyDescent="0.45">
      <c r="A1681" t="s">
        <v>69</v>
      </c>
      <c r="B1681">
        <v>0</v>
      </c>
      <c r="C1681" t="s">
        <v>526</v>
      </c>
    </row>
    <row r="1682" spans="1:3" x14ac:dyDescent="0.45">
      <c r="A1682" t="s">
        <v>70</v>
      </c>
      <c r="B1682">
        <v>0</v>
      </c>
      <c r="C1682" t="s">
        <v>526</v>
      </c>
    </row>
    <row r="1683" spans="1:3" x14ac:dyDescent="0.45">
      <c r="A1683" t="s">
        <v>276</v>
      </c>
      <c r="B1683">
        <v>0</v>
      </c>
      <c r="C1683" t="s">
        <v>526</v>
      </c>
    </row>
    <row r="1684" spans="1:3" x14ac:dyDescent="0.45">
      <c r="A1684" t="s">
        <v>277</v>
      </c>
      <c r="B1684">
        <v>0</v>
      </c>
      <c r="C1684" t="s">
        <v>526</v>
      </c>
    </row>
    <row r="1685" spans="1:3" x14ac:dyDescent="0.45">
      <c r="A1685" t="s">
        <v>268</v>
      </c>
      <c r="B1685">
        <v>0</v>
      </c>
      <c r="C1685" t="s">
        <v>526</v>
      </c>
    </row>
    <row r="1686" spans="1:3" x14ac:dyDescent="0.45">
      <c r="A1686" t="s">
        <v>278</v>
      </c>
      <c r="B1686">
        <v>0</v>
      </c>
      <c r="C1686" t="s">
        <v>526</v>
      </c>
    </row>
    <row r="1687" spans="1:3" x14ac:dyDescent="0.45">
      <c r="A1687" t="s">
        <v>280</v>
      </c>
      <c r="B1687">
        <v>0</v>
      </c>
      <c r="C1687" t="s">
        <v>526</v>
      </c>
    </row>
    <row r="1688" spans="1:3" x14ac:dyDescent="0.45">
      <c r="A1688" t="s">
        <v>281</v>
      </c>
      <c r="B1688">
        <v>0</v>
      </c>
      <c r="C1688" t="s">
        <v>526</v>
      </c>
    </row>
    <row r="1689" spans="1:3" x14ac:dyDescent="0.45">
      <c r="A1689" t="s">
        <v>282</v>
      </c>
      <c r="B1689">
        <v>0</v>
      </c>
      <c r="C1689" t="s">
        <v>526</v>
      </c>
    </row>
    <row r="1690" spans="1:3" x14ac:dyDescent="0.45">
      <c r="A1690" t="s">
        <v>284</v>
      </c>
      <c r="B1690">
        <v>0</v>
      </c>
      <c r="C1690" t="s">
        <v>526</v>
      </c>
    </row>
    <row r="1691" spans="1:3" x14ac:dyDescent="0.45">
      <c r="A1691" t="s">
        <v>285</v>
      </c>
      <c r="B1691">
        <v>0</v>
      </c>
      <c r="C1691" t="s">
        <v>526</v>
      </c>
    </row>
    <row r="1692" spans="1:3" x14ac:dyDescent="0.45">
      <c r="A1692" t="s">
        <v>286</v>
      </c>
      <c r="B1692">
        <v>0</v>
      </c>
      <c r="C1692" t="s">
        <v>526</v>
      </c>
    </row>
    <row r="1693" spans="1:3" x14ac:dyDescent="0.45">
      <c r="A1693" t="s">
        <v>287</v>
      </c>
      <c r="B1693">
        <v>0</v>
      </c>
      <c r="C1693" t="s">
        <v>526</v>
      </c>
    </row>
    <row r="1694" spans="1:3" x14ac:dyDescent="0.45">
      <c r="A1694" t="s">
        <v>44</v>
      </c>
      <c r="B1694">
        <v>0</v>
      </c>
      <c r="C1694" t="s">
        <v>526</v>
      </c>
    </row>
    <row r="1695" spans="1:3" x14ac:dyDescent="0.45">
      <c r="A1695" t="s">
        <v>267</v>
      </c>
      <c r="B1695">
        <v>0</v>
      </c>
      <c r="C1695" t="s">
        <v>526</v>
      </c>
    </row>
    <row r="1696" spans="1:3" x14ac:dyDescent="0.45">
      <c r="A1696" t="s">
        <v>266</v>
      </c>
      <c r="B1696">
        <v>0</v>
      </c>
      <c r="C1696" t="s">
        <v>526</v>
      </c>
    </row>
    <row r="1697" spans="1:3" x14ac:dyDescent="0.45">
      <c r="A1697" t="s">
        <v>265</v>
      </c>
      <c r="B1697">
        <v>0</v>
      </c>
      <c r="C1697" t="s">
        <v>526</v>
      </c>
    </row>
    <row r="1698" spans="1:3" x14ac:dyDescent="0.45">
      <c r="A1698" t="s">
        <v>244</v>
      </c>
      <c r="B1698">
        <v>0</v>
      </c>
      <c r="C1698" t="s">
        <v>526</v>
      </c>
    </row>
    <row r="1699" spans="1:3" x14ac:dyDescent="0.45">
      <c r="A1699" t="s">
        <v>245</v>
      </c>
      <c r="B1699">
        <v>0</v>
      </c>
      <c r="C1699" t="s">
        <v>526</v>
      </c>
    </row>
    <row r="1700" spans="1:3" x14ac:dyDescent="0.45">
      <c r="A1700" t="s">
        <v>246</v>
      </c>
      <c r="B1700">
        <v>0</v>
      </c>
      <c r="C1700" t="s">
        <v>526</v>
      </c>
    </row>
    <row r="1701" spans="1:3" x14ac:dyDescent="0.45">
      <c r="A1701" t="s">
        <v>247</v>
      </c>
      <c r="B1701">
        <v>0</v>
      </c>
      <c r="C1701" t="s">
        <v>526</v>
      </c>
    </row>
    <row r="1702" spans="1:3" x14ac:dyDescent="0.45">
      <c r="A1702" t="s">
        <v>248</v>
      </c>
      <c r="B1702">
        <v>0</v>
      </c>
      <c r="C1702" t="s">
        <v>526</v>
      </c>
    </row>
    <row r="1703" spans="1:3" x14ac:dyDescent="0.45">
      <c r="A1703" t="s">
        <v>249</v>
      </c>
      <c r="B1703">
        <v>0</v>
      </c>
      <c r="C1703" t="s">
        <v>526</v>
      </c>
    </row>
    <row r="1704" spans="1:3" x14ac:dyDescent="0.45">
      <c r="A1704" t="s">
        <v>251</v>
      </c>
      <c r="B1704">
        <v>0</v>
      </c>
      <c r="C1704" t="s">
        <v>526</v>
      </c>
    </row>
    <row r="1705" spans="1:3" x14ac:dyDescent="0.45">
      <c r="A1705" t="s">
        <v>252</v>
      </c>
      <c r="B1705">
        <v>0</v>
      </c>
      <c r="C1705" t="s">
        <v>526</v>
      </c>
    </row>
    <row r="1706" spans="1:3" x14ac:dyDescent="0.45">
      <c r="A1706" t="s">
        <v>253</v>
      </c>
      <c r="B1706">
        <v>0</v>
      </c>
      <c r="C1706" t="s">
        <v>526</v>
      </c>
    </row>
    <row r="1707" spans="1:3" x14ac:dyDescent="0.45">
      <c r="A1707" t="s">
        <v>26</v>
      </c>
      <c r="B1707">
        <v>0</v>
      </c>
      <c r="C1707" t="s">
        <v>526</v>
      </c>
    </row>
    <row r="1708" spans="1:3" x14ac:dyDescent="0.45">
      <c r="A1708" t="s">
        <v>275</v>
      </c>
      <c r="B1708">
        <v>0</v>
      </c>
      <c r="C1708" t="s">
        <v>526</v>
      </c>
    </row>
    <row r="1709" spans="1:3" x14ac:dyDescent="0.45">
      <c r="A1709" t="s">
        <v>274</v>
      </c>
      <c r="B1709">
        <v>0</v>
      </c>
      <c r="C1709" t="s">
        <v>526</v>
      </c>
    </row>
    <row r="1710" spans="1:3" x14ac:dyDescent="0.45">
      <c r="A1710" t="s">
        <v>273</v>
      </c>
      <c r="B1710">
        <v>0</v>
      </c>
      <c r="C1710" t="s">
        <v>526</v>
      </c>
    </row>
    <row r="1711" spans="1:3" x14ac:dyDescent="0.45">
      <c r="A1711" t="s">
        <v>402</v>
      </c>
      <c r="B1711">
        <v>0</v>
      </c>
      <c r="C1711" t="s">
        <v>526</v>
      </c>
    </row>
    <row r="1712" spans="1:3" x14ac:dyDescent="0.45">
      <c r="A1712" t="s">
        <v>389</v>
      </c>
      <c r="B1712">
        <v>0</v>
      </c>
      <c r="C1712" t="s">
        <v>526</v>
      </c>
    </row>
    <row r="1713" spans="1:3" x14ac:dyDescent="0.45">
      <c r="A1713" t="s">
        <v>390</v>
      </c>
      <c r="B1713">
        <v>0</v>
      </c>
      <c r="C1713" t="s">
        <v>526</v>
      </c>
    </row>
    <row r="1714" spans="1:3" x14ac:dyDescent="0.45">
      <c r="A1714" t="s">
        <v>391</v>
      </c>
      <c r="B1714">
        <v>0</v>
      </c>
      <c r="C1714" t="s">
        <v>526</v>
      </c>
    </row>
    <row r="1715" spans="1:3" x14ac:dyDescent="0.45">
      <c r="A1715" t="s">
        <v>392</v>
      </c>
      <c r="B1715">
        <v>0</v>
      </c>
      <c r="C1715" t="s">
        <v>526</v>
      </c>
    </row>
    <row r="1716" spans="1:3" x14ac:dyDescent="0.45">
      <c r="A1716" t="s">
        <v>393</v>
      </c>
      <c r="B1716">
        <v>0</v>
      </c>
      <c r="C1716" t="s">
        <v>526</v>
      </c>
    </row>
    <row r="1717" spans="1:3" x14ac:dyDescent="0.45">
      <c r="A1717" t="s">
        <v>394</v>
      </c>
      <c r="B1717">
        <v>0</v>
      </c>
      <c r="C1717" t="s">
        <v>526</v>
      </c>
    </row>
    <row r="1718" spans="1:3" x14ac:dyDescent="0.45">
      <c r="A1718" t="s">
        <v>396</v>
      </c>
      <c r="B1718">
        <v>0</v>
      </c>
      <c r="C1718" t="s">
        <v>526</v>
      </c>
    </row>
    <row r="1719" spans="1:3" x14ac:dyDescent="0.45">
      <c r="A1719" t="s">
        <v>388</v>
      </c>
      <c r="B1719">
        <v>0</v>
      </c>
      <c r="C1719" t="s">
        <v>526</v>
      </c>
    </row>
    <row r="1720" spans="1:3" x14ac:dyDescent="0.45">
      <c r="A1720" t="s">
        <v>398</v>
      </c>
      <c r="B1720">
        <v>0</v>
      </c>
      <c r="C1720" t="s">
        <v>526</v>
      </c>
    </row>
    <row r="1721" spans="1:3" x14ac:dyDescent="0.45">
      <c r="A1721" t="s">
        <v>400</v>
      </c>
      <c r="B1721">
        <v>0</v>
      </c>
      <c r="C1721" t="s">
        <v>526</v>
      </c>
    </row>
    <row r="1722" spans="1:3" x14ac:dyDescent="0.45">
      <c r="A1722" t="s">
        <v>401</v>
      </c>
      <c r="B1722">
        <v>0</v>
      </c>
      <c r="C1722" t="s">
        <v>526</v>
      </c>
    </row>
    <row r="1723" spans="1:3" x14ac:dyDescent="0.45">
      <c r="A1723" t="s">
        <v>403</v>
      </c>
      <c r="B1723">
        <v>0</v>
      </c>
      <c r="C1723" t="s">
        <v>526</v>
      </c>
    </row>
    <row r="1724" spans="1:3" x14ac:dyDescent="0.45">
      <c r="A1724" t="s">
        <v>271</v>
      </c>
      <c r="B1724">
        <v>0</v>
      </c>
      <c r="C1724" t="s">
        <v>526</v>
      </c>
    </row>
    <row r="1725" spans="1:3" x14ac:dyDescent="0.45">
      <c r="A1725" t="s">
        <v>404</v>
      </c>
      <c r="B1725">
        <v>0</v>
      </c>
      <c r="C1725" t="s">
        <v>526</v>
      </c>
    </row>
    <row r="1726" spans="1:3" x14ac:dyDescent="0.45">
      <c r="A1726" t="s">
        <v>405</v>
      </c>
      <c r="B1726">
        <v>0</v>
      </c>
      <c r="C1726" t="s">
        <v>526</v>
      </c>
    </row>
    <row r="1727" spans="1:3" x14ac:dyDescent="0.45">
      <c r="A1727" t="s">
        <v>406</v>
      </c>
      <c r="B1727">
        <v>0</v>
      </c>
      <c r="C1727" t="s">
        <v>526</v>
      </c>
    </row>
    <row r="1728" spans="1:3" x14ac:dyDescent="0.45">
      <c r="A1728" t="s">
        <v>407</v>
      </c>
      <c r="B1728">
        <v>0</v>
      </c>
      <c r="C1728" t="s">
        <v>526</v>
      </c>
    </row>
    <row r="1729" spans="1:3" x14ac:dyDescent="0.45">
      <c r="A1729" t="s">
        <v>408</v>
      </c>
      <c r="B1729">
        <v>0</v>
      </c>
      <c r="C1729" t="s">
        <v>526</v>
      </c>
    </row>
    <row r="1730" spans="1:3" x14ac:dyDescent="0.45">
      <c r="A1730" t="s">
        <v>387</v>
      </c>
      <c r="B1730">
        <v>0</v>
      </c>
      <c r="C1730" t="s">
        <v>526</v>
      </c>
    </row>
    <row r="1731" spans="1:3" x14ac:dyDescent="0.45">
      <c r="A1731" t="s">
        <v>339</v>
      </c>
      <c r="B1731">
        <v>0</v>
      </c>
      <c r="C1731" t="s">
        <v>526</v>
      </c>
    </row>
    <row r="1732" spans="1:3" x14ac:dyDescent="0.45">
      <c r="A1732" t="s">
        <v>338</v>
      </c>
      <c r="B1732">
        <v>0</v>
      </c>
      <c r="C1732" t="s">
        <v>526</v>
      </c>
    </row>
    <row r="1733" spans="1:3" x14ac:dyDescent="0.45">
      <c r="A1733" t="s">
        <v>337</v>
      </c>
      <c r="B1733">
        <v>0</v>
      </c>
      <c r="C1733" t="s">
        <v>526</v>
      </c>
    </row>
    <row r="1734" spans="1:3" x14ac:dyDescent="0.45">
      <c r="A1734" t="s">
        <v>269</v>
      </c>
      <c r="B1734">
        <v>0</v>
      </c>
      <c r="C1734" t="s">
        <v>526</v>
      </c>
    </row>
    <row r="1735" spans="1:3" x14ac:dyDescent="0.45">
      <c r="A1735" t="s">
        <v>270</v>
      </c>
      <c r="B1735">
        <v>0</v>
      </c>
      <c r="C1735" t="s">
        <v>526</v>
      </c>
    </row>
    <row r="1736" spans="1:3" x14ac:dyDescent="0.45">
      <c r="A1736" t="s">
        <v>254</v>
      </c>
      <c r="B1736">
        <v>0</v>
      </c>
      <c r="C1736" t="s">
        <v>526</v>
      </c>
    </row>
    <row r="1737" spans="1:3" x14ac:dyDescent="0.45">
      <c r="A1737" t="s">
        <v>255</v>
      </c>
      <c r="B1737">
        <v>0</v>
      </c>
      <c r="C1737" t="s">
        <v>526</v>
      </c>
    </row>
    <row r="1738" spans="1:3" x14ac:dyDescent="0.45">
      <c r="A1738" t="s">
        <v>48</v>
      </c>
      <c r="B1738">
        <v>0</v>
      </c>
      <c r="C1738" t="s">
        <v>526</v>
      </c>
    </row>
    <row r="1739" spans="1:3" x14ac:dyDescent="0.45">
      <c r="A1739" t="s">
        <v>298</v>
      </c>
      <c r="B1739">
        <v>0</v>
      </c>
      <c r="C1739" t="s">
        <v>526</v>
      </c>
    </row>
    <row r="1740" spans="1:3" x14ac:dyDescent="0.45">
      <c r="A1740" t="s">
        <v>335</v>
      </c>
      <c r="B1740">
        <v>0</v>
      </c>
      <c r="C1740" t="s">
        <v>526</v>
      </c>
    </row>
    <row r="1741" spans="1:3" x14ac:dyDescent="0.45">
      <c r="A1741" t="s">
        <v>336</v>
      </c>
      <c r="B1741">
        <v>0</v>
      </c>
      <c r="C1741" t="s">
        <v>526</v>
      </c>
    </row>
    <row r="1742" spans="1:3" x14ac:dyDescent="0.45">
      <c r="A1742" t="s">
        <v>327</v>
      </c>
      <c r="B1742">
        <v>0</v>
      </c>
      <c r="C1742" t="s">
        <v>526</v>
      </c>
    </row>
    <row r="1743" spans="1:3" x14ac:dyDescent="0.45">
      <c r="A1743" t="s">
        <v>314</v>
      </c>
      <c r="B1743">
        <v>0</v>
      </c>
      <c r="C1743" t="s">
        <v>526</v>
      </c>
    </row>
    <row r="1744" spans="1:3" x14ac:dyDescent="0.45">
      <c r="A1744" t="s">
        <v>38</v>
      </c>
      <c r="B1744">
        <v>0</v>
      </c>
      <c r="C1744" t="s">
        <v>526</v>
      </c>
    </row>
    <row r="1745" spans="1:3" x14ac:dyDescent="0.45">
      <c r="A1745" t="s">
        <v>313</v>
      </c>
      <c r="B1745">
        <v>0</v>
      </c>
      <c r="C1745" t="s">
        <v>526</v>
      </c>
    </row>
    <row r="1746" spans="1:3" x14ac:dyDescent="0.45">
      <c r="A1746" t="s">
        <v>41</v>
      </c>
      <c r="B1746">
        <v>0</v>
      </c>
      <c r="C1746" t="s">
        <v>526</v>
      </c>
    </row>
    <row r="1747" spans="1:3" x14ac:dyDescent="0.45">
      <c r="A1747" t="s">
        <v>293</v>
      </c>
      <c r="B1747">
        <v>0</v>
      </c>
      <c r="C1747" t="s">
        <v>526</v>
      </c>
    </row>
    <row r="1748" spans="1:3" x14ac:dyDescent="0.45">
      <c r="A1748" t="s">
        <v>294</v>
      </c>
      <c r="B1748">
        <v>0</v>
      </c>
      <c r="C1748" t="s">
        <v>526</v>
      </c>
    </row>
    <row r="1749" spans="1:3" x14ac:dyDescent="0.45">
      <c r="A1749" t="s">
        <v>296</v>
      </c>
      <c r="B1749">
        <v>0</v>
      </c>
      <c r="C1749" t="s">
        <v>526</v>
      </c>
    </row>
    <row r="1750" spans="1:3" x14ac:dyDescent="0.45">
      <c r="A1750" t="s">
        <v>297</v>
      </c>
      <c r="B1750">
        <v>0</v>
      </c>
      <c r="C1750" t="s">
        <v>526</v>
      </c>
    </row>
    <row r="1751" spans="1:3" x14ac:dyDescent="0.45">
      <c r="A1751" t="s">
        <v>299</v>
      </c>
      <c r="B1751">
        <v>0</v>
      </c>
      <c r="C1751" t="s">
        <v>526</v>
      </c>
    </row>
    <row r="1752" spans="1:3" x14ac:dyDescent="0.45">
      <c r="A1752" t="s">
        <v>333</v>
      </c>
      <c r="B1752">
        <v>0</v>
      </c>
      <c r="C1752" t="s">
        <v>526</v>
      </c>
    </row>
    <row r="1753" spans="1:3" x14ac:dyDescent="0.45">
      <c r="A1753" t="s">
        <v>300</v>
      </c>
      <c r="B1753">
        <v>0</v>
      </c>
      <c r="C1753" t="s">
        <v>526</v>
      </c>
    </row>
    <row r="1754" spans="1:3" x14ac:dyDescent="0.45">
      <c r="A1754" t="s">
        <v>301</v>
      </c>
      <c r="B1754">
        <v>0</v>
      </c>
      <c r="C1754" t="s">
        <v>526</v>
      </c>
    </row>
    <row r="1755" spans="1:3" x14ac:dyDescent="0.45">
      <c r="A1755" t="s">
        <v>292</v>
      </c>
      <c r="B1755">
        <v>0</v>
      </c>
      <c r="C1755" t="s">
        <v>526</v>
      </c>
    </row>
    <row r="1756" spans="1:3" x14ac:dyDescent="0.45">
      <c r="A1756" t="s">
        <v>302</v>
      </c>
      <c r="B1756">
        <v>0</v>
      </c>
      <c r="C1756" t="s">
        <v>526</v>
      </c>
    </row>
    <row r="1757" spans="1:3" x14ac:dyDescent="0.45">
      <c r="A1757" t="s">
        <v>304</v>
      </c>
      <c r="B1757">
        <v>0</v>
      </c>
      <c r="C1757" t="s">
        <v>526</v>
      </c>
    </row>
    <row r="1758" spans="1:3" x14ac:dyDescent="0.45">
      <c r="A1758" t="s">
        <v>306</v>
      </c>
      <c r="B1758">
        <v>0</v>
      </c>
      <c r="C1758" t="s">
        <v>526</v>
      </c>
    </row>
    <row r="1759" spans="1:3" x14ac:dyDescent="0.45">
      <c r="A1759" t="s">
        <v>307</v>
      </c>
      <c r="B1759">
        <v>0</v>
      </c>
      <c r="C1759" t="s">
        <v>526</v>
      </c>
    </row>
    <row r="1760" spans="1:3" x14ac:dyDescent="0.45">
      <c r="A1760" t="s">
        <v>309</v>
      </c>
      <c r="B1760">
        <v>0</v>
      </c>
      <c r="C1760" t="s">
        <v>526</v>
      </c>
    </row>
    <row r="1761" spans="1:3" x14ac:dyDescent="0.45">
      <c r="A1761" t="s">
        <v>310</v>
      </c>
      <c r="B1761">
        <v>0</v>
      </c>
      <c r="C1761" t="s">
        <v>526</v>
      </c>
    </row>
    <row r="1762" spans="1:3" x14ac:dyDescent="0.45">
      <c r="A1762" t="s">
        <v>311</v>
      </c>
      <c r="B1762">
        <v>0</v>
      </c>
      <c r="C1762" t="s">
        <v>526</v>
      </c>
    </row>
    <row r="1763" spans="1:3" x14ac:dyDescent="0.45">
      <c r="A1763" t="s">
        <v>312</v>
      </c>
      <c r="B1763">
        <v>0</v>
      </c>
      <c r="C1763" t="s">
        <v>526</v>
      </c>
    </row>
    <row r="1764" spans="1:3" x14ac:dyDescent="0.45">
      <c r="A1764" t="s">
        <v>334</v>
      </c>
      <c r="B1764">
        <v>0</v>
      </c>
      <c r="C1764" t="s">
        <v>526</v>
      </c>
    </row>
    <row r="1765" spans="1:3" x14ac:dyDescent="0.45">
      <c r="A1765" t="s">
        <v>332</v>
      </c>
      <c r="B1765">
        <v>0</v>
      </c>
      <c r="C1765" t="s">
        <v>526</v>
      </c>
    </row>
    <row r="1766" spans="1:3" x14ac:dyDescent="0.45">
      <c r="A1766" t="s">
        <v>256</v>
      </c>
      <c r="B1766">
        <v>0</v>
      </c>
      <c r="C1766" t="s">
        <v>526</v>
      </c>
    </row>
    <row r="1767" spans="1:3" x14ac:dyDescent="0.45">
      <c r="A1767" t="s">
        <v>318</v>
      </c>
      <c r="B1767">
        <v>0</v>
      </c>
      <c r="C1767" t="s">
        <v>526</v>
      </c>
    </row>
    <row r="1768" spans="1:3" x14ac:dyDescent="0.45">
      <c r="A1768" t="s">
        <v>257</v>
      </c>
      <c r="B1768">
        <v>0</v>
      </c>
      <c r="C1768" t="s">
        <v>526</v>
      </c>
    </row>
    <row r="1769" spans="1:3" x14ac:dyDescent="0.45">
      <c r="A1769" t="s">
        <v>258</v>
      </c>
      <c r="B1769">
        <v>0</v>
      </c>
      <c r="C1769" t="s">
        <v>526</v>
      </c>
    </row>
    <row r="1770" spans="1:3" x14ac:dyDescent="0.45">
      <c r="A1770" t="s">
        <v>259</v>
      </c>
      <c r="B1770">
        <v>0</v>
      </c>
      <c r="C1770" t="s">
        <v>526</v>
      </c>
    </row>
    <row r="1771" spans="1:3" x14ac:dyDescent="0.45">
      <c r="A1771" t="s">
        <v>260</v>
      </c>
      <c r="B1771">
        <v>0</v>
      </c>
      <c r="C1771" t="s">
        <v>526</v>
      </c>
    </row>
    <row r="1772" spans="1:3" x14ac:dyDescent="0.45">
      <c r="A1772" t="s">
        <v>261</v>
      </c>
      <c r="B1772">
        <v>0</v>
      </c>
      <c r="C1772" t="s">
        <v>526</v>
      </c>
    </row>
    <row r="1773" spans="1:3" x14ac:dyDescent="0.45">
      <c r="A1773" t="s">
        <v>262</v>
      </c>
      <c r="B1773">
        <v>0</v>
      </c>
      <c r="C1773" t="s">
        <v>526</v>
      </c>
    </row>
    <row r="1774" spans="1:3" x14ac:dyDescent="0.45">
      <c r="A1774" t="s">
        <v>263</v>
      </c>
      <c r="B1774">
        <v>0</v>
      </c>
      <c r="C1774" t="s">
        <v>526</v>
      </c>
    </row>
    <row r="1775" spans="1:3" x14ac:dyDescent="0.45">
      <c r="A1775" t="s">
        <v>49</v>
      </c>
      <c r="B1775">
        <v>0</v>
      </c>
      <c r="C1775" t="s">
        <v>526</v>
      </c>
    </row>
    <row r="1776" spans="1:3" x14ac:dyDescent="0.45">
      <c r="A1776" t="s">
        <v>289</v>
      </c>
      <c r="B1776">
        <v>0</v>
      </c>
      <c r="C1776" t="s">
        <v>526</v>
      </c>
    </row>
    <row r="1777" spans="1:3" x14ac:dyDescent="0.45">
      <c r="A1777" t="s">
        <v>290</v>
      </c>
      <c r="B1777">
        <v>0</v>
      </c>
      <c r="C1777" t="s">
        <v>526</v>
      </c>
    </row>
    <row r="1778" spans="1:3" x14ac:dyDescent="0.45">
      <c r="A1778" t="s">
        <v>291</v>
      </c>
      <c r="B1778">
        <v>0</v>
      </c>
      <c r="C1778" t="s">
        <v>526</v>
      </c>
    </row>
    <row r="1779" spans="1:3" x14ac:dyDescent="0.45">
      <c r="A1779" t="s">
        <v>319</v>
      </c>
      <c r="B1779">
        <v>0</v>
      </c>
      <c r="C1779" t="s">
        <v>526</v>
      </c>
    </row>
    <row r="1780" spans="1:3" x14ac:dyDescent="0.45">
      <c r="A1780" t="s">
        <v>331</v>
      </c>
      <c r="B1780">
        <v>0</v>
      </c>
      <c r="C1780" t="s">
        <v>526</v>
      </c>
    </row>
    <row r="1781" spans="1:3" x14ac:dyDescent="0.45">
      <c r="A1781" t="s">
        <v>320</v>
      </c>
      <c r="B1781">
        <v>0</v>
      </c>
      <c r="C1781" t="s">
        <v>526</v>
      </c>
    </row>
    <row r="1782" spans="1:3" x14ac:dyDescent="0.45">
      <c r="A1782" t="s">
        <v>321</v>
      </c>
      <c r="B1782">
        <v>0</v>
      </c>
      <c r="C1782" t="s">
        <v>526</v>
      </c>
    </row>
    <row r="1783" spans="1:3" x14ac:dyDescent="0.45">
      <c r="A1783" t="s">
        <v>322</v>
      </c>
      <c r="B1783">
        <v>0</v>
      </c>
      <c r="C1783" t="s">
        <v>526</v>
      </c>
    </row>
    <row r="1784" spans="1:3" x14ac:dyDescent="0.45">
      <c r="A1784" t="s">
        <v>37</v>
      </c>
      <c r="B1784">
        <v>0</v>
      </c>
      <c r="C1784" t="s">
        <v>526</v>
      </c>
    </row>
    <row r="1785" spans="1:3" x14ac:dyDescent="0.45">
      <c r="A1785" t="s">
        <v>323</v>
      </c>
      <c r="B1785">
        <v>0</v>
      </c>
      <c r="C1785" t="s">
        <v>526</v>
      </c>
    </row>
    <row r="1786" spans="1:3" x14ac:dyDescent="0.45">
      <c r="A1786" t="s">
        <v>325</v>
      </c>
      <c r="B1786">
        <v>0</v>
      </c>
      <c r="C1786" t="s">
        <v>526</v>
      </c>
    </row>
    <row r="1787" spans="1:3" x14ac:dyDescent="0.45">
      <c r="A1787" t="s">
        <v>316</v>
      </c>
      <c r="B1787">
        <v>0</v>
      </c>
      <c r="C1787" t="s">
        <v>526</v>
      </c>
    </row>
    <row r="1788" spans="1:3" x14ac:dyDescent="0.45">
      <c r="A1788" t="s">
        <v>326</v>
      </c>
      <c r="B1788">
        <v>0</v>
      </c>
      <c r="C1788" t="s">
        <v>526</v>
      </c>
    </row>
    <row r="1789" spans="1:3" x14ac:dyDescent="0.45">
      <c r="A1789" t="s">
        <v>328</v>
      </c>
      <c r="B1789">
        <v>0</v>
      </c>
      <c r="C1789" t="s">
        <v>526</v>
      </c>
    </row>
    <row r="1790" spans="1:3" x14ac:dyDescent="0.45">
      <c r="A1790" t="s">
        <v>329</v>
      </c>
      <c r="B1790">
        <v>0</v>
      </c>
      <c r="C1790" t="s">
        <v>526</v>
      </c>
    </row>
    <row r="1791" spans="1:3" x14ac:dyDescent="0.45">
      <c r="A1791" t="s">
        <v>330</v>
      </c>
      <c r="B1791">
        <v>0</v>
      </c>
      <c r="C1791" t="s">
        <v>526</v>
      </c>
    </row>
    <row r="1792" spans="1:3" x14ac:dyDescent="0.45">
      <c r="A1792" t="s">
        <v>409</v>
      </c>
      <c r="B1792">
        <v>0</v>
      </c>
      <c r="C1792" t="s">
        <v>526</v>
      </c>
    </row>
    <row r="1793" spans="1:3" x14ac:dyDescent="0.45">
      <c r="A1793" t="s">
        <v>399</v>
      </c>
      <c r="B1793">
        <v>0</v>
      </c>
      <c r="C1793" t="s">
        <v>526</v>
      </c>
    </row>
    <row r="1794" spans="1:3" x14ac:dyDescent="0.45">
      <c r="A1794" t="s">
        <v>410</v>
      </c>
      <c r="B1794">
        <v>0</v>
      </c>
      <c r="C1794" t="s">
        <v>526</v>
      </c>
    </row>
    <row r="1795" spans="1:3" x14ac:dyDescent="0.45">
      <c r="A1795" t="s">
        <v>118</v>
      </c>
      <c r="B1795">
        <v>0</v>
      </c>
      <c r="C1795" t="s">
        <v>526</v>
      </c>
    </row>
    <row r="1796" spans="1:3" x14ac:dyDescent="0.45">
      <c r="A1796" t="s">
        <v>102</v>
      </c>
      <c r="B1796">
        <v>0</v>
      </c>
      <c r="C1796" t="s">
        <v>526</v>
      </c>
    </row>
    <row r="1797" spans="1:3" x14ac:dyDescent="0.45">
      <c r="A1797" t="s">
        <v>104</v>
      </c>
      <c r="B1797">
        <v>0</v>
      </c>
      <c r="C1797" t="s">
        <v>526</v>
      </c>
    </row>
    <row r="1798" spans="1:3" x14ac:dyDescent="0.45">
      <c r="A1798" t="s">
        <v>105</v>
      </c>
      <c r="B1798">
        <v>0</v>
      </c>
      <c r="C1798" t="s">
        <v>526</v>
      </c>
    </row>
    <row r="1799" spans="1:3" x14ac:dyDescent="0.45">
      <c r="A1799" t="s">
        <v>106</v>
      </c>
      <c r="B1799">
        <v>0</v>
      </c>
      <c r="C1799" t="s">
        <v>526</v>
      </c>
    </row>
    <row r="1800" spans="1:3" x14ac:dyDescent="0.45">
      <c r="A1800" t="s">
        <v>107</v>
      </c>
      <c r="B1800">
        <v>0</v>
      </c>
      <c r="C1800" t="s">
        <v>526</v>
      </c>
    </row>
    <row r="1801" spans="1:3" x14ac:dyDescent="0.45">
      <c r="A1801" t="s">
        <v>109</v>
      </c>
      <c r="B1801">
        <v>0</v>
      </c>
      <c r="C1801" t="s">
        <v>526</v>
      </c>
    </row>
    <row r="1802" spans="1:3" x14ac:dyDescent="0.45">
      <c r="A1802" t="s">
        <v>111</v>
      </c>
      <c r="B1802">
        <v>0</v>
      </c>
      <c r="C1802" t="s">
        <v>526</v>
      </c>
    </row>
    <row r="1803" spans="1:3" x14ac:dyDescent="0.45">
      <c r="A1803" t="s">
        <v>112</v>
      </c>
      <c r="B1803">
        <v>0</v>
      </c>
      <c r="C1803" t="s">
        <v>526</v>
      </c>
    </row>
    <row r="1804" spans="1:3" x14ac:dyDescent="0.45">
      <c r="A1804" t="s">
        <v>113</v>
      </c>
      <c r="B1804">
        <v>0</v>
      </c>
      <c r="C1804" t="s">
        <v>526</v>
      </c>
    </row>
    <row r="1805" spans="1:3" x14ac:dyDescent="0.45">
      <c r="A1805" t="s">
        <v>114</v>
      </c>
      <c r="B1805">
        <v>0</v>
      </c>
      <c r="C1805" t="s">
        <v>526</v>
      </c>
    </row>
    <row r="1806" spans="1:3" x14ac:dyDescent="0.45">
      <c r="A1806" t="s">
        <v>117</v>
      </c>
      <c r="B1806">
        <v>0</v>
      </c>
      <c r="C1806" t="s">
        <v>526</v>
      </c>
    </row>
    <row r="1807" spans="1:3" x14ac:dyDescent="0.45">
      <c r="A1807" t="s">
        <v>119</v>
      </c>
      <c r="B1807">
        <v>0</v>
      </c>
      <c r="C1807" t="s">
        <v>526</v>
      </c>
    </row>
    <row r="1808" spans="1:3" x14ac:dyDescent="0.45">
      <c r="A1808" t="s">
        <v>100</v>
      </c>
      <c r="B1808">
        <v>0</v>
      </c>
      <c r="C1808" t="s">
        <v>526</v>
      </c>
    </row>
    <row r="1809" spans="1:3" x14ac:dyDescent="0.45">
      <c r="A1809" t="s">
        <v>240</v>
      </c>
      <c r="B1809">
        <v>0</v>
      </c>
      <c r="C1809" t="s">
        <v>526</v>
      </c>
    </row>
    <row r="1810" spans="1:3" x14ac:dyDescent="0.45">
      <c r="A1810" t="s">
        <v>197</v>
      </c>
      <c r="B1810">
        <v>0</v>
      </c>
      <c r="C1810" t="s">
        <v>526</v>
      </c>
    </row>
    <row r="1811" spans="1:3" x14ac:dyDescent="0.45">
      <c r="A1811" t="s">
        <v>242</v>
      </c>
      <c r="B1811">
        <v>0</v>
      </c>
      <c r="C1811" t="s">
        <v>526</v>
      </c>
    </row>
    <row r="1812" spans="1:3" x14ac:dyDescent="0.45">
      <c r="A1812" t="s">
        <v>243</v>
      </c>
      <c r="B1812">
        <v>0</v>
      </c>
      <c r="C1812" t="s">
        <v>526</v>
      </c>
    </row>
    <row r="1813" spans="1:3" x14ac:dyDescent="0.45">
      <c r="A1813" t="s">
        <v>365</v>
      </c>
      <c r="B1813">
        <v>0</v>
      </c>
      <c r="C1813" t="s">
        <v>526</v>
      </c>
    </row>
    <row r="1814" spans="1:3" x14ac:dyDescent="0.45">
      <c r="A1814" t="s">
        <v>366</v>
      </c>
      <c r="B1814">
        <v>0</v>
      </c>
      <c r="C1814" t="s">
        <v>526</v>
      </c>
    </row>
    <row r="1815" spans="1:3" x14ac:dyDescent="0.45">
      <c r="A1815" t="s">
        <v>368</v>
      </c>
      <c r="B1815">
        <v>0</v>
      </c>
      <c r="C1815" t="s">
        <v>526</v>
      </c>
    </row>
    <row r="1816" spans="1:3" x14ac:dyDescent="0.45">
      <c r="A1816" t="s">
        <v>371</v>
      </c>
      <c r="B1816">
        <v>0</v>
      </c>
      <c r="C1816" t="s">
        <v>526</v>
      </c>
    </row>
    <row r="1817" spans="1:3" x14ac:dyDescent="0.45">
      <c r="A1817" t="s">
        <v>50</v>
      </c>
      <c r="B1817">
        <v>0</v>
      </c>
      <c r="C1817" t="s">
        <v>526</v>
      </c>
    </row>
    <row r="1818" spans="1:3" x14ac:dyDescent="0.45">
      <c r="A1818" t="s">
        <v>372</v>
      </c>
      <c r="B1818">
        <v>0</v>
      </c>
      <c r="C1818" t="s">
        <v>526</v>
      </c>
    </row>
    <row r="1819" spans="1:3" x14ac:dyDescent="0.45">
      <c r="A1819" t="s">
        <v>373</v>
      </c>
      <c r="B1819">
        <v>0</v>
      </c>
      <c r="C1819" t="s">
        <v>526</v>
      </c>
    </row>
    <row r="1820" spans="1:3" x14ac:dyDescent="0.45">
      <c r="A1820" t="s">
        <v>101</v>
      </c>
      <c r="B1820">
        <v>0</v>
      </c>
      <c r="C1820" t="s">
        <v>526</v>
      </c>
    </row>
    <row r="1821" spans="1:3" x14ac:dyDescent="0.45">
      <c r="A1821" t="s">
        <v>120</v>
      </c>
      <c r="B1821">
        <v>0</v>
      </c>
      <c r="C1821" t="s">
        <v>526</v>
      </c>
    </row>
    <row r="1822" spans="1:3" x14ac:dyDescent="0.45">
      <c r="A1822" t="s">
        <v>376</v>
      </c>
      <c r="B1822">
        <v>0</v>
      </c>
      <c r="C1822" t="s">
        <v>526</v>
      </c>
    </row>
    <row r="1823" spans="1:3" x14ac:dyDescent="0.45">
      <c r="A1823" t="s">
        <v>131</v>
      </c>
      <c r="B1823">
        <v>0</v>
      </c>
      <c r="C1823" t="s">
        <v>526</v>
      </c>
    </row>
    <row r="1824" spans="1:3" x14ac:dyDescent="0.45">
      <c r="A1824" t="s">
        <v>96</v>
      </c>
      <c r="B1824">
        <v>0</v>
      </c>
      <c r="C1824" t="s">
        <v>526</v>
      </c>
    </row>
    <row r="1825" spans="1:3" x14ac:dyDescent="0.45">
      <c r="A1825" t="s">
        <v>77</v>
      </c>
      <c r="B1825">
        <v>0</v>
      </c>
      <c r="C1825" t="s">
        <v>526</v>
      </c>
    </row>
    <row r="1826" spans="1:3" x14ac:dyDescent="0.45">
      <c r="A1826" t="s">
        <v>98</v>
      </c>
      <c r="B1826">
        <v>0</v>
      </c>
      <c r="C1826" t="s">
        <v>526</v>
      </c>
    </row>
    <row r="1827" spans="1:3" x14ac:dyDescent="0.45">
      <c r="A1827" t="s">
        <v>122</v>
      </c>
      <c r="B1827">
        <v>0</v>
      </c>
      <c r="C1827" t="s">
        <v>526</v>
      </c>
    </row>
    <row r="1828" spans="1:3" x14ac:dyDescent="0.45">
      <c r="A1828" t="s">
        <v>124</v>
      </c>
      <c r="B1828">
        <v>0</v>
      </c>
      <c r="C1828" t="s">
        <v>526</v>
      </c>
    </row>
    <row r="1829" spans="1:3" x14ac:dyDescent="0.45">
      <c r="A1829" t="s">
        <v>125</v>
      </c>
      <c r="B1829">
        <v>0</v>
      </c>
      <c r="C1829" t="s">
        <v>526</v>
      </c>
    </row>
    <row r="1830" spans="1:3" x14ac:dyDescent="0.45">
      <c r="A1830" t="s">
        <v>126</v>
      </c>
      <c r="B1830">
        <v>0</v>
      </c>
      <c r="C1830" t="s">
        <v>526</v>
      </c>
    </row>
    <row r="1831" spans="1:3" x14ac:dyDescent="0.45">
      <c r="A1831" t="s">
        <v>127</v>
      </c>
      <c r="B1831">
        <v>0</v>
      </c>
      <c r="C1831" t="s">
        <v>526</v>
      </c>
    </row>
    <row r="1832" spans="1:3" x14ac:dyDescent="0.45">
      <c r="A1832" t="s">
        <v>128</v>
      </c>
      <c r="B1832">
        <v>0</v>
      </c>
      <c r="C1832" t="s">
        <v>526</v>
      </c>
    </row>
    <row r="1833" spans="1:3" x14ac:dyDescent="0.45">
      <c r="A1833" t="s">
        <v>129</v>
      </c>
      <c r="B1833">
        <v>0</v>
      </c>
      <c r="C1833" t="s">
        <v>526</v>
      </c>
    </row>
    <row r="1834" spans="1:3" x14ac:dyDescent="0.45">
      <c r="A1834" t="s">
        <v>130</v>
      </c>
      <c r="B1834">
        <v>0</v>
      </c>
      <c r="C1834" t="s">
        <v>526</v>
      </c>
    </row>
    <row r="1835" spans="1:3" x14ac:dyDescent="0.45">
      <c r="A1835" t="s">
        <v>132</v>
      </c>
      <c r="B1835">
        <v>0</v>
      </c>
      <c r="C1835" t="s">
        <v>526</v>
      </c>
    </row>
    <row r="1836" spans="1:3" x14ac:dyDescent="0.45">
      <c r="A1836" t="s">
        <v>110</v>
      </c>
      <c r="B1836">
        <v>0</v>
      </c>
      <c r="C1836" t="s">
        <v>526</v>
      </c>
    </row>
    <row r="1837" spans="1:3" x14ac:dyDescent="0.45">
      <c r="A1837" t="s">
        <v>123</v>
      </c>
      <c r="B1837">
        <v>0</v>
      </c>
      <c r="C1837" t="s">
        <v>526</v>
      </c>
    </row>
    <row r="1838" spans="1:3" x14ac:dyDescent="0.45">
      <c r="A1838" t="s">
        <v>133</v>
      </c>
      <c r="B1838">
        <v>0</v>
      </c>
      <c r="C1838" t="s">
        <v>526</v>
      </c>
    </row>
    <row r="1839" spans="1:3" x14ac:dyDescent="0.45">
      <c r="A1839" t="s">
        <v>135</v>
      </c>
      <c r="B1839">
        <v>0</v>
      </c>
      <c r="C1839" t="s">
        <v>526</v>
      </c>
    </row>
    <row r="1840" spans="1:3" x14ac:dyDescent="0.45">
      <c r="A1840" t="s">
        <v>136</v>
      </c>
      <c r="B1840">
        <v>0</v>
      </c>
      <c r="C1840" t="s">
        <v>526</v>
      </c>
    </row>
    <row r="1841" spans="1:3" x14ac:dyDescent="0.45">
      <c r="A1841" t="s">
        <v>138</v>
      </c>
      <c r="B1841">
        <v>0</v>
      </c>
      <c r="C1841" t="s">
        <v>526</v>
      </c>
    </row>
    <row r="1842" spans="1:3" x14ac:dyDescent="0.45">
      <c r="A1842" t="s">
        <v>139</v>
      </c>
      <c r="B1842">
        <v>0</v>
      </c>
      <c r="C1842" t="s">
        <v>526</v>
      </c>
    </row>
    <row r="1843" spans="1:3" x14ac:dyDescent="0.45">
      <c r="A1843" t="s">
        <v>140</v>
      </c>
      <c r="B1843">
        <v>0</v>
      </c>
      <c r="C1843" t="s">
        <v>526</v>
      </c>
    </row>
    <row r="1844" spans="1:3" x14ac:dyDescent="0.45">
      <c r="A1844" t="s">
        <v>141</v>
      </c>
      <c r="B1844">
        <v>0</v>
      </c>
      <c r="C1844" t="s">
        <v>526</v>
      </c>
    </row>
    <row r="1845" spans="1:3" x14ac:dyDescent="0.45">
      <c r="A1845" t="s">
        <v>142</v>
      </c>
      <c r="B1845">
        <v>0</v>
      </c>
      <c r="C1845" t="s">
        <v>526</v>
      </c>
    </row>
    <row r="1846" spans="1:3" x14ac:dyDescent="0.45">
      <c r="A1846" t="s">
        <v>143</v>
      </c>
      <c r="B1846">
        <v>0</v>
      </c>
      <c r="C1846" t="s">
        <v>526</v>
      </c>
    </row>
    <row r="1847" spans="1:3" x14ac:dyDescent="0.45">
      <c r="A1847" t="s">
        <v>121</v>
      </c>
      <c r="B1847">
        <v>0</v>
      </c>
      <c r="C1847" t="s">
        <v>526</v>
      </c>
    </row>
    <row r="1848" spans="1:3" x14ac:dyDescent="0.45">
      <c r="A1848" t="s">
        <v>374</v>
      </c>
      <c r="B1848">
        <v>0</v>
      </c>
      <c r="C1848" t="s">
        <v>526</v>
      </c>
    </row>
    <row r="1849" spans="1:3" x14ac:dyDescent="0.45">
      <c r="A1849" t="s">
        <v>377</v>
      </c>
      <c r="B1849">
        <v>0</v>
      </c>
      <c r="C1849" t="s">
        <v>526</v>
      </c>
    </row>
    <row r="1850" spans="1:3" x14ac:dyDescent="0.45">
      <c r="A1850" t="s">
        <v>422</v>
      </c>
      <c r="B1850">
        <v>0</v>
      </c>
      <c r="C1850" t="s">
        <v>526</v>
      </c>
    </row>
    <row r="1851" spans="1:3" x14ac:dyDescent="0.45">
      <c r="A1851" t="s">
        <v>24</v>
      </c>
      <c r="B1851">
        <v>0</v>
      </c>
      <c r="C1851" t="s">
        <v>526</v>
      </c>
    </row>
    <row r="1852" spans="1:3" x14ac:dyDescent="0.45">
      <c r="A1852" t="s">
        <v>360</v>
      </c>
      <c r="B1852">
        <v>0</v>
      </c>
      <c r="C1852" t="s">
        <v>526</v>
      </c>
    </row>
    <row r="1853" spans="1:3" x14ac:dyDescent="0.45">
      <c r="A1853" t="s">
        <v>385</v>
      </c>
      <c r="B1853">
        <v>0</v>
      </c>
      <c r="C1853" t="s">
        <v>526</v>
      </c>
    </row>
    <row r="1854" spans="1:3" x14ac:dyDescent="0.45">
      <c r="A1854" t="s">
        <v>363</v>
      </c>
      <c r="B1854">
        <v>0</v>
      </c>
      <c r="C1854" t="s">
        <v>526</v>
      </c>
    </row>
    <row r="1855" spans="1:3" x14ac:dyDescent="0.45">
      <c r="A1855" t="s">
        <v>386</v>
      </c>
      <c r="B1855">
        <v>0</v>
      </c>
      <c r="C1855" t="s">
        <v>526</v>
      </c>
    </row>
    <row r="1856" spans="1:3" x14ac:dyDescent="0.45">
      <c r="A1856" t="s">
        <v>411</v>
      </c>
      <c r="B1856">
        <v>0</v>
      </c>
      <c r="C1856" t="s">
        <v>526</v>
      </c>
    </row>
    <row r="1857" spans="1:3" x14ac:dyDescent="0.45">
      <c r="B1857">
        <v>0</v>
      </c>
      <c r="C1857" t="s">
        <v>526</v>
      </c>
    </row>
    <row r="1858" spans="1:3" x14ac:dyDescent="0.45">
      <c r="A1858" t="s">
        <v>414</v>
      </c>
      <c r="B1858">
        <v>0</v>
      </c>
      <c r="C1858" t="s">
        <v>526</v>
      </c>
    </row>
    <row r="1859" spans="1:3" x14ac:dyDescent="0.45">
      <c r="A1859" t="s">
        <v>415</v>
      </c>
      <c r="B1859">
        <v>0</v>
      </c>
      <c r="C1859" t="s">
        <v>526</v>
      </c>
    </row>
    <row r="1860" spans="1:3" x14ac:dyDescent="0.45">
      <c r="A1860" t="s">
        <v>416</v>
      </c>
      <c r="B1860">
        <v>0</v>
      </c>
      <c r="C1860" t="s">
        <v>526</v>
      </c>
    </row>
    <row r="1861" spans="1:3" x14ac:dyDescent="0.45">
      <c r="A1861" t="s">
        <v>417</v>
      </c>
      <c r="B1861">
        <v>0</v>
      </c>
      <c r="C1861" t="s">
        <v>526</v>
      </c>
    </row>
    <row r="1862" spans="1:3" x14ac:dyDescent="0.45">
      <c r="A1862" t="s">
        <v>418</v>
      </c>
      <c r="B1862">
        <v>0</v>
      </c>
      <c r="C1862" t="s">
        <v>526</v>
      </c>
    </row>
    <row r="1863" spans="1:3" x14ac:dyDescent="0.45">
      <c r="A1863" t="s">
        <v>419</v>
      </c>
      <c r="B1863">
        <v>0</v>
      </c>
      <c r="C1863" t="s">
        <v>526</v>
      </c>
    </row>
    <row r="1864" spans="1:3" x14ac:dyDescent="0.45">
      <c r="A1864" t="s">
        <v>358</v>
      </c>
      <c r="B1864">
        <v>0</v>
      </c>
      <c r="C1864" t="s">
        <v>526</v>
      </c>
    </row>
    <row r="1865" spans="1:3" x14ac:dyDescent="0.45">
      <c r="A1865" t="s">
        <v>420</v>
      </c>
      <c r="B1865">
        <v>0</v>
      </c>
      <c r="C1865" t="s">
        <v>526</v>
      </c>
    </row>
    <row r="1866" spans="1:3" x14ac:dyDescent="0.45">
      <c r="A1866" t="s">
        <v>412</v>
      </c>
      <c r="B1866">
        <v>0</v>
      </c>
      <c r="C1866" t="s">
        <v>526</v>
      </c>
    </row>
    <row r="1867" spans="1:3" x14ac:dyDescent="0.45">
      <c r="A1867" t="s">
        <v>421</v>
      </c>
      <c r="B1867">
        <v>0</v>
      </c>
      <c r="C1867" t="s">
        <v>526</v>
      </c>
    </row>
    <row r="1868" spans="1:3" x14ac:dyDescent="0.45">
      <c r="A1868" t="s">
        <v>423</v>
      </c>
      <c r="B1868">
        <v>0</v>
      </c>
      <c r="C1868" t="s">
        <v>526</v>
      </c>
    </row>
    <row r="1869" spans="1:3" x14ac:dyDescent="0.45">
      <c r="A1869" t="s">
        <v>424</v>
      </c>
      <c r="B1869">
        <v>0</v>
      </c>
      <c r="C1869" t="s">
        <v>526</v>
      </c>
    </row>
    <row r="1870" spans="1:3" x14ac:dyDescent="0.45">
      <c r="A1870" t="s">
        <v>425</v>
      </c>
      <c r="B1870">
        <v>0</v>
      </c>
      <c r="C1870" t="s">
        <v>526</v>
      </c>
    </row>
    <row r="1871" spans="1:3" x14ac:dyDescent="0.45">
      <c r="A1871" t="s">
        <v>427</v>
      </c>
      <c r="B1871">
        <v>0</v>
      </c>
      <c r="C1871" t="s">
        <v>526</v>
      </c>
    </row>
    <row r="1872" spans="1:3" x14ac:dyDescent="0.45">
      <c r="A1872" t="s">
        <v>428</v>
      </c>
      <c r="B1872">
        <v>0</v>
      </c>
      <c r="C1872" t="s">
        <v>526</v>
      </c>
    </row>
    <row r="1873" spans="1:3" x14ac:dyDescent="0.45">
      <c r="A1873" t="s">
        <v>429</v>
      </c>
      <c r="B1873">
        <v>0</v>
      </c>
      <c r="C1873" t="s">
        <v>526</v>
      </c>
    </row>
    <row r="1874" spans="1:3" x14ac:dyDescent="0.45">
      <c r="A1874" t="s">
        <v>430</v>
      </c>
      <c r="B1874">
        <v>0</v>
      </c>
      <c r="C1874" t="s">
        <v>526</v>
      </c>
    </row>
    <row r="1875" spans="1:3" x14ac:dyDescent="0.45">
      <c r="A1875" t="s">
        <v>431</v>
      </c>
      <c r="B1875">
        <v>0</v>
      </c>
      <c r="C1875" t="s">
        <v>526</v>
      </c>
    </row>
    <row r="1876" spans="1:3" x14ac:dyDescent="0.45">
      <c r="A1876" t="s">
        <v>359</v>
      </c>
      <c r="B1876">
        <v>0</v>
      </c>
      <c r="C1876" t="s">
        <v>526</v>
      </c>
    </row>
    <row r="1877" spans="1:3" x14ac:dyDescent="0.45">
      <c r="A1877" t="s">
        <v>357</v>
      </c>
      <c r="B1877">
        <v>0</v>
      </c>
      <c r="C1877" t="s">
        <v>526</v>
      </c>
    </row>
    <row r="1878" spans="1:3" x14ac:dyDescent="0.45">
      <c r="A1878" t="s">
        <v>378</v>
      </c>
      <c r="B1878">
        <v>0</v>
      </c>
      <c r="C1878" t="s">
        <v>526</v>
      </c>
    </row>
    <row r="1879" spans="1:3" x14ac:dyDescent="0.45">
      <c r="A1879" t="s">
        <v>341</v>
      </c>
      <c r="B1879">
        <v>0</v>
      </c>
      <c r="C1879" t="s">
        <v>526</v>
      </c>
    </row>
    <row r="1880" spans="1:3" x14ac:dyDescent="0.45">
      <c r="A1880" t="s">
        <v>379</v>
      </c>
      <c r="B1880">
        <v>0</v>
      </c>
      <c r="C1880" t="s">
        <v>526</v>
      </c>
    </row>
    <row r="1881" spans="1:3" x14ac:dyDescent="0.45">
      <c r="A1881" t="s">
        <v>381</v>
      </c>
      <c r="B1881">
        <v>0</v>
      </c>
      <c r="C1881" t="s">
        <v>526</v>
      </c>
    </row>
    <row r="1882" spans="1:3" x14ac:dyDescent="0.45">
      <c r="A1882" t="s">
        <v>382</v>
      </c>
      <c r="B1882">
        <v>0</v>
      </c>
      <c r="C1882" t="s">
        <v>526</v>
      </c>
    </row>
    <row r="1883" spans="1:3" x14ac:dyDescent="0.45">
      <c r="A1883" t="s">
        <v>383</v>
      </c>
      <c r="B1883">
        <v>0</v>
      </c>
      <c r="C1883" t="s">
        <v>526</v>
      </c>
    </row>
    <row r="1884" spans="1:3" x14ac:dyDescent="0.45">
      <c r="A1884" t="s">
        <v>384</v>
      </c>
      <c r="B1884">
        <v>0</v>
      </c>
      <c r="C1884" t="s">
        <v>526</v>
      </c>
    </row>
    <row r="1885" spans="1:3" x14ac:dyDescent="0.45">
      <c r="A1885" t="s">
        <v>241</v>
      </c>
      <c r="B1885">
        <v>0</v>
      </c>
      <c r="C1885" t="s">
        <v>526</v>
      </c>
    </row>
    <row r="1886" spans="1:3" x14ac:dyDescent="0.45">
      <c r="A1886" t="s">
        <v>432</v>
      </c>
      <c r="B1886">
        <v>0</v>
      </c>
      <c r="C1886" t="s">
        <v>526</v>
      </c>
    </row>
    <row r="1887" spans="1:3" x14ac:dyDescent="0.45">
      <c r="A1887" t="s">
        <v>362</v>
      </c>
      <c r="B1887">
        <v>0</v>
      </c>
      <c r="C1887" t="s">
        <v>526</v>
      </c>
    </row>
    <row r="1888" spans="1:3" x14ac:dyDescent="0.45">
      <c r="A1888" t="s">
        <v>351</v>
      </c>
      <c r="B1888">
        <v>0</v>
      </c>
      <c r="C1888" t="s">
        <v>526</v>
      </c>
    </row>
    <row r="1889" spans="1:3" x14ac:dyDescent="0.45">
      <c r="A1889" t="s">
        <v>36</v>
      </c>
      <c r="B1889">
        <v>0</v>
      </c>
      <c r="C1889" t="s">
        <v>526</v>
      </c>
    </row>
    <row r="1890" spans="1:3" x14ac:dyDescent="0.45">
      <c r="A1890" t="s">
        <v>361</v>
      </c>
      <c r="B1890">
        <v>0</v>
      </c>
      <c r="C1890" t="s">
        <v>526</v>
      </c>
    </row>
    <row r="1891" spans="1:3" x14ac:dyDescent="0.45">
      <c r="A1891" t="s">
        <v>342</v>
      </c>
      <c r="B1891">
        <v>0</v>
      </c>
      <c r="C1891" t="s">
        <v>526</v>
      </c>
    </row>
    <row r="1892" spans="1:3" x14ac:dyDescent="0.45">
      <c r="A1892" t="s">
        <v>356</v>
      </c>
      <c r="B1892">
        <v>0</v>
      </c>
      <c r="C1892" t="s">
        <v>526</v>
      </c>
    </row>
    <row r="1893" spans="1:3" x14ac:dyDescent="0.45">
      <c r="A1893" t="s">
        <v>343</v>
      </c>
      <c r="B1893">
        <v>0</v>
      </c>
      <c r="C1893" t="s">
        <v>526</v>
      </c>
    </row>
    <row r="1894" spans="1:3" x14ac:dyDescent="0.45">
      <c r="A1894" t="s">
        <v>345</v>
      </c>
      <c r="B1894">
        <v>0</v>
      </c>
      <c r="C1894" t="s">
        <v>526</v>
      </c>
    </row>
    <row r="1895" spans="1:3" x14ac:dyDescent="0.45">
      <c r="A1895" t="s">
        <v>346</v>
      </c>
      <c r="B1895">
        <v>0</v>
      </c>
      <c r="C1895" t="s">
        <v>526</v>
      </c>
    </row>
    <row r="1896" spans="1:3" x14ac:dyDescent="0.45">
      <c r="A1896" t="s">
        <v>347</v>
      </c>
      <c r="B1896">
        <v>0</v>
      </c>
      <c r="C1896" t="s">
        <v>526</v>
      </c>
    </row>
    <row r="1897" spans="1:3" x14ac:dyDescent="0.45">
      <c r="A1897" t="s">
        <v>348</v>
      </c>
      <c r="B1897">
        <v>0</v>
      </c>
      <c r="C1897" t="s">
        <v>526</v>
      </c>
    </row>
    <row r="1898" spans="1:3" x14ac:dyDescent="0.45">
      <c r="A1898" t="s">
        <v>349</v>
      </c>
      <c r="B1898">
        <v>0</v>
      </c>
      <c r="C1898" t="s">
        <v>526</v>
      </c>
    </row>
    <row r="1899" spans="1:3" x14ac:dyDescent="0.45">
      <c r="A1899" t="s">
        <v>340</v>
      </c>
      <c r="B1899">
        <v>0</v>
      </c>
      <c r="C1899" t="s">
        <v>526</v>
      </c>
    </row>
    <row r="1900" spans="1:3" x14ac:dyDescent="0.45">
      <c r="A1900" t="s">
        <v>350</v>
      </c>
      <c r="B1900">
        <v>0</v>
      </c>
      <c r="C1900" t="s">
        <v>526</v>
      </c>
    </row>
    <row r="1901" spans="1:3" x14ac:dyDescent="0.45">
      <c r="A1901" t="s">
        <v>352</v>
      </c>
      <c r="B1901">
        <v>0</v>
      </c>
      <c r="C1901" t="s">
        <v>526</v>
      </c>
    </row>
    <row r="1902" spans="1:3" x14ac:dyDescent="0.45">
      <c r="A1902" t="s">
        <v>354</v>
      </c>
      <c r="B1902">
        <v>0</v>
      </c>
      <c r="C1902" t="s">
        <v>526</v>
      </c>
    </row>
    <row r="1903" spans="1:3" x14ac:dyDescent="0.45">
      <c r="A1903" t="s">
        <v>355</v>
      </c>
      <c r="B1903">
        <v>0</v>
      </c>
      <c r="C1903" t="s">
        <v>526</v>
      </c>
    </row>
    <row r="1904" spans="1:3" x14ac:dyDescent="0.45">
      <c r="A1904" t="s">
        <v>99</v>
      </c>
      <c r="B1904">
        <v>0</v>
      </c>
      <c r="C1904" t="s">
        <v>526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I7" sqref="I7"/>
    </sheetView>
  </sheetViews>
  <sheetFormatPr defaultRowHeight="14.25" x14ac:dyDescent="0.45"/>
  <cols>
    <col min="1" max="1" width="31.796875" bestFit="1" customWidth="1"/>
    <col min="2" max="5" width="6.73046875" bestFit="1" customWidth="1"/>
  </cols>
  <sheetData>
    <row r="1" spans="1:7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t="s">
        <v>531</v>
      </c>
      <c r="G1" t="s">
        <v>532</v>
      </c>
    </row>
    <row r="2" spans="1:7" x14ac:dyDescent="0.45">
      <c r="A2" s="3" t="s">
        <v>4</v>
      </c>
      <c r="B2" s="2">
        <v>0.31690000000000002</v>
      </c>
      <c r="C2" s="2">
        <v>0.37109999999999999</v>
      </c>
      <c r="D2" s="2">
        <v>0.3357</v>
      </c>
      <c r="E2" s="2">
        <v>0.37140000000000001</v>
      </c>
      <c r="F2" s="2">
        <f>VLOOKUP(Reach19[[#This Row],[Station]],'[9]Reach and Share'!$A$1:$B$562,2,0)</f>
        <v>0.38140000000000002</v>
      </c>
      <c r="G2" s="2">
        <f>Reach19[[#This Row],[Q1''2025]]-Reach19[[#This Row],[Q4''2024]]</f>
        <v>1.0000000000000009E-2</v>
      </c>
    </row>
    <row r="3" spans="1:7" x14ac:dyDescent="0.45">
      <c r="A3" s="3" t="s">
        <v>424</v>
      </c>
      <c r="B3" s="2">
        <v>8.2699999999999996E-2</v>
      </c>
      <c r="C3" s="2">
        <v>0.14030000000000001</v>
      </c>
      <c r="D3" s="2">
        <v>7.5200000000000003E-2</v>
      </c>
      <c r="E3" s="2">
        <v>6.8699999999999997E-2</v>
      </c>
      <c r="F3" s="2">
        <f>VLOOKUP(Reach19[[#This Row],[Station]],'[9]Reach and Share'!$A$1:$B$562,2,0)</f>
        <v>0.1333</v>
      </c>
      <c r="G3" s="2">
        <f>Reach19[[#This Row],[Q1''2025]]-Reach19[[#This Row],[Q4''2024]]</f>
        <v>6.4600000000000005E-2</v>
      </c>
    </row>
    <row r="4" spans="1:7" x14ac:dyDescent="0.45">
      <c r="A4" s="3" t="s">
        <v>5</v>
      </c>
      <c r="B4" s="2">
        <v>0.11899999999999999</v>
      </c>
      <c r="C4" s="2">
        <v>7.1599999999999997E-2</v>
      </c>
      <c r="D4" s="2">
        <v>0.1124</v>
      </c>
      <c r="E4" s="2">
        <v>0.11550000000000001</v>
      </c>
      <c r="F4" s="2">
        <f>VLOOKUP(Reach19[[#This Row],[Station]],'[9]Reach and Share'!$A$1:$B$562,2,0)</f>
        <v>5.8099999999999999E-2</v>
      </c>
      <c r="G4" s="2">
        <f>Reach19[[#This Row],[Q1''2025]]-Reach19[[#This Row],[Q4''2024]]</f>
        <v>-5.7400000000000007E-2</v>
      </c>
    </row>
    <row r="5" spans="1:7" x14ac:dyDescent="0.45">
      <c r="A5" s="3" t="s">
        <v>30</v>
      </c>
      <c r="B5" s="2">
        <v>1.0999999999999999E-2</v>
      </c>
      <c r="C5" s="2">
        <v>4.0500000000000001E-2</v>
      </c>
      <c r="D5" s="2">
        <v>5.2999999999999999E-2</v>
      </c>
      <c r="E5" s="2">
        <v>4.2799999999999998E-2</v>
      </c>
      <c r="F5" s="2">
        <f>VLOOKUP(Reach19[[#This Row],[Station]],'[9]Reach and Share'!$A$1:$B$562,2,0)</f>
        <v>3.5499999999999997E-2</v>
      </c>
      <c r="G5" s="2">
        <f>Reach19[[#This Row],[Q1''2025]]-Reach19[[#This Row],[Q4''2024]]</f>
        <v>-7.3000000000000009E-3</v>
      </c>
    </row>
    <row r="6" spans="1:7" x14ac:dyDescent="0.45">
      <c r="A6" s="3" t="s">
        <v>11</v>
      </c>
      <c r="B6" s="2">
        <v>2.8E-3</v>
      </c>
      <c r="C6" s="2">
        <v>1.38E-2</v>
      </c>
      <c r="D6" s="2">
        <v>0</v>
      </c>
      <c r="E6" s="2">
        <v>7.9000000000000008E-3</v>
      </c>
      <c r="F6" s="2">
        <f>VLOOKUP(Reach19[[#This Row],[Station]],'[9]Reach and Share'!$A$1:$B$562,2,0)</f>
        <v>3.0200000000000001E-2</v>
      </c>
      <c r="G6" s="2">
        <f>Reach19[[#This Row],[Q1''2025]]-Reach19[[#This Row],[Q4''2024]]</f>
        <v>2.23E-2</v>
      </c>
    </row>
    <row r="7" spans="1:7" x14ac:dyDescent="0.45">
      <c r="A7" s="3" t="s">
        <v>393</v>
      </c>
      <c r="B7" s="2">
        <v>1.0699999999999999E-2</v>
      </c>
      <c r="C7" s="2">
        <v>4.2099999999999999E-2</v>
      </c>
      <c r="D7" s="2">
        <v>2.7699999999999999E-2</v>
      </c>
      <c r="E7" s="2">
        <v>4.3700000000000003E-2</v>
      </c>
      <c r="F7" s="2">
        <f>VLOOKUP(Reach19[[#This Row],[Station]],'[9]Reach and Share'!$A$1:$B$562,2,0)</f>
        <v>2.46E-2</v>
      </c>
      <c r="G7" s="2">
        <f>Reach19[[#This Row],[Q1''2025]]-Reach19[[#This Row],[Q4''2024]]</f>
        <v>-1.9100000000000002E-2</v>
      </c>
    </row>
    <row r="8" spans="1:7" x14ac:dyDescent="0.45">
      <c r="A8" s="3" t="s">
        <v>72</v>
      </c>
      <c r="B8" s="2">
        <v>1.2999999999999999E-3</v>
      </c>
      <c r="C8" s="2">
        <v>1.6E-2</v>
      </c>
      <c r="D8" s="2">
        <v>1.26E-2</v>
      </c>
      <c r="E8" s="2">
        <v>1.3899999999999999E-2</v>
      </c>
      <c r="F8" s="2">
        <f>VLOOKUP(Reach19[[#This Row],[Station]],'[9]Reach and Share'!$A$1:$B$562,2,0)</f>
        <v>2.2200000000000001E-2</v>
      </c>
      <c r="G8" s="2">
        <f>Reach19[[#This Row],[Q1''2025]]-Reach19[[#This Row],[Q4''2024]]</f>
        <v>8.3000000000000018E-3</v>
      </c>
    </row>
    <row r="9" spans="1:7" x14ac:dyDescent="0.45">
      <c r="A9" s="3" t="s">
        <v>8</v>
      </c>
      <c r="B9" s="2">
        <v>4.48E-2</v>
      </c>
      <c r="C9" s="2">
        <v>2.2800000000000001E-2</v>
      </c>
      <c r="D9" s="2">
        <v>2.1100000000000001E-2</v>
      </c>
      <c r="E9" s="2">
        <v>2.0400000000000001E-2</v>
      </c>
      <c r="F9" s="2">
        <f>VLOOKUP(Reach19[[#This Row],[Station]],'[9]Reach and Share'!$A$1:$B$562,2,0)</f>
        <v>2.0799999999999999E-2</v>
      </c>
      <c r="G9" s="2">
        <f>Reach19[[#This Row],[Q1''2025]]-Reach19[[#This Row],[Q4''2024]]</f>
        <v>3.9999999999999758E-4</v>
      </c>
    </row>
    <row r="10" spans="1:7" x14ac:dyDescent="0.45">
      <c r="A10" s="3" t="s">
        <v>279</v>
      </c>
      <c r="B10" s="2">
        <v>6.1000000000000004E-3</v>
      </c>
      <c r="C10" s="2">
        <v>1.47E-2</v>
      </c>
      <c r="D10" s="2">
        <v>2.3300000000000001E-2</v>
      </c>
      <c r="E10" s="2">
        <v>4.0500000000000001E-2</v>
      </c>
      <c r="F10" s="2">
        <f>VLOOKUP(Reach19[[#This Row],[Station]],'[9]Reach and Share'!$A$1:$B$562,2,0)</f>
        <v>1.8499999999999999E-2</v>
      </c>
      <c r="G10" s="2">
        <f>Reach19[[#This Row],[Q1''2025]]-Reach19[[#This Row],[Q4''2024]]</f>
        <v>-2.2000000000000002E-2</v>
      </c>
    </row>
    <row r="11" spans="1:7" x14ac:dyDescent="0.45">
      <c r="A11" s="3" t="s">
        <v>14</v>
      </c>
      <c r="B11" s="2">
        <v>1.8E-3</v>
      </c>
      <c r="C11" s="2">
        <v>2.5000000000000001E-3</v>
      </c>
      <c r="D11" s="2">
        <v>3.5999999999999999E-3</v>
      </c>
      <c r="E11" s="2">
        <v>6.1000000000000004E-3</v>
      </c>
      <c r="F11" s="2">
        <f>VLOOKUP(Reach19[[#This Row],[Station]],'[9]Reach and Share'!$A$1:$B$562,2,0)</f>
        <v>1.66E-2</v>
      </c>
      <c r="G11" s="2">
        <f>Reach19[[#This Row],[Q1''2025]]-Reach19[[#This Row],[Q4''2024]]</f>
        <v>1.0499999999999999E-2</v>
      </c>
    </row>
    <row r="12" spans="1:7" x14ac:dyDescent="0.45">
      <c r="A12" s="3" t="s">
        <v>6</v>
      </c>
      <c r="B12" s="2">
        <v>2.63E-2</v>
      </c>
      <c r="C12" s="2">
        <v>9.7999999999999997E-3</v>
      </c>
      <c r="D12" s="2">
        <v>2.9000000000000001E-2</v>
      </c>
      <c r="E12" s="2">
        <v>2.01E-2</v>
      </c>
      <c r="F12" s="2">
        <f>VLOOKUP(Reach19[[#This Row],[Station]],'[9]Reach and Share'!$A$1:$B$562,2,0)</f>
        <v>1.52E-2</v>
      </c>
      <c r="G12" s="2">
        <f>Reach19[[#This Row],[Q1''2025]]-Reach19[[#This Row],[Q4''2024]]</f>
        <v>-4.8999999999999998E-3</v>
      </c>
    </row>
    <row r="13" spans="1:7" x14ac:dyDescent="0.45">
      <c r="A13" s="3" t="s">
        <v>7</v>
      </c>
      <c r="B13" s="2">
        <v>4.87E-2</v>
      </c>
      <c r="C13" s="2">
        <v>1.8700000000000001E-2</v>
      </c>
      <c r="D13" s="2">
        <v>6.7000000000000002E-3</v>
      </c>
      <c r="E13" s="2">
        <v>2.9899999999999999E-2</v>
      </c>
      <c r="F13" s="2">
        <f>VLOOKUP(Reach19[[#This Row],[Station]],'[9]Reach and Share'!$A$1:$B$562,2,0)</f>
        <v>1.38E-2</v>
      </c>
      <c r="G13" s="2">
        <f>Reach19[[#This Row],[Q1''2025]]-Reach19[[#This Row],[Q4''2024]]</f>
        <v>-1.61E-2</v>
      </c>
    </row>
    <row r="14" spans="1:7" x14ac:dyDescent="0.45">
      <c r="A14" s="3" t="s">
        <v>186</v>
      </c>
      <c r="B14" s="2">
        <v>0</v>
      </c>
      <c r="C14" s="2">
        <v>9.2999999999999992E-3</v>
      </c>
      <c r="D14" s="2">
        <v>8.3999999999999995E-3</v>
      </c>
      <c r="E14" s="2">
        <v>5.5999999999999999E-3</v>
      </c>
      <c r="F14" s="2">
        <f>VLOOKUP(Reach19[[#This Row],[Station]],'[9]Reach and Share'!$A$1:$B$562,2,0)</f>
        <v>1.2500000000000001E-2</v>
      </c>
      <c r="G14" s="2">
        <f>Reach19[[#This Row],[Q1''2025]]-Reach19[[#This Row],[Q4''2024]]</f>
        <v>6.9000000000000008E-3</v>
      </c>
    </row>
    <row r="15" spans="1:7" x14ac:dyDescent="0.45">
      <c r="A15" s="3" t="s">
        <v>53</v>
      </c>
      <c r="B15" s="2">
        <v>7.7999999999999996E-3</v>
      </c>
      <c r="C15" s="2">
        <v>6.4999999999999997E-3</v>
      </c>
      <c r="D15" s="2">
        <v>6.3E-3</v>
      </c>
      <c r="E15" s="2">
        <v>3.5000000000000001E-3</v>
      </c>
      <c r="F15" s="2">
        <f>VLOOKUP(Reach19[[#This Row],[Station]],'[9]Reach and Share'!$A$1:$B$562,2,0)</f>
        <v>1.06E-2</v>
      </c>
      <c r="G15" s="2">
        <f>Reach19[[#This Row],[Q1''2025]]-Reach19[[#This Row],[Q4''2024]]</f>
        <v>7.1000000000000004E-3</v>
      </c>
    </row>
    <row r="16" spans="1:7" x14ac:dyDescent="0.45">
      <c r="A16" s="3" t="s">
        <v>12</v>
      </c>
      <c r="B16" s="2">
        <v>9.2999999999999992E-3</v>
      </c>
      <c r="C16" s="2">
        <v>2.3E-3</v>
      </c>
      <c r="D16" s="2">
        <v>2.5000000000000001E-3</v>
      </c>
      <c r="E16" s="2">
        <v>5.5999999999999999E-3</v>
      </c>
      <c r="F16" s="2">
        <f>VLOOKUP(Reach19[[#This Row],[Station]],'[9]Reach and Share'!$A$1:$B$562,2,0)</f>
        <v>9.4000000000000004E-3</v>
      </c>
      <c r="G16" s="2">
        <f>Reach19[[#This Row],[Q1''2025]]-Reach19[[#This Row],[Q4''2024]]</f>
        <v>3.8000000000000004E-3</v>
      </c>
    </row>
    <row r="17" spans="1:7" x14ac:dyDescent="0.45">
      <c r="A17" s="3" t="s">
        <v>396</v>
      </c>
      <c r="B17" s="2">
        <v>2.5999999999999999E-3</v>
      </c>
      <c r="C17" s="2">
        <v>4.7000000000000002E-3</v>
      </c>
      <c r="D17" s="2">
        <v>0</v>
      </c>
      <c r="E17" s="2">
        <v>8.9999999999999998E-4</v>
      </c>
      <c r="F17" s="2">
        <f>VLOOKUP(Reach19[[#This Row],[Station]],'[9]Reach and Share'!$A$1:$B$562,2,0)</f>
        <v>7.7000000000000002E-3</v>
      </c>
      <c r="G17" s="2">
        <f>Reach19[[#This Row],[Q1''2025]]-Reach19[[#This Row],[Q4''2024]]</f>
        <v>6.8000000000000005E-3</v>
      </c>
    </row>
    <row r="18" spans="1:7" x14ac:dyDescent="0.45">
      <c r="A18" s="3" t="s">
        <v>13</v>
      </c>
      <c r="B18" s="2">
        <v>2.7000000000000001E-3</v>
      </c>
      <c r="C18" s="2">
        <v>2.3E-3</v>
      </c>
      <c r="D18" s="2">
        <v>1.1999999999999999E-3</v>
      </c>
      <c r="E18" s="2">
        <v>3.7000000000000002E-3</v>
      </c>
      <c r="F18" s="2">
        <f>VLOOKUP(Reach19[[#This Row],[Station]],'[9]Reach and Share'!$A$1:$B$562,2,0)</f>
        <v>6.6E-3</v>
      </c>
      <c r="G18" s="2">
        <f>Reach19[[#This Row],[Q1''2025]]-Reach19[[#This Row],[Q4''2024]]</f>
        <v>2.8999999999999998E-3</v>
      </c>
    </row>
    <row r="19" spans="1:7" x14ac:dyDescent="0.45">
      <c r="A19" s="3" t="s">
        <v>264</v>
      </c>
      <c r="B19" s="2">
        <v>8.9999999999999998E-4</v>
      </c>
      <c r="C19" s="2">
        <v>2E-3</v>
      </c>
      <c r="D19" s="2">
        <v>2.3999999999999998E-3</v>
      </c>
      <c r="E19" s="2">
        <v>0</v>
      </c>
      <c r="F19" s="2">
        <f>VLOOKUP(Reach19[[#This Row],[Station]],'[9]Reach and Share'!$A$1:$B$562,2,0)</f>
        <v>6.4999999999999997E-3</v>
      </c>
      <c r="G19" s="2">
        <f>Reach19[[#This Row],[Q1''2025]]-Reach19[[#This Row],[Q4''2024]]</f>
        <v>6.4999999999999997E-3</v>
      </c>
    </row>
    <row r="20" spans="1:7" x14ac:dyDescent="0.45">
      <c r="A20" s="3" t="s">
        <v>42</v>
      </c>
      <c r="B20" s="2">
        <v>0</v>
      </c>
      <c r="C20" s="2">
        <v>0</v>
      </c>
      <c r="D20" s="2">
        <v>0</v>
      </c>
      <c r="E20" s="2">
        <v>0</v>
      </c>
      <c r="F20" s="2">
        <f>VLOOKUP(Reach19[[#This Row],[Station]],'[9]Reach and Share'!$A$1:$B$562,2,0)</f>
        <v>4.1000000000000003E-3</v>
      </c>
      <c r="G20" s="2">
        <f>Reach19[[#This Row],[Q1''2025]]-Reach19[[#This Row],[Q4''2024]]</f>
        <v>4.1000000000000003E-3</v>
      </c>
    </row>
    <row r="21" spans="1:7" x14ac:dyDescent="0.45">
      <c r="A21" s="3" t="s">
        <v>191</v>
      </c>
      <c r="B21" s="2">
        <v>0</v>
      </c>
      <c r="C21" s="2">
        <v>0</v>
      </c>
      <c r="D21" s="2">
        <v>2.2000000000000001E-3</v>
      </c>
      <c r="E21" s="2">
        <v>0</v>
      </c>
      <c r="F21" s="2">
        <f>VLOOKUP(Reach19[[#This Row],[Station]],'[9]Reach and Share'!$A$1:$B$562,2,0)</f>
        <v>3.2000000000000002E-3</v>
      </c>
      <c r="G21" s="2">
        <f>Reach19[[#This Row],[Q1''2025]]-Reach19[[#This Row],[Q4''2024]]</f>
        <v>3.2000000000000002E-3</v>
      </c>
    </row>
    <row r="22" spans="1:7" x14ac:dyDescent="0.45">
      <c r="A22" s="3" t="s">
        <v>482</v>
      </c>
      <c r="B22" s="2"/>
      <c r="C22" s="2"/>
      <c r="D22" s="2">
        <v>4.0000000000000002E-4</v>
      </c>
      <c r="E22" s="2">
        <v>0</v>
      </c>
      <c r="F22" s="2">
        <f>VLOOKUP(Reach19[[#This Row],[Station]],'[9]Reach and Share'!$A$1:$B$562,2,0)</f>
        <v>3.2000000000000002E-3</v>
      </c>
      <c r="G22" s="2">
        <f>Reach19[[#This Row],[Q1''2025]]-Reach19[[#This Row],[Q4''2024]]</f>
        <v>3.2000000000000002E-3</v>
      </c>
    </row>
    <row r="23" spans="1:7" x14ac:dyDescent="0.45">
      <c r="A23" s="3" t="s">
        <v>238</v>
      </c>
      <c r="B23" s="2">
        <v>0</v>
      </c>
      <c r="C23" s="2">
        <v>0</v>
      </c>
      <c r="D23" s="2">
        <v>0</v>
      </c>
      <c r="E23" s="2">
        <v>0</v>
      </c>
      <c r="F23" s="2">
        <f>VLOOKUP(Reach19[[#This Row],[Station]],'[9]Reach and Share'!$A$1:$B$562,2,0)</f>
        <v>3.0999999999999999E-3</v>
      </c>
      <c r="G23" s="2">
        <f>Reach19[[#This Row],[Q1''2025]]-Reach19[[#This Row],[Q4''2024]]</f>
        <v>3.0999999999999999E-3</v>
      </c>
    </row>
    <row r="24" spans="1:7" x14ac:dyDescent="0.45">
      <c r="A24" s="3" t="s">
        <v>46</v>
      </c>
      <c r="B24" s="2">
        <v>8.9999999999999998E-4</v>
      </c>
      <c r="C24" s="2">
        <v>0</v>
      </c>
      <c r="D24" s="2">
        <v>0</v>
      </c>
      <c r="E24" s="2">
        <v>0</v>
      </c>
      <c r="F24" s="2">
        <f>VLOOKUP(Reach19[[#This Row],[Station]],'[9]Reach and Share'!$A$1:$B$562,2,0)</f>
        <v>2.5999999999999999E-3</v>
      </c>
      <c r="G24" s="2">
        <f>Reach19[[#This Row],[Q1''2025]]-Reach19[[#This Row],[Q4''2024]]</f>
        <v>2.5999999999999999E-3</v>
      </c>
    </row>
    <row r="25" spans="1:7" x14ac:dyDescent="0.45">
      <c r="A25" s="3" t="s">
        <v>418</v>
      </c>
      <c r="B25" s="2">
        <v>0</v>
      </c>
      <c r="C25" s="2">
        <v>3.8999999999999998E-3</v>
      </c>
      <c r="D25" s="2">
        <v>0</v>
      </c>
      <c r="E25" s="2">
        <v>3.5999999999999999E-3</v>
      </c>
      <c r="F25" s="2">
        <f>VLOOKUP(Reach19[[#This Row],[Station]],'[9]Reach and Share'!$A$1:$B$562,2,0)</f>
        <v>2.5999999999999999E-3</v>
      </c>
      <c r="G25" s="2">
        <f>Reach19[[#This Row],[Q1''2025]]-Reach19[[#This Row],[Q4''2024]]</f>
        <v>-1E-3</v>
      </c>
    </row>
    <row r="26" spans="1:7" x14ac:dyDescent="0.45">
      <c r="A26" s="3" t="s">
        <v>286</v>
      </c>
      <c r="B26" s="2">
        <v>0</v>
      </c>
      <c r="C26" s="2">
        <v>0</v>
      </c>
      <c r="D26" s="2">
        <v>0</v>
      </c>
      <c r="E26" s="2">
        <v>0</v>
      </c>
      <c r="F26" s="2">
        <f>VLOOKUP(Reach19[[#This Row],[Station]],'[9]Reach and Share'!$A$1:$B$562,2,0)</f>
        <v>2.2000000000000001E-3</v>
      </c>
      <c r="G26" s="2">
        <f>Reach19[[#This Row],[Q1''2025]]-Reach19[[#This Row],[Q4''2024]]</f>
        <v>2.2000000000000001E-3</v>
      </c>
    </row>
    <row r="27" spans="1:7" x14ac:dyDescent="0.45">
      <c r="A27" s="3" t="s">
        <v>214</v>
      </c>
      <c r="B27" s="2">
        <v>0</v>
      </c>
      <c r="C27" s="2">
        <v>0</v>
      </c>
      <c r="D27" s="2">
        <v>0</v>
      </c>
      <c r="E27" s="2">
        <v>0</v>
      </c>
      <c r="F27" s="2">
        <f>VLOOKUP(Reach19[[#This Row],[Station]],'[9]Reach and Share'!$A$1:$B$562,2,0)</f>
        <v>2.0999999999999999E-3</v>
      </c>
      <c r="G27" s="2">
        <f>Reach19[[#This Row],[Q1''2025]]-Reach19[[#This Row],[Q4''2024]]</f>
        <v>2.0999999999999999E-3</v>
      </c>
    </row>
    <row r="28" spans="1:7" x14ac:dyDescent="0.45">
      <c r="A28" s="3" t="s">
        <v>450</v>
      </c>
      <c r="B28" s="2"/>
      <c r="C28" s="2">
        <v>0</v>
      </c>
      <c r="D28" s="2">
        <v>0</v>
      </c>
      <c r="E28" s="2">
        <v>0</v>
      </c>
      <c r="F28" s="2">
        <f>VLOOKUP(Reach19[[#This Row],[Station]],'[9]Reach and Share'!$A$1:$B$562,2,0)</f>
        <v>2.0999999999999999E-3</v>
      </c>
      <c r="G28" s="2">
        <f>Reach19[[#This Row],[Q1''2025]]-Reach19[[#This Row],[Q4''2024]]</f>
        <v>2.0999999999999999E-3</v>
      </c>
    </row>
    <row r="29" spans="1:7" x14ac:dyDescent="0.45">
      <c r="A29" s="3" t="s">
        <v>19</v>
      </c>
      <c r="B29" s="2">
        <v>5.0000000000000001E-4</v>
      </c>
      <c r="C29" s="2">
        <v>1.4E-3</v>
      </c>
      <c r="D29" s="2">
        <v>0</v>
      </c>
      <c r="E29" s="2">
        <v>0</v>
      </c>
      <c r="F29" s="2">
        <f>VLOOKUP(Reach19[[#This Row],[Station]],'[9]Reach and Share'!$A$1:$B$562,2,0)</f>
        <v>2.0999999999999999E-3</v>
      </c>
      <c r="G29" s="2">
        <f>Reach19[[#This Row],[Q1''2025]]-Reach19[[#This Row],[Q4''2024]]</f>
        <v>2.0999999999999999E-3</v>
      </c>
    </row>
    <row r="30" spans="1:7" x14ac:dyDescent="0.45">
      <c r="A30" s="3" t="s">
        <v>170</v>
      </c>
      <c r="B30" s="2">
        <v>0</v>
      </c>
      <c r="C30" s="2">
        <v>0</v>
      </c>
      <c r="D30" s="2">
        <v>4.7999999999999996E-3</v>
      </c>
      <c r="E30" s="2">
        <v>0</v>
      </c>
      <c r="F30" s="2">
        <f>VLOOKUP(Reach19[[#This Row],[Station]],'[9]Reach and Share'!$A$1:$B$562,2,0)</f>
        <v>2E-3</v>
      </c>
      <c r="G30" s="2">
        <f>Reach19[[#This Row],[Q1''2025]]-Reach19[[#This Row],[Q4''2024]]</f>
        <v>2E-3</v>
      </c>
    </row>
    <row r="31" spans="1:7" x14ac:dyDescent="0.45">
      <c r="A31" s="3" t="s">
        <v>423</v>
      </c>
      <c r="B31" s="2">
        <v>5.5999999999999999E-3</v>
      </c>
      <c r="C31" s="2">
        <v>0</v>
      </c>
      <c r="D31" s="2">
        <v>0</v>
      </c>
      <c r="E31" s="2">
        <v>0</v>
      </c>
      <c r="F31" s="2">
        <f>VLOOKUP(Reach19[[#This Row],[Station]],'[9]Reach and Share'!$A$1:$B$562,2,0)</f>
        <v>1.4E-3</v>
      </c>
      <c r="G31" s="2">
        <f>Reach19[[#This Row],[Q1''2025]]-Reach19[[#This Row],[Q4''2024]]</f>
        <v>1.4E-3</v>
      </c>
    </row>
    <row r="32" spans="1:7" x14ac:dyDescent="0.45">
      <c r="A32" s="3" t="s">
        <v>305</v>
      </c>
      <c r="B32" s="2">
        <v>0</v>
      </c>
      <c r="C32" s="2">
        <v>0</v>
      </c>
      <c r="D32" s="2">
        <v>0</v>
      </c>
      <c r="E32" s="2">
        <v>0</v>
      </c>
      <c r="F32" s="2">
        <f>VLOOKUP(Reach19[[#This Row],[Station]],'[9]Reach and Share'!$A$1:$B$562,2,0)</f>
        <v>1.2999999999999999E-3</v>
      </c>
      <c r="G32" s="2">
        <f>Reach19[[#This Row],[Q1''2025]]-Reach19[[#This Row],[Q4''2024]]</f>
        <v>1.2999999999999999E-3</v>
      </c>
    </row>
    <row r="33" spans="1:7" x14ac:dyDescent="0.45">
      <c r="A33" s="3" t="s">
        <v>336</v>
      </c>
      <c r="B33" s="2">
        <v>8.9999999999999998E-4</v>
      </c>
      <c r="C33" s="2">
        <v>8.9999999999999998E-4</v>
      </c>
      <c r="D33" s="2">
        <v>0</v>
      </c>
      <c r="E33" s="2">
        <v>0</v>
      </c>
      <c r="F33" s="2">
        <f>VLOOKUP(Reach19[[#This Row],[Station]],'[9]Reach and Share'!$A$1:$B$562,2,0)</f>
        <v>1.1999999999999999E-3</v>
      </c>
      <c r="G33" s="2">
        <f>Reach19[[#This Row],[Q1''2025]]-Reach19[[#This Row],[Q4''2024]]</f>
        <v>1.1999999999999999E-3</v>
      </c>
    </row>
    <row r="34" spans="1:7" x14ac:dyDescent="0.45">
      <c r="A34" s="3" t="s">
        <v>427</v>
      </c>
      <c r="B34" s="2">
        <v>0</v>
      </c>
      <c r="C34" s="2">
        <v>0</v>
      </c>
      <c r="D34" s="2">
        <v>0</v>
      </c>
      <c r="E34" s="2">
        <v>0</v>
      </c>
      <c r="F34" s="2">
        <f>VLOOKUP(Reach19[[#This Row],[Station]],'[9]Reach and Share'!$A$1:$B$562,2,0)</f>
        <v>1.1999999999999999E-3</v>
      </c>
      <c r="G34" s="2">
        <f>Reach19[[#This Row],[Q1''2025]]-Reach19[[#This Row],[Q4''2024]]</f>
        <v>1.1999999999999999E-3</v>
      </c>
    </row>
    <row r="35" spans="1:7" x14ac:dyDescent="0.45">
      <c r="A35" s="3" t="s">
        <v>281</v>
      </c>
      <c r="B35" s="2">
        <v>0</v>
      </c>
      <c r="C35" s="2">
        <v>0</v>
      </c>
      <c r="D35" s="2">
        <v>0</v>
      </c>
      <c r="E35" s="2">
        <v>0</v>
      </c>
      <c r="F35" s="2">
        <f>VLOOKUP(Reach19[[#This Row],[Station]],'[9]Reach and Share'!$A$1:$B$562,2,0)</f>
        <v>1.1999999999999999E-3</v>
      </c>
      <c r="G35" s="2">
        <f>Reach19[[#This Row],[Q1''2025]]-Reach19[[#This Row],[Q4''2024]]</f>
        <v>1.1999999999999999E-3</v>
      </c>
    </row>
    <row r="36" spans="1:7" x14ac:dyDescent="0.45">
      <c r="A36" s="3" t="s">
        <v>254</v>
      </c>
      <c r="B36" s="2">
        <v>0</v>
      </c>
      <c r="C36" s="2">
        <v>0</v>
      </c>
      <c r="D36" s="2">
        <v>0</v>
      </c>
      <c r="E36" s="2">
        <v>0</v>
      </c>
      <c r="F36" s="2">
        <f>VLOOKUP(Reach19[[#This Row],[Station]],'[9]Reach and Share'!$A$1:$B$562,2,0)</f>
        <v>1.1000000000000001E-3</v>
      </c>
      <c r="G36" s="2">
        <f>Reach19[[#This Row],[Q1''2025]]-Reach19[[#This Row],[Q4''2024]]</f>
        <v>1.1000000000000001E-3</v>
      </c>
    </row>
    <row r="37" spans="1:7" x14ac:dyDescent="0.45">
      <c r="A37" s="3" t="s">
        <v>22</v>
      </c>
      <c r="B37" s="2">
        <v>0</v>
      </c>
      <c r="C37" s="2">
        <v>8.0000000000000004E-4</v>
      </c>
      <c r="D37" s="2">
        <v>0</v>
      </c>
      <c r="E37" s="2">
        <v>0</v>
      </c>
      <c r="F37" s="2">
        <f>VLOOKUP(Reach19[[#This Row],[Station]],'[9]Reach and Share'!$A$1:$B$562,2,0)</f>
        <v>1E-3</v>
      </c>
      <c r="G37" s="2">
        <f>Reach19[[#This Row],[Q1''2025]]-Reach19[[#This Row],[Q4''2024]]</f>
        <v>1E-3</v>
      </c>
    </row>
    <row r="38" spans="1:7" x14ac:dyDescent="0.45">
      <c r="A38" s="3" t="s">
        <v>28</v>
      </c>
      <c r="B38" s="2">
        <v>4.3E-3</v>
      </c>
      <c r="C38" s="2">
        <v>0</v>
      </c>
      <c r="D38" s="2">
        <v>0</v>
      </c>
      <c r="E38" s="2">
        <v>0</v>
      </c>
      <c r="F38" s="2">
        <f>VLOOKUP(Reach19[[#This Row],[Station]],'[9]Reach and Share'!$A$1:$B$562,2,0)</f>
        <v>1E-3</v>
      </c>
      <c r="G38" s="2">
        <f>Reach19[[#This Row],[Q1''2025]]-Reach19[[#This Row],[Q4''2024]]</f>
        <v>1E-3</v>
      </c>
    </row>
    <row r="39" spans="1:7" x14ac:dyDescent="0.45">
      <c r="A39" s="3" t="s">
        <v>137</v>
      </c>
      <c r="B39" s="2">
        <v>0</v>
      </c>
      <c r="C39" s="2">
        <v>0</v>
      </c>
      <c r="D39" s="2">
        <v>0</v>
      </c>
      <c r="E39" s="2">
        <v>0</v>
      </c>
      <c r="F39" s="2">
        <f>VLOOKUP(Reach19[[#This Row],[Station]],'[9]Reach and Share'!$A$1:$B$562,2,0)</f>
        <v>6.9999999999999999E-4</v>
      </c>
      <c r="G39" s="2">
        <f>Reach19[[#This Row],[Q1''2025]]-Reach19[[#This Row],[Q4''2024]]</f>
        <v>6.9999999999999999E-4</v>
      </c>
    </row>
    <row r="40" spans="1:7" x14ac:dyDescent="0.45">
      <c r="A40" s="3" t="s">
        <v>90</v>
      </c>
      <c r="B40" s="2">
        <v>0</v>
      </c>
      <c r="C40" s="2">
        <v>0</v>
      </c>
      <c r="D40" s="2">
        <v>0</v>
      </c>
      <c r="E40" s="2">
        <v>8.9999999999999998E-4</v>
      </c>
      <c r="F40" s="2">
        <f>VLOOKUP(Reach19[[#This Row],[Station]],'[9]Reach and Share'!$A$1:$B$562,2,0)</f>
        <v>6.9999999999999999E-4</v>
      </c>
      <c r="G40" s="2">
        <f>Reach19[[#This Row],[Q1''2025]]-Reach19[[#This Row],[Q4''2024]]</f>
        <v>-1.9999999999999998E-4</v>
      </c>
    </row>
    <row r="41" spans="1:7" x14ac:dyDescent="0.45">
      <c r="A41" s="3" t="s">
        <v>218</v>
      </c>
      <c r="B41" s="2">
        <v>0</v>
      </c>
      <c r="C41" s="2">
        <v>0</v>
      </c>
      <c r="D41" s="2">
        <v>0</v>
      </c>
      <c r="E41" s="2">
        <v>0</v>
      </c>
      <c r="F41" s="2">
        <f>VLOOKUP(Reach19[[#This Row],[Station]],'[9]Reach and Share'!$A$1:$B$562,2,0)</f>
        <v>5.9999999999999995E-4</v>
      </c>
      <c r="G41" s="2">
        <f>Reach19[[#This Row],[Q1''2025]]-Reach19[[#This Row],[Q4''2024]]</f>
        <v>5.9999999999999995E-4</v>
      </c>
    </row>
    <row r="42" spans="1:7" x14ac:dyDescent="0.45">
      <c r="A42" s="3" t="s">
        <v>445</v>
      </c>
      <c r="B42" s="2"/>
      <c r="C42" s="2">
        <v>0</v>
      </c>
      <c r="D42" s="2">
        <v>0</v>
      </c>
      <c r="E42" s="2">
        <v>0</v>
      </c>
      <c r="F42" s="2">
        <f>VLOOKUP(Reach19[[#This Row],[Station]],'[9]Reach and Share'!$A$1:$B$562,2,0)</f>
        <v>4.0000000000000002E-4</v>
      </c>
      <c r="G42" s="2">
        <f>Reach19[[#This Row],[Q1''2025]]-Reach19[[#This Row],[Q4''2024]]</f>
        <v>4.0000000000000002E-4</v>
      </c>
    </row>
    <row r="43" spans="1:7" x14ac:dyDescent="0.45">
      <c r="A43" s="3" t="s">
        <v>425</v>
      </c>
      <c r="B43" s="2">
        <v>0</v>
      </c>
      <c r="C43" s="2">
        <v>1.4E-3</v>
      </c>
      <c r="D43" s="2">
        <v>0</v>
      </c>
      <c r="E43" s="2">
        <v>1.0200000000000001E-2</v>
      </c>
      <c r="F43" s="2">
        <f>VLOOKUP(Reach19[[#This Row],[Station]],'[9]Reach and Share'!$A$1:$B$562,2,0)</f>
        <v>4.0000000000000002E-4</v>
      </c>
      <c r="G43" s="2">
        <f>Reach19[[#This Row],[Q1''2025]]-Reach19[[#This Row],[Q4''2024]]</f>
        <v>-9.8000000000000014E-3</v>
      </c>
    </row>
    <row r="44" spans="1:7" x14ac:dyDescent="0.45">
      <c r="A44" s="3" t="s">
        <v>346</v>
      </c>
      <c r="B44" s="2">
        <v>0</v>
      </c>
      <c r="C44" s="2">
        <v>0</v>
      </c>
      <c r="D44" s="2">
        <v>0</v>
      </c>
      <c r="E44" s="2">
        <v>0</v>
      </c>
      <c r="F44" s="2">
        <f>VLOOKUP(Reach19[[#This Row],[Station]],'[9]Reach and Share'!$A$1:$B$562,2,0)</f>
        <v>0</v>
      </c>
      <c r="G44" s="2">
        <f>Reach19[[#This Row],[Q1''2025]]-Reach19[[#This Row],[Q4''2024]]</f>
        <v>0</v>
      </c>
    </row>
    <row r="45" spans="1:7" x14ac:dyDescent="0.45">
      <c r="A45" s="3" t="s">
        <v>344</v>
      </c>
      <c r="B45" s="2">
        <v>0</v>
      </c>
      <c r="C45" s="2">
        <v>0</v>
      </c>
      <c r="D45" s="2">
        <v>0</v>
      </c>
      <c r="E45" s="2">
        <v>0</v>
      </c>
      <c r="F45" s="2">
        <f>VLOOKUP(Reach19[[#This Row],[Station]],'[9]Reach and Share'!$A$1:$B$562,2,0)</f>
        <v>0</v>
      </c>
      <c r="G45" s="2">
        <f>Reach19[[#This Row],[Q1''2025]]-Reach19[[#This Row],[Q4''2024]]</f>
        <v>0</v>
      </c>
    </row>
    <row r="46" spans="1:7" x14ac:dyDescent="0.45">
      <c r="A46" s="3" t="s">
        <v>345</v>
      </c>
      <c r="B46" s="2">
        <v>0</v>
      </c>
      <c r="C46" s="2">
        <v>0</v>
      </c>
      <c r="D46" s="2">
        <v>0</v>
      </c>
      <c r="E46" s="2">
        <v>0</v>
      </c>
      <c r="F46" s="2">
        <f>VLOOKUP(Reach19[[#This Row],[Station]],'[9]Reach and Share'!$A$1:$B$562,2,0)</f>
        <v>0</v>
      </c>
      <c r="G46" s="2">
        <f>Reach19[[#This Row],[Q1''2025]]-Reach19[[#This Row],[Q4''2024]]</f>
        <v>0</v>
      </c>
    </row>
    <row r="47" spans="1:7" x14ac:dyDescent="0.45">
      <c r="A47" s="3" t="s">
        <v>341</v>
      </c>
      <c r="B47" s="2">
        <v>0</v>
      </c>
      <c r="C47" s="2">
        <v>0</v>
      </c>
      <c r="D47" s="2">
        <v>0</v>
      </c>
      <c r="E47" s="2">
        <v>0</v>
      </c>
      <c r="F47" s="2">
        <f>VLOOKUP(Reach19[[#This Row],[Station]],'[9]Reach and Share'!$A$1:$B$562,2,0)</f>
        <v>0</v>
      </c>
      <c r="G47" s="2">
        <f>Reach19[[#This Row],[Q1''2025]]-Reach19[[#This Row],[Q4''2024]]</f>
        <v>0</v>
      </c>
    </row>
    <row r="48" spans="1:7" x14ac:dyDescent="0.45">
      <c r="A48" s="3" t="s">
        <v>361</v>
      </c>
      <c r="B48" s="2">
        <v>0</v>
      </c>
      <c r="C48" s="2">
        <v>0</v>
      </c>
      <c r="D48" s="2">
        <v>0</v>
      </c>
      <c r="E48" s="2">
        <v>0</v>
      </c>
      <c r="F48" s="2">
        <f>VLOOKUP(Reach19[[#This Row],[Station]],'[9]Reach and Share'!$A$1:$B$562,2,0)</f>
        <v>0</v>
      </c>
      <c r="G48" s="2">
        <f>Reach19[[#This Row],[Q1''2025]]-Reach19[[#This Row],[Q4''2024]]</f>
        <v>0</v>
      </c>
    </row>
    <row r="49" spans="1:7" x14ac:dyDescent="0.45">
      <c r="A49" s="3" t="s">
        <v>36</v>
      </c>
      <c r="B49" s="2">
        <v>0</v>
      </c>
      <c r="C49" s="2">
        <v>0</v>
      </c>
      <c r="D49" s="2">
        <v>0</v>
      </c>
      <c r="E49" s="2">
        <v>0</v>
      </c>
      <c r="F49" s="2">
        <f>VLOOKUP(Reach19[[#This Row],[Station]],'[9]Reach and Share'!$A$1:$B$562,2,0)</f>
        <v>0</v>
      </c>
      <c r="G49" s="2">
        <f>Reach19[[#This Row],[Q1''2025]]-Reach19[[#This Row],[Q4''2024]]</f>
        <v>0</v>
      </c>
    </row>
    <row r="50" spans="1:7" x14ac:dyDescent="0.45">
      <c r="A50" s="3" t="s">
        <v>343</v>
      </c>
      <c r="B50" s="2">
        <v>0</v>
      </c>
      <c r="C50" s="2">
        <v>0</v>
      </c>
      <c r="D50" s="2">
        <v>0</v>
      </c>
      <c r="E50" s="2">
        <v>0</v>
      </c>
      <c r="F50" s="2">
        <f>VLOOKUP(Reach19[[#This Row],[Station]],'[9]Reach and Share'!$A$1:$B$562,2,0)</f>
        <v>0</v>
      </c>
      <c r="G50" s="2">
        <f>Reach19[[#This Row],[Q1''2025]]-Reach19[[#This Row],[Q4''2024]]</f>
        <v>0</v>
      </c>
    </row>
    <row r="51" spans="1:7" x14ac:dyDescent="0.45">
      <c r="A51" s="3" t="s">
        <v>493</v>
      </c>
      <c r="B51" s="2"/>
      <c r="C51" s="2"/>
      <c r="D51" s="2"/>
      <c r="E51" s="2">
        <v>0</v>
      </c>
      <c r="F51" s="2">
        <f>VLOOKUP(Reach19[[#This Row],[Station]],'[9]Reach and Share'!$A$1:$B$562,2,0)</f>
        <v>0</v>
      </c>
      <c r="G51" s="2">
        <f>Reach19[[#This Row],[Q1''2025]]-Reach19[[#This Row],[Q4''2024]]</f>
        <v>0</v>
      </c>
    </row>
    <row r="52" spans="1:7" x14ac:dyDescent="0.45">
      <c r="A52" s="3" t="s">
        <v>342</v>
      </c>
      <c r="B52" s="2">
        <v>0</v>
      </c>
      <c r="C52" s="2">
        <v>0</v>
      </c>
      <c r="D52" s="2">
        <v>0</v>
      </c>
      <c r="E52" s="2">
        <v>0</v>
      </c>
      <c r="F52" s="2">
        <f>VLOOKUP(Reach19[[#This Row],[Station]],'[9]Reach and Share'!$A$1:$B$562,2,0)</f>
        <v>0</v>
      </c>
      <c r="G52" s="2">
        <f>Reach19[[#This Row],[Q1''2025]]-Reach19[[#This Row],[Q4''2024]]</f>
        <v>0</v>
      </c>
    </row>
    <row r="53" spans="1:7" x14ac:dyDescent="0.45">
      <c r="A53" s="3" t="s">
        <v>169</v>
      </c>
      <c r="B53" s="2">
        <v>0</v>
      </c>
      <c r="C53" s="2">
        <v>0</v>
      </c>
      <c r="D53" s="2">
        <v>0</v>
      </c>
      <c r="E53" s="2">
        <v>0</v>
      </c>
      <c r="F53" s="2">
        <f>VLOOKUP(Reach19[[#This Row],[Station]],'[9]Reach and Share'!$A$1:$B$562,2,0)</f>
        <v>0</v>
      </c>
      <c r="G53" s="2">
        <f>Reach19[[#This Row],[Q1''2025]]-Reach19[[#This Row],[Q4''2024]]</f>
        <v>0</v>
      </c>
    </row>
    <row r="54" spans="1:7" x14ac:dyDescent="0.45">
      <c r="A54" s="3" t="s">
        <v>486</v>
      </c>
      <c r="B54" s="2"/>
      <c r="C54" s="2"/>
      <c r="D54" s="2">
        <v>0</v>
      </c>
      <c r="E54" s="2">
        <v>0</v>
      </c>
      <c r="F54" s="2">
        <f>VLOOKUP(Reach19[[#This Row],[Station]],'[9]Reach and Share'!$A$1:$B$562,2,0)</f>
        <v>0</v>
      </c>
      <c r="G54" s="2">
        <f>Reach19[[#This Row],[Q1''2025]]-Reach19[[#This Row],[Q4''2024]]</f>
        <v>0</v>
      </c>
    </row>
    <row r="55" spans="1:7" x14ac:dyDescent="0.45">
      <c r="A55" s="3" t="s">
        <v>354</v>
      </c>
      <c r="B55" s="2">
        <v>0</v>
      </c>
      <c r="C55" s="2">
        <v>0</v>
      </c>
      <c r="D55" s="2">
        <v>0</v>
      </c>
      <c r="E55" s="2">
        <v>0</v>
      </c>
      <c r="F55" s="2">
        <f>VLOOKUP(Reach19[[#This Row],[Station]],'[9]Reach and Share'!$A$1:$B$562,2,0)</f>
        <v>0</v>
      </c>
      <c r="G55" s="2">
        <f>Reach19[[#This Row],[Q1''2025]]-Reach19[[#This Row],[Q4''2024]]</f>
        <v>0</v>
      </c>
    </row>
    <row r="56" spans="1:7" x14ac:dyDescent="0.45">
      <c r="A56" s="3" t="s">
        <v>473</v>
      </c>
      <c r="B56" s="2"/>
      <c r="C56" s="2"/>
      <c r="D56" s="2">
        <v>0</v>
      </c>
      <c r="E56" s="2">
        <v>0</v>
      </c>
      <c r="F56" s="2">
        <f>VLOOKUP(Reach19[[#This Row],[Station]],'[9]Reach and Share'!$A$1:$B$562,2,0)</f>
        <v>0</v>
      </c>
      <c r="G56" s="2">
        <f>Reach19[[#This Row],[Q1''2025]]-Reach19[[#This Row],[Q4''2024]]</f>
        <v>0</v>
      </c>
    </row>
    <row r="57" spans="1:7" x14ac:dyDescent="0.45">
      <c r="A57" s="3" t="s">
        <v>118</v>
      </c>
      <c r="B57" s="2">
        <v>0</v>
      </c>
      <c r="C57" s="2">
        <v>0</v>
      </c>
      <c r="D57" s="2">
        <v>0</v>
      </c>
      <c r="E57" s="2">
        <v>0</v>
      </c>
      <c r="F57" s="2">
        <f>VLOOKUP(Reach19[[#This Row],[Station]],'[9]Reach and Share'!$A$1:$B$562,2,0)</f>
        <v>0</v>
      </c>
      <c r="G57" s="2">
        <f>Reach19[[#This Row],[Q1''2025]]-Reach19[[#This Row],[Q4''2024]]</f>
        <v>0</v>
      </c>
    </row>
    <row r="58" spans="1:7" x14ac:dyDescent="0.45">
      <c r="A58" s="3" t="s">
        <v>119</v>
      </c>
      <c r="B58" s="2">
        <v>0</v>
      </c>
      <c r="C58" s="2">
        <v>0</v>
      </c>
      <c r="D58" s="2">
        <v>0</v>
      </c>
      <c r="E58" s="2">
        <v>0</v>
      </c>
      <c r="F58" s="2">
        <f>VLOOKUP(Reach19[[#This Row],[Station]],'[9]Reach and Share'!$A$1:$B$562,2,0)</f>
        <v>0</v>
      </c>
      <c r="G58" s="2">
        <f>Reach19[[#This Row],[Q1''2025]]-Reach19[[#This Row],[Q4''2024]]</f>
        <v>0</v>
      </c>
    </row>
    <row r="59" spans="1:7" x14ac:dyDescent="0.45">
      <c r="A59" s="3" t="s">
        <v>507</v>
      </c>
      <c r="B59" s="2"/>
      <c r="C59" s="2"/>
      <c r="D59" s="2"/>
      <c r="E59" s="2">
        <v>0</v>
      </c>
      <c r="F59" s="2">
        <f>VLOOKUP(Reach19[[#This Row],[Station]],'[9]Reach and Share'!$A$1:$B$562,2,0)</f>
        <v>0</v>
      </c>
      <c r="G59" s="2">
        <f>Reach19[[#This Row],[Q1''2025]]-Reach19[[#This Row],[Q4''2024]]</f>
        <v>0</v>
      </c>
    </row>
    <row r="60" spans="1:7" x14ac:dyDescent="0.45">
      <c r="A60" s="3" t="s">
        <v>117</v>
      </c>
      <c r="B60" s="2">
        <v>0</v>
      </c>
      <c r="C60" s="2">
        <v>0</v>
      </c>
      <c r="D60" s="2">
        <v>0</v>
      </c>
      <c r="E60" s="2">
        <v>0</v>
      </c>
      <c r="F60" s="2">
        <f>VLOOKUP(Reach19[[#This Row],[Station]],'[9]Reach and Share'!$A$1:$B$562,2,0)</f>
        <v>0</v>
      </c>
      <c r="G60" s="2">
        <f>Reach19[[#This Row],[Q1''2025]]-Reach19[[#This Row],[Q4''2024]]</f>
        <v>0</v>
      </c>
    </row>
    <row r="61" spans="1:7" x14ac:dyDescent="0.45">
      <c r="A61" s="3" t="s">
        <v>348</v>
      </c>
      <c r="B61" s="2">
        <v>0</v>
      </c>
      <c r="C61" s="2">
        <v>0</v>
      </c>
      <c r="D61" s="2">
        <v>0</v>
      </c>
      <c r="E61" s="2">
        <v>0</v>
      </c>
      <c r="F61" s="2">
        <f>VLOOKUP(Reach19[[#This Row],[Station]],'[9]Reach and Share'!$A$1:$B$562,2,0)</f>
        <v>0</v>
      </c>
      <c r="G61" s="2">
        <f>Reach19[[#This Row],[Q1''2025]]-Reach19[[#This Row],[Q4''2024]]</f>
        <v>0</v>
      </c>
    </row>
    <row r="62" spans="1:7" x14ac:dyDescent="0.45">
      <c r="A62" s="3" t="s">
        <v>349</v>
      </c>
      <c r="B62" s="2">
        <v>0</v>
      </c>
      <c r="C62" s="2">
        <v>0</v>
      </c>
      <c r="D62" s="2">
        <v>0</v>
      </c>
      <c r="E62" s="2">
        <v>0</v>
      </c>
      <c r="F62" s="2">
        <f>VLOOKUP(Reach19[[#This Row],[Station]],'[9]Reach and Share'!$A$1:$B$562,2,0)</f>
        <v>0</v>
      </c>
      <c r="G62" s="2">
        <f>Reach19[[#This Row],[Q1''2025]]-Reach19[[#This Row],[Q4''2024]]</f>
        <v>0</v>
      </c>
    </row>
    <row r="63" spans="1:7" x14ac:dyDescent="0.45">
      <c r="A63" s="3" t="s">
        <v>506</v>
      </c>
      <c r="B63" s="2"/>
      <c r="C63" s="2"/>
      <c r="D63" s="2"/>
      <c r="E63" s="2">
        <v>0</v>
      </c>
      <c r="F63" s="2">
        <f>VLOOKUP(Reach19[[#This Row],[Station]],'[9]Reach and Share'!$A$1:$B$562,2,0)</f>
        <v>0</v>
      </c>
      <c r="G63" s="2">
        <f>Reach19[[#This Row],[Q1''2025]]-Reach19[[#This Row],[Q4''2024]]</f>
        <v>0</v>
      </c>
    </row>
    <row r="64" spans="1:7" x14ac:dyDescent="0.45">
      <c r="A64" s="3" t="s">
        <v>347</v>
      </c>
      <c r="B64" s="2">
        <v>0</v>
      </c>
      <c r="C64" s="2">
        <v>0</v>
      </c>
      <c r="D64" s="2">
        <v>0</v>
      </c>
      <c r="E64" s="2">
        <v>0</v>
      </c>
      <c r="F64" s="2">
        <f>VLOOKUP(Reach19[[#This Row],[Station]],'[9]Reach and Share'!$A$1:$B$562,2,0)</f>
        <v>0</v>
      </c>
      <c r="G64" s="2">
        <f>Reach19[[#This Row],[Q1''2025]]-Reach19[[#This Row],[Q4''2024]]</f>
        <v>0</v>
      </c>
    </row>
    <row r="65" spans="1:7" x14ac:dyDescent="0.45">
      <c r="A65" s="3" t="s">
        <v>352</v>
      </c>
      <c r="B65" s="2">
        <v>0</v>
      </c>
      <c r="C65" s="2">
        <v>0</v>
      </c>
      <c r="D65" s="2">
        <v>0</v>
      </c>
      <c r="E65" s="2">
        <v>0</v>
      </c>
      <c r="F65" s="2">
        <f>VLOOKUP(Reach19[[#This Row],[Station]],'[9]Reach and Share'!$A$1:$B$562,2,0)</f>
        <v>0</v>
      </c>
      <c r="G65" s="2">
        <f>Reach19[[#This Row],[Q1''2025]]-Reach19[[#This Row],[Q4''2024]]</f>
        <v>0</v>
      </c>
    </row>
    <row r="66" spans="1:7" x14ac:dyDescent="0.45">
      <c r="A66" s="3" t="s">
        <v>353</v>
      </c>
      <c r="B66" s="2">
        <v>0</v>
      </c>
      <c r="C66" s="2">
        <v>0</v>
      </c>
      <c r="D66" s="2">
        <v>0</v>
      </c>
      <c r="E66" s="2">
        <v>0</v>
      </c>
      <c r="F66" s="2">
        <f>VLOOKUP(Reach19[[#This Row],[Station]],'[9]Reach and Share'!$A$1:$B$562,2,0)</f>
        <v>0</v>
      </c>
      <c r="G66" s="2">
        <f>Reach19[[#This Row],[Q1''2025]]-Reach19[[#This Row],[Q4''2024]]</f>
        <v>0</v>
      </c>
    </row>
    <row r="67" spans="1:7" x14ac:dyDescent="0.45">
      <c r="A67" s="3" t="s">
        <v>340</v>
      </c>
      <c r="B67" s="2">
        <v>0</v>
      </c>
      <c r="C67" s="2">
        <v>0</v>
      </c>
      <c r="D67" s="2">
        <v>0</v>
      </c>
      <c r="E67" s="2">
        <v>0</v>
      </c>
      <c r="F67" s="2">
        <f>VLOOKUP(Reach19[[#This Row],[Station]],'[9]Reach and Share'!$A$1:$B$562,2,0)</f>
        <v>0</v>
      </c>
      <c r="G67" s="2">
        <f>Reach19[[#This Row],[Q1''2025]]-Reach19[[#This Row],[Q4''2024]]</f>
        <v>0</v>
      </c>
    </row>
    <row r="68" spans="1:7" x14ac:dyDescent="0.45">
      <c r="A68" s="3" t="s">
        <v>350</v>
      </c>
      <c r="B68" s="2">
        <v>0</v>
      </c>
      <c r="C68" s="2">
        <v>0</v>
      </c>
      <c r="D68" s="2">
        <v>0</v>
      </c>
      <c r="E68" s="2">
        <v>0</v>
      </c>
      <c r="F68" s="2">
        <f>VLOOKUP(Reach19[[#This Row],[Station]],'[9]Reach and Share'!$A$1:$B$562,2,0)</f>
        <v>0</v>
      </c>
      <c r="G68" s="2">
        <f>Reach19[[#This Row],[Q1''2025]]-Reach19[[#This Row],[Q4''2024]]</f>
        <v>0</v>
      </c>
    </row>
    <row r="69" spans="1:7" x14ac:dyDescent="0.45">
      <c r="A69" s="3" t="s">
        <v>351</v>
      </c>
      <c r="B69" s="2">
        <v>0</v>
      </c>
      <c r="C69" s="2">
        <v>0</v>
      </c>
      <c r="D69" s="2">
        <v>0</v>
      </c>
      <c r="E69" s="2">
        <v>0</v>
      </c>
      <c r="F69" s="2">
        <f>VLOOKUP(Reach19[[#This Row],[Station]],'[9]Reach and Share'!$A$1:$B$562,2,0)</f>
        <v>0</v>
      </c>
      <c r="G69" s="2">
        <f>Reach19[[#This Row],[Q1''2025]]-Reach19[[#This Row],[Q4''2024]]</f>
        <v>0</v>
      </c>
    </row>
    <row r="70" spans="1:7" x14ac:dyDescent="0.45">
      <c r="A70" s="3" t="s">
        <v>364</v>
      </c>
      <c r="B70" s="2">
        <v>1E-3</v>
      </c>
      <c r="C70" s="2">
        <v>0</v>
      </c>
      <c r="D70" s="2">
        <v>0</v>
      </c>
      <c r="E70" s="2">
        <v>0</v>
      </c>
      <c r="F70" s="2">
        <f>VLOOKUP(Reach19[[#This Row],[Station]],'[9]Reach and Share'!$A$1:$B$562,2,0)</f>
        <v>0</v>
      </c>
      <c r="G70" s="2">
        <f>Reach19[[#This Row],[Q1''2025]]-Reach19[[#This Row],[Q4''2024]]</f>
        <v>0</v>
      </c>
    </row>
    <row r="71" spans="1:7" x14ac:dyDescent="0.45">
      <c r="A71" s="3" t="s">
        <v>373</v>
      </c>
      <c r="B71" s="2">
        <v>0</v>
      </c>
      <c r="C71" s="2">
        <v>0</v>
      </c>
      <c r="D71" s="2">
        <v>0</v>
      </c>
      <c r="E71" s="2">
        <v>0</v>
      </c>
      <c r="F71" s="2">
        <f>VLOOKUP(Reach19[[#This Row],[Station]],'[9]Reach and Share'!$A$1:$B$562,2,0)</f>
        <v>0</v>
      </c>
      <c r="G71" s="2">
        <f>Reach19[[#This Row],[Q1''2025]]-Reach19[[#This Row],[Q4''2024]]</f>
        <v>0</v>
      </c>
    </row>
    <row r="72" spans="1:7" x14ac:dyDescent="0.45">
      <c r="A72" s="3" t="s">
        <v>372</v>
      </c>
      <c r="B72" s="2">
        <v>0</v>
      </c>
      <c r="C72" s="2">
        <v>0</v>
      </c>
      <c r="D72" s="2">
        <v>0</v>
      </c>
      <c r="E72" s="2">
        <v>0</v>
      </c>
      <c r="F72" s="2">
        <f>VLOOKUP(Reach19[[#This Row],[Station]],'[9]Reach and Share'!$A$1:$B$562,2,0)</f>
        <v>0</v>
      </c>
      <c r="G72" s="2">
        <f>Reach19[[#This Row],[Q1''2025]]-Reach19[[#This Row],[Q4''2024]]</f>
        <v>0</v>
      </c>
    </row>
    <row r="73" spans="1:7" x14ac:dyDescent="0.45">
      <c r="A73" s="3" t="s">
        <v>374</v>
      </c>
      <c r="B73" s="2">
        <v>0</v>
      </c>
      <c r="C73" s="2">
        <v>0</v>
      </c>
      <c r="D73" s="2">
        <v>0</v>
      </c>
      <c r="E73" s="2">
        <v>0</v>
      </c>
      <c r="F73" s="2">
        <f>VLOOKUP(Reach19[[#This Row],[Station]],'[9]Reach and Share'!$A$1:$B$562,2,0)</f>
        <v>0</v>
      </c>
      <c r="G73" s="2">
        <f>Reach19[[#This Row],[Q1''2025]]-Reach19[[#This Row],[Q4''2024]]</f>
        <v>0</v>
      </c>
    </row>
    <row r="74" spans="1:7" x14ac:dyDescent="0.45">
      <c r="A74" s="3" t="s">
        <v>378</v>
      </c>
      <c r="B74" s="2">
        <v>0</v>
      </c>
      <c r="C74" s="2">
        <v>0</v>
      </c>
      <c r="D74" s="2">
        <v>0</v>
      </c>
      <c r="E74" s="2">
        <v>0</v>
      </c>
      <c r="F74" s="2">
        <f>VLOOKUP(Reach19[[#This Row],[Station]],'[9]Reach and Share'!$A$1:$B$562,2,0)</f>
        <v>0</v>
      </c>
      <c r="G74" s="2">
        <f>Reach19[[#This Row],[Q1''2025]]-Reach19[[#This Row],[Q4''2024]]</f>
        <v>0</v>
      </c>
    </row>
    <row r="75" spans="1:7" x14ac:dyDescent="0.45">
      <c r="A75" s="3" t="s">
        <v>377</v>
      </c>
      <c r="B75" s="2">
        <v>0</v>
      </c>
      <c r="C75" s="2">
        <v>0</v>
      </c>
      <c r="D75" s="2">
        <v>0</v>
      </c>
      <c r="E75" s="2">
        <v>0</v>
      </c>
      <c r="F75" s="2">
        <f>VLOOKUP(Reach19[[#This Row],[Station]],'[9]Reach and Share'!$A$1:$B$562,2,0)</f>
        <v>0</v>
      </c>
      <c r="G75" s="2">
        <f>Reach19[[#This Row],[Q1''2025]]-Reach19[[#This Row],[Q4''2024]]</f>
        <v>0</v>
      </c>
    </row>
    <row r="76" spans="1:7" x14ac:dyDescent="0.45">
      <c r="A76" s="3" t="s">
        <v>376</v>
      </c>
      <c r="B76" s="2">
        <v>0</v>
      </c>
      <c r="C76" s="2">
        <v>0</v>
      </c>
      <c r="D76" s="2">
        <v>0</v>
      </c>
      <c r="E76" s="2">
        <v>0</v>
      </c>
      <c r="F76" s="2">
        <f>VLOOKUP(Reach19[[#This Row],[Station]],'[9]Reach and Share'!$A$1:$B$562,2,0)</f>
        <v>0</v>
      </c>
      <c r="G76" s="2">
        <f>Reach19[[#This Row],[Q1''2025]]-Reach19[[#This Row],[Q4''2024]]</f>
        <v>0</v>
      </c>
    </row>
    <row r="77" spans="1:7" x14ac:dyDescent="0.45">
      <c r="A77" s="3" t="s">
        <v>215</v>
      </c>
      <c r="B77" s="2">
        <v>0</v>
      </c>
      <c r="C77" s="2">
        <v>0</v>
      </c>
      <c r="D77" s="2">
        <v>0</v>
      </c>
      <c r="E77" s="2">
        <v>0</v>
      </c>
      <c r="F77" s="2">
        <f>VLOOKUP(Reach19[[#This Row],[Station]],'[9]Reach and Share'!$A$1:$B$562,2,0)</f>
        <v>0</v>
      </c>
      <c r="G77" s="2">
        <f>Reach19[[#This Row],[Q1''2025]]-Reach19[[#This Row],[Q4''2024]]</f>
        <v>0</v>
      </c>
    </row>
    <row r="78" spans="1:7" x14ac:dyDescent="0.45">
      <c r="A78" s="3" t="s">
        <v>183</v>
      </c>
      <c r="B78" s="2">
        <v>0</v>
      </c>
      <c r="C78" s="2">
        <v>0</v>
      </c>
      <c r="D78" s="2">
        <v>0</v>
      </c>
      <c r="E78" s="2">
        <v>0</v>
      </c>
      <c r="F78" s="2">
        <f>VLOOKUP(Reach19[[#This Row],[Station]],'[9]Reach and Share'!$A$1:$B$562,2,0)</f>
        <v>0</v>
      </c>
      <c r="G78" s="2">
        <f>Reach19[[#This Row],[Q1''2025]]-Reach19[[#This Row],[Q4''2024]]</f>
        <v>0</v>
      </c>
    </row>
    <row r="79" spans="1:7" x14ac:dyDescent="0.45">
      <c r="A79" s="3" t="s">
        <v>369</v>
      </c>
      <c r="B79" s="2">
        <v>0</v>
      </c>
      <c r="C79" s="2">
        <v>0</v>
      </c>
      <c r="D79" s="2">
        <v>0</v>
      </c>
      <c r="E79" s="2">
        <v>0</v>
      </c>
      <c r="F79" s="2">
        <f>VLOOKUP(Reach19[[#This Row],[Station]],'[9]Reach and Share'!$A$1:$B$562,2,0)</f>
        <v>0</v>
      </c>
      <c r="G79" s="2">
        <f>Reach19[[#This Row],[Q1''2025]]-Reach19[[#This Row],[Q4''2024]]</f>
        <v>0</v>
      </c>
    </row>
    <row r="80" spans="1:7" x14ac:dyDescent="0.45">
      <c r="A80" s="3" t="s">
        <v>368</v>
      </c>
      <c r="B80" s="2">
        <v>0</v>
      </c>
      <c r="C80" s="2">
        <v>0</v>
      </c>
      <c r="D80" s="2">
        <v>0</v>
      </c>
      <c r="E80" s="2">
        <v>0</v>
      </c>
      <c r="F80" s="2">
        <f>VLOOKUP(Reach19[[#This Row],[Station]],'[9]Reach and Share'!$A$1:$B$562,2,0)</f>
        <v>0</v>
      </c>
      <c r="G80" s="2">
        <f>Reach19[[#This Row],[Q1''2025]]-Reach19[[#This Row],[Q4''2024]]</f>
        <v>0</v>
      </c>
    </row>
    <row r="81" spans="1:7" x14ac:dyDescent="0.45">
      <c r="A81" s="3" t="s">
        <v>370</v>
      </c>
      <c r="B81" s="2">
        <v>0</v>
      </c>
      <c r="C81" s="2">
        <v>0</v>
      </c>
      <c r="D81" s="2">
        <v>0</v>
      </c>
      <c r="E81" s="2">
        <v>0</v>
      </c>
      <c r="F81" s="2">
        <f>VLOOKUP(Reach19[[#This Row],[Station]],'[9]Reach and Share'!$A$1:$B$562,2,0)</f>
        <v>0</v>
      </c>
      <c r="G81" s="2">
        <f>Reach19[[#This Row],[Q1''2025]]-Reach19[[#This Row],[Q4''2024]]</f>
        <v>0</v>
      </c>
    </row>
    <row r="82" spans="1:7" x14ac:dyDescent="0.45">
      <c r="A82" s="3" t="s">
        <v>50</v>
      </c>
      <c r="B82" s="2">
        <v>0</v>
      </c>
      <c r="C82" s="2">
        <v>0</v>
      </c>
      <c r="D82" s="2">
        <v>0</v>
      </c>
      <c r="E82" s="2">
        <v>0</v>
      </c>
      <c r="F82" s="2">
        <f>VLOOKUP(Reach19[[#This Row],[Station]],'[9]Reach and Share'!$A$1:$B$562,2,0)</f>
        <v>0</v>
      </c>
      <c r="G82" s="2">
        <f>Reach19[[#This Row],[Q1''2025]]-Reach19[[#This Row],[Q4''2024]]</f>
        <v>0</v>
      </c>
    </row>
    <row r="83" spans="1:7" x14ac:dyDescent="0.45">
      <c r="A83" s="3" t="s">
        <v>371</v>
      </c>
      <c r="B83" s="2">
        <v>0</v>
      </c>
      <c r="C83" s="2">
        <v>0</v>
      </c>
      <c r="D83" s="2">
        <v>0</v>
      </c>
      <c r="E83" s="2">
        <v>0</v>
      </c>
      <c r="F83" s="2">
        <f>VLOOKUP(Reach19[[#This Row],[Station]],'[9]Reach and Share'!$A$1:$B$562,2,0)</f>
        <v>0</v>
      </c>
      <c r="G83" s="2">
        <f>Reach19[[#This Row],[Q1''2025]]-Reach19[[#This Row],[Q4''2024]]</f>
        <v>0</v>
      </c>
    </row>
    <row r="84" spans="1:7" x14ac:dyDescent="0.45">
      <c r="A84" s="3" t="s">
        <v>499</v>
      </c>
      <c r="B84" s="2"/>
      <c r="C84" s="2"/>
      <c r="D84" s="2"/>
      <c r="E84" s="2">
        <v>0</v>
      </c>
      <c r="F84" s="2">
        <f>VLOOKUP(Reach19[[#This Row],[Station]],'[9]Reach and Share'!$A$1:$B$562,2,0)</f>
        <v>0</v>
      </c>
      <c r="G84" s="2">
        <f>Reach19[[#This Row],[Q1''2025]]-Reach19[[#This Row],[Q4''2024]]</f>
        <v>0</v>
      </c>
    </row>
    <row r="85" spans="1:7" x14ac:dyDescent="0.45">
      <c r="A85" s="3" t="s">
        <v>432</v>
      </c>
      <c r="B85" s="2">
        <v>0</v>
      </c>
      <c r="C85" s="2">
        <v>0</v>
      </c>
      <c r="D85" s="2">
        <v>0</v>
      </c>
      <c r="E85" s="2">
        <v>0</v>
      </c>
      <c r="F85" s="2">
        <f>VLOOKUP(Reach19[[#This Row],[Station]],'[9]Reach and Share'!$A$1:$B$562,2,0)</f>
        <v>0</v>
      </c>
      <c r="G85" s="2">
        <f>Reach19[[#This Row],[Q1''2025]]-Reach19[[#This Row],[Q4''2024]]</f>
        <v>0</v>
      </c>
    </row>
    <row r="86" spans="1:7" x14ac:dyDescent="0.45">
      <c r="A86" s="3" t="s">
        <v>192</v>
      </c>
      <c r="B86" s="2">
        <v>0</v>
      </c>
      <c r="C86" s="2">
        <v>0</v>
      </c>
      <c r="D86" s="2">
        <v>0</v>
      </c>
      <c r="E86" s="2">
        <v>0</v>
      </c>
      <c r="F86" s="2">
        <f>VLOOKUP(Reach19[[#This Row],[Station]],'[9]Reach and Share'!$A$1:$B$562,2,0)</f>
        <v>0</v>
      </c>
      <c r="G86" s="2">
        <f>Reach19[[#This Row],[Q1''2025]]-Reach19[[#This Row],[Q4''2024]]</f>
        <v>0</v>
      </c>
    </row>
    <row r="87" spans="1:7" x14ac:dyDescent="0.45">
      <c r="A87" s="3" t="s">
        <v>241</v>
      </c>
      <c r="B87" s="2">
        <v>0</v>
      </c>
      <c r="C87" s="2">
        <v>0</v>
      </c>
      <c r="D87" s="2">
        <v>0</v>
      </c>
      <c r="E87" s="2">
        <v>0</v>
      </c>
      <c r="F87" s="2">
        <f>VLOOKUP(Reach19[[#This Row],[Station]],'[9]Reach and Share'!$A$1:$B$562,2,0)</f>
        <v>0</v>
      </c>
      <c r="G87" s="2">
        <f>Reach19[[#This Row],[Q1''2025]]-Reach19[[#This Row],[Q4''2024]]</f>
        <v>0</v>
      </c>
    </row>
    <row r="88" spans="1:7" x14ac:dyDescent="0.45">
      <c r="A88" s="3" t="s">
        <v>375</v>
      </c>
      <c r="B88" s="2">
        <v>0</v>
      </c>
      <c r="C88" s="2">
        <v>0</v>
      </c>
      <c r="D88" s="2">
        <v>0</v>
      </c>
      <c r="E88" s="2">
        <v>0</v>
      </c>
      <c r="F88" s="2">
        <f>VLOOKUP(Reach19[[#This Row],[Station]],'[9]Reach and Share'!$A$1:$B$562,2,0)</f>
        <v>0</v>
      </c>
      <c r="G88" s="2">
        <f>Reach19[[#This Row],[Q1''2025]]-Reach19[[#This Row],[Q4''2024]]</f>
        <v>0</v>
      </c>
    </row>
    <row r="89" spans="1:7" x14ac:dyDescent="0.45">
      <c r="A89" s="3" t="s">
        <v>306</v>
      </c>
      <c r="B89" s="2">
        <v>0</v>
      </c>
      <c r="C89" s="2">
        <v>0</v>
      </c>
      <c r="D89" s="2">
        <v>0</v>
      </c>
      <c r="E89" s="2">
        <v>0</v>
      </c>
      <c r="F89" s="2">
        <f>VLOOKUP(Reach19[[#This Row],[Station]],'[9]Reach and Share'!$A$1:$B$562,2,0)</f>
        <v>0</v>
      </c>
      <c r="G89" s="2">
        <f>Reach19[[#This Row],[Q1''2025]]-Reach19[[#This Row],[Q4''2024]]</f>
        <v>0</v>
      </c>
    </row>
    <row r="90" spans="1:7" x14ac:dyDescent="0.45">
      <c r="A90" s="3" t="s">
        <v>29</v>
      </c>
      <c r="B90" s="2">
        <v>0</v>
      </c>
      <c r="C90" s="2">
        <v>0</v>
      </c>
      <c r="D90" s="2">
        <v>5.9999999999999995E-4</v>
      </c>
      <c r="E90" s="2">
        <v>0</v>
      </c>
      <c r="F90" s="2">
        <f>VLOOKUP(Reach19[[#This Row],[Station]],'[9]Reach and Share'!$A$1:$B$562,2,0)</f>
        <v>0</v>
      </c>
      <c r="G90" s="2">
        <f>Reach19[[#This Row],[Q1''2025]]-Reach19[[#This Row],[Q4''2024]]</f>
        <v>0</v>
      </c>
    </row>
    <row r="91" spans="1:7" x14ac:dyDescent="0.45">
      <c r="A91" s="3" t="s">
        <v>362</v>
      </c>
      <c r="B91" s="2">
        <v>0</v>
      </c>
      <c r="C91" s="2">
        <v>0</v>
      </c>
      <c r="D91" s="2">
        <v>0</v>
      </c>
      <c r="E91" s="2">
        <v>0</v>
      </c>
      <c r="F91" s="2">
        <f>VLOOKUP(Reach19[[#This Row],[Station]],'[9]Reach and Share'!$A$1:$B$562,2,0)</f>
        <v>0</v>
      </c>
      <c r="G91" s="2">
        <f>Reach19[[#This Row],[Q1''2025]]-Reach19[[#This Row],[Q4''2024]]</f>
        <v>0</v>
      </c>
    </row>
    <row r="92" spans="1:7" x14ac:dyDescent="0.45">
      <c r="A92" s="3" t="s">
        <v>31</v>
      </c>
      <c r="B92" s="2">
        <v>0</v>
      </c>
      <c r="C92" s="2">
        <v>0</v>
      </c>
      <c r="D92" s="2">
        <v>0</v>
      </c>
      <c r="E92" s="2">
        <v>0</v>
      </c>
      <c r="F92" s="2">
        <f>VLOOKUP(Reach19[[#This Row],[Station]],'[9]Reach and Share'!$A$1:$B$562,2,0)</f>
        <v>0</v>
      </c>
      <c r="G92" s="2">
        <f>Reach19[[#This Row],[Q1''2025]]-Reach19[[#This Row],[Q4''2024]]</f>
        <v>0</v>
      </c>
    </row>
    <row r="93" spans="1:7" x14ac:dyDescent="0.45">
      <c r="A93" s="3" t="s">
        <v>380</v>
      </c>
      <c r="B93" s="2">
        <v>0</v>
      </c>
      <c r="C93" s="2">
        <v>0</v>
      </c>
      <c r="D93" s="2">
        <v>0</v>
      </c>
      <c r="E93" s="2">
        <v>0</v>
      </c>
      <c r="F93" s="2">
        <f>VLOOKUP(Reach19[[#This Row],[Station]],'[9]Reach and Share'!$A$1:$B$562,2,0)</f>
        <v>0</v>
      </c>
      <c r="G93" s="2">
        <f>Reach19[[#This Row],[Q1''2025]]-Reach19[[#This Row],[Q4''2024]]</f>
        <v>0</v>
      </c>
    </row>
    <row r="94" spans="1:7" x14ac:dyDescent="0.45">
      <c r="A94" s="3" t="s">
        <v>379</v>
      </c>
      <c r="B94" s="2">
        <v>0</v>
      </c>
      <c r="C94" s="2">
        <v>0</v>
      </c>
      <c r="D94" s="2">
        <v>0</v>
      </c>
      <c r="E94" s="2">
        <v>0</v>
      </c>
      <c r="F94" s="2">
        <f>VLOOKUP(Reach19[[#This Row],[Station]],'[9]Reach and Share'!$A$1:$B$562,2,0)</f>
        <v>0</v>
      </c>
      <c r="G94" s="2">
        <f>Reach19[[#This Row],[Q1''2025]]-Reach19[[#This Row],[Q4''2024]]</f>
        <v>0</v>
      </c>
    </row>
    <row r="95" spans="1:7" x14ac:dyDescent="0.45">
      <c r="A95" s="3" t="s">
        <v>462</v>
      </c>
      <c r="B95" s="2"/>
      <c r="C95" s="2"/>
      <c r="D95" s="2">
        <v>0</v>
      </c>
      <c r="E95" s="2">
        <v>0</v>
      </c>
      <c r="F95" s="2">
        <f>VLOOKUP(Reach19[[#This Row],[Station]],'[9]Reach and Share'!$A$1:$B$562,2,0)</f>
        <v>0</v>
      </c>
      <c r="G95" s="2">
        <f>Reach19[[#This Row],[Q1''2025]]-Reach19[[#This Row],[Q4''2024]]</f>
        <v>0</v>
      </c>
    </row>
    <row r="96" spans="1:7" x14ac:dyDescent="0.45">
      <c r="A96" s="3" t="s">
        <v>381</v>
      </c>
      <c r="B96" s="2">
        <v>0</v>
      </c>
      <c r="C96" s="2">
        <v>0</v>
      </c>
      <c r="D96" s="2">
        <v>0</v>
      </c>
      <c r="E96" s="2">
        <v>0</v>
      </c>
      <c r="F96" s="2">
        <f>VLOOKUP(Reach19[[#This Row],[Station]],'[9]Reach and Share'!$A$1:$B$562,2,0)</f>
        <v>0</v>
      </c>
      <c r="G96" s="2">
        <f>Reach19[[#This Row],[Q1''2025]]-Reach19[[#This Row],[Q4''2024]]</f>
        <v>0</v>
      </c>
    </row>
    <row r="97" spans="1:7" x14ac:dyDescent="0.45">
      <c r="A97" s="3" t="s">
        <v>384</v>
      </c>
      <c r="B97" s="2">
        <v>0</v>
      </c>
      <c r="C97" s="2">
        <v>0</v>
      </c>
      <c r="D97" s="2">
        <v>0</v>
      </c>
      <c r="E97" s="2">
        <v>0</v>
      </c>
      <c r="F97" s="2">
        <f>VLOOKUP(Reach19[[#This Row],[Station]],'[9]Reach and Share'!$A$1:$B$562,2,0)</f>
        <v>0</v>
      </c>
      <c r="G97" s="2">
        <f>Reach19[[#This Row],[Q1''2025]]-Reach19[[#This Row],[Q4''2024]]</f>
        <v>0</v>
      </c>
    </row>
    <row r="98" spans="1:7" x14ac:dyDescent="0.45">
      <c r="A98" s="3" t="s">
        <v>312</v>
      </c>
      <c r="B98" s="2">
        <v>0</v>
      </c>
      <c r="C98" s="2">
        <v>0</v>
      </c>
      <c r="D98" s="2">
        <v>0</v>
      </c>
      <c r="E98" s="2">
        <v>0</v>
      </c>
      <c r="F98" s="2">
        <f>VLOOKUP(Reach19[[#This Row],[Station]],'[9]Reach and Share'!$A$1:$B$562,2,0)</f>
        <v>0</v>
      </c>
      <c r="G98" s="2">
        <f>Reach19[[#This Row],[Q1''2025]]-Reach19[[#This Row],[Q4''2024]]</f>
        <v>0</v>
      </c>
    </row>
    <row r="99" spans="1:7" x14ac:dyDescent="0.45">
      <c r="A99" s="3" t="s">
        <v>382</v>
      </c>
      <c r="B99" s="2">
        <v>1.5E-3</v>
      </c>
      <c r="C99" s="2">
        <v>0</v>
      </c>
      <c r="D99" s="2">
        <v>0</v>
      </c>
      <c r="E99" s="2">
        <v>0</v>
      </c>
      <c r="F99" s="2">
        <f>VLOOKUP(Reach19[[#This Row],[Station]],'[9]Reach and Share'!$A$1:$B$562,2,0)</f>
        <v>0</v>
      </c>
      <c r="G99" s="2">
        <f>Reach19[[#This Row],[Q1''2025]]-Reach19[[#This Row],[Q4''2024]]</f>
        <v>0</v>
      </c>
    </row>
    <row r="100" spans="1:7" x14ac:dyDescent="0.45">
      <c r="A100" s="3" t="s">
        <v>173</v>
      </c>
      <c r="B100" s="2">
        <v>0</v>
      </c>
      <c r="C100" s="2">
        <v>0</v>
      </c>
      <c r="D100" s="2">
        <v>0</v>
      </c>
      <c r="E100" s="2">
        <v>0</v>
      </c>
      <c r="F100" s="2">
        <f>VLOOKUP(Reach19[[#This Row],[Station]],'[9]Reach and Share'!$A$1:$B$562,2,0)</f>
        <v>0</v>
      </c>
      <c r="G100" s="2">
        <f>Reach19[[#This Row],[Q1''2025]]-Reach19[[#This Row],[Q4''2024]]</f>
        <v>0</v>
      </c>
    </row>
    <row r="101" spans="1:7" x14ac:dyDescent="0.45">
      <c r="A101" s="3" t="s">
        <v>32</v>
      </c>
      <c r="B101" s="2">
        <v>0</v>
      </c>
      <c r="C101" s="2">
        <v>0</v>
      </c>
      <c r="D101" s="2">
        <v>0</v>
      </c>
      <c r="E101" s="2">
        <v>0</v>
      </c>
      <c r="F101" s="2">
        <f>VLOOKUP(Reach19[[#This Row],[Station]],'[9]Reach and Share'!$A$1:$B$562,2,0)</f>
        <v>0</v>
      </c>
      <c r="G101" s="2">
        <f>Reach19[[#This Row],[Q1''2025]]-Reach19[[#This Row],[Q4''2024]]</f>
        <v>0</v>
      </c>
    </row>
    <row r="102" spans="1:7" x14ac:dyDescent="0.45">
      <c r="A102" s="3" t="s">
        <v>27</v>
      </c>
      <c r="B102" s="2">
        <v>0</v>
      </c>
      <c r="C102" s="2">
        <v>0</v>
      </c>
      <c r="D102" s="2">
        <v>0</v>
      </c>
      <c r="E102" s="2">
        <v>0</v>
      </c>
      <c r="F102" s="2">
        <f>VLOOKUP(Reach19[[#This Row],[Station]],'[9]Reach and Share'!$A$1:$B$562,2,0)</f>
        <v>0</v>
      </c>
      <c r="G102" s="2">
        <f>Reach19[[#This Row],[Q1''2025]]-Reach19[[#This Row],[Q4''2024]]</f>
        <v>0</v>
      </c>
    </row>
    <row r="103" spans="1:7" x14ac:dyDescent="0.45">
      <c r="A103" s="3" t="s">
        <v>190</v>
      </c>
      <c r="B103" s="2">
        <v>0</v>
      </c>
      <c r="C103" s="2">
        <v>0</v>
      </c>
      <c r="D103" s="2">
        <v>0</v>
      </c>
      <c r="E103" s="2">
        <v>0</v>
      </c>
      <c r="F103" s="2">
        <f>VLOOKUP(Reach19[[#This Row],[Station]],'[9]Reach and Share'!$A$1:$B$562,2,0)</f>
        <v>0</v>
      </c>
      <c r="G103" s="2">
        <f>Reach19[[#This Row],[Q1''2025]]-Reach19[[#This Row],[Q4''2024]]</f>
        <v>0</v>
      </c>
    </row>
    <row r="104" spans="1:7" x14ac:dyDescent="0.45">
      <c r="A104" s="3" t="s">
        <v>163</v>
      </c>
      <c r="B104" s="2">
        <v>0</v>
      </c>
      <c r="C104" s="2">
        <v>0</v>
      </c>
      <c r="D104" s="2">
        <v>0</v>
      </c>
      <c r="E104" s="2">
        <v>0</v>
      </c>
      <c r="F104" s="2">
        <f>VLOOKUP(Reach19[[#This Row],[Station]],'[9]Reach and Share'!$A$1:$B$562,2,0)</f>
        <v>0</v>
      </c>
      <c r="G104" s="2">
        <f>Reach19[[#This Row],[Q1''2025]]-Reach19[[#This Row],[Q4''2024]]</f>
        <v>0</v>
      </c>
    </row>
    <row r="105" spans="1:7" x14ac:dyDescent="0.45">
      <c r="A105" s="3" t="s">
        <v>518</v>
      </c>
      <c r="B105" s="2"/>
      <c r="C105" s="2"/>
      <c r="D105" s="2"/>
      <c r="E105" s="2">
        <v>0</v>
      </c>
      <c r="F105" s="2">
        <f>VLOOKUP(Reach19[[#This Row],[Station]],'[9]Reach and Share'!$A$1:$B$562,2,0)</f>
        <v>0</v>
      </c>
      <c r="G105" s="2">
        <f>Reach19[[#This Row],[Q1''2025]]-Reach19[[#This Row],[Q4''2024]]</f>
        <v>0</v>
      </c>
    </row>
    <row r="106" spans="1:7" x14ac:dyDescent="0.45">
      <c r="A106" s="3" t="s">
        <v>24</v>
      </c>
      <c r="B106" s="2">
        <v>0</v>
      </c>
      <c r="C106" s="2">
        <v>0</v>
      </c>
      <c r="D106" s="2">
        <v>0</v>
      </c>
      <c r="E106" s="2">
        <v>0</v>
      </c>
      <c r="F106" s="2">
        <f>VLOOKUP(Reach19[[#This Row],[Station]],'[9]Reach and Share'!$A$1:$B$562,2,0)</f>
        <v>0</v>
      </c>
      <c r="G106" s="2">
        <f>Reach19[[#This Row],[Q1''2025]]-Reach19[[#This Row],[Q4''2024]]</f>
        <v>0</v>
      </c>
    </row>
    <row r="107" spans="1:7" x14ac:dyDescent="0.45">
      <c r="A107" s="3" t="s">
        <v>415</v>
      </c>
      <c r="B107" s="2">
        <v>0</v>
      </c>
      <c r="C107" s="2">
        <v>0</v>
      </c>
      <c r="D107" s="2">
        <v>0</v>
      </c>
      <c r="E107" s="2">
        <v>0</v>
      </c>
      <c r="F107" s="2">
        <f>VLOOKUP(Reach19[[#This Row],[Station]],'[9]Reach and Share'!$A$1:$B$562,2,0)</f>
        <v>0</v>
      </c>
      <c r="G107" s="2">
        <f>Reach19[[#This Row],[Q1''2025]]-Reach19[[#This Row],[Q4''2024]]</f>
        <v>0</v>
      </c>
    </row>
    <row r="108" spans="1:7" x14ac:dyDescent="0.45">
      <c r="A108" s="3" t="s">
        <v>469</v>
      </c>
      <c r="B108" s="2"/>
      <c r="C108" s="2"/>
      <c r="D108" s="2">
        <v>0</v>
      </c>
      <c r="E108" s="2">
        <v>0</v>
      </c>
      <c r="F108" s="2">
        <f>VLOOKUP(Reach19[[#This Row],[Station]],'[9]Reach and Share'!$A$1:$B$562,2,0)</f>
        <v>0</v>
      </c>
      <c r="G108" s="2">
        <f>Reach19[[#This Row],[Q1''2025]]-Reach19[[#This Row],[Q4''2024]]</f>
        <v>0</v>
      </c>
    </row>
    <row r="109" spans="1:7" x14ac:dyDescent="0.45">
      <c r="A109" s="3" t="s">
        <v>456</v>
      </c>
      <c r="B109" s="2"/>
      <c r="C109" s="2">
        <v>0</v>
      </c>
      <c r="D109" s="2">
        <v>0</v>
      </c>
      <c r="E109" s="2">
        <v>0</v>
      </c>
      <c r="F109" s="2">
        <f>VLOOKUP(Reach19[[#This Row],[Station]],'[9]Reach and Share'!$A$1:$B$562,2,0)</f>
        <v>0</v>
      </c>
      <c r="G109" s="2">
        <f>Reach19[[#This Row],[Q1''2025]]-Reach19[[#This Row],[Q4''2024]]</f>
        <v>0</v>
      </c>
    </row>
    <row r="110" spans="1:7" x14ac:dyDescent="0.45">
      <c r="A110" s="3" t="s">
        <v>416</v>
      </c>
      <c r="B110" s="2">
        <v>0</v>
      </c>
      <c r="C110" s="2">
        <v>0</v>
      </c>
      <c r="D110" s="2">
        <v>0</v>
      </c>
      <c r="E110" s="2">
        <v>0</v>
      </c>
      <c r="F110" s="2">
        <f>VLOOKUP(Reach19[[#This Row],[Station]],'[9]Reach and Share'!$A$1:$B$562,2,0)</f>
        <v>0</v>
      </c>
      <c r="G110" s="2">
        <f>Reach19[[#This Row],[Q1''2025]]-Reach19[[#This Row],[Q4''2024]]</f>
        <v>0</v>
      </c>
    </row>
    <row r="111" spans="1:7" x14ac:dyDescent="0.45">
      <c r="A111" s="3" t="s">
        <v>207</v>
      </c>
      <c r="B111" s="2">
        <v>0</v>
      </c>
      <c r="C111" s="2">
        <v>0</v>
      </c>
      <c r="D111" s="2">
        <v>0</v>
      </c>
      <c r="E111" s="2">
        <v>0</v>
      </c>
      <c r="F111" s="2">
        <f>VLOOKUP(Reach19[[#This Row],[Station]],'[9]Reach and Share'!$A$1:$B$562,2,0)</f>
        <v>0</v>
      </c>
      <c r="G111" s="2">
        <f>Reach19[[#This Row],[Q1''2025]]-Reach19[[#This Row],[Q4''2024]]</f>
        <v>0</v>
      </c>
    </row>
    <row r="112" spans="1:7" x14ac:dyDescent="0.45">
      <c r="A112" s="3" t="s">
        <v>471</v>
      </c>
      <c r="B112" s="2"/>
      <c r="C112" s="2"/>
      <c r="D112" s="2">
        <v>0</v>
      </c>
      <c r="E112" s="2">
        <v>0</v>
      </c>
      <c r="F112" s="2">
        <f>VLOOKUP(Reach19[[#This Row],[Station]],'[9]Reach and Share'!$A$1:$B$562,2,0)</f>
        <v>0</v>
      </c>
      <c r="G112" s="2">
        <f>Reach19[[#This Row],[Q1''2025]]-Reach19[[#This Row],[Q4''2024]]</f>
        <v>0</v>
      </c>
    </row>
    <row r="113" spans="1:7" x14ac:dyDescent="0.45">
      <c r="A113" s="3" t="s">
        <v>85</v>
      </c>
      <c r="B113" s="2">
        <v>0</v>
      </c>
      <c r="C113" s="2">
        <v>0</v>
      </c>
      <c r="D113" s="2">
        <v>0</v>
      </c>
      <c r="E113" s="2">
        <v>0</v>
      </c>
      <c r="F113" s="2">
        <f>VLOOKUP(Reach19[[#This Row],[Station]],'[9]Reach and Share'!$A$1:$B$562,2,0)</f>
        <v>0</v>
      </c>
      <c r="G113" s="2">
        <f>Reach19[[#This Row],[Q1''2025]]-Reach19[[#This Row],[Q4''2024]]</f>
        <v>0</v>
      </c>
    </row>
    <row r="114" spans="1:7" x14ac:dyDescent="0.45">
      <c r="A114" s="3" t="s">
        <v>148</v>
      </c>
      <c r="B114" s="2">
        <v>0</v>
      </c>
      <c r="C114" s="2">
        <v>0</v>
      </c>
      <c r="D114" s="2">
        <v>0</v>
      </c>
      <c r="E114" s="2">
        <v>0</v>
      </c>
      <c r="F114" s="2">
        <f>VLOOKUP(Reach19[[#This Row],[Station]],'[9]Reach and Share'!$A$1:$B$562,2,0)</f>
        <v>0</v>
      </c>
      <c r="G114" s="2">
        <f>Reach19[[#This Row],[Q1''2025]]-Reach19[[#This Row],[Q4''2024]]</f>
        <v>0</v>
      </c>
    </row>
    <row r="115" spans="1:7" x14ac:dyDescent="0.45">
      <c r="A115" s="3" t="s">
        <v>226</v>
      </c>
      <c r="B115" s="2">
        <v>0</v>
      </c>
      <c r="C115" s="2">
        <v>0</v>
      </c>
      <c r="D115" s="2">
        <v>0</v>
      </c>
      <c r="E115" s="2">
        <v>0</v>
      </c>
      <c r="F115" s="2">
        <f>VLOOKUP(Reach19[[#This Row],[Station]],'[9]Reach and Share'!$A$1:$B$562,2,0)</f>
        <v>0</v>
      </c>
      <c r="G115" s="2">
        <f>Reach19[[#This Row],[Q1''2025]]-Reach19[[#This Row],[Q4''2024]]</f>
        <v>0</v>
      </c>
    </row>
    <row r="116" spans="1:7" x14ac:dyDescent="0.45">
      <c r="A116" s="3" t="s">
        <v>195</v>
      </c>
      <c r="B116" s="2">
        <v>0</v>
      </c>
      <c r="C116" s="2">
        <v>0</v>
      </c>
      <c r="D116" s="2">
        <v>0</v>
      </c>
      <c r="E116" s="2">
        <v>0</v>
      </c>
      <c r="F116" s="2">
        <f>VLOOKUP(Reach19[[#This Row],[Station]],'[9]Reach and Share'!$A$1:$B$562,2,0)</f>
        <v>0</v>
      </c>
      <c r="G116" s="2">
        <f>Reach19[[#This Row],[Q1''2025]]-Reach19[[#This Row],[Q4''2024]]</f>
        <v>0</v>
      </c>
    </row>
    <row r="117" spans="1:7" x14ac:dyDescent="0.45">
      <c r="A117" s="3" t="s">
        <v>182</v>
      </c>
      <c r="B117" s="2">
        <v>0</v>
      </c>
      <c r="C117" s="2">
        <v>0</v>
      </c>
      <c r="D117" s="2">
        <v>0</v>
      </c>
      <c r="E117" s="2">
        <v>0</v>
      </c>
      <c r="F117" s="2">
        <f>VLOOKUP(Reach19[[#This Row],[Station]],'[9]Reach and Share'!$A$1:$B$562,2,0)</f>
        <v>0</v>
      </c>
      <c r="G117" s="2">
        <f>Reach19[[#This Row],[Q1''2025]]-Reach19[[#This Row],[Q4''2024]]</f>
        <v>0</v>
      </c>
    </row>
    <row r="118" spans="1:7" x14ac:dyDescent="0.45">
      <c r="A118" s="3" t="s">
        <v>10</v>
      </c>
      <c r="B118" s="2">
        <v>0</v>
      </c>
      <c r="C118" s="2">
        <v>0</v>
      </c>
      <c r="D118" s="2">
        <v>0</v>
      </c>
      <c r="E118" s="2">
        <v>0</v>
      </c>
      <c r="F118" s="2">
        <f>VLOOKUP(Reach19[[#This Row],[Station]],'[9]Reach and Share'!$A$1:$B$562,2,0)</f>
        <v>0</v>
      </c>
      <c r="G118" s="2">
        <f>Reach19[[#This Row],[Q1''2025]]-Reach19[[#This Row],[Q4''2024]]</f>
        <v>0</v>
      </c>
    </row>
    <row r="119" spans="1:7" x14ac:dyDescent="0.45">
      <c r="A119" s="3" t="s">
        <v>168</v>
      </c>
      <c r="B119" s="2">
        <v>0</v>
      </c>
      <c r="C119" s="2">
        <v>0</v>
      </c>
      <c r="D119" s="2">
        <v>0</v>
      </c>
      <c r="E119" s="2">
        <v>0</v>
      </c>
      <c r="F119" s="2">
        <f>VLOOKUP(Reach19[[#This Row],[Station]],'[9]Reach and Share'!$A$1:$B$562,2,0)</f>
        <v>0</v>
      </c>
      <c r="G119" s="2">
        <f>Reach19[[#This Row],[Q1''2025]]-Reach19[[#This Row],[Q4''2024]]</f>
        <v>0</v>
      </c>
    </row>
    <row r="120" spans="1:7" x14ac:dyDescent="0.45">
      <c r="A120" s="3" t="s">
        <v>89</v>
      </c>
      <c r="B120" s="2">
        <v>0</v>
      </c>
      <c r="C120" s="2">
        <v>0</v>
      </c>
      <c r="D120" s="2">
        <v>0</v>
      </c>
      <c r="E120" s="2">
        <v>0</v>
      </c>
      <c r="F120" s="2">
        <f>VLOOKUP(Reach19[[#This Row],[Station]],'[9]Reach and Share'!$A$1:$B$562,2,0)</f>
        <v>0</v>
      </c>
      <c r="G120" s="2">
        <f>Reach19[[#This Row],[Q1''2025]]-Reach19[[#This Row],[Q4''2024]]</f>
        <v>0</v>
      </c>
    </row>
    <row r="121" spans="1:7" x14ac:dyDescent="0.45">
      <c r="A121" s="3" t="s">
        <v>419</v>
      </c>
      <c r="B121" s="2">
        <v>0</v>
      </c>
      <c r="C121" s="2">
        <v>0</v>
      </c>
      <c r="D121" s="2">
        <v>0</v>
      </c>
      <c r="E121" s="2">
        <v>0</v>
      </c>
      <c r="F121" s="2">
        <f>VLOOKUP(Reach19[[#This Row],[Station]],'[9]Reach and Share'!$A$1:$B$562,2,0)</f>
        <v>0</v>
      </c>
      <c r="G121" s="2">
        <f>Reach19[[#This Row],[Q1''2025]]-Reach19[[#This Row],[Q4''2024]]</f>
        <v>0</v>
      </c>
    </row>
    <row r="122" spans="1:7" x14ac:dyDescent="0.45">
      <c r="A122" s="3" t="s">
        <v>75</v>
      </c>
      <c r="B122" s="2">
        <v>0</v>
      </c>
      <c r="C122" s="2">
        <v>0</v>
      </c>
      <c r="D122" s="2">
        <v>0</v>
      </c>
      <c r="E122" s="2">
        <v>0</v>
      </c>
      <c r="F122" s="2">
        <f>VLOOKUP(Reach19[[#This Row],[Station]],'[9]Reach and Share'!$A$1:$B$562,2,0)</f>
        <v>0</v>
      </c>
      <c r="G122" s="2">
        <f>Reach19[[#This Row],[Q1''2025]]-Reach19[[#This Row],[Q4''2024]]</f>
        <v>0</v>
      </c>
    </row>
    <row r="123" spans="1:7" x14ac:dyDescent="0.45">
      <c r="A123" s="3" t="s">
        <v>457</v>
      </c>
      <c r="B123" s="2"/>
      <c r="C123" s="2">
        <v>2.3E-3</v>
      </c>
      <c r="D123" s="2">
        <v>0</v>
      </c>
      <c r="E123" s="2">
        <v>0</v>
      </c>
      <c r="F123" s="2">
        <f>VLOOKUP(Reach19[[#This Row],[Station]],'[9]Reach and Share'!$A$1:$B$562,2,0)</f>
        <v>0</v>
      </c>
      <c r="G123" s="2">
        <f>Reach19[[#This Row],[Q1''2025]]-Reach19[[#This Row],[Q4''2024]]</f>
        <v>0</v>
      </c>
    </row>
    <row r="124" spans="1:7" x14ac:dyDescent="0.45">
      <c r="A124" s="3" t="s">
        <v>421</v>
      </c>
      <c r="B124" s="2">
        <v>0</v>
      </c>
      <c r="C124" s="2">
        <v>0</v>
      </c>
      <c r="D124" s="2">
        <v>0</v>
      </c>
      <c r="E124" s="2">
        <v>0</v>
      </c>
      <c r="F124" s="2">
        <f>VLOOKUP(Reach19[[#This Row],[Station]],'[9]Reach and Share'!$A$1:$B$562,2,0)</f>
        <v>0</v>
      </c>
      <c r="G124" s="2">
        <f>Reach19[[#This Row],[Q1''2025]]-Reach19[[#This Row],[Q4''2024]]</f>
        <v>0</v>
      </c>
    </row>
    <row r="125" spans="1:7" x14ac:dyDescent="0.45">
      <c r="A125" s="3" t="s">
        <v>412</v>
      </c>
      <c r="B125" s="2">
        <v>0</v>
      </c>
      <c r="C125" s="2">
        <v>0</v>
      </c>
      <c r="D125" s="2">
        <v>0</v>
      </c>
      <c r="E125" s="2">
        <v>0</v>
      </c>
      <c r="F125" s="2">
        <f>VLOOKUP(Reach19[[#This Row],[Station]],'[9]Reach and Share'!$A$1:$B$562,2,0)</f>
        <v>0</v>
      </c>
      <c r="G125" s="2">
        <f>Reach19[[#This Row],[Q1''2025]]-Reach19[[#This Row],[Q4''2024]]</f>
        <v>0</v>
      </c>
    </row>
    <row r="126" spans="1:7" x14ac:dyDescent="0.45">
      <c r="A126" s="3" t="s">
        <v>420</v>
      </c>
      <c r="B126" s="2">
        <v>0</v>
      </c>
      <c r="C126" s="2">
        <v>0</v>
      </c>
      <c r="D126" s="2">
        <v>0</v>
      </c>
      <c r="E126" s="2">
        <v>0</v>
      </c>
      <c r="F126" s="2">
        <f>VLOOKUP(Reach19[[#This Row],[Station]],'[9]Reach and Share'!$A$1:$B$562,2,0)</f>
        <v>0</v>
      </c>
      <c r="G126" s="2">
        <f>Reach19[[#This Row],[Q1''2025]]-Reach19[[#This Row],[Q4''2024]]</f>
        <v>0</v>
      </c>
    </row>
    <row r="127" spans="1:7" x14ac:dyDescent="0.45">
      <c r="A127" s="3" t="s">
        <v>239</v>
      </c>
      <c r="B127" s="2">
        <v>0</v>
      </c>
      <c r="C127" s="2">
        <v>0</v>
      </c>
      <c r="D127" s="2">
        <v>0</v>
      </c>
      <c r="E127" s="2">
        <v>0</v>
      </c>
      <c r="F127" s="2">
        <f>VLOOKUP(Reach19[[#This Row],[Station]],'[9]Reach and Share'!$A$1:$B$562,2,0)</f>
        <v>0</v>
      </c>
      <c r="G127" s="2">
        <f>Reach19[[#This Row],[Q1''2025]]-Reach19[[#This Row],[Q4''2024]]</f>
        <v>0</v>
      </c>
    </row>
    <row r="128" spans="1:7" x14ac:dyDescent="0.45">
      <c r="A128" s="3" t="s">
        <v>472</v>
      </c>
      <c r="B128" s="2"/>
      <c r="C128" s="2"/>
      <c r="D128" s="2">
        <v>0</v>
      </c>
      <c r="E128" s="2">
        <v>0</v>
      </c>
      <c r="F128" s="2">
        <f>VLOOKUP(Reach19[[#This Row],[Station]],'[9]Reach and Share'!$A$1:$B$562,2,0)</f>
        <v>0</v>
      </c>
      <c r="G128" s="2">
        <f>Reach19[[#This Row],[Q1''2025]]-Reach19[[#This Row],[Q4''2024]]</f>
        <v>0</v>
      </c>
    </row>
    <row r="129" spans="1:7" x14ac:dyDescent="0.45">
      <c r="A129" s="3" t="s">
        <v>225</v>
      </c>
      <c r="B129" s="2">
        <v>0</v>
      </c>
      <c r="C129" s="2">
        <v>0</v>
      </c>
      <c r="D129" s="2">
        <v>0</v>
      </c>
      <c r="E129" s="2">
        <v>0</v>
      </c>
      <c r="F129" s="2">
        <f>VLOOKUP(Reach19[[#This Row],[Station]],'[9]Reach and Share'!$A$1:$B$562,2,0)</f>
        <v>0</v>
      </c>
      <c r="G129" s="2">
        <f>Reach19[[#This Row],[Q1''2025]]-Reach19[[#This Row],[Q4''2024]]</f>
        <v>0</v>
      </c>
    </row>
    <row r="130" spans="1:7" x14ac:dyDescent="0.45">
      <c r="A130" s="3" t="s">
        <v>360</v>
      </c>
      <c r="B130" s="2">
        <v>0</v>
      </c>
      <c r="C130" s="2">
        <v>0</v>
      </c>
      <c r="D130" s="2">
        <v>0</v>
      </c>
      <c r="E130" s="2">
        <v>0</v>
      </c>
      <c r="F130" s="2">
        <f>VLOOKUP(Reach19[[#This Row],[Station]],'[9]Reach and Share'!$A$1:$B$562,2,0)</f>
        <v>0</v>
      </c>
      <c r="G130" s="2">
        <f>Reach19[[#This Row],[Q1''2025]]-Reach19[[#This Row],[Q4''2024]]</f>
        <v>0</v>
      </c>
    </row>
    <row r="131" spans="1:7" x14ac:dyDescent="0.45">
      <c r="A131" s="3" t="s">
        <v>442</v>
      </c>
      <c r="B131" s="2"/>
      <c r="C131" s="2">
        <v>0</v>
      </c>
      <c r="D131" s="2">
        <v>0</v>
      </c>
      <c r="E131" s="2">
        <v>0</v>
      </c>
      <c r="F131" s="2">
        <f>VLOOKUP(Reach19[[#This Row],[Station]],'[9]Reach and Share'!$A$1:$B$562,2,0)</f>
        <v>0</v>
      </c>
      <c r="G131" s="2">
        <f>Reach19[[#This Row],[Q1''2025]]-Reach19[[#This Row],[Q4''2024]]</f>
        <v>0</v>
      </c>
    </row>
    <row r="132" spans="1:7" x14ac:dyDescent="0.45">
      <c r="A132" s="3" t="s">
        <v>23</v>
      </c>
      <c r="B132" s="2">
        <v>1.2500000000000001E-2</v>
      </c>
      <c r="C132" s="2">
        <v>0</v>
      </c>
      <c r="D132" s="2">
        <v>0</v>
      </c>
      <c r="E132" s="2">
        <v>0</v>
      </c>
      <c r="F132" s="2">
        <f>VLOOKUP(Reach19[[#This Row],[Station]],'[9]Reach and Share'!$A$1:$B$562,2,0)</f>
        <v>0</v>
      </c>
      <c r="G132" s="2">
        <f>Reach19[[#This Row],[Q1''2025]]-Reach19[[#This Row],[Q4''2024]]</f>
        <v>0</v>
      </c>
    </row>
    <row r="133" spans="1:7" x14ac:dyDescent="0.45">
      <c r="A133" s="3" t="s">
        <v>92</v>
      </c>
      <c r="B133" s="2">
        <v>0</v>
      </c>
      <c r="C133" s="2">
        <v>0</v>
      </c>
      <c r="D133" s="2">
        <v>0</v>
      </c>
      <c r="E133" s="2">
        <v>0</v>
      </c>
      <c r="F133" s="2">
        <f>VLOOKUP(Reach19[[#This Row],[Station]],'[9]Reach and Share'!$A$1:$B$562,2,0)</f>
        <v>0</v>
      </c>
      <c r="G133" s="2">
        <f>Reach19[[#This Row],[Q1''2025]]-Reach19[[#This Row],[Q4''2024]]</f>
        <v>0</v>
      </c>
    </row>
    <row r="134" spans="1:7" x14ac:dyDescent="0.45">
      <c r="A134" s="3" t="s">
        <v>217</v>
      </c>
      <c r="B134" s="2">
        <v>0</v>
      </c>
      <c r="C134" s="2">
        <v>0</v>
      </c>
      <c r="D134" s="2">
        <v>0</v>
      </c>
      <c r="E134" s="2">
        <v>0</v>
      </c>
      <c r="F134" s="2">
        <f>VLOOKUP(Reach19[[#This Row],[Station]],'[9]Reach and Share'!$A$1:$B$562,2,0)</f>
        <v>0</v>
      </c>
      <c r="G134" s="2">
        <f>Reach19[[#This Row],[Q1''2025]]-Reach19[[#This Row],[Q4''2024]]</f>
        <v>0</v>
      </c>
    </row>
    <row r="135" spans="1:7" x14ac:dyDescent="0.45">
      <c r="A135" s="3" t="s">
        <v>356</v>
      </c>
      <c r="B135" s="2">
        <v>0</v>
      </c>
      <c r="C135" s="2">
        <v>0</v>
      </c>
      <c r="D135" s="2">
        <v>0</v>
      </c>
      <c r="E135" s="2">
        <v>0</v>
      </c>
      <c r="F135" s="2">
        <f>VLOOKUP(Reach19[[#This Row],[Station]],'[9]Reach and Share'!$A$1:$B$562,2,0)</f>
        <v>0</v>
      </c>
      <c r="G135" s="2">
        <f>Reach19[[#This Row],[Q1''2025]]-Reach19[[#This Row],[Q4''2024]]</f>
        <v>0</v>
      </c>
    </row>
    <row r="136" spans="1:7" x14ac:dyDescent="0.45">
      <c r="A136" s="3" t="s">
        <v>355</v>
      </c>
      <c r="B136" s="2">
        <v>0</v>
      </c>
      <c r="C136" s="2">
        <v>0</v>
      </c>
      <c r="D136" s="2">
        <v>0</v>
      </c>
      <c r="E136" s="2">
        <v>0</v>
      </c>
      <c r="F136" s="2">
        <f>VLOOKUP(Reach19[[#This Row],[Station]],'[9]Reach and Share'!$A$1:$B$562,2,0)</f>
        <v>0</v>
      </c>
      <c r="G136" s="2">
        <f>Reach19[[#This Row],[Q1''2025]]-Reach19[[#This Row],[Q4''2024]]</f>
        <v>0</v>
      </c>
    </row>
    <row r="137" spans="1:7" x14ac:dyDescent="0.45">
      <c r="A137" s="3" t="s">
        <v>242</v>
      </c>
      <c r="B137" s="2">
        <v>0</v>
      </c>
      <c r="C137" s="2">
        <v>0</v>
      </c>
      <c r="D137" s="2">
        <v>0</v>
      </c>
      <c r="E137" s="2">
        <v>0</v>
      </c>
      <c r="F137" s="2">
        <f>VLOOKUP(Reach19[[#This Row],[Station]],'[9]Reach and Share'!$A$1:$B$562,2,0)</f>
        <v>0</v>
      </c>
      <c r="G137" s="2">
        <f>Reach19[[#This Row],[Q1''2025]]-Reach19[[#This Row],[Q4''2024]]</f>
        <v>0</v>
      </c>
    </row>
    <row r="138" spans="1:7" x14ac:dyDescent="0.45">
      <c r="A138" s="3" t="s">
        <v>357</v>
      </c>
      <c r="B138" s="2">
        <v>0</v>
      </c>
      <c r="C138" s="2">
        <v>0</v>
      </c>
      <c r="D138" s="2">
        <v>0</v>
      </c>
      <c r="E138" s="2">
        <v>0</v>
      </c>
      <c r="F138" s="2">
        <f>VLOOKUP(Reach19[[#This Row],[Station]],'[9]Reach and Share'!$A$1:$B$562,2,0)</f>
        <v>0</v>
      </c>
      <c r="G138" s="2">
        <f>Reach19[[#This Row],[Q1''2025]]-Reach19[[#This Row],[Q4''2024]]</f>
        <v>0</v>
      </c>
    </row>
    <row r="139" spans="1:7" x14ac:dyDescent="0.45">
      <c r="A139" s="3" t="s">
        <v>359</v>
      </c>
      <c r="B139" s="2">
        <v>0</v>
      </c>
      <c r="C139" s="2">
        <v>0</v>
      </c>
      <c r="D139" s="2">
        <v>0</v>
      </c>
      <c r="E139" s="2">
        <v>0</v>
      </c>
      <c r="F139" s="2">
        <f>VLOOKUP(Reach19[[#This Row],[Station]],'[9]Reach and Share'!$A$1:$B$562,2,0)</f>
        <v>0</v>
      </c>
      <c r="G139" s="2">
        <f>Reach19[[#This Row],[Q1''2025]]-Reach19[[#This Row],[Q4''2024]]</f>
        <v>0</v>
      </c>
    </row>
    <row r="140" spans="1:7" x14ac:dyDescent="0.45">
      <c r="A140" s="3" t="s">
        <v>158</v>
      </c>
      <c r="B140" s="2">
        <v>0</v>
      </c>
      <c r="C140" s="2">
        <v>0</v>
      </c>
      <c r="D140" s="2">
        <v>0</v>
      </c>
      <c r="E140" s="2">
        <v>0</v>
      </c>
      <c r="F140" s="2">
        <f>VLOOKUP(Reach19[[#This Row],[Station]],'[9]Reach and Share'!$A$1:$B$562,2,0)</f>
        <v>0</v>
      </c>
      <c r="G140" s="2">
        <f>Reach19[[#This Row],[Q1''2025]]-Reach19[[#This Row],[Q4''2024]]</f>
        <v>0</v>
      </c>
    </row>
    <row r="141" spans="1:7" x14ac:dyDescent="0.45">
      <c r="A141" s="3" t="s">
        <v>358</v>
      </c>
      <c r="B141" s="2">
        <v>0</v>
      </c>
      <c r="C141" s="2">
        <v>0</v>
      </c>
      <c r="D141" s="2">
        <v>0</v>
      </c>
      <c r="E141" s="2">
        <v>0</v>
      </c>
      <c r="F141" s="2">
        <f>VLOOKUP(Reach19[[#This Row],[Station]],'[9]Reach and Share'!$A$1:$B$562,2,0)</f>
        <v>0</v>
      </c>
      <c r="G141" s="2">
        <f>Reach19[[#This Row],[Q1''2025]]-Reach19[[#This Row],[Q4''2024]]</f>
        <v>0</v>
      </c>
    </row>
    <row r="142" spans="1:7" x14ac:dyDescent="0.45">
      <c r="A142" s="3" t="s">
        <v>413</v>
      </c>
      <c r="B142" s="2">
        <v>0</v>
      </c>
      <c r="C142" s="2">
        <v>0</v>
      </c>
      <c r="D142" s="2">
        <v>0</v>
      </c>
      <c r="E142" s="2">
        <v>0</v>
      </c>
      <c r="F142" s="2">
        <f>VLOOKUP(Reach19[[#This Row],[Station]],'[9]Reach and Share'!$A$1:$B$562,2,0)</f>
        <v>0</v>
      </c>
      <c r="G142" s="2">
        <f>Reach19[[#This Row],[Q1''2025]]-Reach19[[#This Row],[Q4''2024]]</f>
        <v>0</v>
      </c>
    </row>
    <row r="143" spans="1:7" x14ac:dyDescent="0.45">
      <c r="A143" s="3" t="s">
        <v>411</v>
      </c>
      <c r="B143" s="2">
        <v>0</v>
      </c>
      <c r="C143" s="2">
        <v>0</v>
      </c>
      <c r="D143" s="2">
        <v>0</v>
      </c>
      <c r="E143" s="2">
        <v>0</v>
      </c>
      <c r="F143" s="2">
        <f>VLOOKUP(Reach19[[#This Row],[Station]],'[9]Reach and Share'!$A$1:$B$562,2,0)</f>
        <v>0</v>
      </c>
      <c r="G143" s="2">
        <f>Reach19[[#This Row],[Q1''2025]]-Reach19[[#This Row],[Q4''2024]]</f>
        <v>0</v>
      </c>
    </row>
    <row r="144" spans="1:7" x14ac:dyDescent="0.45">
      <c r="A144" s="3" t="s">
        <v>500</v>
      </c>
      <c r="B144" s="2"/>
      <c r="C144" s="2"/>
      <c r="D144" s="2"/>
      <c r="E144" s="2">
        <v>0</v>
      </c>
      <c r="F144" s="2">
        <f>VLOOKUP(Reach19[[#This Row],[Station]],'[9]Reach and Share'!$A$1:$B$562,2,0)</f>
        <v>0</v>
      </c>
      <c r="G144" s="2">
        <f>Reach19[[#This Row],[Q1''2025]]-Reach19[[#This Row],[Q4''2024]]</f>
        <v>0</v>
      </c>
    </row>
    <row r="145" spans="1:7" x14ac:dyDescent="0.45">
      <c r="A145" s="3" t="s">
        <v>91</v>
      </c>
      <c r="B145" s="2">
        <v>0</v>
      </c>
      <c r="C145" s="2">
        <v>0</v>
      </c>
      <c r="D145" s="2">
        <v>0</v>
      </c>
      <c r="E145" s="2">
        <v>0</v>
      </c>
      <c r="F145" s="2">
        <f>VLOOKUP(Reach19[[#This Row],[Station]],'[9]Reach and Share'!$A$1:$B$562,2,0)</f>
        <v>0</v>
      </c>
      <c r="G145" s="2">
        <f>Reach19[[#This Row],[Q1''2025]]-Reach19[[#This Row],[Q4''2024]]</f>
        <v>0</v>
      </c>
    </row>
    <row r="146" spans="1:7" x14ac:dyDescent="0.45">
      <c r="A146" s="3" t="s">
        <v>147</v>
      </c>
      <c r="B146" s="2">
        <v>0</v>
      </c>
      <c r="C146" s="2">
        <v>0</v>
      </c>
      <c r="D146" s="2">
        <v>0</v>
      </c>
      <c r="E146" s="2">
        <v>0</v>
      </c>
      <c r="F146" s="2">
        <f>VLOOKUP(Reach19[[#This Row],[Station]],'[9]Reach and Share'!$A$1:$B$562,2,0)</f>
        <v>0</v>
      </c>
      <c r="G146" s="2">
        <f>Reach19[[#This Row],[Q1''2025]]-Reach19[[#This Row],[Q4''2024]]</f>
        <v>0</v>
      </c>
    </row>
    <row r="147" spans="1:7" x14ac:dyDescent="0.45">
      <c r="A147" s="3" t="s">
        <v>414</v>
      </c>
      <c r="B147" s="2">
        <v>0</v>
      </c>
      <c r="C147" s="2">
        <v>0</v>
      </c>
      <c r="D147" s="2">
        <v>0</v>
      </c>
      <c r="E147" s="2">
        <v>0</v>
      </c>
      <c r="F147" s="2">
        <f>VLOOKUP(Reach19[[#This Row],[Station]],'[9]Reach and Share'!$A$1:$B$562,2,0)</f>
        <v>0</v>
      </c>
      <c r="G147" s="2">
        <f>Reach19[[#This Row],[Q1''2025]]-Reach19[[#This Row],[Q4''2024]]</f>
        <v>0</v>
      </c>
    </row>
    <row r="148" spans="1:7" x14ac:dyDescent="0.45">
      <c r="A148" s="3" t="s">
        <v>501</v>
      </c>
      <c r="B148" s="2"/>
      <c r="C148" s="2"/>
      <c r="D148" s="2"/>
      <c r="E148" s="2">
        <v>0</v>
      </c>
      <c r="F148" s="2">
        <f>VLOOKUP(Reach19[[#This Row],[Station]],'[9]Reach and Share'!$A$1:$B$562,2,0)</f>
        <v>0</v>
      </c>
      <c r="G148" s="2">
        <f>Reach19[[#This Row],[Q1''2025]]-Reach19[[#This Row],[Q4''2024]]</f>
        <v>0</v>
      </c>
    </row>
    <row r="149" spans="1:7" x14ac:dyDescent="0.45">
      <c r="A149" s="3" t="s">
        <v>463</v>
      </c>
      <c r="B149" s="2"/>
      <c r="C149" s="2"/>
      <c r="D149" s="2">
        <v>0</v>
      </c>
      <c r="E149" s="2">
        <v>0</v>
      </c>
      <c r="F149" s="2">
        <f>VLOOKUP(Reach19[[#This Row],[Station]],'[9]Reach and Share'!$A$1:$B$562,2,0)</f>
        <v>0</v>
      </c>
      <c r="G149" s="2">
        <f>Reach19[[#This Row],[Q1''2025]]-Reach19[[#This Row],[Q4''2024]]</f>
        <v>0</v>
      </c>
    </row>
    <row r="150" spans="1:7" x14ac:dyDescent="0.45">
      <c r="A150" s="3" t="s">
        <v>438</v>
      </c>
      <c r="B150" s="2"/>
      <c r="C150" s="2">
        <v>0</v>
      </c>
      <c r="D150" s="2">
        <v>0</v>
      </c>
      <c r="E150" s="2">
        <v>0</v>
      </c>
      <c r="F150" s="2">
        <f>VLOOKUP(Reach19[[#This Row],[Station]],'[9]Reach and Share'!$A$1:$B$562,2,0)</f>
        <v>0</v>
      </c>
      <c r="G150" s="2">
        <f>Reach19[[#This Row],[Q1''2025]]-Reach19[[#This Row],[Q4''2024]]</f>
        <v>0</v>
      </c>
    </row>
    <row r="151" spans="1:7" x14ac:dyDescent="0.45">
      <c r="A151" s="3" t="s">
        <v>363</v>
      </c>
      <c r="B151" s="2">
        <v>0</v>
      </c>
      <c r="C151" s="2">
        <v>0</v>
      </c>
      <c r="D151" s="2">
        <v>0</v>
      </c>
      <c r="E151" s="2">
        <v>0</v>
      </c>
      <c r="F151" s="2">
        <f>VLOOKUP(Reach19[[#This Row],[Station]],'[9]Reach and Share'!$A$1:$B$562,2,0)</f>
        <v>0</v>
      </c>
      <c r="G151" s="2">
        <f>Reach19[[#This Row],[Q1''2025]]-Reach19[[#This Row],[Q4''2024]]</f>
        <v>0</v>
      </c>
    </row>
    <row r="152" spans="1:7" x14ac:dyDescent="0.45">
      <c r="A152" s="3" t="s">
        <v>385</v>
      </c>
      <c r="B152" s="2">
        <v>0</v>
      </c>
      <c r="C152" s="2">
        <v>0</v>
      </c>
      <c r="D152" s="2">
        <v>0</v>
      </c>
      <c r="E152" s="2">
        <v>0</v>
      </c>
      <c r="F152" s="2">
        <f>VLOOKUP(Reach19[[#This Row],[Station]],'[9]Reach and Share'!$A$1:$B$562,2,0)</f>
        <v>0</v>
      </c>
      <c r="G152" s="2">
        <f>Reach19[[#This Row],[Q1''2025]]-Reach19[[#This Row],[Q4''2024]]</f>
        <v>0</v>
      </c>
    </row>
    <row r="153" spans="1:7" x14ac:dyDescent="0.45">
      <c r="A153" s="3" t="s">
        <v>508</v>
      </c>
      <c r="B153" s="2"/>
      <c r="C153" s="2"/>
      <c r="D153" s="2"/>
      <c r="E153" s="2">
        <v>0</v>
      </c>
      <c r="F153" s="2">
        <f>VLOOKUP(Reach19[[#This Row],[Station]],'[9]Reach and Share'!$A$1:$B$562,2,0)</f>
        <v>0</v>
      </c>
      <c r="G153" s="2">
        <f>Reach19[[#This Row],[Q1''2025]]-Reach19[[#This Row],[Q4''2024]]</f>
        <v>0</v>
      </c>
    </row>
    <row r="154" spans="1:7" x14ac:dyDescent="0.45">
      <c r="A154" s="3" t="s">
        <v>386</v>
      </c>
      <c r="B154" s="2">
        <v>0</v>
      </c>
      <c r="C154" s="2">
        <v>0</v>
      </c>
      <c r="D154" s="2">
        <v>0</v>
      </c>
      <c r="E154" s="2">
        <v>0</v>
      </c>
      <c r="F154" s="2">
        <f>VLOOKUP(Reach19[[#This Row],[Station]],'[9]Reach and Share'!$A$1:$B$562,2,0)</f>
        <v>0</v>
      </c>
      <c r="G154" s="2">
        <f>Reach19[[#This Row],[Q1''2025]]-Reach19[[#This Row],[Q4''2024]]</f>
        <v>0</v>
      </c>
    </row>
    <row r="155" spans="1:7" x14ac:dyDescent="0.45">
      <c r="A155" s="3" t="s">
        <v>443</v>
      </c>
      <c r="B155" s="2"/>
      <c r="C155" s="2">
        <v>0</v>
      </c>
      <c r="D155" s="2">
        <v>0</v>
      </c>
      <c r="E155" s="2">
        <v>0</v>
      </c>
      <c r="F155" s="2">
        <f>VLOOKUP(Reach19[[#This Row],[Station]],'[9]Reach and Share'!$A$1:$B$562,2,0)</f>
        <v>0</v>
      </c>
      <c r="G155" s="2">
        <f>Reach19[[#This Row],[Q1''2025]]-Reach19[[#This Row],[Q4''2024]]</f>
        <v>0</v>
      </c>
    </row>
    <row r="156" spans="1:7" x14ac:dyDescent="0.45">
      <c r="A156" s="3" t="s">
        <v>34</v>
      </c>
      <c r="B156" s="2">
        <v>0</v>
      </c>
      <c r="C156" s="2">
        <v>0</v>
      </c>
      <c r="D156" s="2">
        <v>0</v>
      </c>
      <c r="E156" s="2">
        <v>0</v>
      </c>
      <c r="F156" s="2">
        <f>VLOOKUP(Reach19[[#This Row],[Station]],'[9]Reach and Share'!$A$1:$B$562,2,0)</f>
        <v>0</v>
      </c>
      <c r="G156" s="2">
        <f>Reach19[[#This Row],[Q1''2025]]-Reach19[[#This Row],[Q4''2024]]</f>
        <v>0</v>
      </c>
    </row>
    <row r="157" spans="1:7" x14ac:dyDescent="0.45">
      <c r="A157" s="3" t="s">
        <v>367</v>
      </c>
      <c r="B157" s="2">
        <v>0</v>
      </c>
      <c r="C157" s="2">
        <v>0</v>
      </c>
      <c r="D157" s="2">
        <v>0</v>
      </c>
      <c r="E157" s="2">
        <v>0</v>
      </c>
      <c r="F157" s="2">
        <f>VLOOKUP(Reach19[[#This Row],[Station]],'[9]Reach and Share'!$A$1:$B$562,2,0)</f>
        <v>0</v>
      </c>
      <c r="G157" s="2">
        <f>Reach19[[#This Row],[Q1''2025]]-Reach19[[#This Row],[Q4''2024]]</f>
        <v>0</v>
      </c>
    </row>
    <row r="158" spans="1:7" x14ac:dyDescent="0.45">
      <c r="A158" s="3" t="s">
        <v>69</v>
      </c>
      <c r="B158" s="2">
        <v>0</v>
      </c>
      <c r="C158" s="2">
        <v>0</v>
      </c>
      <c r="D158" s="2">
        <v>0</v>
      </c>
      <c r="E158" s="2">
        <v>0</v>
      </c>
      <c r="F158" s="2">
        <f>VLOOKUP(Reach19[[#This Row],[Station]],'[9]Reach and Share'!$A$1:$B$562,2,0)</f>
        <v>0</v>
      </c>
      <c r="G158" s="2">
        <f>Reach19[[#This Row],[Q1''2025]]-Reach19[[#This Row],[Q4''2024]]</f>
        <v>0</v>
      </c>
    </row>
    <row r="159" spans="1:7" x14ac:dyDescent="0.45">
      <c r="A159" s="3" t="s">
        <v>68</v>
      </c>
      <c r="B159" s="2">
        <v>0</v>
      </c>
      <c r="C159" s="2">
        <v>0</v>
      </c>
      <c r="D159" s="2">
        <v>0</v>
      </c>
      <c r="E159" s="2">
        <v>0</v>
      </c>
      <c r="F159" s="2">
        <f>VLOOKUP(Reach19[[#This Row],[Station]],'[9]Reach and Share'!$A$1:$B$562,2,0)</f>
        <v>0</v>
      </c>
      <c r="G159" s="2">
        <f>Reach19[[#This Row],[Q1''2025]]-Reach19[[#This Row],[Q4''2024]]</f>
        <v>0</v>
      </c>
    </row>
    <row r="160" spans="1:7" x14ac:dyDescent="0.45">
      <c r="A160" s="3" t="s">
        <v>198</v>
      </c>
      <c r="B160" s="2">
        <v>0</v>
      </c>
      <c r="C160" s="2">
        <v>0</v>
      </c>
      <c r="D160" s="2">
        <v>0</v>
      </c>
      <c r="E160" s="2">
        <v>0</v>
      </c>
      <c r="F160" s="2">
        <f>VLOOKUP(Reach19[[#This Row],[Station]],'[9]Reach and Share'!$A$1:$B$562,2,0)</f>
        <v>0</v>
      </c>
      <c r="G160" s="2">
        <f>Reach19[[#This Row],[Q1''2025]]-Reach19[[#This Row],[Q4''2024]]</f>
        <v>0</v>
      </c>
    </row>
    <row r="161" spans="1:7" x14ac:dyDescent="0.45">
      <c r="A161" s="3" t="s">
        <v>65</v>
      </c>
      <c r="B161" s="2">
        <v>0</v>
      </c>
      <c r="C161" s="2">
        <v>0</v>
      </c>
      <c r="D161" s="2">
        <v>0</v>
      </c>
      <c r="E161" s="2">
        <v>0</v>
      </c>
      <c r="F161" s="2">
        <f>VLOOKUP(Reach19[[#This Row],[Station]],'[9]Reach and Share'!$A$1:$B$562,2,0)</f>
        <v>0</v>
      </c>
      <c r="G161" s="2">
        <f>Reach19[[#This Row],[Q1''2025]]-Reach19[[#This Row],[Q4''2024]]</f>
        <v>0</v>
      </c>
    </row>
    <row r="162" spans="1:7" x14ac:dyDescent="0.45">
      <c r="A162" s="3" t="s">
        <v>96</v>
      </c>
      <c r="B162" s="2">
        <v>0</v>
      </c>
      <c r="C162" s="2">
        <v>0</v>
      </c>
      <c r="D162" s="2">
        <v>0</v>
      </c>
      <c r="E162" s="2">
        <v>0</v>
      </c>
      <c r="F162" s="2">
        <f>VLOOKUP(Reach19[[#This Row],[Station]],'[9]Reach and Share'!$A$1:$B$562,2,0)</f>
        <v>0</v>
      </c>
      <c r="G162" s="2">
        <f>Reach19[[#This Row],[Q1''2025]]-Reach19[[#This Row],[Q4''2024]]</f>
        <v>0</v>
      </c>
    </row>
    <row r="163" spans="1:7" x14ac:dyDescent="0.45">
      <c r="A163" s="3" t="s">
        <v>227</v>
      </c>
      <c r="B163" s="2">
        <v>0</v>
      </c>
      <c r="C163" s="2">
        <v>0</v>
      </c>
      <c r="D163" s="2">
        <v>0</v>
      </c>
      <c r="E163" s="2">
        <v>0</v>
      </c>
      <c r="F163" s="2">
        <f>VLOOKUP(Reach19[[#This Row],[Station]],'[9]Reach and Share'!$A$1:$B$562,2,0)</f>
        <v>0</v>
      </c>
      <c r="G163" s="2">
        <f>Reach19[[#This Row],[Q1''2025]]-Reach19[[#This Row],[Q4''2024]]</f>
        <v>0</v>
      </c>
    </row>
    <row r="164" spans="1:7" x14ac:dyDescent="0.45">
      <c r="A164" s="3" t="s">
        <v>70</v>
      </c>
      <c r="B164" s="2">
        <v>0</v>
      </c>
      <c r="C164" s="2">
        <v>0</v>
      </c>
      <c r="D164" s="2">
        <v>0</v>
      </c>
      <c r="E164" s="2">
        <v>0</v>
      </c>
      <c r="F164" s="2">
        <f>VLOOKUP(Reach19[[#This Row],[Station]],'[9]Reach and Share'!$A$1:$B$562,2,0)</f>
        <v>0</v>
      </c>
      <c r="G164" s="2">
        <f>Reach19[[#This Row],[Q1''2025]]-Reach19[[#This Row],[Q4''2024]]</f>
        <v>0</v>
      </c>
    </row>
    <row r="165" spans="1:7" x14ac:dyDescent="0.45">
      <c r="A165" s="3" t="s">
        <v>60</v>
      </c>
      <c r="B165" s="2">
        <v>0</v>
      </c>
      <c r="C165" s="2">
        <v>0</v>
      </c>
      <c r="D165" s="2">
        <v>0</v>
      </c>
      <c r="E165" s="2">
        <v>0</v>
      </c>
      <c r="F165" s="2">
        <f>VLOOKUP(Reach19[[#This Row],[Station]],'[9]Reach and Share'!$A$1:$B$562,2,0)</f>
        <v>0</v>
      </c>
      <c r="G165" s="2">
        <f>Reach19[[#This Row],[Q1''2025]]-Reach19[[#This Row],[Q4''2024]]</f>
        <v>0</v>
      </c>
    </row>
    <row r="166" spans="1:7" x14ac:dyDescent="0.45">
      <c r="A166" s="3" t="s">
        <v>63</v>
      </c>
      <c r="B166" s="2">
        <v>0</v>
      </c>
      <c r="C166" s="2">
        <v>0</v>
      </c>
      <c r="D166" s="2">
        <v>0</v>
      </c>
      <c r="E166" s="2">
        <v>0</v>
      </c>
      <c r="F166" s="2">
        <f>VLOOKUP(Reach19[[#This Row],[Station]],'[9]Reach and Share'!$A$1:$B$562,2,0)</f>
        <v>0</v>
      </c>
      <c r="G166" s="2">
        <f>Reach19[[#This Row],[Q1''2025]]-Reach19[[#This Row],[Q4''2024]]</f>
        <v>0</v>
      </c>
    </row>
    <row r="167" spans="1:7" x14ac:dyDescent="0.45">
      <c r="A167" s="3" t="s">
        <v>200</v>
      </c>
      <c r="B167" s="2">
        <v>0</v>
      </c>
      <c r="C167" s="2">
        <v>0</v>
      </c>
      <c r="D167" s="2">
        <v>0</v>
      </c>
      <c r="E167" s="2">
        <v>0</v>
      </c>
      <c r="F167" s="2">
        <f>VLOOKUP(Reach19[[#This Row],[Station]],'[9]Reach and Share'!$A$1:$B$562,2,0)</f>
        <v>0</v>
      </c>
      <c r="G167" s="2">
        <f>Reach19[[#This Row],[Q1''2025]]-Reach19[[#This Row],[Q4''2024]]</f>
        <v>0</v>
      </c>
    </row>
    <row r="168" spans="1:7" x14ac:dyDescent="0.45">
      <c r="A168" s="3" t="s">
        <v>62</v>
      </c>
      <c r="B168" s="2">
        <v>0</v>
      </c>
      <c r="C168" s="2">
        <v>0</v>
      </c>
      <c r="D168" s="2">
        <v>0</v>
      </c>
      <c r="E168" s="2">
        <v>0</v>
      </c>
      <c r="F168" s="2">
        <f>VLOOKUP(Reach19[[#This Row],[Station]],'[9]Reach and Share'!$A$1:$B$562,2,0)</f>
        <v>0</v>
      </c>
      <c r="G168" s="2">
        <f>Reach19[[#This Row],[Q1''2025]]-Reach19[[#This Row],[Q4''2024]]</f>
        <v>0</v>
      </c>
    </row>
    <row r="169" spans="1:7" x14ac:dyDescent="0.45">
      <c r="A169" s="3" t="s">
        <v>64</v>
      </c>
      <c r="B169" s="2">
        <v>0</v>
      </c>
      <c r="C169" s="2">
        <v>0</v>
      </c>
      <c r="D169" s="2">
        <v>0</v>
      </c>
      <c r="E169" s="2">
        <v>0</v>
      </c>
      <c r="F169" s="2">
        <f>VLOOKUP(Reach19[[#This Row],[Station]],'[9]Reach and Share'!$A$1:$B$562,2,0)</f>
        <v>0</v>
      </c>
      <c r="G169" s="2">
        <f>Reach19[[#This Row],[Q1''2025]]-Reach19[[#This Row],[Q4''2024]]</f>
        <v>0</v>
      </c>
    </row>
    <row r="170" spans="1:7" x14ac:dyDescent="0.45">
      <c r="A170" s="3" t="s">
        <v>67</v>
      </c>
      <c r="B170" s="2">
        <v>0</v>
      </c>
      <c r="C170" s="2">
        <v>0</v>
      </c>
      <c r="D170" s="2">
        <v>0</v>
      </c>
      <c r="E170" s="2">
        <v>0</v>
      </c>
      <c r="F170" s="2">
        <f>VLOOKUP(Reach19[[#This Row],[Station]],'[9]Reach and Share'!$A$1:$B$562,2,0)</f>
        <v>0</v>
      </c>
      <c r="G170" s="2">
        <f>Reach19[[#This Row],[Q1''2025]]-Reach19[[#This Row],[Q4''2024]]</f>
        <v>0</v>
      </c>
    </row>
    <row r="171" spans="1:7" x14ac:dyDescent="0.45">
      <c r="A171" s="3" t="s">
        <v>66</v>
      </c>
      <c r="B171" s="2">
        <v>0</v>
      </c>
      <c r="C171" s="2">
        <v>0</v>
      </c>
      <c r="D171" s="2">
        <v>0</v>
      </c>
      <c r="E171" s="2">
        <v>0</v>
      </c>
      <c r="F171" s="2">
        <f>VLOOKUP(Reach19[[#This Row],[Station]],'[9]Reach and Share'!$A$1:$B$562,2,0)</f>
        <v>0</v>
      </c>
      <c r="G171" s="2">
        <f>Reach19[[#This Row],[Q1''2025]]-Reach19[[#This Row],[Q4''2024]]</f>
        <v>0</v>
      </c>
    </row>
    <row r="172" spans="1:7" x14ac:dyDescent="0.45">
      <c r="A172" s="3" t="s">
        <v>178</v>
      </c>
      <c r="B172" s="2">
        <v>0</v>
      </c>
      <c r="C172" s="2">
        <v>0</v>
      </c>
      <c r="D172" s="2">
        <v>0</v>
      </c>
      <c r="E172" s="2">
        <v>0</v>
      </c>
      <c r="F172" s="2">
        <f>VLOOKUP(Reach19[[#This Row],[Station]],'[9]Reach and Share'!$A$1:$B$562,2,0)</f>
        <v>0</v>
      </c>
      <c r="G172" s="2">
        <f>Reach19[[#This Row],[Q1''2025]]-Reach19[[#This Row],[Q4''2024]]</f>
        <v>0</v>
      </c>
    </row>
    <row r="173" spans="1:7" x14ac:dyDescent="0.45">
      <c r="A173" s="3" t="s">
        <v>460</v>
      </c>
      <c r="B173" s="2"/>
      <c r="C173" s="2">
        <v>0</v>
      </c>
      <c r="D173" s="2">
        <v>0</v>
      </c>
      <c r="E173" s="2">
        <v>0</v>
      </c>
      <c r="F173" s="2">
        <f>VLOOKUP(Reach19[[#This Row],[Station]],'[9]Reach and Share'!$A$1:$B$562,2,0)</f>
        <v>0</v>
      </c>
      <c r="G173" s="2">
        <f>Reach19[[#This Row],[Q1''2025]]-Reach19[[#This Row],[Q4''2024]]</f>
        <v>0</v>
      </c>
    </row>
    <row r="174" spans="1:7" x14ac:dyDescent="0.45">
      <c r="A174" s="3" t="s">
        <v>126</v>
      </c>
      <c r="B174" s="2">
        <v>0</v>
      </c>
      <c r="C174" s="2">
        <v>0</v>
      </c>
      <c r="D174" s="2">
        <v>0</v>
      </c>
      <c r="E174" s="2">
        <v>0</v>
      </c>
      <c r="F174" s="2">
        <f>VLOOKUP(Reach19[[#This Row],[Station]],'[9]Reach and Share'!$A$1:$B$562,2,0)</f>
        <v>0</v>
      </c>
      <c r="G174" s="2">
        <f>Reach19[[#This Row],[Q1''2025]]-Reach19[[#This Row],[Q4''2024]]</f>
        <v>0</v>
      </c>
    </row>
    <row r="175" spans="1:7" x14ac:dyDescent="0.45">
      <c r="A175" s="3" t="s">
        <v>125</v>
      </c>
      <c r="B175" s="2">
        <v>0</v>
      </c>
      <c r="C175" s="2">
        <v>0</v>
      </c>
      <c r="D175" s="2">
        <v>0</v>
      </c>
      <c r="E175" s="2">
        <v>0</v>
      </c>
      <c r="F175" s="2">
        <f>VLOOKUP(Reach19[[#This Row],[Station]],'[9]Reach and Share'!$A$1:$B$562,2,0)</f>
        <v>0</v>
      </c>
      <c r="G175" s="2">
        <f>Reach19[[#This Row],[Q1''2025]]-Reach19[[#This Row],[Q4''2024]]</f>
        <v>0</v>
      </c>
    </row>
    <row r="176" spans="1:7" x14ac:dyDescent="0.45">
      <c r="A176" s="3" t="s">
        <v>514</v>
      </c>
      <c r="B176" s="2"/>
      <c r="C176" s="2"/>
      <c r="D176" s="2"/>
      <c r="E176" s="2">
        <v>0</v>
      </c>
      <c r="F176" s="2">
        <f>VLOOKUP(Reach19[[#This Row],[Station]],'[9]Reach and Share'!$A$1:$B$562,2,0)</f>
        <v>0</v>
      </c>
      <c r="G176" s="2">
        <f>Reach19[[#This Row],[Q1''2025]]-Reach19[[#This Row],[Q4''2024]]</f>
        <v>0</v>
      </c>
    </row>
    <row r="177" spans="1:7" x14ac:dyDescent="0.45">
      <c r="A177" s="3" t="s">
        <v>196</v>
      </c>
      <c r="B177" s="2">
        <v>0</v>
      </c>
      <c r="C177" s="2">
        <v>0</v>
      </c>
      <c r="D177" s="2">
        <v>0</v>
      </c>
      <c r="E177" s="2">
        <v>0</v>
      </c>
      <c r="F177" s="2">
        <f>VLOOKUP(Reach19[[#This Row],[Station]],'[9]Reach and Share'!$A$1:$B$562,2,0)</f>
        <v>0</v>
      </c>
      <c r="G177" s="2">
        <f>Reach19[[#This Row],[Q1''2025]]-Reach19[[#This Row],[Q4''2024]]</f>
        <v>0</v>
      </c>
    </row>
    <row r="178" spans="1:7" x14ac:dyDescent="0.45">
      <c r="A178" s="3" t="s">
        <v>216</v>
      </c>
      <c r="B178" s="2">
        <v>0</v>
      </c>
      <c r="C178" s="2">
        <v>0</v>
      </c>
      <c r="D178" s="2">
        <v>0</v>
      </c>
      <c r="E178" s="2">
        <v>0</v>
      </c>
      <c r="F178" s="2">
        <f>VLOOKUP(Reach19[[#This Row],[Station]],'[9]Reach and Share'!$A$1:$B$562,2,0)</f>
        <v>0</v>
      </c>
      <c r="G178" s="2">
        <f>Reach19[[#This Row],[Q1''2025]]-Reach19[[#This Row],[Q4''2024]]</f>
        <v>0</v>
      </c>
    </row>
    <row r="179" spans="1:7" x14ac:dyDescent="0.45">
      <c r="A179" s="3" t="s">
        <v>128</v>
      </c>
      <c r="B179" s="2">
        <v>0</v>
      </c>
      <c r="C179" s="2">
        <v>0</v>
      </c>
      <c r="D179" s="2">
        <v>0</v>
      </c>
      <c r="E179" s="2">
        <v>0</v>
      </c>
      <c r="F179" s="2">
        <f>VLOOKUP(Reach19[[#This Row],[Station]],'[9]Reach and Share'!$A$1:$B$562,2,0)</f>
        <v>0</v>
      </c>
      <c r="G179" s="2">
        <f>Reach19[[#This Row],[Q1''2025]]-Reach19[[#This Row],[Q4''2024]]</f>
        <v>0</v>
      </c>
    </row>
    <row r="180" spans="1:7" x14ac:dyDescent="0.45">
      <c r="A180" s="3" t="s">
        <v>505</v>
      </c>
      <c r="B180" s="2"/>
      <c r="C180" s="2"/>
      <c r="D180" s="2"/>
      <c r="E180" s="2">
        <v>0</v>
      </c>
      <c r="F180" s="2">
        <f>VLOOKUP(Reach19[[#This Row],[Station]],'[9]Reach and Share'!$A$1:$B$562,2,0)</f>
        <v>0</v>
      </c>
      <c r="G180" s="2">
        <f>Reach19[[#This Row],[Q1''2025]]-Reach19[[#This Row],[Q4''2024]]</f>
        <v>0</v>
      </c>
    </row>
    <row r="181" spans="1:7" x14ac:dyDescent="0.45">
      <c r="A181" s="3" t="s">
        <v>122</v>
      </c>
      <c r="B181" s="2">
        <v>0</v>
      </c>
      <c r="C181" s="2">
        <v>0</v>
      </c>
      <c r="D181" s="2">
        <v>0</v>
      </c>
      <c r="E181" s="2">
        <v>0</v>
      </c>
      <c r="F181" s="2">
        <f>VLOOKUP(Reach19[[#This Row],[Station]],'[9]Reach and Share'!$A$1:$B$562,2,0)</f>
        <v>0</v>
      </c>
      <c r="G181" s="2">
        <f>Reach19[[#This Row],[Q1''2025]]-Reach19[[#This Row],[Q4''2024]]</f>
        <v>0</v>
      </c>
    </row>
    <row r="182" spans="1:7" x14ac:dyDescent="0.45">
      <c r="A182" s="3" t="s">
        <v>98</v>
      </c>
      <c r="B182" s="2">
        <v>0</v>
      </c>
      <c r="C182" s="2">
        <v>0</v>
      </c>
      <c r="D182" s="2">
        <v>0</v>
      </c>
      <c r="E182" s="2">
        <v>0</v>
      </c>
      <c r="F182" s="2">
        <f>VLOOKUP(Reach19[[#This Row],[Station]],'[9]Reach and Share'!$A$1:$B$562,2,0)</f>
        <v>0</v>
      </c>
      <c r="G182" s="2">
        <f>Reach19[[#This Row],[Q1''2025]]-Reach19[[#This Row],[Q4''2024]]</f>
        <v>0</v>
      </c>
    </row>
    <row r="183" spans="1:7" x14ac:dyDescent="0.45">
      <c r="A183" s="3" t="s">
        <v>77</v>
      </c>
      <c r="B183" s="2">
        <v>6.7000000000000002E-3</v>
      </c>
      <c r="C183" s="2">
        <v>1.5E-3</v>
      </c>
      <c r="D183" s="2">
        <v>8.9999999999999998E-4</v>
      </c>
      <c r="E183" s="2">
        <v>0</v>
      </c>
      <c r="F183" s="2">
        <f>VLOOKUP(Reach19[[#This Row],[Station]],'[9]Reach and Share'!$A$1:$B$562,2,0)</f>
        <v>0</v>
      </c>
      <c r="G183" s="2">
        <f>Reach19[[#This Row],[Q1''2025]]-Reach19[[#This Row],[Q4''2024]]</f>
        <v>0</v>
      </c>
    </row>
    <row r="184" spans="1:7" x14ac:dyDescent="0.45">
      <c r="A184" s="3" t="s">
        <v>124</v>
      </c>
      <c r="B184" s="2">
        <v>0</v>
      </c>
      <c r="C184" s="2">
        <v>0</v>
      </c>
      <c r="D184" s="2">
        <v>0</v>
      </c>
      <c r="E184" s="2">
        <v>0</v>
      </c>
      <c r="F184" s="2">
        <f>VLOOKUP(Reach19[[#This Row],[Station]],'[9]Reach and Share'!$A$1:$B$562,2,0)</f>
        <v>0</v>
      </c>
      <c r="G184" s="2">
        <f>Reach19[[#This Row],[Q1''2025]]-Reach19[[#This Row],[Q4''2024]]</f>
        <v>0</v>
      </c>
    </row>
    <row r="185" spans="1:7" x14ac:dyDescent="0.45">
      <c r="A185" s="3" t="s">
        <v>210</v>
      </c>
      <c r="B185" s="2">
        <v>0</v>
      </c>
      <c r="C185" s="2">
        <v>0</v>
      </c>
      <c r="D185" s="2">
        <v>0</v>
      </c>
      <c r="E185" s="2">
        <v>0</v>
      </c>
      <c r="F185" s="2">
        <f>VLOOKUP(Reach19[[#This Row],[Station]],'[9]Reach and Share'!$A$1:$B$562,2,0)</f>
        <v>0</v>
      </c>
      <c r="G185" s="2">
        <f>Reach19[[#This Row],[Q1''2025]]-Reach19[[#This Row],[Q4''2024]]</f>
        <v>0</v>
      </c>
    </row>
    <row r="186" spans="1:7" x14ac:dyDescent="0.45">
      <c r="A186" s="3" t="s">
        <v>179</v>
      </c>
      <c r="B186" s="2">
        <v>0</v>
      </c>
      <c r="C186" s="2">
        <v>0</v>
      </c>
      <c r="D186" s="2">
        <v>0</v>
      </c>
      <c r="E186" s="2">
        <v>0</v>
      </c>
      <c r="F186" s="2">
        <f>VLOOKUP(Reach19[[#This Row],[Station]],'[9]Reach and Share'!$A$1:$B$562,2,0)</f>
        <v>0</v>
      </c>
      <c r="G186" s="2">
        <f>Reach19[[#This Row],[Q1''2025]]-Reach19[[#This Row],[Q4''2024]]</f>
        <v>0</v>
      </c>
    </row>
    <row r="187" spans="1:7" x14ac:dyDescent="0.45">
      <c r="A187" s="3" t="s">
        <v>18</v>
      </c>
      <c r="B187" s="2">
        <v>0</v>
      </c>
      <c r="C187" s="2">
        <v>0</v>
      </c>
      <c r="D187" s="2">
        <v>0</v>
      </c>
      <c r="E187" s="2">
        <v>0</v>
      </c>
      <c r="F187" s="2">
        <f>VLOOKUP(Reach19[[#This Row],[Station]],'[9]Reach and Share'!$A$1:$B$562,2,0)</f>
        <v>0</v>
      </c>
      <c r="G187" s="2">
        <f>Reach19[[#This Row],[Q1''2025]]-Reach19[[#This Row],[Q4''2024]]</f>
        <v>0</v>
      </c>
    </row>
    <row r="188" spans="1:7" x14ac:dyDescent="0.45">
      <c r="A188" s="3" t="s">
        <v>71</v>
      </c>
      <c r="B188" s="2">
        <v>0</v>
      </c>
      <c r="C188" s="2">
        <v>0</v>
      </c>
      <c r="D188" s="2">
        <v>0</v>
      </c>
      <c r="E188" s="2">
        <v>0</v>
      </c>
      <c r="F188" s="2">
        <f>VLOOKUP(Reach19[[#This Row],[Station]],'[9]Reach and Share'!$A$1:$B$562,2,0)</f>
        <v>0</v>
      </c>
      <c r="G188" s="2">
        <f>Reach19[[#This Row],[Q1''2025]]-Reach19[[#This Row],[Q4''2024]]</f>
        <v>0</v>
      </c>
    </row>
    <row r="189" spans="1:7" x14ac:dyDescent="0.45">
      <c r="A189" s="3" t="s">
        <v>74</v>
      </c>
      <c r="B189" s="2">
        <v>0</v>
      </c>
      <c r="C189" s="2">
        <v>0</v>
      </c>
      <c r="D189" s="2">
        <v>0</v>
      </c>
      <c r="E189" s="2">
        <v>0</v>
      </c>
      <c r="F189" s="2">
        <f>VLOOKUP(Reach19[[#This Row],[Station]],'[9]Reach and Share'!$A$1:$B$562,2,0)</f>
        <v>0</v>
      </c>
      <c r="G189" s="2">
        <f>Reach19[[#This Row],[Q1''2025]]-Reach19[[#This Row],[Q4''2024]]</f>
        <v>0</v>
      </c>
    </row>
    <row r="190" spans="1:7" x14ac:dyDescent="0.45">
      <c r="A190" s="3" t="s">
        <v>86</v>
      </c>
      <c r="B190" s="2">
        <v>0</v>
      </c>
      <c r="C190" s="2">
        <v>5.0000000000000001E-4</v>
      </c>
      <c r="D190" s="2">
        <v>0</v>
      </c>
      <c r="E190" s="2">
        <v>0</v>
      </c>
      <c r="F190" s="2">
        <f>VLOOKUP(Reach19[[#This Row],[Station]],'[9]Reach and Share'!$A$1:$B$562,2,0)</f>
        <v>0</v>
      </c>
      <c r="G190" s="2">
        <f>Reach19[[#This Row],[Q1''2025]]-Reach19[[#This Row],[Q4''2024]]</f>
        <v>0</v>
      </c>
    </row>
    <row r="191" spans="1:7" x14ac:dyDescent="0.45">
      <c r="A191" s="3" t="s">
        <v>9</v>
      </c>
      <c r="B191" s="2">
        <v>0</v>
      </c>
      <c r="C191" s="2">
        <v>0</v>
      </c>
      <c r="D191" s="2">
        <v>0</v>
      </c>
      <c r="E191" s="2">
        <v>0</v>
      </c>
      <c r="F191" s="2">
        <f>VLOOKUP(Reach19[[#This Row],[Station]],'[9]Reach and Share'!$A$1:$B$562,2,0)</f>
        <v>0</v>
      </c>
      <c r="G191" s="2">
        <f>Reach19[[#This Row],[Q1''2025]]-Reach19[[#This Row],[Q4''2024]]</f>
        <v>0</v>
      </c>
    </row>
    <row r="192" spans="1:7" x14ac:dyDescent="0.45">
      <c r="A192" s="3" t="s">
        <v>209</v>
      </c>
      <c r="B192" s="2">
        <v>0</v>
      </c>
      <c r="C192" s="2">
        <v>0</v>
      </c>
      <c r="D192" s="2">
        <v>0</v>
      </c>
      <c r="E192" s="2">
        <v>0</v>
      </c>
      <c r="F192" s="2">
        <f>VLOOKUP(Reach19[[#This Row],[Station]],'[9]Reach and Share'!$A$1:$B$562,2,0)</f>
        <v>0</v>
      </c>
      <c r="G192" s="2">
        <f>Reach19[[#This Row],[Q1''2025]]-Reach19[[#This Row],[Q4''2024]]</f>
        <v>0</v>
      </c>
    </row>
    <row r="193" spans="1:7" x14ac:dyDescent="0.45">
      <c r="A193" s="3" t="s">
        <v>52</v>
      </c>
      <c r="B193" s="2">
        <v>0</v>
      </c>
      <c r="C193" s="2">
        <v>0</v>
      </c>
      <c r="D193" s="2">
        <v>0</v>
      </c>
      <c r="E193" s="2">
        <v>0</v>
      </c>
      <c r="F193" s="2">
        <f>VLOOKUP(Reach19[[#This Row],[Station]],'[9]Reach and Share'!$A$1:$B$562,2,0)</f>
        <v>0</v>
      </c>
      <c r="G193" s="2">
        <f>Reach19[[#This Row],[Q1''2025]]-Reach19[[#This Row],[Q4''2024]]</f>
        <v>0</v>
      </c>
    </row>
    <row r="194" spans="1:7" x14ac:dyDescent="0.45">
      <c r="A194" s="3" t="s">
        <v>224</v>
      </c>
      <c r="B194" s="2">
        <v>0</v>
      </c>
      <c r="C194" s="2">
        <v>0</v>
      </c>
      <c r="D194" s="2">
        <v>0</v>
      </c>
      <c r="E194" s="2">
        <v>0</v>
      </c>
      <c r="F194" s="2">
        <f>VLOOKUP(Reach19[[#This Row],[Station]],'[9]Reach and Share'!$A$1:$B$562,2,0)</f>
        <v>0</v>
      </c>
      <c r="G194" s="2">
        <f>Reach19[[#This Row],[Q1''2025]]-Reach19[[#This Row],[Q4''2024]]</f>
        <v>0</v>
      </c>
    </row>
    <row r="195" spans="1:7" x14ac:dyDescent="0.45">
      <c r="A195" s="3" t="s">
        <v>517</v>
      </c>
      <c r="B195" s="2"/>
      <c r="C195" s="2"/>
      <c r="D195" s="2"/>
      <c r="E195" s="2">
        <v>0</v>
      </c>
      <c r="F195" s="2">
        <f>VLOOKUP(Reach19[[#This Row],[Station]],'[9]Reach and Share'!$A$1:$B$562,2,0)</f>
        <v>0</v>
      </c>
      <c r="G195" s="2">
        <f>Reach19[[#This Row],[Q1''2025]]-Reach19[[#This Row],[Q4''2024]]</f>
        <v>0</v>
      </c>
    </row>
    <row r="196" spans="1:7" x14ac:dyDescent="0.45">
      <c r="A196" s="3" t="s">
        <v>516</v>
      </c>
      <c r="B196" s="2"/>
      <c r="C196" s="2"/>
      <c r="D196" s="2"/>
      <c r="E196" s="2">
        <v>0</v>
      </c>
      <c r="F196" s="2">
        <f>VLOOKUP(Reach19[[#This Row],[Station]],'[9]Reach and Share'!$A$1:$B$562,2,0)</f>
        <v>0</v>
      </c>
      <c r="G196" s="2">
        <f>Reach19[[#This Row],[Q1''2025]]-Reach19[[#This Row],[Q4''2024]]</f>
        <v>0</v>
      </c>
    </row>
    <row r="197" spans="1:7" x14ac:dyDescent="0.45">
      <c r="A197" s="3" t="s">
        <v>436</v>
      </c>
      <c r="B197" s="2"/>
      <c r="C197" s="2">
        <v>0</v>
      </c>
      <c r="D197" s="2">
        <v>0</v>
      </c>
      <c r="E197" s="2">
        <v>0</v>
      </c>
      <c r="F197" s="2">
        <f>VLOOKUP(Reach19[[#This Row],[Station]],'[9]Reach and Share'!$A$1:$B$562,2,0)</f>
        <v>0</v>
      </c>
      <c r="G197" s="2">
        <f>Reach19[[#This Row],[Q1''2025]]-Reach19[[#This Row],[Q4''2024]]</f>
        <v>0</v>
      </c>
    </row>
    <row r="198" spans="1:7" x14ac:dyDescent="0.45">
      <c r="A198" s="3" t="s">
        <v>470</v>
      </c>
      <c r="B198" s="2"/>
      <c r="C198" s="2"/>
      <c r="D198" s="2">
        <v>0</v>
      </c>
      <c r="E198" s="2">
        <v>0</v>
      </c>
      <c r="F198" s="2">
        <f>VLOOKUP(Reach19[[#This Row],[Station]],'[9]Reach and Share'!$A$1:$B$562,2,0)</f>
        <v>0</v>
      </c>
      <c r="G198" s="2">
        <f>Reach19[[#This Row],[Q1''2025]]-Reach19[[#This Row],[Q4''2024]]</f>
        <v>0</v>
      </c>
    </row>
    <row r="199" spans="1:7" x14ac:dyDescent="0.45">
      <c r="A199" s="3" t="s">
        <v>95</v>
      </c>
      <c r="B199" s="2">
        <v>0</v>
      </c>
      <c r="C199" s="2">
        <v>0</v>
      </c>
      <c r="D199" s="2">
        <v>0</v>
      </c>
      <c r="E199" s="2">
        <v>0</v>
      </c>
      <c r="F199" s="2">
        <f>VLOOKUP(Reach19[[#This Row],[Station]],'[9]Reach and Share'!$A$1:$B$562,2,0)</f>
        <v>0</v>
      </c>
      <c r="G199" s="2">
        <f>Reach19[[#This Row],[Q1''2025]]-Reach19[[#This Row],[Q4''2024]]</f>
        <v>0</v>
      </c>
    </row>
    <row r="200" spans="1:7" x14ac:dyDescent="0.45">
      <c r="A200" s="3" t="s">
        <v>94</v>
      </c>
      <c r="B200" s="2">
        <v>0</v>
      </c>
      <c r="C200" s="2">
        <v>0</v>
      </c>
      <c r="D200" s="2">
        <v>0</v>
      </c>
      <c r="E200" s="2">
        <v>0</v>
      </c>
      <c r="F200" s="2">
        <f>VLOOKUP(Reach19[[#This Row],[Station]],'[9]Reach and Share'!$A$1:$B$562,2,0)</f>
        <v>0</v>
      </c>
      <c r="G200" s="2">
        <f>Reach19[[#This Row],[Q1''2025]]-Reach19[[#This Row],[Q4''2024]]</f>
        <v>0</v>
      </c>
    </row>
    <row r="201" spans="1:7" x14ac:dyDescent="0.45">
      <c r="A201" s="3" t="s">
        <v>175</v>
      </c>
      <c r="B201" s="2">
        <v>0</v>
      </c>
      <c r="C201" s="2">
        <v>0</v>
      </c>
      <c r="D201" s="2">
        <v>0</v>
      </c>
      <c r="E201" s="2">
        <v>0</v>
      </c>
      <c r="F201" s="2">
        <f>VLOOKUP(Reach19[[#This Row],[Station]],'[9]Reach and Share'!$A$1:$B$562,2,0)</f>
        <v>0</v>
      </c>
      <c r="G201" s="2">
        <f>Reach19[[#This Row],[Q1''2025]]-Reach19[[#This Row],[Q4''2024]]</f>
        <v>0</v>
      </c>
    </row>
    <row r="202" spans="1:7" x14ac:dyDescent="0.45">
      <c r="A202" s="3" t="s">
        <v>441</v>
      </c>
      <c r="B202" s="2"/>
      <c r="C202" s="2">
        <v>0</v>
      </c>
      <c r="D202" s="2">
        <v>0</v>
      </c>
      <c r="E202" s="2">
        <v>0</v>
      </c>
      <c r="F202" s="2">
        <f>VLOOKUP(Reach19[[#This Row],[Station]],'[9]Reach and Share'!$A$1:$B$562,2,0)</f>
        <v>0</v>
      </c>
      <c r="G202" s="2">
        <f>Reach19[[#This Row],[Q1''2025]]-Reach19[[#This Row],[Q4''2024]]</f>
        <v>0</v>
      </c>
    </row>
    <row r="203" spans="1:7" x14ac:dyDescent="0.45">
      <c r="A203" s="3" t="s">
        <v>58</v>
      </c>
      <c r="B203" s="2">
        <v>0</v>
      </c>
      <c r="C203" s="2">
        <v>0</v>
      </c>
      <c r="D203" s="2">
        <v>2.3999999999999998E-3</v>
      </c>
      <c r="E203" s="2">
        <v>0</v>
      </c>
      <c r="F203" s="2">
        <f>VLOOKUP(Reach19[[#This Row],[Station]],'[9]Reach and Share'!$A$1:$B$562,2,0)</f>
        <v>0</v>
      </c>
      <c r="G203" s="2">
        <f>Reach19[[#This Row],[Q1''2025]]-Reach19[[#This Row],[Q4''2024]]</f>
        <v>0</v>
      </c>
    </row>
    <row r="204" spans="1:7" x14ac:dyDescent="0.45">
      <c r="A204" s="3" t="s">
        <v>57</v>
      </c>
      <c r="B204" s="2">
        <v>0</v>
      </c>
      <c r="C204" s="2">
        <v>0</v>
      </c>
      <c r="D204" s="2">
        <v>0</v>
      </c>
      <c r="E204" s="2">
        <v>0</v>
      </c>
      <c r="F204" s="2">
        <f>VLOOKUP(Reach19[[#This Row],[Station]],'[9]Reach and Share'!$A$1:$B$562,2,0)</f>
        <v>0</v>
      </c>
      <c r="G204" s="2">
        <f>Reach19[[#This Row],[Q1''2025]]-Reach19[[#This Row],[Q4''2024]]</f>
        <v>0</v>
      </c>
    </row>
    <row r="205" spans="1:7" x14ac:dyDescent="0.45">
      <c r="A205" s="3" t="s">
        <v>59</v>
      </c>
      <c r="B205" s="2">
        <v>0</v>
      </c>
      <c r="C205" s="2">
        <v>0</v>
      </c>
      <c r="D205" s="2">
        <v>0</v>
      </c>
      <c r="E205" s="2">
        <v>0</v>
      </c>
      <c r="F205" s="2">
        <f>VLOOKUP(Reach19[[#This Row],[Station]],'[9]Reach and Share'!$A$1:$B$562,2,0)</f>
        <v>0</v>
      </c>
      <c r="G205" s="2">
        <f>Reach19[[#This Row],[Q1''2025]]-Reach19[[#This Row],[Q4''2024]]</f>
        <v>0</v>
      </c>
    </row>
    <row r="206" spans="1:7" x14ac:dyDescent="0.45">
      <c r="A206" s="3" t="s">
        <v>61</v>
      </c>
      <c r="B206" s="2">
        <v>0</v>
      </c>
      <c r="C206" s="2">
        <v>0</v>
      </c>
      <c r="D206" s="2">
        <v>0</v>
      </c>
      <c r="E206" s="2">
        <v>0</v>
      </c>
      <c r="F206" s="2">
        <f>VLOOKUP(Reach19[[#This Row],[Station]],'[9]Reach and Share'!$A$1:$B$562,2,0)</f>
        <v>0</v>
      </c>
      <c r="G206" s="2">
        <f>Reach19[[#This Row],[Q1''2025]]-Reach19[[#This Row],[Q4''2024]]</f>
        <v>0</v>
      </c>
    </row>
    <row r="207" spans="1:7" x14ac:dyDescent="0.45">
      <c r="A207" s="3" t="s">
        <v>51</v>
      </c>
      <c r="B207" s="2">
        <v>0</v>
      </c>
      <c r="C207" s="2">
        <v>0</v>
      </c>
      <c r="D207" s="2">
        <v>4.7999999999999996E-3</v>
      </c>
      <c r="E207" s="2">
        <v>0</v>
      </c>
      <c r="F207" s="2">
        <f>VLOOKUP(Reach19[[#This Row],[Station]],'[9]Reach and Share'!$A$1:$B$562,2,0)</f>
        <v>0</v>
      </c>
      <c r="G207" s="2">
        <f>Reach19[[#This Row],[Q1''2025]]-Reach19[[#This Row],[Q4''2024]]</f>
        <v>0</v>
      </c>
    </row>
    <row r="208" spans="1:7" x14ac:dyDescent="0.45">
      <c r="A208" s="3" t="s">
        <v>489</v>
      </c>
      <c r="B208" s="2"/>
      <c r="C208" s="2"/>
      <c r="D208" s="2">
        <v>0</v>
      </c>
      <c r="E208" s="2">
        <v>0</v>
      </c>
      <c r="F208" s="2">
        <f>VLOOKUP(Reach19[[#This Row],[Station]],'[9]Reach and Share'!$A$1:$B$562,2,0)</f>
        <v>0</v>
      </c>
      <c r="G208" s="2">
        <f>Reach19[[#This Row],[Q1''2025]]-Reach19[[#This Row],[Q4''2024]]</f>
        <v>0</v>
      </c>
    </row>
    <row r="209" spans="1:7" x14ac:dyDescent="0.45">
      <c r="A209" s="3" t="s">
        <v>162</v>
      </c>
      <c r="B209" s="2">
        <v>0</v>
      </c>
      <c r="C209" s="2">
        <v>0</v>
      </c>
      <c r="D209" s="2">
        <v>0</v>
      </c>
      <c r="E209" s="2">
        <v>0</v>
      </c>
      <c r="F209" s="2">
        <f>VLOOKUP(Reach19[[#This Row],[Station]],'[9]Reach and Share'!$A$1:$B$562,2,0)</f>
        <v>0</v>
      </c>
      <c r="G209" s="2">
        <f>Reach19[[#This Row],[Q1''2025]]-Reach19[[#This Row],[Q4''2024]]</f>
        <v>0</v>
      </c>
    </row>
    <row r="210" spans="1:7" x14ac:dyDescent="0.45">
      <c r="A210" s="3" t="s">
        <v>54</v>
      </c>
      <c r="B210" s="2">
        <v>0</v>
      </c>
      <c r="C210" s="2">
        <v>0</v>
      </c>
      <c r="D210" s="2">
        <v>1.2999999999999999E-3</v>
      </c>
      <c r="E210" s="2">
        <v>0</v>
      </c>
      <c r="F210" s="2">
        <f>VLOOKUP(Reach19[[#This Row],[Station]],'[9]Reach and Share'!$A$1:$B$562,2,0)</f>
        <v>0</v>
      </c>
      <c r="G210" s="2">
        <f>Reach19[[#This Row],[Q1''2025]]-Reach19[[#This Row],[Q4''2024]]</f>
        <v>0</v>
      </c>
    </row>
    <row r="211" spans="1:7" x14ac:dyDescent="0.45">
      <c r="A211" s="3" t="s">
        <v>512</v>
      </c>
      <c r="B211" s="2"/>
      <c r="C211" s="2"/>
      <c r="D211" s="2"/>
      <c r="E211" s="2">
        <v>0</v>
      </c>
      <c r="F211" s="2">
        <f>VLOOKUP(Reach19[[#This Row],[Station]],'[9]Reach and Share'!$A$1:$B$562,2,0)</f>
        <v>0</v>
      </c>
      <c r="G211" s="2">
        <f>Reach19[[#This Row],[Q1''2025]]-Reach19[[#This Row],[Q4''2024]]</f>
        <v>0</v>
      </c>
    </row>
    <row r="212" spans="1:7" x14ac:dyDescent="0.45">
      <c r="A212" s="3" t="s">
        <v>55</v>
      </c>
      <c r="B212" s="2">
        <v>0</v>
      </c>
      <c r="C212" s="2">
        <v>0</v>
      </c>
      <c r="D212" s="2">
        <v>0</v>
      </c>
      <c r="E212" s="2">
        <v>0</v>
      </c>
      <c r="F212" s="2">
        <f>VLOOKUP(Reach19[[#This Row],[Station]],'[9]Reach and Share'!$A$1:$B$562,2,0)</f>
        <v>0</v>
      </c>
      <c r="G212" s="2">
        <f>Reach19[[#This Row],[Q1''2025]]-Reach19[[#This Row],[Q4''2024]]</f>
        <v>0</v>
      </c>
    </row>
    <row r="213" spans="1:7" x14ac:dyDescent="0.45">
      <c r="A213" s="3" t="s">
        <v>453</v>
      </c>
      <c r="B213" s="2"/>
      <c r="C213" s="2">
        <v>0</v>
      </c>
      <c r="D213" s="2">
        <v>0</v>
      </c>
      <c r="E213" s="2">
        <v>0</v>
      </c>
      <c r="F213" s="2">
        <f>VLOOKUP(Reach19[[#This Row],[Station]],'[9]Reach and Share'!$A$1:$B$562,2,0)</f>
        <v>0</v>
      </c>
      <c r="G213" s="2">
        <f>Reach19[[#This Row],[Q1''2025]]-Reach19[[#This Row],[Q4''2024]]</f>
        <v>0</v>
      </c>
    </row>
    <row r="214" spans="1:7" x14ac:dyDescent="0.45">
      <c r="A214" s="3" t="s">
        <v>56</v>
      </c>
      <c r="B214" s="2">
        <v>0</v>
      </c>
      <c r="C214" s="2">
        <v>0</v>
      </c>
      <c r="D214" s="2">
        <v>0</v>
      </c>
      <c r="E214" s="2">
        <v>0</v>
      </c>
      <c r="F214" s="2">
        <f>VLOOKUP(Reach19[[#This Row],[Station]],'[9]Reach and Share'!$A$1:$B$562,2,0)</f>
        <v>0</v>
      </c>
      <c r="G214" s="2">
        <f>Reach19[[#This Row],[Q1''2025]]-Reach19[[#This Row],[Q4''2024]]</f>
        <v>0</v>
      </c>
    </row>
    <row r="215" spans="1:7" x14ac:dyDescent="0.45">
      <c r="A215" s="3" t="s">
        <v>199</v>
      </c>
      <c r="B215" s="2">
        <v>0</v>
      </c>
      <c r="C215" s="2">
        <v>0</v>
      </c>
      <c r="D215" s="2">
        <v>0</v>
      </c>
      <c r="E215" s="2">
        <v>0</v>
      </c>
      <c r="F215" s="2">
        <f>VLOOKUP(Reach19[[#This Row],[Station]],'[9]Reach and Share'!$A$1:$B$562,2,0)</f>
        <v>0</v>
      </c>
      <c r="G215" s="2">
        <f>Reach19[[#This Row],[Q1''2025]]-Reach19[[#This Row],[Q4''2024]]</f>
        <v>0</v>
      </c>
    </row>
    <row r="216" spans="1:7" x14ac:dyDescent="0.45">
      <c r="A216" s="3" t="s">
        <v>490</v>
      </c>
      <c r="B216" s="2"/>
      <c r="C216" s="2"/>
      <c r="D216" s="2">
        <v>0</v>
      </c>
      <c r="E216" s="2">
        <v>0</v>
      </c>
      <c r="F216" s="2">
        <f>VLOOKUP(Reach19[[#This Row],[Station]],'[9]Reach and Share'!$A$1:$B$562,2,0)</f>
        <v>0</v>
      </c>
      <c r="G216" s="2">
        <f>Reach19[[#This Row],[Q1''2025]]-Reach19[[#This Row],[Q4''2024]]</f>
        <v>0</v>
      </c>
    </row>
    <row r="217" spans="1:7" x14ac:dyDescent="0.45">
      <c r="A217" s="3" t="s">
        <v>111</v>
      </c>
      <c r="B217" s="2">
        <v>0</v>
      </c>
      <c r="C217" s="2">
        <v>0</v>
      </c>
      <c r="D217" s="2">
        <v>0</v>
      </c>
      <c r="E217" s="2">
        <v>0</v>
      </c>
      <c r="F217" s="2">
        <f>VLOOKUP(Reach19[[#This Row],[Station]],'[9]Reach and Share'!$A$1:$B$562,2,0)</f>
        <v>0</v>
      </c>
      <c r="G217" s="2">
        <f>Reach19[[#This Row],[Q1''2025]]-Reach19[[#This Row],[Q4''2024]]</f>
        <v>0</v>
      </c>
    </row>
    <row r="218" spans="1:7" x14ac:dyDescent="0.45">
      <c r="A218" s="3" t="s">
        <v>109</v>
      </c>
      <c r="B218" s="2">
        <v>0</v>
      </c>
      <c r="C218" s="2">
        <v>0</v>
      </c>
      <c r="D218" s="2">
        <v>0</v>
      </c>
      <c r="E218" s="2">
        <v>0</v>
      </c>
      <c r="F218" s="2">
        <f>VLOOKUP(Reach19[[#This Row],[Station]],'[9]Reach and Share'!$A$1:$B$562,2,0)</f>
        <v>0</v>
      </c>
      <c r="G218" s="2">
        <f>Reach19[[#This Row],[Q1''2025]]-Reach19[[#This Row],[Q4''2024]]</f>
        <v>0</v>
      </c>
    </row>
    <row r="219" spans="1:7" x14ac:dyDescent="0.45">
      <c r="A219" s="3" t="s">
        <v>99</v>
      </c>
      <c r="B219" s="2">
        <v>0</v>
      </c>
      <c r="C219" s="2">
        <v>0</v>
      </c>
      <c r="D219" s="2">
        <v>0</v>
      </c>
      <c r="E219" s="2">
        <v>0</v>
      </c>
      <c r="F219" s="2">
        <f>VLOOKUP(Reach19[[#This Row],[Station]],'[9]Reach and Share'!$A$1:$B$562,2,0)</f>
        <v>0</v>
      </c>
      <c r="G219" s="2">
        <f>Reach19[[#This Row],[Q1''2025]]-Reach19[[#This Row],[Q4''2024]]</f>
        <v>0</v>
      </c>
    </row>
    <row r="220" spans="1:7" x14ac:dyDescent="0.45">
      <c r="A220" s="3" t="s">
        <v>112</v>
      </c>
      <c r="B220" s="2">
        <v>0</v>
      </c>
      <c r="C220" s="2">
        <v>0</v>
      </c>
      <c r="D220" s="2">
        <v>0</v>
      </c>
      <c r="E220" s="2">
        <v>0</v>
      </c>
      <c r="F220" s="2">
        <f>VLOOKUP(Reach19[[#This Row],[Station]],'[9]Reach and Share'!$A$1:$B$562,2,0)</f>
        <v>0</v>
      </c>
      <c r="G220" s="2">
        <f>Reach19[[#This Row],[Q1''2025]]-Reach19[[#This Row],[Q4''2024]]</f>
        <v>0</v>
      </c>
    </row>
    <row r="221" spans="1:7" x14ac:dyDescent="0.45">
      <c r="A221" s="3" t="s">
        <v>115</v>
      </c>
      <c r="B221" s="2">
        <v>0</v>
      </c>
      <c r="C221" s="2">
        <v>0</v>
      </c>
      <c r="D221" s="2">
        <v>0</v>
      </c>
      <c r="E221" s="2">
        <v>0</v>
      </c>
      <c r="F221" s="2">
        <f>VLOOKUP(Reach19[[#This Row],[Station]],'[9]Reach and Share'!$A$1:$B$562,2,0)</f>
        <v>0</v>
      </c>
      <c r="G221" s="2">
        <f>Reach19[[#This Row],[Q1''2025]]-Reach19[[#This Row],[Q4''2024]]</f>
        <v>0</v>
      </c>
    </row>
    <row r="222" spans="1:7" x14ac:dyDescent="0.45">
      <c r="A222" s="3" t="s">
        <v>114</v>
      </c>
      <c r="B222" s="2">
        <v>0</v>
      </c>
      <c r="C222" s="2">
        <v>0</v>
      </c>
      <c r="D222" s="2">
        <v>0</v>
      </c>
      <c r="E222" s="2">
        <v>0</v>
      </c>
      <c r="F222" s="2">
        <f>VLOOKUP(Reach19[[#This Row],[Station]],'[9]Reach and Share'!$A$1:$B$562,2,0)</f>
        <v>0</v>
      </c>
      <c r="G222" s="2">
        <f>Reach19[[#This Row],[Q1''2025]]-Reach19[[#This Row],[Q4''2024]]</f>
        <v>0</v>
      </c>
    </row>
    <row r="223" spans="1:7" x14ac:dyDescent="0.45">
      <c r="A223" s="3" t="s">
        <v>113</v>
      </c>
      <c r="B223" s="2">
        <v>0</v>
      </c>
      <c r="C223" s="2">
        <v>0</v>
      </c>
      <c r="D223" s="2">
        <v>0</v>
      </c>
      <c r="E223" s="2">
        <v>0</v>
      </c>
      <c r="F223" s="2">
        <f>VLOOKUP(Reach19[[#This Row],[Station]],'[9]Reach and Share'!$A$1:$B$562,2,0)</f>
        <v>0</v>
      </c>
      <c r="G223" s="2">
        <f>Reach19[[#This Row],[Q1''2025]]-Reach19[[#This Row],[Q4''2024]]</f>
        <v>0</v>
      </c>
    </row>
    <row r="224" spans="1:7" x14ac:dyDescent="0.45">
      <c r="A224" s="3" t="s">
        <v>108</v>
      </c>
      <c r="B224" s="2">
        <v>0</v>
      </c>
      <c r="C224" s="2">
        <v>0</v>
      </c>
      <c r="D224" s="2">
        <v>0</v>
      </c>
      <c r="E224" s="2">
        <v>0</v>
      </c>
      <c r="F224" s="2">
        <f>VLOOKUP(Reach19[[#This Row],[Station]],'[9]Reach and Share'!$A$1:$B$562,2,0)</f>
        <v>0</v>
      </c>
      <c r="G224" s="2">
        <f>Reach19[[#This Row],[Q1''2025]]-Reach19[[#This Row],[Q4''2024]]</f>
        <v>0</v>
      </c>
    </row>
    <row r="225" spans="1:7" x14ac:dyDescent="0.45">
      <c r="A225" s="3" t="s">
        <v>106</v>
      </c>
      <c r="B225" s="2">
        <v>0</v>
      </c>
      <c r="C225" s="2">
        <v>0</v>
      </c>
      <c r="D225" s="2">
        <v>0</v>
      </c>
      <c r="E225" s="2">
        <v>0</v>
      </c>
      <c r="F225" s="2">
        <f>VLOOKUP(Reach19[[#This Row],[Station]],'[9]Reach and Share'!$A$1:$B$562,2,0)</f>
        <v>0</v>
      </c>
      <c r="G225" s="2">
        <f>Reach19[[#This Row],[Q1''2025]]-Reach19[[#This Row],[Q4''2024]]</f>
        <v>0</v>
      </c>
    </row>
    <row r="226" spans="1:7" x14ac:dyDescent="0.45">
      <c r="A226" s="3" t="s">
        <v>105</v>
      </c>
      <c r="B226" s="2">
        <v>0</v>
      </c>
      <c r="C226" s="2">
        <v>0</v>
      </c>
      <c r="D226" s="2">
        <v>0</v>
      </c>
      <c r="E226" s="2">
        <v>0</v>
      </c>
      <c r="F226" s="2">
        <f>VLOOKUP(Reach19[[#This Row],[Station]],'[9]Reach and Share'!$A$1:$B$562,2,0)</f>
        <v>0</v>
      </c>
      <c r="G226" s="2">
        <f>Reach19[[#This Row],[Q1''2025]]-Reach19[[#This Row],[Q4''2024]]</f>
        <v>0</v>
      </c>
    </row>
    <row r="227" spans="1:7" x14ac:dyDescent="0.45">
      <c r="A227" s="3" t="s">
        <v>104</v>
      </c>
      <c r="B227" s="2">
        <v>0</v>
      </c>
      <c r="C227" s="2">
        <v>0</v>
      </c>
      <c r="D227" s="2">
        <v>0</v>
      </c>
      <c r="E227" s="2">
        <v>0</v>
      </c>
      <c r="F227" s="2">
        <f>VLOOKUP(Reach19[[#This Row],[Station]],'[9]Reach and Share'!$A$1:$B$562,2,0)</f>
        <v>0</v>
      </c>
      <c r="G227" s="2">
        <f>Reach19[[#This Row],[Q1''2025]]-Reach19[[#This Row],[Q4''2024]]</f>
        <v>0</v>
      </c>
    </row>
    <row r="228" spans="1:7" x14ac:dyDescent="0.45">
      <c r="A228" s="3" t="s">
        <v>219</v>
      </c>
      <c r="B228" s="2">
        <v>0</v>
      </c>
      <c r="C228" s="2">
        <v>0</v>
      </c>
      <c r="D228" s="2">
        <v>0</v>
      </c>
      <c r="E228" s="2">
        <v>0</v>
      </c>
      <c r="F228" s="2">
        <f>VLOOKUP(Reach19[[#This Row],[Station]],'[9]Reach and Share'!$A$1:$B$562,2,0)</f>
        <v>0</v>
      </c>
      <c r="G228" s="2">
        <f>Reach19[[#This Row],[Q1''2025]]-Reach19[[#This Row],[Q4''2024]]</f>
        <v>0</v>
      </c>
    </row>
    <row r="229" spans="1:7" x14ac:dyDescent="0.45">
      <c r="A229" s="3" t="s">
        <v>204</v>
      </c>
      <c r="B229" s="2">
        <v>0</v>
      </c>
      <c r="C229" s="2">
        <v>0</v>
      </c>
      <c r="D229" s="2">
        <v>0</v>
      </c>
      <c r="E229" s="2">
        <v>0</v>
      </c>
      <c r="F229" s="2">
        <f>VLOOKUP(Reach19[[#This Row],[Station]],'[9]Reach and Share'!$A$1:$B$562,2,0)</f>
        <v>0</v>
      </c>
      <c r="G229" s="2">
        <f>Reach19[[#This Row],[Q1''2025]]-Reach19[[#This Row],[Q4''2024]]</f>
        <v>0</v>
      </c>
    </row>
    <row r="230" spans="1:7" x14ac:dyDescent="0.45">
      <c r="A230" s="3" t="s">
        <v>107</v>
      </c>
      <c r="B230" s="2">
        <v>0</v>
      </c>
      <c r="C230" s="2">
        <v>0</v>
      </c>
      <c r="D230" s="2">
        <v>0</v>
      </c>
      <c r="E230" s="2">
        <v>0</v>
      </c>
      <c r="F230" s="2">
        <f>VLOOKUP(Reach19[[#This Row],[Station]],'[9]Reach and Share'!$A$1:$B$562,2,0)</f>
        <v>0</v>
      </c>
      <c r="G230" s="2">
        <f>Reach19[[#This Row],[Q1''2025]]-Reach19[[#This Row],[Q4''2024]]</f>
        <v>0</v>
      </c>
    </row>
    <row r="231" spans="1:7" x14ac:dyDescent="0.45">
      <c r="A231" s="3" t="s">
        <v>366</v>
      </c>
      <c r="B231" s="2">
        <v>0</v>
      </c>
      <c r="C231" s="2">
        <v>0</v>
      </c>
      <c r="D231" s="2">
        <v>0</v>
      </c>
      <c r="E231" s="2">
        <v>0</v>
      </c>
      <c r="F231" s="2">
        <f>VLOOKUP(Reach19[[#This Row],[Station]],'[9]Reach and Share'!$A$1:$B$562,2,0)</f>
        <v>0</v>
      </c>
      <c r="G231" s="2">
        <f>Reach19[[#This Row],[Q1''2025]]-Reach19[[#This Row],[Q4''2024]]</f>
        <v>0</v>
      </c>
    </row>
    <row r="232" spans="1:7" x14ac:dyDescent="0.45">
      <c r="A232" s="3" t="s">
        <v>154</v>
      </c>
      <c r="B232" s="2">
        <v>0</v>
      </c>
      <c r="C232" s="2">
        <v>0</v>
      </c>
      <c r="D232" s="2">
        <v>0</v>
      </c>
      <c r="E232" s="2">
        <v>0</v>
      </c>
      <c r="F232" s="2">
        <f>VLOOKUP(Reach19[[#This Row],[Station]],'[9]Reach and Share'!$A$1:$B$562,2,0)</f>
        <v>0</v>
      </c>
      <c r="G232" s="2">
        <f>Reach19[[#This Row],[Q1''2025]]-Reach19[[#This Row],[Q4''2024]]</f>
        <v>0</v>
      </c>
    </row>
    <row r="233" spans="1:7" x14ac:dyDescent="0.45">
      <c r="A233" s="3" t="s">
        <v>365</v>
      </c>
      <c r="B233" s="2">
        <v>0</v>
      </c>
      <c r="C233" s="2">
        <v>0</v>
      </c>
      <c r="D233" s="2">
        <v>0</v>
      </c>
      <c r="E233" s="2">
        <v>0</v>
      </c>
      <c r="F233" s="2">
        <f>VLOOKUP(Reach19[[#This Row],[Station]],'[9]Reach and Share'!$A$1:$B$562,2,0)</f>
        <v>0</v>
      </c>
      <c r="G233" s="2">
        <f>Reach19[[#This Row],[Q1''2025]]-Reach19[[#This Row],[Q4''2024]]</f>
        <v>0</v>
      </c>
    </row>
    <row r="234" spans="1:7" x14ac:dyDescent="0.45">
      <c r="A234" s="3" t="s">
        <v>206</v>
      </c>
      <c r="B234" s="2">
        <v>0</v>
      </c>
      <c r="C234" s="2">
        <v>0</v>
      </c>
      <c r="D234" s="2">
        <v>0</v>
      </c>
      <c r="E234" s="2">
        <v>0</v>
      </c>
      <c r="F234" s="2">
        <f>VLOOKUP(Reach19[[#This Row],[Station]],'[9]Reach and Share'!$A$1:$B$562,2,0)</f>
        <v>0</v>
      </c>
      <c r="G234" s="2">
        <f>Reach19[[#This Row],[Q1''2025]]-Reach19[[#This Row],[Q4''2024]]</f>
        <v>0</v>
      </c>
    </row>
    <row r="235" spans="1:7" x14ac:dyDescent="0.45">
      <c r="A235" s="3" t="s">
        <v>223</v>
      </c>
      <c r="B235" s="2">
        <v>0</v>
      </c>
      <c r="C235" s="2">
        <v>0</v>
      </c>
      <c r="D235" s="2">
        <v>0</v>
      </c>
      <c r="E235" s="2">
        <v>0</v>
      </c>
      <c r="F235" s="2">
        <f>VLOOKUP(Reach19[[#This Row],[Station]],'[9]Reach and Share'!$A$1:$B$562,2,0)</f>
        <v>0</v>
      </c>
      <c r="G235" s="2">
        <f>Reach19[[#This Row],[Q1''2025]]-Reach19[[#This Row],[Q4''2024]]</f>
        <v>0</v>
      </c>
    </row>
    <row r="236" spans="1:7" x14ac:dyDescent="0.45">
      <c r="A236" s="3" t="s">
        <v>150</v>
      </c>
      <c r="B236" s="2">
        <v>0</v>
      </c>
      <c r="C236" s="2">
        <v>0</v>
      </c>
      <c r="D236" s="2">
        <v>0</v>
      </c>
      <c r="E236" s="2">
        <v>0</v>
      </c>
      <c r="F236" s="2">
        <f>VLOOKUP(Reach19[[#This Row],[Station]],'[9]Reach and Share'!$A$1:$B$562,2,0)</f>
        <v>0</v>
      </c>
      <c r="G236" s="2">
        <f>Reach19[[#This Row],[Q1''2025]]-Reach19[[#This Row],[Q4''2024]]</f>
        <v>0</v>
      </c>
    </row>
    <row r="237" spans="1:7" x14ac:dyDescent="0.45">
      <c r="A237" s="3" t="s">
        <v>230</v>
      </c>
      <c r="B237" s="2">
        <v>0</v>
      </c>
      <c r="C237" s="2">
        <v>0</v>
      </c>
      <c r="D237" s="2">
        <v>0</v>
      </c>
      <c r="E237" s="2">
        <v>0</v>
      </c>
      <c r="F237" s="2">
        <f>VLOOKUP(Reach19[[#This Row],[Station]],'[9]Reach and Share'!$A$1:$B$562,2,0)</f>
        <v>0</v>
      </c>
      <c r="G237" s="2">
        <f>Reach19[[#This Row],[Q1''2025]]-Reach19[[#This Row],[Q4''2024]]</f>
        <v>0</v>
      </c>
    </row>
    <row r="238" spans="1:7" x14ac:dyDescent="0.45">
      <c r="A238" s="3" t="s">
        <v>17</v>
      </c>
      <c r="B238" s="2">
        <v>4.1000000000000003E-3</v>
      </c>
      <c r="C238" s="2">
        <v>0</v>
      </c>
      <c r="D238" s="2">
        <v>2.7000000000000001E-3</v>
      </c>
      <c r="E238" s="2">
        <v>0</v>
      </c>
      <c r="F238" s="2">
        <f>VLOOKUP(Reach19[[#This Row],[Station]],'[9]Reach and Share'!$A$1:$B$562,2,0)</f>
        <v>0</v>
      </c>
      <c r="G238" s="2">
        <f>Reach19[[#This Row],[Q1''2025]]-Reach19[[#This Row],[Q4''2024]]</f>
        <v>0</v>
      </c>
    </row>
    <row r="239" spans="1:7" x14ac:dyDescent="0.45">
      <c r="A239" s="3" t="s">
        <v>240</v>
      </c>
      <c r="B239" s="2">
        <v>0</v>
      </c>
      <c r="C239" s="2">
        <v>0</v>
      </c>
      <c r="D239" s="2">
        <v>0</v>
      </c>
      <c r="E239" s="2">
        <v>0</v>
      </c>
      <c r="F239" s="2">
        <f>VLOOKUP(Reach19[[#This Row],[Station]],'[9]Reach and Share'!$A$1:$B$562,2,0)</f>
        <v>0</v>
      </c>
      <c r="G239" s="2">
        <f>Reach19[[#This Row],[Q1''2025]]-Reach19[[#This Row],[Q4''2024]]</f>
        <v>0</v>
      </c>
    </row>
    <row r="240" spans="1:7" x14ac:dyDescent="0.45">
      <c r="A240" s="3" t="s">
        <v>205</v>
      </c>
      <c r="B240" s="2">
        <v>0</v>
      </c>
      <c r="C240" s="2">
        <v>0</v>
      </c>
      <c r="D240" s="2">
        <v>0</v>
      </c>
      <c r="E240" s="2">
        <v>0</v>
      </c>
      <c r="F240" s="2">
        <f>VLOOKUP(Reach19[[#This Row],[Station]],'[9]Reach and Share'!$A$1:$B$562,2,0)</f>
        <v>0</v>
      </c>
      <c r="G240" s="2">
        <f>Reach19[[#This Row],[Q1''2025]]-Reach19[[#This Row],[Q4''2024]]</f>
        <v>0</v>
      </c>
    </row>
    <row r="241" spans="1:7" x14ac:dyDescent="0.45">
      <c r="A241" s="3" t="s">
        <v>116</v>
      </c>
      <c r="B241" s="2">
        <v>0</v>
      </c>
      <c r="C241" s="2">
        <v>0</v>
      </c>
      <c r="D241" s="2">
        <v>0</v>
      </c>
      <c r="E241" s="2">
        <v>0</v>
      </c>
      <c r="F241" s="2">
        <f>VLOOKUP(Reach19[[#This Row],[Station]],'[9]Reach and Share'!$A$1:$B$562,2,0)</f>
        <v>0</v>
      </c>
      <c r="G241" s="2">
        <f>Reach19[[#This Row],[Q1''2025]]-Reach19[[#This Row],[Q4''2024]]</f>
        <v>0</v>
      </c>
    </row>
    <row r="242" spans="1:7" x14ac:dyDescent="0.45">
      <c r="A242" s="3" t="s">
        <v>166</v>
      </c>
      <c r="B242" s="2">
        <v>0</v>
      </c>
      <c r="C242" s="2">
        <v>0</v>
      </c>
      <c r="D242" s="2">
        <v>0</v>
      </c>
      <c r="E242" s="2">
        <v>0</v>
      </c>
      <c r="F242" s="2">
        <f>VLOOKUP(Reach19[[#This Row],[Station]],'[9]Reach and Share'!$A$1:$B$562,2,0)</f>
        <v>0</v>
      </c>
      <c r="G242" s="2">
        <f>Reach19[[#This Row],[Q1''2025]]-Reach19[[#This Row],[Q4''2024]]</f>
        <v>0</v>
      </c>
    </row>
    <row r="243" spans="1:7" x14ac:dyDescent="0.45">
      <c r="A243" s="3" t="s">
        <v>243</v>
      </c>
      <c r="B243" s="2">
        <v>0</v>
      </c>
      <c r="C243" s="2">
        <v>0</v>
      </c>
      <c r="D243" s="2">
        <v>0</v>
      </c>
      <c r="E243" s="2">
        <v>0</v>
      </c>
      <c r="F243" s="2">
        <f>VLOOKUP(Reach19[[#This Row],[Station]],'[9]Reach and Share'!$A$1:$B$562,2,0)</f>
        <v>0</v>
      </c>
      <c r="G243" s="2">
        <f>Reach19[[#This Row],[Q1''2025]]-Reach19[[#This Row],[Q4''2024]]</f>
        <v>0</v>
      </c>
    </row>
    <row r="244" spans="1:7" x14ac:dyDescent="0.45">
      <c r="A244" s="3" t="s">
        <v>156</v>
      </c>
      <c r="B244" s="2">
        <v>0</v>
      </c>
      <c r="C244" s="2">
        <v>0</v>
      </c>
      <c r="D244" s="2">
        <v>0</v>
      </c>
      <c r="E244" s="2">
        <v>0</v>
      </c>
      <c r="F244" s="2">
        <f>VLOOKUP(Reach19[[#This Row],[Station]],'[9]Reach and Share'!$A$1:$B$562,2,0)</f>
        <v>0</v>
      </c>
      <c r="G244" s="2">
        <f>Reach19[[#This Row],[Q1''2025]]-Reach19[[#This Row],[Q4''2024]]</f>
        <v>0</v>
      </c>
    </row>
    <row r="245" spans="1:7" x14ac:dyDescent="0.45">
      <c r="A245" s="3" t="s">
        <v>197</v>
      </c>
      <c r="B245" s="2">
        <v>0</v>
      </c>
      <c r="C245" s="2">
        <v>0</v>
      </c>
      <c r="D245" s="2">
        <v>0</v>
      </c>
      <c r="E245" s="2">
        <v>0</v>
      </c>
      <c r="F245" s="2">
        <f>VLOOKUP(Reach19[[#This Row],[Station]],'[9]Reach and Share'!$A$1:$B$562,2,0)</f>
        <v>0</v>
      </c>
      <c r="G245" s="2">
        <f>Reach19[[#This Row],[Q1''2025]]-Reach19[[#This Row],[Q4''2024]]</f>
        <v>0</v>
      </c>
    </row>
    <row r="246" spans="1:7" x14ac:dyDescent="0.45">
      <c r="A246" s="3" t="s">
        <v>103</v>
      </c>
      <c r="B246" s="2">
        <v>0</v>
      </c>
      <c r="C246" s="2">
        <v>0</v>
      </c>
      <c r="D246" s="2">
        <v>0</v>
      </c>
      <c r="E246" s="2">
        <v>0</v>
      </c>
      <c r="F246" s="2">
        <f>VLOOKUP(Reach19[[#This Row],[Station]],'[9]Reach and Share'!$A$1:$B$562,2,0)</f>
        <v>0</v>
      </c>
      <c r="G246" s="2">
        <f>Reach19[[#This Row],[Q1''2025]]-Reach19[[#This Row],[Q4''2024]]</f>
        <v>0</v>
      </c>
    </row>
    <row r="247" spans="1:7" x14ac:dyDescent="0.45">
      <c r="A247" s="3" t="s">
        <v>127</v>
      </c>
      <c r="B247" s="2">
        <v>0</v>
      </c>
      <c r="C247" s="2">
        <v>0</v>
      </c>
      <c r="D247" s="2">
        <v>0</v>
      </c>
      <c r="E247" s="2">
        <v>0</v>
      </c>
      <c r="F247" s="2">
        <f>VLOOKUP(Reach19[[#This Row],[Station]],'[9]Reach and Share'!$A$1:$B$562,2,0)</f>
        <v>0</v>
      </c>
      <c r="G247" s="2">
        <f>Reach19[[#This Row],[Q1''2025]]-Reach19[[#This Row],[Q4''2024]]</f>
        <v>0</v>
      </c>
    </row>
    <row r="248" spans="1:7" x14ac:dyDescent="0.45">
      <c r="A248" s="3" t="s">
        <v>136</v>
      </c>
      <c r="B248" s="2">
        <v>0</v>
      </c>
      <c r="C248" s="2">
        <v>0</v>
      </c>
      <c r="D248" s="2">
        <v>0</v>
      </c>
      <c r="E248" s="2">
        <v>0</v>
      </c>
      <c r="F248" s="2">
        <f>VLOOKUP(Reach19[[#This Row],[Station]],'[9]Reach and Share'!$A$1:$B$562,2,0)</f>
        <v>0</v>
      </c>
      <c r="G248" s="2">
        <f>Reach19[[#This Row],[Q1''2025]]-Reach19[[#This Row],[Q4''2024]]</f>
        <v>0</v>
      </c>
    </row>
    <row r="249" spans="1:7" x14ac:dyDescent="0.45">
      <c r="A249" s="3" t="s">
        <v>135</v>
      </c>
      <c r="B249" s="2">
        <v>0</v>
      </c>
      <c r="C249" s="2">
        <v>0</v>
      </c>
      <c r="D249" s="2">
        <v>0</v>
      </c>
      <c r="E249" s="2">
        <v>0</v>
      </c>
      <c r="F249" s="2">
        <f>VLOOKUP(Reach19[[#This Row],[Station]],'[9]Reach and Share'!$A$1:$B$562,2,0)</f>
        <v>0</v>
      </c>
      <c r="G249" s="2">
        <f>Reach19[[#This Row],[Q1''2025]]-Reach19[[#This Row],[Q4''2024]]</f>
        <v>0</v>
      </c>
    </row>
    <row r="250" spans="1:7" x14ac:dyDescent="0.45">
      <c r="A250" s="3" t="s">
        <v>130</v>
      </c>
      <c r="B250" s="2">
        <v>0</v>
      </c>
      <c r="C250" s="2">
        <v>0</v>
      </c>
      <c r="D250" s="2">
        <v>0</v>
      </c>
      <c r="E250" s="2">
        <v>0</v>
      </c>
      <c r="F250" s="2">
        <f>VLOOKUP(Reach19[[#This Row],[Station]],'[9]Reach and Share'!$A$1:$B$562,2,0)</f>
        <v>0</v>
      </c>
      <c r="G250" s="2">
        <f>Reach19[[#This Row],[Q1''2025]]-Reach19[[#This Row],[Q4''2024]]</f>
        <v>0</v>
      </c>
    </row>
    <row r="251" spans="1:7" x14ac:dyDescent="0.45">
      <c r="A251" s="3" t="s">
        <v>145</v>
      </c>
      <c r="B251" s="2">
        <v>0</v>
      </c>
      <c r="C251" s="2">
        <v>0</v>
      </c>
      <c r="D251" s="2">
        <v>0</v>
      </c>
      <c r="E251" s="2">
        <v>0</v>
      </c>
      <c r="F251" s="2">
        <f>VLOOKUP(Reach19[[#This Row],[Station]],'[9]Reach and Share'!$A$1:$B$562,2,0)</f>
        <v>0</v>
      </c>
      <c r="G251" s="2">
        <f>Reach19[[#This Row],[Q1''2025]]-Reach19[[#This Row],[Q4''2024]]</f>
        <v>0</v>
      </c>
    </row>
    <row r="252" spans="1:7" x14ac:dyDescent="0.45">
      <c r="A252" s="3" t="s">
        <v>138</v>
      </c>
      <c r="B252" s="2">
        <v>0</v>
      </c>
      <c r="C252" s="2">
        <v>0</v>
      </c>
      <c r="D252" s="2">
        <v>0</v>
      </c>
      <c r="E252" s="2">
        <v>0</v>
      </c>
      <c r="F252" s="2">
        <f>VLOOKUP(Reach19[[#This Row],[Station]],'[9]Reach and Share'!$A$1:$B$562,2,0)</f>
        <v>0</v>
      </c>
      <c r="G252" s="2">
        <f>Reach19[[#This Row],[Q1''2025]]-Reach19[[#This Row],[Q4''2024]]</f>
        <v>0</v>
      </c>
    </row>
    <row r="253" spans="1:7" x14ac:dyDescent="0.45">
      <c r="A253" s="3" t="s">
        <v>131</v>
      </c>
      <c r="B253" s="2">
        <v>0</v>
      </c>
      <c r="C253" s="2">
        <v>0</v>
      </c>
      <c r="D253" s="2">
        <v>0</v>
      </c>
      <c r="E253" s="2">
        <v>0</v>
      </c>
      <c r="F253" s="2">
        <f>VLOOKUP(Reach19[[#This Row],[Station]],'[9]Reach and Share'!$A$1:$B$562,2,0)</f>
        <v>0</v>
      </c>
      <c r="G253" s="2">
        <f>Reach19[[#This Row],[Q1''2025]]-Reach19[[#This Row],[Q4''2024]]</f>
        <v>0</v>
      </c>
    </row>
    <row r="254" spans="1:7" x14ac:dyDescent="0.45">
      <c r="A254" s="3" t="s">
        <v>155</v>
      </c>
      <c r="B254" s="2">
        <v>0</v>
      </c>
      <c r="C254" s="2">
        <v>0</v>
      </c>
      <c r="D254" s="2">
        <v>0</v>
      </c>
      <c r="E254" s="2">
        <v>0</v>
      </c>
      <c r="F254" s="2">
        <f>VLOOKUP(Reach19[[#This Row],[Station]],'[9]Reach and Share'!$A$1:$B$562,2,0)</f>
        <v>0</v>
      </c>
      <c r="G254" s="2">
        <f>Reach19[[#This Row],[Q1''2025]]-Reach19[[#This Row],[Q4''2024]]</f>
        <v>0</v>
      </c>
    </row>
    <row r="255" spans="1:7" x14ac:dyDescent="0.45">
      <c r="A255" s="3" t="s">
        <v>454</v>
      </c>
      <c r="B255" s="2"/>
      <c r="C255" s="2">
        <v>0</v>
      </c>
      <c r="D255" s="2">
        <v>0</v>
      </c>
      <c r="E255" s="2">
        <v>0</v>
      </c>
      <c r="F255" s="2">
        <f>VLOOKUP(Reach19[[#This Row],[Station]],'[9]Reach and Share'!$A$1:$B$562,2,0)</f>
        <v>0</v>
      </c>
      <c r="G255" s="2">
        <f>Reach19[[#This Row],[Q1''2025]]-Reach19[[#This Row],[Q4''2024]]</f>
        <v>0</v>
      </c>
    </row>
    <row r="256" spans="1:7" x14ac:dyDescent="0.45">
      <c r="A256" s="3" t="s">
        <v>129</v>
      </c>
      <c r="B256" s="2">
        <v>0</v>
      </c>
      <c r="C256" s="2">
        <v>0</v>
      </c>
      <c r="D256" s="2">
        <v>0</v>
      </c>
      <c r="E256" s="2">
        <v>0</v>
      </c>
      <c r="F256" s="2">
        <f>VLOOKUP(Reach19[[#This Row],[Station]],'[9]Reach and Share'!$A$1:$B$562,2,0)</f>
        <v>0</v>
      </c>
      <c r="G256" s="2">
        <f>Reach19[[#This Row],[Q1''2025]]-Reach19[[#This Row],[Q4''2024]]</f>
        <v>0</v>
      </c>
    </row>
    <row r="257" spans="1:7" x14ac:dyDescent="0.45">
      <c r="A257" s="3" t="s">
        <v>189</v>
      </c>
      <c r="B257" s="2">
        <v>0</v>
      </c>
      <c r="C257" s="2">
        <v>0</v>
      </c>
      <c r="D257" s="2">
        <v>0</v>
      </c>
      <c r="E257" s="2">
        <v>0</v>
      </c>
      <c r="F257" s="2">
        <f>VLOOKUP(Reach19[[#This Row],[Station]],'[9]Reach and Share'!$A$1:$B$562,2,0)</f>
        <v>0</v>
      </c>
      <c r="G257" s="2">
        <f>Reach19[[#This Row],[Q1''2025]]-Reach19[[#This Row],[Q4''2024]]</f>
        <v>0</v>
      </c>
    </row>
    <row r="258" spans="1:7" x14ac:dyDescent="0.45">
      <c r="A258" s="3" t="s">
        <v>132</v>
      </c>
      <c r="B258" s="2">
        <v>0</v>
      </c>
      <c r="C258" s="2">
        <v>0</v>
      </c>
      <c r="D258" s="2">
        <v>0</v>
      </c>
      <c r="E258" s="2">
        <v>0</v>
      </c>
      <c r="F258" s="2">
        <f>VLOOKUP(Reach19[[#This Row],[Station]],'[9]Reach and Share'!$A$1:$B$562,2,0)</f>
        <v>0</v>
      </c>
      <c r="G258" s="2">
        <f>Reach19[[#This Row],[Q1''2025]]-Reach19[[#This Row],[Q4''2024]]</f>
        <v>0</v>
      </c>
    </row>
    <row r="259" spans="1:7" x14ac:dyDescent="0.45">
      <c r="A259" s="3" t="s">
        <v>133</v>
      </c>
      <c r="B259" s="2">
        <v>0</v>
      </c>
      <c r="C259" s="2">
        <v>0</v>
      </c>
      <c r="D259" s="2">
        <v>0</v>
      </c>
      <c r="E259" s="2">
        <v>0</v>
      </c>
      <c r="F259" s="2">
        <f>VLOOKUP(Reach19[[#This Row],[Station]],'[9]Reach and Share'!$A$1:$B$562,2,0)</f>
        <v>0</v>
      </c>
      <c r="G259" s="2">
        <f>Reach19[[#This Row],[Q1''2025]]-Reach19[[#This Row],[Q4''2024]]</f>
        <v>0</v>
      </c>
    </row>
    <row r="260" spans="1:7" x14ac:dyDescent="0.45">
      <c r="A260" s="3" t="s">
        <v>123</v>
      </c>
      <c r="B260" s="2">
        <v>0</v>
      </c>
      <c r="C260" s="2">
        <v>0</v>
      </c>
      <c r="D260" s="2">
        <v>0</v>
      </c>
      <c r="E260" s="2">
        <v>0</v>
      </c>
      <c r="F260" s="2">
        <f>VLOOKUP(Reach19[[#This Row],[Station]],'[9]Reach and Share'!$A$1:$B$562,2,0)</f>
        <v>0</v>
      </c>
      <c r="G260" s="2">
        <f>Reach19[[#This Row],[Q1''2025]]-Reach19[[#This Row],[Q4''2024]]</f>
        <v>0</v>
      </c>
    </row>
    <row r="261" spans="1:7" x14ac:dyDescent="0.45">
      <c r="A261" s="3" t="s">
        <v>515</v>
      </c>
      <c r="B261" s="2"/>
      <c r="C261" s="2"/>
      <c r="D261" s="2"/>
      <c r="E261" s="2">
        <v>0</v>
      </c>
      <c r="F261" s="2">
        <f>VLOOKUP(Reach19[[#This Row],[Station]],'[9]Reach and Share'!$A$1:$B$562,2,0)</f>
        <v>0</v>
      </c>
      <c r="G261" s="2">
        <f>Reach19[[#This Row],[Q1''2025]]-Reach19[[#This Row],[Q4''2024]]</f>
        <v>0</v>
      </c>
    </row>
    <row r="262" spans="1:7" x14ac:dyDescent="0.45">
      <c r="A262" s="3" t="s">
        <v>212</v>
      </c>
      <c r="B262" s="2">
        <v>0</v>
      </c>
      <c r="C262" s="2">
        <v>0</v>
      </c>
      <c r="D262" s="2">
        <v>0</v>
      </c>
      <c r="E262" s="2">
        <v>0</v>
      </c>
      <c r="F262" s="2">
        <f>VLOOKUP(Reach19[[#This Row],[Station]],'[9]Reach and Share'!$A$1:$B$562,2,0)</f>
        <v>0</v>
      </c>
      <c r="G262" s="2">
        <f>Reach19[[#This Row],[Q1''2025]]-Reach19[[#This Row],[Q4''2024]]</f>
        <v>0</v>
      </c>
    </row>
    <row r="263" spans="1:7" x14ac:dyDescent="0.45">
      <c r="A263" s="3" t="s">
        <v>121</v>
      </c>
      <c r="B263" s="2">
        <v>0</v>
      </c>
      <c r="C263" s="2">
        <v>0</v>
      </c>
      <c r="D263" s="2">
        <v>0</v>
      </c>
      <c r="E263" s="2">
        <v>0</v>
      </c>
      <c r="F263" s="2">
        <f>VLOOKUP(Reach19[[#This Row],[Station]],'[9]Reach and Share'!$A$1:$B$562,2,0)</f>
        <v>0</v>
      </c>
      <c r="G263" s="2">
        <f>Reach19[[#This Row],[Q1''2025]]-Reach19[[#This Row],[Q4''2024]]</f>
        <v>0</v>
      </c>
    </row>
    <row r="264" spans="1:7" x14ac:dyDescent="0.45">
      <c r="A264" s="3" t="s">
        <v>120</v>
      </c>
      <c r="B264" s="2">
        <v>0</v>
      </c>
      <c r="C264" s="2">
        <v>0</v>
      </c>
      <c r="D264" s="2">
        <v>0</v>
      </c>
      <c r="E264" s="2">
        <v>0</v>
      </c>
      <c r="F264" s="2">
        <f>VLOOKUP(Reach19[[#This Row],[Station]],'[9]Reach and Share'!$A$1:$B$562,2,0)</f>
        <v>0</v>
      </c>
      <c r="G264" s="2">
        <f>Reach19[[#This Row],[Q1''2025]]-Reach19[[#This Row],[Q4''2024]]</f>
        <v>0</v>
      </c>
    </row>
    <row r="265" spans="1:7" x14ac:dyDescent="0.45">
      <c r="A265" s="3" t="s">
        <v>102</v>
      </c>
      <c r="B265" s="2">
        <v>0</v>
      </c>
      <c r="C265" s="2">
        <v>0</v>
      </c>
      <c r="D265" s="2">
        <v>0</v>
      </c>
      <c r="E265" s="2">
        <v>0</v>
      </c>
      <c r="F265" s="2">
        <f>VLOOKUP(Reach19[[#This Row],[Station]],'[9]Reach and Share'!$A$1:$B$562,2,0)</f>
        <v>0</v>
      </c>
      <c r="G265" s="2">
        <f>Reach19[[#This Row],[Q1''2025]]-Reach19[[#This Row],[Q4''2024]]</f>
        <v>0</v>
      </c>
    </row>
    <row r="266" spans="1:7" x14ac:dyDescent="0.45">
      <c r="A266" s="3" t="s">
        <v>101</v>
      </c>
      <c r="B266" s="2">
        <v>0</v>
      </c>
      <c r="C266" s="2">
        <v>0</v>
      </c>
      <c r="D266" s="2">
        <v>0</v>
      </c>
      <c r="E266" s="2">
        <v>0</v>
      </c>
      <c r="F266" s="2">
        <f>VLOOKUP(Reach19[[#This Row],[Station]],'[9]Reach and Share'!$A$1:$B$562,2,0)</f>
        <v>0</v>
      </c>
      <c r="G266" s="2">
        <f>Reach19[[#This Row],[Q1''2025]]-Reach19[[#This Row],[Q4''2024]]</f>
        <v>0</v>
      </c>
    </row>
    <row r="267" spans="1:7" x14ac:dyDescent="0.45">
      <c r="A267" s="3" t="s">
        <v>100</v>
      </c>
      <c r="B267" s="2">
        <v>0</v>
      </c>
      <c r="C267" s="2">
        <v>0</v>
      </c>
      <c r="D267" s="2">
        <v>0</v>
      </c>
      <c r="E267" s="2">
        <v>0</v>
      </c>
      <c r="F267" s="2">
        <f>VLOOKUP(Reach19[[#This Row],[Station]],'[9]Reach and Share'!$A$1:$B$562,2,0)</f>
        <v>0</v>
      </c>
      <c r="G267" s="2">
        <f>Reach19[[#This Row],[Q1''2025]]-Reach19[[#This Row],[Q4''2024]]</f>
        <v>0</v>
      </c>
    </row>
    <row r="268" spans="1:7" x14ac:dyDescent="0.45">
      <c r="A268" s="3" t="s">
        <v>211</v>
      </c>
      <c r="B268" s="2">
        <v>0</v>
      </c>
      <c r="C268" s="2">
        <v>0</v>
      </c>
      <c r="D268" s="2">
        <v>0</v>
      </c>
      <c r="E268" s="2">
        <v>0</v>
      </c>
      <c r="F268" s="2">
        <f>VLOOKUP(Reach19[[#This Row],[Station]],'[9]Reach and Share'!$A$1:$B$562,2,0)</f>
        <v>0</v>
      </c>
      <c r="G268" s="2">
        <f>Reach19[[#This Row],[Q1''2025]]-Reach19[[#This Row],[Q4''2024]]</f>
        <v>0</v>
      </c>
    </row>
    <row r="269" spans="1:7" x14ac:dyDescent="0.45">
      <c r="A269" s="3" t="s">
        <v>15</v>
      </c>
      <c r="B269" s="2">
        <v>0</v>
      </c>
      <c r="C269" s="2">
        <v>0</v>
      </c>
      <c r="D269" s="2">
        <v>0</v>
      </c>
      <c r="E269" s="2">
        <v>0</v>
      </c>
      <c r="F269" s="2">
        <f>VLOOKUP(Reach19[[#This Row],[Station]],'[9]Reach and Share'!$A$1:$B$562,2,0)</f>
        <v>0</v>
      </c>
      <c r="G269" s="2">
        <f>Reach19[[#This Row],[Q1''2025]]-Reach19[[#This Row],[Q4''2024]]</f>
        <v>0</v>
      </c>
    </row>
    <row r="270" spans="1:7" x14ac:dyDescent="0.45">
      <c r="A270" s="3" t="s">
        <v>455</v>
      </c>
      <c r="B270" s="2"/>
      <c r="C270" s="2">
        <v>0</v>
      </c>
      <c r="D270" s="2">
        <v>0</v>
      </c>
      <c r="E270" s="2">
        <v>0</v>
      </c>
      <c r="F270" s="2">
        <f>VLOOKUP(Reach19[[#This Row],[Station]],'[9]Reach and Share'!$A$1:$B$562,2,0)</f>
        <v>0</v>
      </c>
      <c r="G270" s="2">
        <f>Reach19[[#This Row],[Q1''2025]]-Reach19[[#This Row],[Q4''2024]]</f>
        <v>0</v>
      </c>
    </row>
    <row r="271" spans="1:7" x14ac:dyDescent="0.45">
      <c r="A271" s="3" t="s">
        <v>139</v>
      </c>
      <c r="B271" s="2">
        <v>0</v>
      </c>
      <c r="C271" s="2">
        <v>0</v>
      </c>
      <c r="D271" s="2">
        <v>0</v>
      </c>
      <c r="E271" s="2">
        <v>0</v>
      </c>
      <c r="F271" s="2">
        <f>VLOOKUP(Reach19[[#This Row],[Station]],'[9]Reach and Share'!$A$1:$B$562,2,0)</f>
        <v>0</v>
      </c>
      <c r="G271" s="2">
        <f>Reach19[[#This Row],[Q1''2025]]-Reach19[[#This Row],[Q4''2024]]</f>
        <v>0</v>
      </c>
    </row>
    <row r="272" spans="1:7" x14ac:dyDescent="0.45">
      <c r="A272" s="3" t="s">
        <v>140</v>
      </c>
      <c r="B272" s="2">
        <v>0</v>
      </c>
      <c r="C272" s="2">
        <v>0</v>
      </c>
      <c r="D272" s="2">
        <v>0</v>
      </c>
      <c r="E272" s="2">
        <v>0</v>
      </c>
      <c r="F272" s="2">
        <f>VLOOKUP(Reach19[[#This Row],[Station]],'[9]Reach and Share'!$A$1:$B$562,2,0)</f>
        <v>0</v>
      </c>
      <c r="G272" s="2">
        <f>Reach19[[#This Row],[Q1''2025]]-Reach19[[#This Row],[Q4''2024]]</f>
        <v>0</v>
      </c>
    </row>
    <row r="273" spans="1:7" x14ac:dyDescent="0.45">
      <c r="A273" s="3" t="s">
        <v>143</v>
      </c>
      <c r="B273" s="2">
        <v>0</v>
      </c>
      <c r="C273" s="2">
        <v>0</v>
      </c>
      <c r="D273" s="2">
        <v>0</v>
      </c>
      <c r="E273" s="2">
        <v>0</v>
      </c>
      <c r="F273" s="2">
        <f>VLOOKUP(Reach19[[#This Row],[Station]],'[9]Reach and Share'!$A$1:$B$562,2,0)</f>
        <v>0</v>
      </c>
      <c r="G273" s="2">
        <f>Reach19[[#This Row],[Q1''2025]]-Reach19[[#This Row],[Q4''2024]]</f>
        <v>0</v>
      </c>
    </row>
    <row r="274" spans="1:7" x14ac:dyDescent="0.45">
      <c r="A274" s="3" t="s">
        <v>142</v>
      </c>
      <c r="B274" s="2">
        <v>0</v>
      </c>
      <c r="C274" s="2">
        <v>0</v>
      </c>
      <c r="D274" s="2">
        <v>0</v>
      </c>
      <c r="E274" s="2">
        <v>0</v>
      </c>
      <c r="F274" s="2">
        <f>VLOOKUP(Reach19[[#This Row],[Station]],'[9]Reach and Share'!$A$1:$B$562,2,0)</f>
        <v>0</v>
      </c>
      <c r="G274" s="2">
        <f>Reach19[[#This Row],[Q1''2025]]-Reach19[[#This Row],[Q4''2024]]</f>
        <v>0</v>
      </c>
    </row>
    <row r="275" spans="1:7" x14ac:dyDescent="0.45">
      <c r="A275" s="3" t="s">
        <v>141</v>
      </c>
      <c r="B275" s="2">
        <v>0</v>
      </c>
      <c r="C275" s="2">
        <v>0</v>
      </c>
      <c r="D275" s="2">
        <v>0</v>
      </c>
      <c r="E275" s="2">
        <v>0</v>
      </c>
      <c r="F275" s="2">
        <f>VLOOKUP(Reach19[[#This Row],[Station]],'[9]Reach and Share'!$A$1:$B$562,2,0)</f>
        <v>0</v>
      </c>
      <c r="G275" s="2">
        <f>Reach19[[#This Row],[Q1''2025]]-Reach19[[#This Row],[Q4''2024]]</f>
        <v>0</v>
      </c>
    </row>
    <row r="276" spans="1:7" x14ac:dyDescent="0.45">
      <c r="A276" s="3" t="s">
        <v>164</v>
      </c>
      <c r="B276" s="2">
        <v>0</v>
      </c>
      <c r="C276" s="2">
        <v>0</v>
      </c>
      <c r="D276" s="2">
        <v>0</v>
      </c>
      <c r="E276" s="2">
        <v>0</v>
      </c>
      <c r="F276" s="2">
        <f>VLOOKUP(Reach19[[#This Row],[Station]],'[9]Reach and Share'!$A$1:$B$562,2,0)</f>
        <v>0</v>
      </c>
      <c r="G276" s="2">
        <f>Reach19[[#This Row],[Q1''2025]]-Reach19[[#This Row],[Q4''2024]]</f>
        <v>0</v>
      </c>
    </row>
    <row r="277" spans="1:7" x14ac:dyDescent="0.45">
      <c r="A277" s="3" t="s">
        <v>228</v>
      </c>
      <c r="B277" s="2">
        <v>0</v>
      </c>
      <c r="C277" s="2">
        <v>0</v>
      </c>
      <c r="D277" s="2">
        <v>0</v>
      </c>
      <c r="E277" s="2">
        <v>0</v>
      </c>
      <c r="F277" s="2">
        <f>VLOOKUP(Reach19[[#This Row],[Station]],'[9]Reach and Share'!$A$1:$B$562,2,0)</f>
        <v>0</v>
      </c>
      <c r="G277" s="2">
        <f>Reach19[[#This Row],[Q1''2025]]-Reach19[[#This Row],[Q4''2024]]</f>
        <v>0</v>
      </c>
    </row>
    <row r="278" spans="1:7" x14ac:dyDescent="0.45">
      <c r="A278" s="3" t="s">
        <v>220</v>
      </c>
      <c r="B278" s="2">
        <v>0</v>
      </c>
      <c r="C278" s="2">
        <v>0</v>
      </c>
      <c r="D278" s="2">
        <v>0</v>
      </c>
      <c r="E278" s="2">
        <v>0</v>
      </c>
      <c r="F278" s="2">
        <f>VLOOKUP(Reach19[[#This Row],[Station]],'[9]Reach and Share'!$A$1:$B$562,2,0)</f>
        <v>0</v>
      </c>
      <c r="G278" s="2">
        <f>Reach19[[#This Row],[Q1''2025]]-Reach19[[#This Row],[Q4''2024]]</f>
        <v>0</v>
      </c>
    </row>
    <row r="279" spans="1:7" x14ac:dyDescent="0.45">
      <c r="A279" s="3" t="s">
        <v>439</v>
      </c>
      <c r="B279" s="2"/>
      <c r="C279" s="2">
        <v>0</v>
      </c>
      <c r="D279" s="2">
        <v>0</v>
      </c>
      <c r="E279" s="2">
        <v>0</v>
      </c>
      <c r="F279" s="2">
        <f>VLOOKUP(Reach19[[#This Row],[Station]],'[9]Reach and Share'!$A$1:$B$562,2,0)</f>
        <v>0</v>
      </c>
      <c r="G279" s="2">
        <f>Reach19[[#This Row],[Q1''2025]]-Reach19[[#This Row],[Q4''2024]]</f>
        <v>0</v>
      </c>
    </row>
    <row r="280" spans="1:7" x14ac:dyDescent="0.45">
      <c r="A280" s="3" t="s">
        <v>81</v>
      </c>
      <c r="B280" s="2">
        <v>0</v>
      </c>
      <c r="C280" s="2">
        <v>0</v>
      </c>
      <c r="D280" s="2">
        <v>0</v>
      </c>
      <c r="E280" s="2">
        <v>0</v>
      </c>
      <c r="F280" s="2">
        <f>VLOOKUP(Reach19[[#This Row],[Station]],'[9]Reach and Share'!$A$1:$B$562,2,0)</f>
        <v>0</v>
      </c>
      <c r="G280" s="2">
        <f>Reach19[[#This Row],[Q1''2025]]-Reach19[[#This Row],[Q4''2024]]</f>
        <v>0</v>
      </c>
    </row>
    <row r="281" spans="1:7" x14ac:dyDescent="0.45">
      <c r="A281" s="3" t="s">
        <v>307</v>
      </c>
      <c r="B281" s="2">
        <v>1.1999999999999999E-3</v>
      </c>
      <c r="C281" s="2">
        <v>0</v>
      </c>
      <c r="D281" s="2">
        <v>0</v>
      </c>
      <c r="E281" s="2">
        <v>0</v>
      </c>
      <c r="F281" s="2">
        <f>VLOOKUP(Reach19[[#This Row],[Station]],'[9]Reach and Share'!$A$1:$B$562,2,0)</f>
        <v>0</v>
      </c>
      <c r="G281" s="2">
        <f>Reach19[[#This Row],[Q1''2025]]-Reach19[[#This Row],[Q4''2024]]</f>
        <v>0</v>
      </c>
    </row>
    <row r="282" spans="1:7" x14ac:dyDescent="0.45">
      <c r="A282" s="3" t="s">
        <v>174</v>
      </c>
      <c r="B282" s="2">
        <v>0</v>
      </c>
      <c r="C282" s="2">
        <v>0</v>
      </c>
      <c r="D282" s="2">
        <v>0</v>
      </c>
      <c r="E282" s="2">
        <v>0</v>
      </c>
      <c r="F282" s="2">
        <f>VLOOKUP(Reach19[[#This Row],[Station]],'[9]Reach and Share'!$A$1:$B$562,2,0)</f>
        <v>0</v>
      </c>
      <c r="G282" s="2">
        <f>Reach19[[#This Row],[Q1''2025]]-Reach19[[#This Row],[Q4''2024]]</f>
        <v>0</v>
      </c>
    </row>
    <row r="283" spans="1:7" x14ac:dyDescent="0.45">
      <c r="A283" s="3" t="s">
        <v>480</v>
      </c>
      <c r="B283" s="2"/>
      <c r="C283" s="2"/>
      <c r="D283" s="2">
        <v>0</v>
      </c>
      <c r="E283" s="2">
        <v>0</v>
      </c>
      <c r="F283" s="2">
        <f>VLOOKUP(Reach19[[#This Row],[Station]],'[9]Reach and Share'!$A$1:$B$562,2,0)</f>
        <v>0</v>
      </c>
      <c r="G283" s="2">
        <f>Reach19[[#This Row],[Q1''2025]]-Reach19[[#This Row],[Q4''2024]]</f>
        <v>0</v>
      </c>
    </row>
    <row r="284" spans="1:7" x14ac:dyDescent="0.45">
      <c r="A284" s="3" t="s">
        <v>262</v>
      </c>
      <c r="B284" s="2">
        <v>0</v>
      </c>
      <c r="C284" s="2">
        <v>0</v>
      </c>
      <c r="D284" s="2">
        <v>0</v>
      </c>
      <c r="E284" s="2">
        <v>0</v>
      </c>
      <c r="F284" s="2">
        <f>VLOOKUP(Reach19[[#This Row],[Station]],'[9]Reach and Share'!$A$1:$B$562,2,0)</f>
        <v>0</v>
      </c>
      <c r="G284" s="2">
        <f>Reach19[[#This Row],[Q1''2025]]-Reach19[[#This Row],[Q4''2024]]</f>
        <v>0</v>
      </c>
    </row>
    <row r="285" spans="1:7" x14ac:dyDescent="0.45">
      <c r="A285" s="3" t="s">
        <v>185</v>
      </c>
      <c r="B285" s="2">
        <v>0</v>
      </c>
      <c r="C285" s="2">
        <v>0</v>
      </c>
      <c r="D285" s="2">
        <v>0</v>
      </c>
      <c r="E285" s="2">
        <v>0</v>
      </c>
      <c r="F285" s="2">
        <f>VLOOKUP(Reach19[[#This Row],[Station]],'[9]Reach and Share'!$A$1:$B$562,2,0)</f>
        <v>0</v>
      </c>
      <c r="G285" s="2">
        <f>Reach19[[#This Row],[Q1''2025]]-Reach19[[#This Row],[Q4''2024]]</f>
        <v>0</v>
      </c>
    </row>
    <row r="286" spans="1:7" x14ac:dyDescent="0.45">
      <c r="A286" s="3" t="s">
        <v>231</v>
      </c>
      <c r="B286" s="2">
        <v>0</v>
      </c>
      <c r="C286" s="2">
        <v>0</v>
      </c>
      <c r="D286" s="2">
        <v>0</v>
      </c>
      <c r="E286" s="2">
        <v>0</v>
      </c>
      <c r="F286" s="2">
        <f>VLOOKUP(Reach19[[#This Row],[Station]],'[9]Reach and Share'!$A$1:$B$562,2,0)</f>
        <v>0</v>
      </c>
      <c r="G286" s="2">
        <f>Reach19[[#This Row],[Q1''2025]]-Reach19[[#This Row],[Q4''2024]]</f>
        <v>0</v>
      </c>
    </row>
    <row r="287" spans="1:7" x14ac:dyDescent="0.45">
      <c r="A287" s="3" t="s">
        <v>498</v>
      </c>
      <c r="B287" s="2"/>
      <c r="C287" s="2"/>
      <c r="D287" s="2"/>
      <c r="E287" s="2">
        <v>0</v>
      </c>
      <c r="F287" s="2">
        <f>VLOOKUP(Reach19[[#This Row],[Station]],'[9]Reach and Share'!$A$1:$B$562,2,0)</f>
        <v>0</v>
      </c>
      <c r="G287" s="2">
        <f>Reach19[[#This Row],[Q1''2025]]-Reach19[[#This Row],[Q4''2024]]</f>
        <v>0</v>
      </c>
    </row>
    <row r="288" spans="1:7" x14ac:dyDescent="0.45">
      <c r="A288" s="3" t="s">
        <v>263</v>
      </c>
      <c r="B288" s="2">
        <v>0</v>
      </c>
      <c r="C288" s="2">
        <v>0</v>
      </c>
      <c r="D288" s="2">
        <v>0</v>
      </c>
      <c r="E288" s="2">
        <v>0</v>
      </c>
      <c r="F288" s="2">
        <f>VLOOKUP(Reach19[[#This Row],[Station]],'[9]Reach and Share'!$A$1:$B$562,2,0)</f>
        <v>0</v>
      </c>
      <c r="G288" s="2">
        <f>Reach19[[#This Row],[Q1''2025]]-Reach19[[#This Row],[Q4''2024]]</f>
        <v>0</v>
      </c>
    </row>
    <row r="289" spans="1:7" x14ac:dyDescent="0.45">
      <c r="A289" s="3" t="s">
        <v>481</v>
      </c>
      <c r="B289" s="2"/>
      <c r="C289" s="2"/>
      <c r="D289" s="2">
        <v>0</v>
      </c>
      <c r="E289" s="2">
        <v>0</v>
      </c>
      <c r="F289" s="2">
        <f>VLOOKUP(Reach19[[#This Row],[Station]],'[9]Reach and Share'!$A$1:$B$562,2,0)</f>
        <v>0</v>
      </c>
      <c r="G289" s="2">
        <f>Reach19[[#This Row],[Q1''2025]]-Reach19[[#This Row],[Q4''2024]]</f>
        <v>0</v>
      </c>
    </row>
    <row r="290" spans="1:7" x14ac:dyDescent="0.45">
      <c r="A290" s="3" t="s">
        <v>320</v>
      </c>
      <c r="B290" s="2">
        <v>0</v>
      </c>
      <c r="C290" s="2">
        <v>0</v>
      </c>
      <c r="D290" s="2">
        <v>0</v>
      </c>
      <c r="E290" s="2">
        <v>0</v>
      </c>
      <c r="F290" s="2">
        <f>VLOOKUP(Reach19[[#This Row],[Station]],'[9]Reach and Share'!$A$1:$B$562,2,0)</f>
        <v>0</v>
      </c>
      <c r="G290" s="2">
        <f>Reach19[[#This Row],[Q1''2025]]-Reach19[[#This Row],[Q4''2024]]</f>
        <v>0</v>
      </c>
    </row>
    <row r="291" spans="1:7" x14ac:dyDescent="0.45">
      <c r="A291" s="3" t="s">
        <v>435</v>
      </c>
      <c r="B291" s="2"/>
      <c r="C291" s="2">
        <v>0</v>
      </c>
      <c r="D291" s="2">
        <v>0</v>
      </c>
      <c r="E291" s="2">
        <v>0</v>
      </c>
      <c r="F291" s="2">
        <f>VLOOKUP(Reach19[[#This Row],[Station]],'[9]Reach and Share'!$A$1:$B$562,2,0)</f>
        <v>0</v>
      </c>
      <c r="G291" s="2">
        <f>Reach19[[#This Row],[Q1''2025]]-Reach19[[#This Row],[Q4''2024]]</f>
        <v>0</v>
      </c>
    </row>
    <row r="292" spans="1:7" x14ac:dyDescent="0.45">
      <c r="A292" s="3" t="s">
        <v>321</v>
      </c>
      <c r="B292" s="2">
        <v>0</v>
      </c>
      <c r="C292" s="2">
        <v>0</v>
      </c>
      <c r="D292" s="2">
        <v>0</v>
      </c>
      <c r="E292" s="2">
        <v>0</v>
      </c>
      <c r="F292" s="2">
        <f>VLOOKUP(Reach19[[#This Row],[Station]],'[9]Reach and Share'!$A$1:$B$562,2,0)</f>
        <v>0</v>
      </c>
      <c r="G292" s="2">
        <f>Reach19[[#This Row],[Q1''2025]]-Reach19[[#This Row],[Q4''2024]]</f>
        <v>0</v>
      </c>
    </row>
    <row r="293" spans="1:7" x14ac:dyDescent="0.45">
      <c r="A293" s="3" t="s">
        <v>37</v>
      </c>
      <c r="B293" s="2">
        <v>0</v>
      </c>
      <c r="C293" s="2">
        <v>0</v>
      </c>
      <c r="D293" s="2">
        <v>0</v>
      </c>
      <c r="E293" s="2">
        <v>0</v>
      </c>
      <c r="F293" s="2">
        <f>VLOOKUP(Reach19[[#This Row],[Station]],'[9]Reach and Share'!$A$1:$B$562,2,0)</f>
        <v>0</v>
      </c>
      <c r="G293" s="2">
        <f>Reach19[[#This Row],[Q1''2025]]-Reach19[[#This Row],[Q4''2024]]</f>
        <v>0</v>
      </c>
    </row>
    <row r="294" spans="1:7" x14ac:dyDescent="0.45">
      <c r="A294" s="3" t="s">
        <v>167</v>
      </c>
      <c r="B294" s="2">
        <v>0</v>
      </c>
      <c r="C294" s="2">
        <v>0</v>
      </c>
      <c r="D294" s="2">
        <v>0</v>
      </c>
      <c r="E294" s="2">
        <v>0</v>
      </c>
      <c r="F294" s="2">
        <f>VLOOKUP(Reach19[[#This Row],[Station]],'[9]Reach and Share'!$A$1:$B$562,2,0)</f>
        <v>0</v>
      </c>
      <c r="G294" s="2">
        <f>Reach19[[#This Row],[Q1''2025]]-Reach19[[#This Row],[Q4''2024]]</f>
        <v>0</v>
      </c>
    </row>
    <row r="295" spans="1:7" x14ac:dyDescent="0.45">
      <c r="A295" s="3" t="s">
        <v>291</v>
      </c>
      <c r="B295" s="2">
        <v>0</v>
      </c>
      <c r="C295" s="2">
        <v>0</v>
      </c>
      <c r="D295" s="2">
        <v>0</v>
      </c>
      <c r="E295" s="2">
        <v>0</v>
      </c>
      <c r="F295" s="2">
        <f>VLOOKUP(Reach19[[#This Row],[Station]],'[9]Reach and Share'!$A$1:$B$562,2,0)</f>
        <v>0</v>
      </c>
      <c r="G295" s="2">
        <f>Reach19[[#This Row],[Q1''2025]]-Reach19[[#This Row],[Q4''2024]]</f>
        <v>0</v>
      </c>
    </row>
    <row r="296" spans="1:7" x14ac:dyDescent="0.45">
      <c r="A296" s="3" t="s">
        <v>290</v>
      </c>
      <c r="B296" s="2">
        <v>0</v>
      </c>
      <c r="C296" s="2">
        <v>0</v>
      </c>
      <c r="D296" s="2">
        <v>0</v>
      </c>
      <c r="E296" s="2">
        <v>0</v>
      </c>
      <c r="F296" s="2">
        <f>VLOOKUP(Reach19[[#This Row],[Station]],'[9]Reach and Share'!$A$1:$B$562,2,0)</f>
        <v>0</v>
      </c>
      <c r="G296" s="2">
        <f>Reach19[[#This Row],[Q1''2025]]-Reach19[[#This Row],[Q4''2024]]</f>
        <v>0</v>
      </c>
    </row>
    <row r="297" spans="1:7" x14ac:dyDescent="0.45">
      <c r="A297" s="3" t="s">
        <v>289</v>
      </c>
      <c r="B297" s="2">
        <v>0</v>
      </c>
      <c r="C297" s="2">
        <v>0</v>
      </c>
      <c r="D297" s="2">
        <v>0</v>
      </c>
      <c r="E297" s="2">
        <v>0</v>
      </c>
      <c r="F297" s="2">
        <f>VLOOKUP(Reach19[[#This Row],[Station]],'[9]Reach and Share'!$A$1:$B$562,2,0)</f>
        <v>0</v>
      </c>
      <c r="G297" s="2">
        <f>Reach19[[#This Row],[Q1''2025]]-Reach19[[#This Row],[Q4''2024]]</f>
        <v>0</v>
      </c>
    </row>
    <row r="298" spans="1:7" x14ac:dyDescent="0.45">
      <c r="A298" s="3" t="s">
        <v>82</v>
      </c>
      <c r="B298" s="2">
        <v>0</v>
      </c>
      <c r="C298" s="2">
        <v>0</v>
      </c>
      <c r="D298" s="2">
        <v>0</v>
      </c>
      <c r="E298" s="2">
        <v>0</v>
      </c>
      <c r="F298" s="2">
        <f>VLOOKUP(Reach19[[#This Row],[Station]],'[9]Reach and Share'!$A$1:$B$562,2,0)</f>
        <v>0</v>
      </c>
      <c r="G298" s="2">
        <f>Reach19[[#This Row],[Q1''2025]]-Reach19[[#This Row],[Q4''2024]]</f>
        <v>0</v>
      </c>
    </row>
    <row r="299" spans="1:7" x14ac:dyDescent="0.45">
      <c r="A299" s="3" t="s">
        <v>318</v>
      </c>
      <c r="B299" s="2">
        <v>0</v>
      </c>
      <c r="C299" s="2">
        <v>0</v>
      </c>
      <c r="D299" s="2">
        <v>0</v>
      </c>
      <c r="E299" s="2">
        <v>0</v>
      </c>
      <c r="F299" s="2">
        <f>VLOOKUP(Reach19[[#This Row],[Station]],'[9]Reach and Share'!$A$1:$B$562,2,0)</f>
        <v>0</v>
      </c>
      <c r="G299" s="2">
        <f>Reach19[[#This Row],[Q1''2025]]-Reach19[[#This Row],[Q4''2024]]</f>
        <v>0</v>
      </c>
    </row>
    <row r="300" spans="1:7" x14ac:dyDescent="0.45">
      <c r="A300" s="3" t="s">
        <v>317</v>
      </c>
      <c r="B300" s="2">
        <v>0</v>
      </c>
      <c r="C300" s="2">
        <v>0</v>
      </c>
      <c r="D300" s="2">
        <v>0</v>
      </c>
      <c r="E300" s="2">
        <v>0</v>
      </c>
      <c r="F300" s="2">
        <f>VLOOKUP(Reach19[[#This Row],[Station]],'[9]Reach and Share'!$A$1:$B$562,2,0)</f>
        <v>0</v>
      </c>
      <c r="G300" s="2">
        <f>Reach19[[#This Row],[Q1''2025]]-Reach19[[#This Row],[Q4''2024]]</f>
        <v>0</v>
      </c>
    </row>
    <row r="301" spans="1:7" x14ac:dyDescent="0.45">
      <c r="A301" s="3" t="s">
        <v>315</v>
      </c>
      <c r="B301" s="2">
        <v>0</v>
      </c>
      <c r="C301" s="2">
        <v>0</v>
      </c>
      <c r="D301" s="2">
        <v>0</v>
      </c>
      <c r="E301" s="2">
        <v>0</v>
      </c>
      <c r="F301" s="2">
        <f>VLOOKUP(Reach19[[#This Row],[Station]],'[9]Reach and Share'!$A$1:$B$562,2,0)</f>
        <v>0</v>
      </c>
      <c r="G301" s="2">
        <f>Reach19[[#This Row],[Q1''2025]]-Reach19[[#This Row],[Q4''2024]]</f>
        <v>0</v>
      </c>
    </row>
    <row r="302" spans="1:7" x14ac:dyDescent="0.45">
      <c r="A302" s="3" t="s">
        <v>451</v>
      </c>
      <c r="B302" s="2"/>
      <c r="C302" s="2">
        <v>0</v>
      </c>
      <c r="D302" s="2">
        <v>0</v>
      </c>
      <c r="E302" s="2">
        <v>0</v>
      </c>
      <c r="F302" s="2">
        <f>VLOOKUP(Reach19[[#This Row],[Station]],'[9]Reach and Share'!$A$1:$B$562,2,0)</f>
        <v>0</v>
      </c>
      <c r="G302" s="2">
        <f>Reach19[[#This Row],[Q1''2025]]-Reach19[[#This Row],[Q4''2024]]</f>
        <v>0</v>
      </c>
    </row>
    <row r="303" spans="1:7" x14ac:dyDescent="0.45">
      <c r="A303" s="3" t="s">
        <v>47</v>
      </c>
      <c r="B303" s="2">
        <v>8.9999999999999998E-4</v>
      </c>
      <c r="C303" s="2">
        <v>0</v>
      </c>
      <c r="D303" s="2">
        <v>0</v>
      </c>
      <c r="E303" s="2">
        <v>0</v>
      </c>
      <c r="F303" s="2">
        <f>VLOOKUP(Reach19[[#This Row],[Station]],'[9]Reach and Share'!$A$1:$B$562,2,0)</f>
        <v>0</v>
      </c>
      <c r="G303" s="2">
        <f>Reach19[[#This Row],[Q1''2025]]-Reach19[[#This Row],[Q4''2024]]</f>
        <v>0</v>
      </c>
    </row>
    <row r="304" spans="1:7" x14ac:dyDescent="0.45">
      <c r="A304" s="3" t="s">
        <v>153</v>
      </c>
      <c r="B304" s="2">
        <v>0</v>
      </c>
      <c r="C304" s="2">
        <v>0</v>
      </c>
      <c r="D304" s="2">
        <v>0</v>
      </c>
      <c r="E304" s="2">
        <v>0</v>
      </c>
      <c r="F304" s="2">
        <f>VLOOKUP(Reach19[[#This Row],[Station]],'[9]Reach and Share'!$A$1:$B$562,2,0)</f>
        <v>0</v>
      </c>
      <c r="G304" s="2">
        <f>Reach19[[#This Row],[Q1''2025]]-Reach19[[#This Row],[Q4''2024]]</f>
        <v>0</v>
      </c>
    </row>
    <row r="305" spans="1:7" x14ac:dyDescent="0.45">
      <c r="A305" s="3" t="s">
        <v>79</v>
      </c>
      <c r="B305" s="2">
        <v>0</v>
      </c>
      <c r="C305" s="2">
        <v>0</v>
      </c>
      <c r="D305" s="2">
        <v>0</v>
      </c>
      <c r="E305" s="2">
        <v>0</v>
      </c>
      <c r="F305" s="2">
        <f>VLOOKUP(Reach19[[#This Row],[Station]],'[9]Reach and Share'!$A$1:$B$562,2,0)</f>
        <v>0</v>
      </c>
      <c r="G305" s="2">
        <f>Reach19[[#This Row],[Q1''2025]]-Reach19[[#This Row],[Q4''2024]]</f>
        <v>0</v>
      </c>
    </row>
    <row r="306" spans="1:7" x14ac:dyDescent="0.45">
      <c r="A306" s="3" t="s">
        <v>447</v>
      </c>
      <c r="B306" s="2"/>
      <c r="C306" s="2">
        <v>6.9999999999999999E-4</v>
      </c>
      <c r="D306" s="2">
        <v>0</v>
      </c>
      <c r="E306" s="2">
        <v>0</v>
      </c>
      <c r="F306" s="2">
        <f>VLOOKUP(Reach19[[#This Row],[Station]],'[9]Reach and Share'!$A$1:$B$562,2,0)</f>
        <v>0</v>
      </c>
      <c r="G306" s="2">
        <f>Reach19[[#This Row],[Q1''2025]]-Reach19[[#This Row],[Q4''2024]]</f>
        <v>0</v>
      </c>
    </row>
    <row r="307" spans="1:7" x14ac:dyDescent="0.45">
      <c r="A307" s="3" t="s">
        <v>253</v>
      </c>
      <c r="B307" s="2">
        <v>0</v>
      </c>
      <c r="C307" s="2">
        <v>0</v>
      </c>
      <c r="D307" s="2">
        <v>0</v>
      </c>
      <c r="E307" s="2">
        <v>0</v>
      </c>
      <c r="F307" s="2">
        <f>VLOOKUP(Reach19[[#This Row],[Station]],'[9]Reach and Share'!$A$1:$B$562,2,0)</f>
        <v>0</v>
      </c>
      <c r="G307" s="2">
        <f>Reach19[[#This Row],[Q1''2025]]-Reach19[[#This Row],[Q4''2024]]</f>
        <v>0</v>
      </c>
    </row>
    <row r="308" spans="1:7" x14ac:dyDescent="0.45">
      <c r="A308" s="3" t="s">
        <v>252</v>
      </c>
      <c r="B308" s="2">
        <v>0</v>
      </c>
      <c r="C308" s="2">
        <v>0</v>
      </c>
      <c r="D308" s="2">
        <v>0</v>
      </c>
      <c r="E308" s="2">
        <v>0</v>
      </c>
      <c r="F308" s="2">
        <f>VLOOKUP(Reach19[[#This Row],[Station]],'[9]Reach and Share'!$A$1:$B$562,2,0)</f>
        <v>0</v>
      </c>
      <c r="G308" s="2">
        <f>Reach19[[#This Row],[Q1''2025]]-Reach19[[#This Row],[Q4''2024]]</f>
        <v>0</v>
      </c>
    </row>
    <row r="309" spans="1:7" x14ac:dyDescent="0.45">
      <c r="A309" s="3" t="s">
        <v>251</v>
      </c>
      <c r="B309" s="2">
        <v>0</v>
      </c>
      <c r="C309" s="2">
        <v>0</v>
      </c>
      <c r="D309" s="2">
        <v>0</v>
      </c>
      <c r="E309" s="2">
        <v>0</v>
      </c>
      <c r="F309" s="2">
        <f>VLOOKUP(Reach19[[#This Row],[Station]],'[9]Reach and Share'!$A$1:$B$562,2,0)</f>
        <v>0</v>
      </c>
      <c r="G309" s="2">
        <f>Reach19[[#This Row],[Q1''2025]]-Reach19[[#This Row],[Q4''2024]]</f>
        <v>0</v>
      </c>
    </row>
    <row r="310" spans="1:7" x14ac:dyDescent="0.45">
      <c r="A310" s="3" t="s">
        <v>248</v>
      </c>
      <c r="B310" s="2">
        <v>0</v>
      </c>
      <c r="C310" s="2">
        <v>0</v>
      </c>
      <c r="D310" s="2">
        <v>0</v>
      </c>
      <c r="E310" s="2">
        <v>0</v>
      </c>
      <c r="F310" s="2">
        <f>VLOOKUP(Reach19[[#This Row],[Station]],'[9]Reach and Share'!$A$1:$B$562,2,0)</f>
        <v>0</v>
      </c>
      <c r="G310" s="2">
        <f>Reach19[[#This Row],[Q1''2025]]-Reach19[[#This Row],[Q4''2024]]</f>
        <v>0</v>
      </c>
    </row>
    <row r="311" spans="1:7" x14ac:dyDescent="0.45">
      <c r="A311" s="3" t="s">
        <v>247</v>
      </c>
      <c r="B311" s="2">
        <v>0</v>
      </c>
      <c r="C311" s="2">
        <v>0</v>
      </c>
      <c r="D311" s="2">
        <v>0</v>
      </c>
      <c r="E311" s="2">
        <v>0</v>
      </c>
      <c r="F311" s="2">
        <f>VLOOKUP(Reach19[[#This Row],[Station]],'[9]Reach and Share'!$A$1:$B$562,2,0)</f>
        <v>0</v>
      </c>
      <c r="G311" s="2">
        <f>Reach19[[#This Row],[Q1''2025]]-Reach19[[#This Row],[Q4''2024]]</f>
        <v>0</v>
      </c>
    </row>
    <row r="312" spans="1:7" x14ac:dyDescent="0.45">
      <c r="A312" s="3" t="s">
        <v>245</v>
      </c>
      <c r="B312" s="2">
        <v>0</v>
      </c>
      <c r="C312" s="2">
        <v>0</v>
      </c>
      <c r="D312" s="2">
        <v>0</v>
      </c>
      <c r="E312" s="2">
        <v>0</v>
      </c>
      <c r="F312" s="2">
        <f>VLOOKUP(Reach19[[#This Row],[Station]],'[9]Reach and Share'!$A$1:$B$562,2,0)</f>
        <v>0</v>
      </c>
      <c r="G312" s="2">
        <f>Reach19[[#This Row],[Q1''2025]]-Reach19[[#This Row],[Q4''2024]]</f>
        <v>0</v>
      </c>
    </row>
    <row r="313" spans="1:7" x14ac:dyDescent="0.45">
      <c r="A313" s="3" t="s">
        <v>249</v>
      </c>
      <c r="B313" s="2">
        <v>0</v>
      </c>
      <c r="C313" s="2">
        <v>0</v>
      </c>
      <c r="D313" s="2">
        <v>0</v>
      </c>
      <c r="E313" s="2">
        <v>0</v>
      </c>
      <c r="F313" s="2">
        <f>VLOOKUP(Reach19[[#This Row],[Station]],'[9]Reach and Share'!$A$1:$B$562,2,0)</f>
        <v>0</v>
      </c>
      <c r="G313" s="2">
        <f>Reach19[[#This Row],[Q1''2025]]-Reach19[[#This Row],[Q4''2024]]</f>
        <v>0</v>
      </c>
    </row>
    <row r="314" spans="1:7" x14ac:dyDescent="0.45">
      <c r="A314" s="3" t="s">
        <v>229</v>
      </c>
      <c r="B314" s="2">
        <v>0</v>
      </c>
      <c r="C314" s="2">
        <v>0</v>
      </c>
      <c r="D314" s="2">
        <v>0</v>
      </c>
      <c r="E314" s="2">
        <v>0</v>
      </c>
      <c r="F314" s="2">
        <f>VLOOKUP(Reach19[[#This Row],[Station]],'[9]Reach and Share'!$A$1:$B$562,2,0)</f>
        <v>0</v>
      </c>
      <c r="G314" s="2">
        <f>Reach19[[#This Row],[Q1''2025]]-Reach19[[#This Row],[Q4''2024]]</f>
        <v>0</v>
      </c>
    </row>
    <row r="315" spans="1:7" x14ac:dyDescent="0.45">
      <c r="A315" s="3" t="s">
        <v>20</v>
      </c>
      <c r="B315" s="2">
        <v>0</v>
      </c>
      <c r="C315" s="2">
        <v>0</v>
      </c>
      <c r="D315" s="2">
        <v>0</v>
      </c>
      <c r="E315" s="2">
        <v>0</v>
      </c>
      <c r="F315" s="2">
        <f>VLOOKUP(Reach19[[#This Row],[Station]],'[9]Reach and Share'!$A$1:$B$562,2,0)</f>
        <v>0</v>
      </c>
      <c r="G315" s="2">
        <f>Reach19[[#This Row],[Q1''2025]]-Reach19[[#This Row],[Q4''2024]]</f>
        <v>0</v>
      </c>
    </row>
    <row r="316" spans="1:7" x14ac:dyDescent="0.45">
      <c r="A316" s="3" t="s">
        <v>250</v>
      </c>
      <c r="B316" s="2">
        <v>0</v>
      </c>
      <c r="C316" s="2">
        <v>0</v>
      </c>
      <c r="D316" s="2">
        <v>0</v>
      </c>
      <c r="E316" s="2">
        <v>0</v>
      </c>
      <c r="F316" s="2">
        <f>VLOOKUP(Reach19[[#This Row],[Station]],'[9]Reach and Share'!$A$1:$B$562,2,0)</f>
        <v>0</v>
      </c>
      <c r="G316" s="2">
        <f>Reach19[[#This Row],[Q1''2025]]-Reach19[[#This Row],[Q4''2024]]</f>
        <v>0</v>
      </c>
    </row>
    <row r="317" spans="1:7" x14ac:dyDescent="0.45">
      <c r="A317" s="3" t="s">
        <v>259</v>
      </c>
      <c r="B317" s="2">
        <v>0</v>
      </c>
      <c r="C317" s="2">
        <v>0</v>
      </c>
      <c r="D317" s="2">
        <v>0</v>
      </c>
      <c r="E317" s="2">
        <v>0</v>
      </c>
      <c r="F317" s="2">
        <f>VLOOKUP(Reach19[[#This Row],[Station]],'[9]Reach and Share'!$A$1:$B$562,2,0)</f>
        <v>0</v>
      </c>
      <c r="G317" s="2">
        <f>Reach19[[#This Row],[Q1''2025]]-Reach19[[#This Row],[Q4''2024]]</f>
        <v>0</v>
      </c>
    </row>
    <row r="318" spans="1:7" x14ac:dyDescent="0.45">
      <c r="A318" s="3" t="s">
        <v>258</v>
      </c>
      <c r="B318" s="2">
        <v>0</v>
      </c>
      <c r="C318" s="2">
        <v>0</v>
      </c>
      <c r="D318" s="2">
        <v>0</v>
      </c>
      <c r="E318" s="2">
        <v>0</v>
      </c>
      <c r="F318" s="2">
        <f>VLOOKUP(Reach19[[#This Row],[Station]],'[9]Reach and Share'!$A$1:$B$562,2,0)</f>
        <v>0</v>
      </c>
      <c r="G318" s="2">
        <f>Reach19[[#This Row],[Q1''2025]]-Reach19[[#This Row],[Q4''2024]]</f>
        <v>0</v>
      </c>
    </row>
    <row r="319" spans="1:7" x14ac:dyDescent="0.45">
      <c r="A319" s="3" t="s">
        <v>511</v>
      </c>
      <c r="B319" s="2"/>
      <c r="C319" s="2"/>
      <c r="D319" s="2"/>
      <c r="E319" s="2">
        <v>0</v>
      </c>
      <c r="F319" s="2">
        <f>VLOOKUP(Reach19[[#This Row],[Station]],'[9]Reach and Share'!$A$1:$B$562,2,0)</f>
        <v>0</v>
      </c>
      <c r="G319" s="2">
        <f>Reach19[[#This Row],[Q1''2025]]-Reach19[[#This Row],[Q4''2024]]</f>
        <v>0</v>
      </c>
    </row>
    <row r="320" spans="1:7" x14ac:dyDescent="0.45">
      <c r="A320" s="3" t="s">
        <v>448</v>
      </c>
      <c r="B320" s="2"/>
      <c r="C320" s="2">
        <v>0</v>
      </c>
      <c r="D320" s="2">
        <v>0</v>
      </c>
      <c r="E320" s="2">
        <v>0</v>
      </c>
      <c r="F320" s="2">
        <f>VLOOKUP(Reach19[[#This Row],[Station]],'[9]Reach and Share'!$A$1:$B$562,2,0)</f>
        <v>0</v>
      </c>
      <c r="G320" s="2">
        <f>Reach19[[#This Row],[Q1''2025]]-Reach19[[#This Row],[Q4''2024]]</f>
        <v>0</v>
      </c>
    </row>
    <row r="321" spans="1:7" x14ac:dyDescent="0.45">
      <c r="A321" s="3" t="s">
        <v>202</v>
      </c>
      <c r="B321" s="2">
        <v>0</v>
      </c>
      <c r="C321" s="2">
        <v>0</v>
      </c>
      <c r="D321" s="2">
        <v>0</v>
      </c>
      <c r="E321" s="2">
        <v>0</v>
      </c>
      <c r="F321" s="2">
        <f>VLOOKUP(Reach19[[#This Row],[Station]],'[9]Reach and Share'!$A$1:$B$562,2,0)</f>
        <v>0</v>
      </c>
      <c r="G321" s="2">
        <f>Reach19[[#This Row],[Q1''2025]]-Reach19[[#This Row],[Q4''2024]]</f>
        <v>0</v>
      </c>
    </row>
    <row r="322" spans="1:7" x14ac:dyDescent="0.45">
      <c r="A322" s="3" t="s">
        <v>261</v>
      </c>
      <c r="B322" s="2">
        <v>0</v>
      </c>
      <c r="C322" s="2">
        <v>1.8E-3</v>
      </c>
      <c r="D322" s="2">
        <v>0</v>
      </c>
      <c r="E322" s="2">
        <v>0</v>
      </c>
      <c r="F322" s="2">
        <f>VLOOKUP(Reach19[[#This Row],[Station]],'[9]Reach and Share'!$A$1:$B$562,2,0)</f>
        <v>0</v>
      </c>
      <c r="G322" s="2">
        <f>Reach19[[#This Row],[Q1''2025]]-Reach19[[#This Row],[Q4''2024]]</f>
        <v>0</v>
      </c>
    </row>
    <row r="323" spans="1:7" x14ac:dyDescent="0.45">
      <c r="A323" s="3" t="s">
        <v>260</v>
      </c>
      <c r="B323" s="2">
        <v>0</v>
      </c>
      <c r="C323" s="2">
        <v>0</v>
      </c>
      <c r="D323" s="2">
        <v>0</v>
      </c>
      <c r="E323" s="2">
        <v>0</v>
      </c>
      <c r="F323" s="2">
        <f>VLOOKUP(Reach19[[#This Row],[Station]],'[9]Reach and Share'!$A$1:$B$562,2,0)</f>
        <v>0</v>
      </c>
      <c r="G323" s="2">
        <f>Reach19[[#This Row],[Q1''2025]]-Reach19[[#This Row],[Q4''2024]]</f>
        <v>0</v>
      </c>
    </row>
    <row r="324" spans="1:7" x14ac:dyDescent="0.45">
      <c r="A324" s="3" t="s">
        <v>257</v>
      </c>
      <c r="B324" s="2">
        <v>0</v>
      </c>
      <c r="C324" s="2">
        <v>0</v>
      </c>
      <c r="D324" s="2">
        <v>0</v>
      </c>
      <c r="E324" s="2">
        <v>0</v>
      </c>
      <c r="F324" s="2">
        <f>VLOOKUP(Reach19[[#This Row],[Station]],'[9]Reach and Share'!$A$1:$B$562,2,0)</f>
        <v>0</v>
      </c>
      <c r="G324" s="2">
        <f>Reach19[[#This Row],[Q1''2025]]-Reach19[[#This Row],[Q4''2024]]</f>
        <v>0</v>
      </c>
    </row>
    <row r="325" spans="1:7" x14ac:dyDescent="0.45">
      <c r="A325" s="3" t="s">
        <v>434</v>
      </c>
      <c r="B325" s="2"/>
      <c r="C325" s="2">
        <v>0</v>
      </c>
      <c r="D325" s="2">
        <v>0</v>
      </c>
      <c r="E325" s="2">
        <v>0</v>
      </c>
      <c r="F325" s="2">
        <f>VLOOKUP(Reach19[[#This Row],[Station]],'[9]Reach and Share'!$A$1:$B$562,2,0)</f>
        <v>0</v>
      </c>
      <c r="G325" s="2">
        <f>Reach19[[#This Row],[Q1''2025]]-Reach19[[#This Row],[Q4''2024]]</f>
        <v>0</v>
      </c>
    </row>
    <row r="326" spans="1:7" x14ac:dyDescent="0.45">
      <c r="A326" s="3" t="s">
        <v>464</v>
      </c>
      <c r="B326" s="2"/>
      <c r="C326" s="2"/>
      <c r="D326" s="2">
        <v>0</v>
      </c>
      <c r="E326" s="2">
        <v>0</v>
      </c>
      <c r="F326" s="2">
        <f>VLOOKUP(Reach19[[#This Row],[Station]],'[9]Reach and Share'!$A$1:$B$562,2,0)</f>
        <v>0</v>
      </c>
      <c r="G326" s="2">
        <f>Reach19[[#This Row],[Q1''2025]]-Reach19[[#This Row],[Q4''2024]]</f>
        <v>0</v>
      </c>
    </row>
    <row r="327" spans="1:7" x14ac:dyDescent="0.45">
      <c r="A327" s="3" t="s">
        <v>246</v>
      </c>
      <c r="B327" s="2">
        <v>0</v>
      </c>
      <c r="C327" s="2">
        <v>0</v>
      </c>
      <c r="D327" s="2">
        <v>0</v>
      </c>
      <c r="E327" s="2">
        <v>0</v>
      </c>
      <c r="F327" s="2">
        <f>VLOOKUP(Reach19[[#This Row],[Station]],'[9]Reach and Share'!$A$1:$B$562,2,0)</f>
        <v>0</v>
      </c>
      <c r="G327" s="2">
        <f>Reach19[[#This Row],[Q1''2025]]-Reach19[[#This Row],[Q4''2024]]</f>
        <v>0</v>
      </c>
    </row>
    <row r="328" spans="1:7" x14ac:dyDescent="0.45">
      <c r="A328" s="3" t="s">
        <v>26</v>
      </c>
      <c r="B328" s="2">
        <v>0</v>
      </c>
      <c r="C328" s="2">
        <v>0</v>
      </c>
      <c r="D328" s="2">
        <v>0</v>
      </c>
      <c r="E328" s="2">
        <v>0</v>
      </c>
      <c r="F328" s="2">
        <f>VLOOKUP(Reach19[[#This Row],[Station]],'[9]Reach and Share'!$A$1:$B$562,2,0)</f>
        <v>0</v>
      </c>
      <c r="G328" s="2">
        <f>Reach19[[#This Row],[Q1''2025]]-Reach19[[#This Row],[Q4''2024]]</f>
        <v>0</v>
      </c>
    </row>
    <row r="329" spans="1:7" x14ac:dyDescent="0.45">
      <c r="A329" s="3" t="s">
        <v>256</v>
      </c>
      <c r="B329" s="2">
        <v>0</v>
      </c>
      <c r="C329" s="2">
        <v>0</v>
      </c>
      <c r="D329" s="2">
        <v>0</v>
      </c>
      <c r="E329" s="2">
        <v>0</v>
      </c>
      <c r="F329" s="2">
        <f>VLOOKUP(Reach19[[#This Row],[Station]],'[9]Reach and Share'!$A$1:$B$562,2,0)</f>
        <v>0</v>
      </c>
      <c r="G329" s="2">
        <f>Reach19[[#This Row],[Q1''2025]]-Reach19[[#This Row],[Q4''2024]]</f>
        <v>0</v>
      </c>
    </row>
    <row r="330" spans="1:7" x14ac:dyDescent="0.45">
      <c r="A330" s="3" t="s">
        <v>255</v>
      </c>
      <c r="B330" s="2">
        <v>0</v>
      </c>
      <c r="C330" s="2">
        <v>0</v>
      </c>
      <c r="D330" s="2">
        <v>0</v>
      </c>
      <c r="E330" s="2">
        <v>0</v>
      </c>
      <c r="F330" s="2">
        <f>VLOOKUP(Reach19[[#This Row],[Station]],'[9]Reach and Share'!$A$1:$B$562,2,0)</f>
        <v>0</v>
      </c>
      <c r="G330" s="2">
        <f>Reach19[[#This Row],[Q1''2025]]-Reach19[[#This Row],[Q4''2024]]</f>
        <v>0</v>
      </c>
    </row>
    <row r="331" spans="1:7" x14ac:dyDescent="0.45">
      <c r="A331" s="3" t="s">
        <v>323</v>
      </c>
      <c r="B331" s="2">
        <v>0</v>
      </c>
      <c r="C331" s="2">
        <v>0</v>
      </c>
      <c r="D331" s="2">
        <v>0</v>
      </c>
      <c r="E331" s="2">
        <v>0</v>
      </c>
      <c r="F331" s="2">
        <f>VLOOKUP(Reach19[[#This Row],[Station]],'[9]Reach and Share'!$A$1:$B$562,2,0)</f>
        <v>0</v>
      </c>
      <c r="G331" s="2">
        <f>Reach19[[#This Row],[Q1''2025]]-Reach19[[#This Row],[Q4''2024]]</f>
        <v>0</v>
      </c>
    </row>
    <row r="332" spans="1:7" x14ac:dyDescent="0.45">
      <c r="A332" s="3" t="s">
        <v>313</v>
      </c>
      <c r="B332" s="2">
        <v>0</v>
      </c>
      <c r="C332" s="2">
        <v>0</v>
      </c>
      <c r="D332" s="2">
        <v>0</v>
      </c>
      <c r="E332" s="2">
        <v>0</v>
      </c>
      <c r="F332" s="2">
        <f>VLOOKUP(Reach19[[#This Row],[Station]],'[9]Reach and Share'!$A$1:$B$562,2,0)</f>
        <v>0</v>
      </c>
      <c r="G332" s="2">
        <f>Reach19[[#This Row],[Q1''2025]]-Reach19[[#This Row],[Q4''2024]]</f>
        <v>0</v>
      </c>
    </row>
    <row r="333" spans="1:7" x14ac:dyDescent="0.45">
      <c r="A333" s="3" t="s">
        <v>459</v>
      </c>
      <c r="B333" s="2"/>
      <c r="C333" s="2">
        <v>0</v>
      </c>
      <c r="D333" s="2">
        <v>0</v>
      </c>
      <c r="E333" s="2">
        <v>0</v>
      </c>
      <c r="F333" s="2">
        <f>VLOOKUP(Reach19[[#This Row],[Station]],'[9]Reach and Share'!$A$1:$B$562,2,0)</f>
        <v>0</v>
      </c>
      <c r="G333" s="2">
        <f>Reach19[[#This Row],[Q1''2025]]-Reach19[[#This Row],[Q4''2024]]</f>
        <v>0</v>
      </c>
    </row>
    <row r="334" spans="1:7" x14ac:dyDescent="0.45">
      <c r="A334" s="3" t="s">
        <v>177</v>
      </c>
      <c r="B334" s="2">
        <v>0</v>
      </c>
      <c r="C334" s="2">
        <v>0</v>
      </c>
      <c r="D334" s="2">
        <v>0</v>
      </c>
      <c r="E334" s="2">
        <v>0</v>
      </c>
      <c r="F334" s="2">
        <f>VLOOKUP(Reach19[[#This Row],[Station]],'[9]Reach and Share'!$A$1:$B$562,2,0)</f>
        <v>0</v>
      </c>
      <c r="G334" s="2">
        <f>Reach19[[#This Row],[Q1''2025]]-Reach19[[#This Row],[Q4''2024]]</f>
        <v>0</v>
      </c>
    </row>
    <row r="335" spans="1:7" x14ac:dyDescent="0.45">
      <c r="A335" s="3" t="s">
        <v>41</v>
      </c>
      <c r="B335" s="2">
        <v>2.2000000000000001E-3</v>
      </c>
      <c r="C335" s="2">
        <v>0</v>
      </c>
      <c r="D335" s="2">
        <v>0</v>
      </c>
      <c r="E335" s="2">
        <v>0</v>
      </c>
      <c r="F335" s="2">
        <f>VLOOKUP(Reach19[[#This Row],[Station]],'[9]Reach and Share'!$A$1:$B$562,2,0)</f>
        <v>0</v>
      </c>
      <c r="G335" s="2">
        <f>Reach19[[#This Row],[Q1''2025]]-Reach19[[#This Row],[Q4''2024]]</f>
        <v>0</v>
      </c>
    </row>
    <row r="336" spans="1:7" x14ac:dyDescent="0.45">
      <c r="A336" s="3" t="s">
        <v>234</v>
      </c>
      <c r="B336" s="2">
        <v>0</v>
      </c>
      <c r="C336" s="2">
        <v>0</v>
      </c>
      <c r="D336" s="2">
        <v>0</v>
      </c>
      <c r="E336" s="2">
        <v>0</v>
      </c>
      <c r="F336" s="2">
        <f>VLOOKUP(Reach19[[#This Row],[Station]],'[9]Reach and Share'!$A$1:$B$562,2,0)</f>
        <v>0</v>
      </c>
      <c r="G336" s="2">
        <f>Reach19[[#This Row],[Q1''2025]]-Reach19[[#This Row],[Q4''2024]]</f>
        <v>0</v>
      </c>
    </row>
    <row r="337" spans="1:7" x14ac:dyDescent="0.45">
      <c r="A337" s="3" t="s">
        <v>294</v>
      </c>
      <c r="B337" s="2">
        <v>0</v>
      </c>
      <c r="C337" s="2">
        <v>0</v>
      </c>
      <c r="D337" s="2">
        <v>0</v>
      </c>
      <c r="E337" s="2">
        <v>0</v>
      </c>
      <c r="F337" s="2">
        <f>VLOOKUP(Reach19[[#This Row],[Station]],'[9]Reach and Share'!$A$1:$B$562,2,0)</f>
        <v>0</v>
      </c>
      <c r="G337" s="2">
        <f>Reach19[[#This Row],[Q1''2025]]-Reach19[[#This Row],[Q4''2024]]</f>
        <v>0</v>
      </c>
    </row>
    <row r="338" spans="1:7" x14ac:dyDescent="0.45">
      <c r="A338" s="3" t="s">
        <v>293</v>
      </c>
      <c r="B338" s="2">
        <v>0</v>
      </c>
      <c r="C338" s="2">
        <v>0</v>
      </c>
      <c r="D338" s="2">
        <v>0</v>
      </c>
      <c r="E338" s="2">
        <v>0</v>
      </c>
      <c r="F338" s="2">
        <f>VLOOKUP(Reach19[[#This Row],[Station]],'[9]Reach and Share'!$A$1:$B$562,2,0)</f>
        <v>0</v>
      </c>
      <c r="G338" s="2">
        <f>Reach19[[#This Row],[Q1''2025]]-Reach19[[#This Row],[Q4''2024]]</f>
        <v>0</v>
      </c>
    </row>
    <row r="339" spans="1:7" x14ac:dyDescent="0.45">
      <c r="A339" s="3" t="s">
        <v>171</v>
      </c>
      <c r="B339" s="2">
        <v>0</v>
      </c>
      <c r="C339" s="2">
        <v>0</v>
      </c>
      <c r="D339" s="2">
        <v>0</v>
      </c>
      <c r="E339" s="2">
        <v>0</v>
      </c>
      <c r="F339" s="2">
        <f>VLOOKUP(Reach19[[#This Row],[Station]],'[9]Reach and Share'!$A$1:$B$562,2,0)</f>
        <v>0</v>
      </c>
      <c r="G339" s="2">
        <f>Reach19[[#This Row],[Q1''2025]]-Reach19[[#This Row],[Q4''2024]]</f>
        <v>0</v>
      </c>
    </row>
    <row r="340" spans="1:7" x14ac:dyDescent="0.45">
      <c r="A340" s="3" t="s">
        <v>461</v>
      </c>
      <c r="B340" s="2"/>
      <c r="C340" s="2"/>
      <c r="D340" s="2">
        <v>0</v>
      </c>
      <c r="E340" s="2">
        <v>0</v>
      </c>
      <c r="F340" s="2">
        <f>VLOOKUP(Reach19[[#This Row],[Station]],'[9]Reach and Share'!$A$1:$B$562,2,0)</f>
        <v>0</v>
      </c>
      <c r="G340" s="2">
        <f>Reach19[[#This Row],[Q1''2025]]-Reach19[[#This Row],[Q4''2024]]</f>
        <v>0</v>
      </c>
    </row>
    <row r="341" spans="1:7" x14ac:dyDescent="0.45">
      <c r="A341" s="3" t="s">
        <v>449</v>
      </c>
      <c r="B341" s="2"/>
      <c r="C341" s="2">
        <v>0</v>
      </c>
      <c r="D341" s="2">
        <v>0</v>
      </c>
      <c r="E341" s="2">
        <v>0</v>
      </c>
      <c r="F341" s="2">
        <f>VLOOKUP(Reach19[[#This Row],[Station]],'[9]Reach and Share'!$A$1:$B$562,2,0)</f>
        <v>0</v>
      </c>
      <c r="G341" s="2">
        <f>Reach19[[#This Row],[Q1''2025]]-Reach19[[#This Row],[Q4''2024]]</f>
        <v>0</v>
      </c>
    </row>
    <row r="342" spans="1:7" x14ac:dyDescent="0.45">
      <c r="A342" s="3" t="s">
        <v>176</v>
      </c>
      <c r="B342" s="2">
        <v>0</v>
      </c>
      <c r="C342" s="2">
        <v>0</v>
      </c>
      <c r="D342" s="2">
        <v>0</v>
      </c>
      <c r="E342" s="2">
        <v>0</v>
      </c>
      <c r="F342" s="2">
        <f>VLOOKUP(Reach19[[#This Row],[Station]],'[9]Reach and Share'!$A$1:$B$562,2,0)</f>
        <v>0</v>
      </c>
      <c r="G342" s="2">
        <f>Reach19[[#This Row],[Q1''2025]]-Reach19[[#This Row],[Q4''2024]]</f>
        <v>0</v>
      </c>
    </row>
    <row r="343" spans="1:7" x14ac:dyDescent="0.45">
      <c r="A343" s="3" t="s">
        <v>151</v>
      </c>
      <c r="B343" s="2">
        <v>0</v>
      </c>
      <c r="C343" s="2">
        <v>0</v>
      </c>
      <c r="D343" s="2">
        <v>0</v>
      </c>
      <c r="E343" s="2">
        <v>0</v>
      </c>
      <c r="F343" s="2">
        <f>VLOOKUP(Reach19[[#This Row],[Station]],'[9]Reach and Share'!$A$1:$B$562,2,0)</f>
        <v>0</v>
      </c>
      <c r="G343" s="2">
        <f>Reach19[[#This Row],[Q1''2025]]-Reach19[[#This Row],[Q4''2024]]</f>
        <v>0</v>
      </c>
    </row>
    <row r="344" spans="1:7" x14ac:dyDescent="0.45">
      <c r="A344" s="3" t="s">
        <v>303</v>
      </c>
      <c r="B344" s="2">
        <v>0</v>
      </c>
      <c r="C344" s="2">
        <v>0</v>
      </c>
      <c r="D344" s="2">
        <v>0</v>
      </c>
      <c r="E344" s="2">
        <v>0</v>
      </c>
      <c r="F344" s="2">
        <f>VLOOKUP(Reach19[[#This Row],[Station]],'[9]Reach and Share'!$A$1:$B$562,2,0)</f>
        <v>0</v>
      </c>
      <c r="G344" s="2">
        <f>Reach19[[#This Row],[Q1''2025]]-Reach19[[#This Row],[Q4''2024]]</f>
        <v>0</v>
      </c>
    </row>
    <row r="345" spans="1:7" x14ac:dyDescent="0.45">
      <c r="A345" s="3" t="s">
        <v>467</v>
      </c>
      <c r="B345" s="2"/>
      <c r="C345" s="2"/>
      <c r="D345" s="2">
        <v>0</v>
      </c>
      <c r="E345" s="2">
        <v>0</v>
      </c>
      <c r="F345" s="2">
        <f>VLOOKUP(Reach19[[#This Row],[Station]],'[9]Reach and Share'!$A$1:$B$562,2,0)</f>
        <v>0</v>
      </c>
      <c r="G345" s="2">
        <f>Reach19[[#This Row],[Q1''2025]]-Reach19[[#This Row],[Q4''2024]]</f>
        <v>0</v>
      </c>
    </row>
    <row r="346" spans="1:7" x14ac:dyDescent="0.45">
      <c r="A346" s="3" t="s">
        <v>38</v>
      </c>
      <c r="B346" s="2">
        <v>0</v>
      </c>
      <c r="C346" s="2">
        <v>0</v>
      </c>
      <c r="D346" s="2">
        <v>0</v>
      </c>
      <c r="E346" s="2">
        <v>0</v>
      </c>
      <c r="F346" s="2">
        <f>VLOOKUP(Reach19[[#This Row],[Station]],'[9]Reach and Share'!$A$1:$B$562,2,0)</f>
        <v>0</v>
      </c>
      <c r="G346" s="2">
        <f>Reach19[[#This Row],[Q1''2025]]-Reach19[[#This Row],[Q4''2024]]</f>
        <v>0</v>
      </c>
    </row>
    <row r="347" spans="1:7" x14ac:dyDescent="0.45">
      <c r="A347" s="3" t="s">
        <v>16</v>
      </c>
      <c r="B347" s="2">
        <v>0</v>
      </c>
      <c r="C347" s="2">
        <v>0</v>
      </c>
      <c r="D347" s="2">
        <v>0</v>
      </c>
      <c r="E347" s="2">
        <v>0</v>
      </c>
      <c r="F347" s="2">
        <f>VLOOKUP(Reach19[[#This Row],[Station]],'[9]Reach and Share'!$A$1:$B$562,2,0)</f>
        <v>0</v>
      </c>
      <c r="G347" s="2">
        <f>Reach19[[#This Row],[Q1''2025]]-Reach19[[#This Row],[Q4''2024]]</f>
        <v>0</v>
      </c>
    </row>
    <row r="348" spans="1:7" x14ac:dyDescent="0.45">
      <c r="A348" s="3" t="s">
        <v>235</v>
      </c>
      <c r="B348" s="2">
        <v>0</v>
      </c>
      <c r="C348" s="2">
        <v>0</v>
      </c>
      <c r="D348" s="2">
        <v>0</v>
      </c>
      <c r="E348" s="2">
        <v>0</v>
      </c>
      <c r="F348" s="2">
        <f>VLOOKUP(Reach19[[#This Row],[Station]],'[9]Reach and Share'!$A$1:$B$562,2,0)</f>
        <v>0</v>
      </c>
      <c r="G348" s="2">
        <f>Reach19[[#This Row],[Q1''2025]]-Reach19[[#This Row],[Q4''2024]]</f>
        <v>0</v>
      </c>
    </row>
    <row r="349" spans="1:7" x14ac:dyDescent="0.45">
      <c r="A349" s="3" t="s">
        <v>301</v>
      </c>
      <c r="B349" s="2">
        <v>0</v>
      </c>
      <c r="C349" s="2">
        <v>0</v>
      </c>
      <c r="D349" s="2">
        <v>0</v>
      </c>
      <c r="E349" s="2">
        <v>0</v>
      </c>
      <c r="F349" s="2">
        <f>VLOOKUP(Reach19[[#This Row],[Station]],'[9]Reach and Share'!$A$1:$B$562,2,0)</f>
        <v>0</v>
      </c>
      <c r="G349" s="2">
        <f>Reach19[[#This Row],[Q1''2025]]-Reach19[[#This Row],[Q4''2024]]</f>
        <v>0</v>
      </c>
    </row>
    <row r="350" spans="1:7" x14ac:dyDescent="0.45">
      <c r="A350" s="3" t="s">
        <v>292</v>
      </c>
      <c r="B350" s="2">
        <v>0</v>
      </c>
      <c r="C350" s="2">
        <v>0</v>
      </c>
      <c r="D350" s="2">
        <v>0</v>
      </c>
      <c r="E350" s="2">
        <v>0</v>
      </c>
      <c r="F350" s="2">
        <f>VLOOKUP(Reach19[[#This Row],[Station]],'[9]Reach and Share'!$A$1:$B$562,2,0)</f>
        <v>0</v>
      </c>
      <c r="G350" s="2">
        <f>Reach19[[#This Row],[Q1''2025]]-Reach19[[#This Row],[Q4''2024]]</f>
        <v>0</v>
      </c>
    </row>
    <row r="351" spans="1:7" x14ac:dyDescent="0.45">
      <c r="A351" s="3" t="s">
        <v>304</v>
      </c>
      <c r="B351" s="2">
        <v>0</v>
      </c>
      <c r="C351" s="2">
        <v>0</v>
      </c>
      <c r="D351" s="2">
        <v>0</v>
      </c>
      <c r="E351" s="2">
        <v>0</v>
      </c>
      <c r="F351" s="2">
        <f>VLOOKUP(Reach19[[#This Row],[Station]],'[9]Reach and Share'!$A$1:$B$562,2,0)</f>
        <v>0</v>
      </c>
      <c r="G351" s="2">
        <f>Reach19[[#This Row],[Q1''2025]]-Reach19[[#This Row],[Q4''2024]]</f>
        <v>0</v>
      </c>
    </row>
    <row r="352" spans="1:7" x14ac:dyDescent="0.45">
      <c r="A352" s="3" t="s">
        <v>302</v>
      </c>
      <c r="B352" s="2">
        <v>0</v>
      </c>
      <c r="C352" s="2">
        <v>0</v>
      </c>
      <c r="D352" s="2">
        <v>0</v>
      </c>
      <c r="E352" s="2">
        <v>0</v>
      </c>
      <c r="F352" s="2">
        <f>VLOOKUP(Reach19[[#This Row],[Station]],'[9]Reach and Share'!$A$1:$B$562,2,0)</f>
        <v>0</v>
      </c>
      <c r="G352" s="2">
        <f>Reach19[[#This Row],[Q1''2025]]-Reach19[[#This Row],[Q4''2024]]</f>
        <v>0</v>
      </c>
    </row>
    <row r="353" spans="1:7" x14ac:dyDescent="0.45">
      <c r="A353" s="3" t="s">
        <v>80</v>
      </c>
      <c r="B353" s="2">
        <v>0</v>
      </c>
      <c r="C353" s="2">
        <v>0</v>
      </c>
      <c r="D353" s="2">
        <v>0</v>
      </c>
      <c r="E353" s="2">
        <v>0</v>
      </c>
      <c r="F353" s="2">
        <f>VLOOKUP(Reach19[[#This Row],[Station]],'[9]Reach and Share'!$A$1:$B$562,2,0)</f>
        <v>0</v>
      </c>
      <c r="G353" s="2">
        <f>Reach19[[#This Row],[Q1''2025]]-Reach19[[#This Row],[Q4''2024]]</f>
        <v>0</v>
      </c>
    </row>
    <row r="354" spans="1:7" x14ac:dyDescent="0.45">
      <c r="A354" s="3" t="s">
        <v>300</v>
      </c>
      <c r="B354" s="2">
        <v>0</v>
      </c>
      <c r="C354" s="2">
        <v>0</v>
      </c>
      <c r="D354" s="2">
        <v>0</v>
      </c>
      <c r="E354" s="2">
        <v>0</v>
      </c>
      <c r="F354" s="2">
        <f>VLOOKUP(Reach19[[#This Row],[Station]],'[9]Reach and Share'!$A$1:$B$562,2,0)</f>
        <v>0</v>
      </c>
      <c r="G354" s="2">
        <f>Reach19[[#This Row],[Q1''2025]]-Reach19[[#This Row],[Q4''2024]]</f>
        <v>0</v>
      </c>
    </row>
    <row r="355" spans="1:7" x14ac:dyDescent="0.45">
      <c r="A355" s="3" t="s">
        <v>297</v>
      </c>
      <c r="B355" s="2">
        <v>0</v>
      </c>
      <c r="C355" s="2">
        <v>0</v>
      </c>
      <c r="D355" s="2">
        <v>0</v>
      </c>
      <c r="E355" s="2">
        <v>0</v>
      </c>
      <c r="F355" s="2">
        <f>VLOOKUP(Reach19[[#This Row],[Station]],'[9]Reach and Share'!$A$1:$B$562,2,0)</f>
        <v>0</v>
      </c>
      <c r="G355" s="2">
        <f>Reach19[[#This Row],[Q1''2025]]-Reach19[[#This Row],[Q4''2024]]</f>
        <v>0</v>
      </c>
    </row>
    <row r="356" spans="1:7" x14ac:dyDescent="0.45">
      <c r="A356" s="3" t="s">
        <v>296</v>
      </c>
      <c r="B356" s="2">
        <v>0</v>
      </c>
      <c r="C356" s="2">
        <v>0</v>
      </c>
      <c r="D356" s="2">
        <v>0</v>
      </c>
      <c r="E356" s="2">
        <v>0</v>
      </c>
      <c r="F356" s="2">
        <f>VLOOKUP(Reach19[[#This Row],[Station]],'[9]Reach and Share'!$A$1:$B$562,2,0)</f>
        <v>0</v>
      </c>
      <c r="G356" s="2">
        <f>Reach19[[#This Row],[Q1''2025]]-Reach19[[#This Row],[Q4''2024]]</f>
        <v>0</v>
      </c>
    </row>
    <row r="357" spans="1:7" x14ac:dyDescent="0.45">
      <c r="A357" s="3" t="s">
        <v>440</v>
      </c>
      <c r="B357" s="2"/>
      <c r="C357" s="2">
        <v>0</v>
      </c>
      <c r="D357" s="2">
        <v>0</v>
      </c>
      <c r="E357" s="2">
        <v>0</v>
      </c>
      <c r="F357" s="2">
        <f>VLOOKUP(Reach19[[#This Row],[Station]],'[9]Reach and Share'!$A$1:$B$562,2,0)</f>
        <v>0</v>
      </c>
      <c r="G357" s="2">
        <f>Reach19[[#This Row],[Q1''2025]]-Reach19[[#This Row],[Q4''2024]]</f>
        <v>0</v>
      </c>
    </row>
    <row r="358" spans="1:7" x14ac:dyDescent="0.45">
      <c r="A358" s="3" t="s">
        <v>157</v>
      </c>
      <c r="B358" s="2">
        <v>0</v>
      </c>
      <c r="C358" s="2">
        <v>0</v>
      </c>
      <c r="D358" s="2">
        <v>0</v>
      </c>
      <c r="E358" s="2">
        <v>0</v>
      </c>
      <c r="F358" s="2">
        <f>VLOOKUP(Reach19[[#This Row],[Station]],'[9]Reach and Share'!$A$1:$B$562,2,0)</f>
        <v>0</v>
      </c>
      <c r="G358" s="2">
        <f>Reach19[[#This Row],[Q1''2025]]-Reach19[[#This Row],[Q4''2024]]</f>
        <v>0</v>
      </c>
    </row>
    <row r="359" spans="1:7" x14ac:dyDescent="0.45">
      <c r="A359" s="3" t="s">
        <v>299</v>
      </c>
      <c r="B359" s="2">
        <v>0</v>
      </c>
      <c r="C359" s="2">
        <v>0</v>
      </c>
      <c r="D359" s="2">
        <v>0</v>
      </c>
      <c r="E359" s="2">
        <v>0</v>
      </c>
      <c r="F359" s="2">
        <f>VLOOKUP(Reach19[[#This Row],[Station]],'[9]Reach and Share'!$A$1:$B$562,2,0)</f>
        <v>0</v>
      </c>
      <c r="G359" s="2">
        <f>Reach19[[#This Row],[Q1''2025]]-Reach19[[#This Row],[Q4''2024]]</f>
        <v>0</v>
      </c>
    </row>
    <row r="360" spans="1:7" x14ac:dyDescent="0.45">
      <c r="A360" s="3" t="s">
        <v>298</v>
      </c>
      <c r="B360" s="2">
        <v>0</v>
      </c>
      <c r="C360" s="2">
        <v>0</v>
      </c>
      <c r="D360" s="2">
        <v>0</v>
      </c>
      <c r="E360" s="2">
        <v>0</v>
      </c>
      <c r="F360" s="2">
        <f>VLOOKUP(Reach19[[#This Row],[Station]],'[9]Reach and Share'!$A$1:$B$562,2,0)</f>
        <v>0</v>
      </c>
      <c r="G360" s="2">
        <f>Reach19[[#This Row],[Q1''2025]]-Reach19[[#This Row],[Q4''2024]]</f>
        <v>0</v>
      </c>
    </row>
    <row r="361" spans="1:7" x14ac:dyDescent="0.45">
      <c r="A361" s="3" t="s">
        <v>330</v>
      </c>
      <c r="B361" s="2">
        <v>0</v>
      </c>
      <c r="C361" s="2">
        <v>0</v>
      </c>
      <c r="D361" s="2">
        <v>0</v>
      </c>
      <c r="E361" s="2">
        <v>0</v>
      </c>
      <c r="F361" s="2">
        <f>VLOOKUP(Reach19[[#This Row],[Station]],'[9]Reach and Share'!$A$1:$B$562,2,0)</f>
        <v>0</v>
      </c>
      <c r="G361" s="2">
        <f>Reach19[[#This Row],[Q1''2025]]-Reach19[[#This Row],[Q4''2024]]</f>
        <v>0</v>
      </c>
    </row>
    <row r="362" spans="1:7" x14ac:dyDescent="0.45">
      <c r="A362" s="3" t="s">
        <v>329</v>
      </c>
      <c r="B362" s="2">
        <v>0</v>
      </c>
      <c r="C362" s="2">
        <v>0</v>
      </c>
      <c r="D362" s="2">
        <v>0</v>
      </c>
      <c r="E362" s="2">
        <v>0</v>
      </c>
      <c r="F362" s="2">
        <f>VLOOKUP(Reach19[[#This Row],[Station]],'[9]Reach and Share'!$A$1:$B$562,2,0)</f>
        <v>0</v>
      </c>
      <c r="G362" s="2">
        <f>Reach19[[#This Row],[Q1''2025]]-Reach19[[#This Row],[Q4''2024]]</f>
        <v>0</v>
      </c>
    </row>
    <row r="363" spans="1:7" x14ac:dyDescent="0.45">
      <c r="A363" s="3" t="s">
        <v>326</v>
      </c>
      <c r="B363" s="2">
        <v>0</v>
      </c>
      <c r="C363" s="2">
        <v>0</v>
      </c>
      <c r="D363" s="2">
        <v>0</v>
      </c>
      <c r="E363" s="2">
        <v>0</v>
      </c>
      <c r="F363" s="2">
        <f>VLOOKUP(Reach19[[#This Row],[Station]],'[9]Reach and Share'!$A$1:$B$562,2,0)</f>
        <v>0</v>
      </c>
      <c r="G363" s="2">
        <f>Reach19[[#This Row],[Q1''2025]]-Reach19[[#This Row],[Q4''2024]]</f>
        <v>0</v>
      </c>
    </row>
    <row r="364" spans="1:7" x14ac:dyDescent="0.45">
      <c r="A364" s="3" t="s">
        <v>87</v>
      </c>
      <c r="B364" s="2">
        <v>0</v>
      </c>
      <c r="C364" s="2">
        <v>0</v>
      </c>
      <c r="D364" s="2">
        <v>0</v>
      </c>
      <c r="E364" s="2">
        <v>0</v>
      </c>
      <c r="F364" s="2">
        <f>VLOOKUP(Reach19[[#This Row],[Station]],'[9]Reach and Share'!$A$1:$B$562,2,0)</f>
        <v>0</v>
      </c>
      <c r="G364" s="2">
        <f>Reach19[[#This Row],[Q1''2025]]-Reach19[[#This Row],[Q4''2024]]</f>
        <v>0</v>
      </c>
    </row>
    <row r="365" spans="1:7" x14ac:dyDescent="0.45">
      <c r="A365" s="3" t="s">
        <v>328</v>
      </c>
      <c r="B365" s="2">
        <v>0</v>
      </c>
      <c r="C365" s="2">
        <v>0</v>
      </c>
      <c r="D365" s="2">
        <v>0</v>
      </c>
      <c r="E365" s="2">
        <v>0</v>
      </c>
      <c r="F365" s="2">
        <f>VLOOKUP(Reach19[[#This Row],[Station]],'[9]Reach and Share'!$A$1:$B$562,2,0)</f>
        <v>0</v>
      </c>
      <c r="G365" s="2">
        <f>Reach19[[#This Row],[Q1''2025]]-Reach19[[#This Row],[Q4''2024]]</f>
        <v>0</v>
      </c>
    </row>
    <row r="366" spans="1:7" x14ac:dyDescent="0.45">
      <c r="A366" s="3" t="s">
        <v>332</v>
      </c>
      <c r="B366" s="2">
        <v>0</v>
      </c>
      <c r="C366" s="2">
        <v>0</v>
      </c>
      <c r="D366" s="2">
        <v>0</v>
      </c>
      <c r="E366" s="2">
        <v>0</v>
      </c>
      <c r="F366" s="2">
        <f>VLOOKUP(Reach19[[#This Row],[Station]],'[9]Reach and Share'!$A$1:$B$562,2,0)</f>
        <v>0</v>
      </c>
      <c r="G366" s="2">
        <f>Reach19[[#This Row],[Q1''2025]]-Reach19[[#This Row],[Q4''2024]]</f>
        <v>0</v>
      </c>
    </row>
    <row r="367" spans="1:7" x14ac:dyDescent="0.45">
      <c r="A367" s="3" t="s">
        <v>331</v>
      </c>
      <c r="B367" s="2">
        <v>0</v>
      </c>
      <c r="C367" s="2">
        <v>0</v>
      </c>
      <c r="D367" s="2">
        <v>0</v>
      </c>
      <c r="E367" s="2">
        <v>0</v>
      </c>
      <c r="F367" s="2">
        <f>VLOOKUP(Reach19[[#This Row],[Station]],'[9]Reach and Share'!$A$1:$B$562,2,0)</f>
        <v>0</v>
      </c>
      <c r="G367" s="2">
        <f>Reach19[[#This Row],[Q1''2025]]-Reach19[[#This Row],[Q4''2024]]</f>
        <v>0</v>
      </c>
    </row>
    <row r="368" spans="1:7" x14ac:dyDescent="0.45">
      <c r="A368" s="3" t="s">
        <v>492</v>
      </c>
      <c r="B368" s="2"/>
      <c r="C368" s="2"/>
      <c r="D368" s="2"/>
      <c r="E368" s="2">
        <v>0</v>
      </c>
      <c r="F368" s="2">
        <f>VLOOKUP(Reach19[[#This Row],[Station]],'[9]Reach and Share'!$A$1:$B$562,2,0)</f>
        <v>0</v>
      </c>
      <c r="G368" s="2">
        <f>Reach19[[#This Row],[Q1''2025]]-Reach19[[#This Row],[Q4''2024]]</f>
        <v>0</v>
      </c>
    </row>
    <row r="369" spans="1:7" x14ac:dyDescent="0.45">
      <c r="A369" s="3" t="s">
        <v>324</v>
      </c>
      <c r="B369" s="2">
        <v>0</v>
      </c>
      <c r="C369" s="2">
        <v>8.9999999999999998E-4</v>
      </c>
      <c r="D369" s="2">
        <v>0</v>
      </c>
      <c r="E369" s="2">
        <v>0</v>
      </c>
      <c r="F369" s="2">
        <f>VLOOKUP(Reach19[[#This Row],[Station]],'[9]Reach and Share'!$A$1:$B$562,2,0)</f>
        <v>0</v>
      </c>
      <c r="G369" s="2">
        <f>Reach19[[#This Row],[Q1''2025]]-Reach19[[#This Row],[Q4''2024]]</f>
        <v>0</v>
      </c>
    </row>
    <row r="370" spans="1:7" x14ac:dyDescent="0.45">
      <c r="A370" s="3" t="s">
        <v>483</v>
      </c>
      <c r="B370" s="2"/>
      <c r="C370" s="2"/>
      <c r="D370" s="2">
        <v>0</v>
      </c>
      <c r="E370" s="2">
        <v>0</v>
      </c>
      <c r="F370" s="2">
        <f>VLOOKUP(Reach19[[#This Row],[Station]],'[9]Reach and Share'!$A$1:$B$562,2,0)</f>
        <v>0</v>
      </c>
      <c r="G370" s="2">
        <f>Reach19[[#This Row],[Q1''2025]]-Reach19[[#This Row],[Q4''2024]]</f>
        <v>0</v>
      </c>
    </row>
    <row r="371" spans="1:7" x14ac:dyDescent="0.45">
      <c r="A371" s="3" t="s">
        <v>193</v>
      </c>
      <c r="B371" s="2">
        <v>0</v>
      </c>
      <c r="C371" s="2">
        <v>0</v>
      </c>
      <c r="D371" s="2">
        <v>0</v>
      </c>
      <c r="E371" s="2">
        <v>0</v>
      </c>
      <c r="F371" s="2">
        <f>VLOOKUP(Reach19[[#This Row],[Station]],'[9]Reach and Share'!$A$1:$B$562,2,0)</f>
        <v>0</v>
      </c>
      <c r="G371" s="2">
        <f>Reach19[[#This Row],[Q1''2025]]-Reach19[[#This Row],[Q4''2024]]</f>
        <v>0</v>
      </c>
    </row>
    <row r="372" spans="1:7" x14ac:dyDescent="0.45">
      <c r="A372" s="3" t="s">
        <v>233</v>
      </c>
      <c r="B372" s="2">
        <v>0</v>
      </c>
      <c r="C372" s="2">
        <v>0</v>
      </c>
      <c r="D372" s="2">
        <v>0</v>
      </c>
      <c r="E372" s="2">
        <v>0</v>
      </c>
      <c r="F372" s="2">
        <f>VLOOKUP(Reach19[[#This Row],[Station]],'[9]Reach and Share'!$A$1:$B$562,2,0)</f>
        <v>0</v>
      </c>
      <c r="G372" s="2">
        <f>Reach19[[#This Row],[Q1''2025]]-Reach19[[#This Row],[Q4''2024]]</f>
        <v>0</v>
      </c>
    </row>
    <row r="373" spans="1:7" x14ac:dyDescent="0.45">
      <c r="A373" s="3" t="s">
        <v>319</v>
      </c>
      <c r="B373" s="2">
        <v>0</v>
      </c>
      <c r="C373" s="2">
        <v>0</v>
      </c>
      <c r="D373" s="2">
        <v>0</v>
      </c>
      <c r="E373" s="2">
        <v>0</v>
      </c>
      <c r="F373" s="2">
        <f>VLOOKUP(Reach19[[#This Row],[Station]],'[9]Reach and Share'!$A$1:$B$562,2,0)</f>
        <v>0</v>
      </c>
      <c r="G373" s="2">
        <f>Reach19[[#This Row],[Q1''2025]]-Reach19[[#This Row],[Q4''2024]]</f>
        <v>0</v>
      </c>
    </row>
    <row r="374" spans="1:7" x14ac:dyDescent="0.45">
      <c r="A374" s="3" t="s">
        <v>484</v>
      </c>
      <c r="B374" s="2"/>
      <c r="C374" s="2"/>
      <c r="D374" s="2">
        <v>0</v>
      </c>
      <c r="E374" s="2">
        <v>0</v>
      </c>
      <c r="F374" s="2">
        <f>VLOOKUP(Reach19[[#This Row],[Station]],'[9]Reach and Share'!$A$1:$B$562,2,0)</f>
        <v>0</v>
      </c>
      <c r="G374" s="2">
        <f>Reach19[[#This Row],[Q1''2025]]-Reach19[[#This Row],[Q4''2024]]</f>
        <v>0</v>
      </c>
    </row>
    <row r="375" spans="1:7" x14ac:dyDescent="0.45">
      <c r="A375" s="3" t="s">
        <v>325</v>
      </c>
      <c r="B375" s="2">
        <v>0</v>
      </c>
      <c r="C375" s="2">
        <v>0</v>
      </c>
      <c r="D375" s="2">
        <v>0</v>
      </c>
      <c r="E375" s="2">
        <v>0</v>
      </c>
      <c r="F375" s="2">
        <f>VLOOKUP(Reach19[[#This Row],[Station]],'[9]Reach and Share'!$A$1:$B$562,2,0)</f>
        <v>0</v>
      </c>
      <c r="G375" s="2">
        <f>Reach19[[#This Row],[Q1''2025]]-Reach19[[#This Row],[Q4''2024]]</f>
        <v>0</v>
      </c>
    </row>
    <row r="376" spans="1:7" x14ac:dyDescent="0.45">
      <c r="A376" s="3" t="s">
        <v>88</v>
      </c>
      <c r="B376" s="2">
        <v>0</v>
      </c>
      <c r="C376" s="2">
        <v>0</v>
      </c>
      <c r="D376" s="2">
        <v>0</v>
      </c>
      <c r="E376" s="2">
        <v>0</v>
      </c>
      <c r="F376" s="2">
        <f>VLOOKUP(Reach19[[#This Row],[Station]],'[9]Reach and Share'!$A$1:$B$562,2,0)</f>
        <v>0</v>
      </c>
      <c r="G376" s="2">
        <f>Reach19[[#This Row],[Q1''2025]]-Reach19[[#This Row],[Q4''2024]]</f>
        <v>0</v>
      </c>
    </row>
    <row r="377" spans="1:7" x14ac:dyDescent="0.45">
      <c r="A377" s="3" t="s">
        <v>165</v>
      </c>
      <c r="B377" s="2">
        <v>0</v>
      </c>
      <c r="C377" s="2">
        <v>0</v>
      </c>
      <c r="D377" s="2">
        <v>0</v>
      </c>
      <c r="E377" s="2">
        <v>0</v>
      </c>
      <c r="F377" s="2">
        <f>VLOOKUP(Reach19[[#This Row],[Station]],'[9]Reach and Share'!$A$1:$B$562,2,0)</f>
        <v>0</v>
      </c>
      <c r="G377" s="2">
        <f>Reach19[[#This Row],[Q1''2025]]-Reach19[[#This Row],[Q4''2024]]</f>
        <v>0</v>
      </c>
    </row>
    <row r="378" spans="1:7" x14ac:dyDescent="0.45">
      <c r="A378" s="3" t="s">
        <v>83</v>
      </c>
      <c r="B378" s="2">
        <v>0</v>
      </c>
      <c r="C378" s="2">
        <v>0</v>
      </c>
      <c r="D378" s="2">
        <v>1.18E-2</v>
      </c>
      <c r="E378" s="2">
        <v>0</v>
      </c>
      <c r="F378" s="2">
        <f>VLOOKUP(Reach19[[#This Row],[Station]],'[9]Reach and Share'!$A$1:$B$562,2,0)</f>
        <v>0</v>
      </c>
      <c r="G378" s="2">
        <f>Reach19[[#This Row],[Q1''2025]]-Reach19[[#This Row],[Q4''2024]]</f>
        <v>0</v>
      </c>
    </row>
    <row r="379" spans="1:7" x14ac:dyDescent="0.45">
      <c r="A379" s="3" t="s">
        <v>333</v>
      </c>
      <c r="B379" s="2">
        <v>0</v>
      </c>
      <c r="C379" s="2">
        <v>0</v>
      </c>
      <c r="D379" s="2">
        <v>0</v>
      </c>
      <c r="E379" s="2">
        <v>0</v>
      </c>
      <c r="F379" s="2">
        <f>VLOOKUP(Reach19[[#This Row],[Station]],'[9]Reach and Share'!$A$1:$B$562,2,0)</f>
        <v>0</v>
      </c>
      <c r="G379" s="2">
        <f>Reach19[[#This Row],[Q1''2025]]-Reach19[[#This Row],[Q4''2024]]</f>
        <v>0</v>
      </c>
    </row>
    <row r="380" spans="1:7" x14ac:dyDescent="0.45">
      <c r="A380" s="3" t="s">
        <v>43</v>
      </c>
      <c r="B380" s="2">
        <v>0</v>
      </c>
      <c r="C380" s="2">
        <v>0</v>
      </c>
      <c r="D380" s="2">
        <v>0</v>
      </c>
      <c r="E380" s="2">
        <v>0</v>
      </c>
      <c r="F380" s="2">
        <f>VLOOKUP(Reach19[[#This Row],[Station]],'[9]Reach and Share'!$A$1:$B$562,2,0)</f>
        <v>0</v>
      </c>
      <c r="G380" s="2">
        <f>Reach19[[#This Row],[Q1''2025]]-Reach19[[#This Row],[Q4''2024]]</f>
        <v>0</v>
      </c>
    </row>
    <row r="381" spans="1:7" x14ac:dyDescent="0.45">
      <c r="A381" s="3" t="s">
        <v>194</v>
      </c>
      <c r="B381" s="2">
        <v>0</v>
      </c>
      <c r="C381" s="2">
        <v>0</v>
      </c>
      <c r="D381" s="2">
        <v>0</v>
      </c>
      <c r="E381" s="2">
        <v>0</v>
      </c>
      <c r="F381" s="2">
        <f>VLOOKUP(Reach19[[#This Row],[Station]],'[9]Reach and Share'!$A$1:$B$562,2,0)</f>
        <v>0</v>
      </c>
      <c r="G381" s="2">
        <f>Reach19[[#This Row],[Q1''2025]]-Reach19[[#This Row],[Q4''2024]]</f>
        <v>0</v>
      </c>
    </row>
    <row r="382" spans="1:7" x14ac:dyDescent="0.45">
      <c r="A382" s="3" t="s">
        <v>488</v>
      </c>
      <c r="B382" s="2"/>
      <c r="C382" s="2"/>
      <c r="D382" s="2">
        <v>0</v>
      </c>
      <c r="E382" s="2">
        <v>0</v>
      </c>
      <c r="F382" s="2">
        <f>VLOOKUP(Reach19[[#This Row],[Station]],'[9]Reach and Share'!$A$1:$B$562,2,0)</f>
        <v>0</v>
      </c>
      <c r="G382" s="2">
        <f>Reach19[[#This Row],[Q1''2025]]-Reach19[[#This Row],[Q4''2024]]</f>
        <v>0</v>
      </c>
    </row>
    <row r="383" spans="1:7" x14ac:dyDescent="0.45">
      <c r="A383" s="3" t="s">
        <v>335</v>
      </c>
      <c r="B383" s="2">
        <v>1E-3</v>
      </c>
      <c r="C383" s="2">
        <v>0</v>
      </c>
      <c r="D383" s="2">
        <v>8.0000000000000004E-4</v>
      </c>
      <c r="E383" s="2">
        <v>0</v>
      </c>
      <c r="F383" s="2">
        <f>VLOOKUP(Reach19[[#This Row],[Station]],'[9]Reach and Share'!$A$1:$B$562,2,0)</f>
        <v>0</v>
      </c>
      <c r="G383" s="2">
        <f>Reach19[[#This Row],[Q1''2025]]-Reach19[[#This Row],[Q4''2024]]</f>
        <v>0</v>
      </c>
    </row>
    <row r="384" spans="1:7" x14ac:dyDescent="0.45">
      <c r="A384" s="3" t="s">
        <v>334</v>
      </c>
      <c r="B384" s="2">
        <v>0</v>
      </c>
      <c r="C384" s="2">
        <v>0</v>
      </c>
      <c r="D384" s="2">
        <v>0</v>
      </c>
      <c r="E384" s="2">
        <v>0</v>
      </c>
      <c r="F384" s="2">
        <f>VLOOKUP(Reach19[[#This Row],[Station]],'[9]Reach and Share'!$A$1:$B$562,2,0)</f>
        <v>0</v>
      </c>
      <c r="G384" s="2">
        <f>Reach19[[#This Row],[Q1''2025]]-Reach19[[#This Row],[Q4''2024]]</f>
        <v>0</v>
      </c>
    </row>
    <row r="385" spans="1:7" x14ac:dyDescent="0.45">
      <c r="A385" s="3" t="s">
        <v>327</v>
      </c>
      <c r="B385" s="2">
        <v>0</v>
      </c>
      <c r="C385" s="2">
        <v>0</v>
      </c>
      <c r="D385" s="2">
        <v>0</v>
      </c>
      <c r="E385" s="2">
        <v>0</v>
      </c>
      <c r="F385" s="2">
        <f>VLOOKUP(Reach19[[#This Row],[Station]],'[9]Reach and Share'!$A$1:$B$562,2,0)</f>
        <v>0</v>
      </c>
      <c r="G385" s="2">
        <f>Reach19[[#This Row],[Q1''2025]]-Reach19[[#This Row],[Q4''2024]]</f>
        <v>0</v>
      </c>
    </row>
    <row r="386" spans="1:7" x14ac:dyDescent="0.45">
      <c r="A386" s="3" t="s">
        <v>314</v>
      </c>
      <c r="B386" s="2">
        <v>0</v>
      </c>
      <c r="C386" s="2">
        <v>0</v>
      </c>
      <c r="D386" s="2">
        <v>0</v>
      </c>
      <c r="E386" s="2">
        <v>0</v>
      </c>
      <c r="F386" s="2">
        <f>VLOOKUP(Reach19[[#This Row],[Station]],'[9]Reach and Share'!$A$1:$B$562,2,0)</f>
        <v>0</v>
      </c>
      <c r="G386" s="2">
        <f>Reach19[[#This Row],[Q1''2025]]-Reach19[[#This Row],[Q4''2024]]</f>
        <v>0</v>
      </c>
    </row>
    <row r="387" spans="1:7" x14ac:dyDescent="0.45">
      <c r="A387" s="3" t="s">
        <v>232</v>
      </c>
      <c r="B387" s="2">
        <v>0</v>
      </c>
      <c r="C387" s="2">
        <v>0</v>
      </c>
      <c r="D387" s="2">
        <v>0</v>
      </c>
      <c r="E387" s="2">
        <v>0</v>
      </c>
      <c r="F387" s="2">
        <f>VLOOKUP(Reach19[[#This Row],[Station]],'[9]Reach and Share'!$A$1:$B$562,2,0)</f>
        <v>0</v>
      </c>
      <c r="G387" s="2">
        <f>Reach19[[#This Row],[Q1''2025]]-Reach19[[#This Row],[Q4''2024]]</f>
        <v>0</v>
      </c>
    </row>
    <row r="388" spans="1:7" x14ac:dyDescent="0.45">
      <c r="A388" s="3" t="s">
        <v>485</v>
      </c>
      <c r="B388" s="2"/>
      <c r="C388" s="2"/>
      <c r="D388" s="2">
        <v>0</v>
      </c>
      <c r="E388" s="2">
        <v>0</v>
      </c>
      <c r="F388" s="2">
        <f>VLOOKUP(Reach19[[#This Row],[Station]],'[9]Reach and Share'!$A$1:$B$562,2,0)</f>
        <v>0</v>
      </c>
      <c r="G388" s="2">
        <f>Reach19[[#This Row],[Q1''2025]]-Reach19[[#This Row],[Q4''2024]]</f>
        <v>0</v>
      </c>
    </row>
    <row r="389" spans="1:7" x14ac:dyDescent="0.45">
      <c r="A389" s="3" t="s">
        <v>468</v>
      </c>
      <c r="B389" s="2"/>
      <c r="C389" s="2"/>
      <c r="D389" s="2">
        <v>0</v>
      </c>
      <c r="E389" s="2">
        <v>0</v>
      </c>
      <c r="F389" s="2">
        <f>VLOOKUP(Reach19[[#This Row],[Station]],'[9]Reach and Share'!$A$1:$B$562,2,0)</f>
        <v>0</v>
      </c>
      <c r="G389" s="2">
        <f>Reach19[[#This Row],[Q1''2025]]-Reach19[[#This Row],[Q4''2024]]</f>
        <v>0</v>
      </c>
    </row>
    <row r="390" spans="1:7" x14ac:dyDescent="0.45">
      <c r="A390" s="3" t="s">
        <v>402</v>
      </c>
      <c r="B390" s="2">
        <v>0</v>
      </c>
      <c r="C390" s="2">
        <v>0</v>
      </c>
      <c r="D390" s="2">
        <v>0</v>
      </c>
      <c r="E390" s="2">
        <v>0</v>
      </c>
      <c r="F390" s="2">
        <f>VLOOKUP(Reach19[[#This Row],[Station]],'[9]Reach and Share'!$A$1:$B$562,2,0)</f>
        <v>0</v>
      </c>
      <c r="G390" s="2">
        <f>Reach19[[#This Row],[Q1''2025]]-Reach19[[#This Row],[Q4''2024]]</f>
        <v>0</v>
      </c>
    </row>
    <row r="391" spans="1:7" x14ac:dyDescent="0.45">
      <c r="A391" s="3" t="s">
        <v>401</v>
      </c>
      <c r="B391" s="2">
        <v>0</v>
      </c>
      <c r="C391" s="2">
        <v>0</v>
      </c>
      <c r="D391" s="2">
        <v>0</v>
      </c>
      <c r="E391" s="2">
        <v>0</v>
      </c>
      <c r="F391" s="2">
        <f>VLOOKUP(Reach19[[#This Row],[Station]],'[9]Reach and Share'!$A$1:$B$562,2,0)</f>
        <v>0</v>
      </c>
      <c r="G391" s="2">
        <f>Reach19[[#This Row],[Q1''2025]]-Reach19[[#This Row],[Q4''2024]]</f>
        <v>0</v>
      </c>
    </row>
    <row r="392" spans="1:7" x14ac:dyDescent="0.45">
      <c r="A392" s="3" t="s">
        <v>403</v>
      </c>
      <c r="B392" s="2">
        <v>0</v>
      </c>
      <c r="C392" s="2">
        <v>0</v>
      </c>
      <c r="D392" s="2">
        <v>0</v>
      </c>
      <c r="E392" s="2">
        <v>0</v>
      </c>
      <c r="F392" s="2">
        <f>VLOOKUP(Reach19[[#This Row],[Station]],'[9]Reach and Share'!$A$1:$B$562,2,0)</f>
        <v>0</v>
      </c>
      <c r="G392" s="2">
        <f>Reach19[[#This Row],[Q1''2025]]-Reach19[[#This Row],[Q4''2024]]</f>
        <v>0</v>
      </c>
    </row>
    <row r="393" spans="1:7" x14ac:dyDescent="0.45">
      <c r="A393" s="3" t="s">
        <v>394</v>
      </c>
      <c r="B393" s="2">
        <v>0</v>
      </c>
      <c r="C393" s="2">
        <v>0</v>
      </c>
      <c r="D393" s="2">
        <v>0</v>
      </c>
      <c r="E393" s="2">
        <v>0</v>
      </c>
      <c r="F393" s="2">
        <f>VLOOKUP(Reach19[[#This Row],[Station]],'[9]Reach and Share'!$A$1:$B$562,2,0)</f>
        <v>0</v>
      </c>
      <c r="G393" s="2">
        <f>Reach19[[#This Row],[Q1''2025]]-Reach19[[#This Row],[Q4''2024]]</f>
        <v>0</v>
      </c>
    </row>
    <row r="394" spans="1:7" x14ac:dyDescent="0.45">
      <c r="A394" s="3" t="s">
        <v>405</v>
      </c>
      <c r="B394" s="2">
        <v>0</v>
      </c>
      <c r="C394" s="2">
        <v>0</v>
      </c>
      <c r="D394" s="2">
        <v>0</v>
      </c>
      <c r="E394" s="2">
        <v>0</v>
      </c>
      <c r="F394" s="2">
        <f>VLOOKUP(Reach19[[#This Row],[Station]],'[9]Reach and Share'!$A$1:$B$562,2,0)</f>
        <v>0</v>
      </c>
      <c r="G394" s="2">
        <f>Reach19[[#This Row],[Q1''2025]]-Reach19[[#This Row],[Q4''2024]]</f>
        <v>0</v>
      </c>
    </row>
    <row r="395" spans="1:7" x14ac:dyDescent="0.45">
      <c r="A395" s="3" t="s">
        <v>404</v>
      </c>
      <c r="B395" s="2">
        <v>0</v>
      </c>
      <c r="C395" s="2">
        <v>0</v>
      </c>
      <c r="D395" s="2">
        <v>0</v>
      </c>
      <c r="E395" s="2">
        <v>0</v>
      </c>
      <c r="F395" s="2">
        <f>VLOOKUP(Reach19[[#This Row],[Station]],'[9]Reach and Share'!$A$1:$B$562,2,0)</f>
        <v>0</v>
      </c>
      <c r="G395" s="2">
        <f>Reach19[[#This Row],[Q1''2025]]-Reach19[[#This Row],[Q4''2024]]</f>
        <v>0</v>
      </c>
    </row>
    <row r="396" spans="1:7" x14ac:dyDescent="0.45">
      <c r="A396" s="3" t="s">
        <v>400</v>
      </c>
      <c r="B396" s="2">
        <v>0</v>
      </c>
      <c r="C396" s="2">
        <v>0</v>
      </c>
      <c r="D396" s="2">
        <v>0</v>
      </c>
      <c r="E396" s="2">
        <v>0</v>
      </c>
      <c r="F396" s="2">
        <f>VLOOKUP(Reach19[[#This Row],[Station]],'[9]Reach and Share'!$A$1:$B$562,2,0)</f>
        <v>0</v>
      </c>
      <c r="G396" s="2">
        <f>Reach19[[#This Row],[Q1''2025]]-Reach19[[#This Row],[Q4''2024]]</f>
        <v>0</v>
      </c>
    </row>
    <row r="397" spans="1:7" x14ac:dyDescent="0.45">
      <c r="A397" s="3" t="s">
        <v>388</v>
      </c>
      <c r="B397" s="2">
        <v>0</v>
      </c>
      <c r="C397" s="2">
        <v>0</v>
      </c>
      <c r="D397" s="2">
        <v>0</v>
      </c>
      <c r="E397" s="2">
        <v>0</v>
      </c>
      <c r="F397" s="2">
        <f>VLOOKUP(Reach19[[#This Row],[Station]],'[9]Reach and Share'!$A$1:$B$562,2,0)</f>
        <v>0</v>
      </c>
      <c r="G397" s="2">
        <f>Reach19[[#This Row],[Q1''2025]]-Reach19[[#This Row],[Q4''2024]]</f>
        <v>0</v>
      </c>
    </row>
    <row r="398" spans="1:7" x14ac:dyDescent="0.45">
      <c r="A398" s="3" t="s">
        <v>397</v>
      </c>
      <c r="B398" s="2">
        <v>0</v>
      </c>
      <c r="C398" s="2">
        <v>0</v>
      </c>
      <c r="D398" s="2">
        <v>0</v>
      </c>
      <c r="E398" s="2">
        <v>0</v>
      </c>
      <c r="F398" s="2">
        <f>VLOOKUP(Reach19[[#This Row],[Station]],'[9]Reach and Share'!$A$1:$B$562,2,0)</f>
        <v>0</v>
      </c>
      <c r="G398" s="2">
        <f>Reach19[[#This Row],[Q1''2025]]-Reach19[[#This Row],[Q4''2024]]</f>
        <v>0</v>
      </c>
    </row>
    <row r="399" spans="1:7" x14ac:dyDescent="0.45">
      <c r="A399" s="3" t="s">
        <v>395</v>
      </c>
      <c r="B399" s="2">
        <v>0</v>
      </c>
      <c r="C399" s="2">
        <v>0</v>
      </c>
      <c r="D399" s="2">
        <v>0</v>
      </c>
      <c r="E399" s="2">
        <v>0</v>
      </c>
      <c r="F399" s="2">
        <f>VLOOKUP(Reach19[[#This Row],[Station]],'[9]Reach and Share'!$A$1:$B$562,2,0)</f>
        <v>0</v>
      </c>
      <c r="G399" s="2">
        <f>Reach19[[#This Row],[Q1''2025]]-Reach19[[#This Row],[Q4''2024]]</f>
        <v>0</v>
      </c>
    </row>
    <row r="400" spans="1:7" x14ac:dyDescent="0.45">
      <c r="A400" s="3" t="s">
        <v>475</v>
      </c>
      <c r="B400" s="2"/>
      <c r="C400" s="2"/>
      <c r="D400" s="2">
        <v>0</v>
      </c>
      <c r="E400" s="2">
        <v>0</v>
      </c>
      <c r="F400" s="2">
        <f>VLOOKUP(Reach19[[#This Row],[Station]],'[9]Reach and Share'!$A$1:$B$562,2,0)</f>
        <v>0</v>
      </c>
      <c r="G400" s="2">
        <f>Reach19[[#This Row],[Q1''2025]]-Reach19[[#This Row],[Q4''2024]]</f>
        <v>0</v>
      </c>
    </row>
    <row r="401" spans="1:7" x14ac:dyDescent="0.45">
      <c r="A401" s="3" t="s">
        <v>398</v>
      </c>
      <c r="B401" s="2">
        <v>0</v>
      </c>
      <c r="C401" s="2">
        <v>0</v>
      </c>
      <c r="D401" s="2">
        <v>0</v>
      </c>
      <c r="E401" s="2">
        <v>0</v>
      </c>
      <c r="F401" s="2">
        <f>VLOOKUP(Reach19[[#This Row],[Station]],'[9]Reach and Share'!$A$1:$B$562,2,0)</f>
        <v>0</v>
      </c>
      <c r="G401" s="2">
        <f>Reach19[[#This Row],[Q1''2025]]-Reach19[[#This Row],[Q4''2024]]</f>
        <v>0</v>
      </c>
    </row>
    <row r="402" spans="1:7" x14ac:dyDescent="0.45">
      <c r="A402" s="3" t="s">
        <v>149</v>
      </c>
      <c r="B402" s="2">
        <v>0</v>
      </c>
      <c r="C402" s="2">
        <v>0</v>
      </c>
      <c r="D402" s="2">
        <v>0</v>
      </c>
      <c r="E402" s="2">
        <v>0</v>
      </c>
      <c r="F402" s="2">
        <f>VLOOKUP(Reach19[[#This Row],[Station]],'[9]Reach and Share'!$A$1:$B$562,2,0)</f>
        <v>0</v>
      </c>
      <c r="G402" s="2">
        <f>Reach19[[#This Row],[Q1''2025]]-Reach19[[#This Row],[Q4''2024]]</f>
        <v>0</v>
      </c>
    </row>
    <row r="403" spans="1:7" x14ac:dyDescent="0.45">
      <c r="A403" s="3" t="s">
        <v>502</v>
      </c>
      <c r="B403" s="2"/>
      <c r="C403" s="2"/>
      <c r="D403" s="2"/>
      <c r="E403" s="2">
        <v>0</v>
      </c>
      <c r="F403" s="2">
        <f>VLOOKUP(Reach19[[#This Row],[Station]],'[9]Reach and Share'!$A$1:$B$562,2,0)</f>
        <v>0</v>
      </c>
      <c r="G403" s="2">
        <f>Reach19[[#This Row],[Q1''2025]]-Reach19[[#This Row],[Q4''2024]]</f>
        <v>0</v>
      </c>
    </row>
    <row r="404" spans="1:7" x14ac:dyDescent="0.45">
      <c r="A404" s="3" t="s">
        <v>339</v>
      </c>
      <c r="B404" s="2">
        <v>1.4E-3</v>
      </c>
      <c r="C404" s="2">
        <v>0</v>
      </c>
      <c r="D404" s="2">
        <v>0</v>
      </c>
      <c r="E404" s="2">
        <v>0</v>
      </c>
      <c r="F404" s="2">
        <f>VLOOKUP(Reach19[[#This Row],[Station]],'[9]Reach and Share'!$A$1:$B$562,2,0)</f>
        <v>0</v>
      </c>
      <c r="G404" s="2">
        <f>Reach19[[#This Row],[Q1''2025]]-Reach19[[#This Row],[Q4''2024]]</f>
        <v>0</v>
      </c>
    </row>
    <row r="405" spans="1:7" x14ac:dyDescent="0.45">
      <c r="A405" s="3" t="s">
        <v>134</v>
      </c>
      <c r="B405" s="2">
        <v>0</v>
      </c>
      <c r="C405" s="2">
        <v>0</v>
      </c>
      <c r="D405" s="2">
        <v>0</v>
      </c>
      <c r="E405" s="2">
        <v>0</v>
      </c>
      <c r="F405" s="2">
        <f>VLOOKUP(Reach19[[#This Row],[Station]],'[9]Reach and Share'!$A$1:$B$562,2,0)</f>
        <v>0</v>
      </c>
      <c r="G405" s="2">
        <f>Reach19[[#This Row],[Q1''2025]]-Reach19[[#This Row],[Q4''2024]]</f>
        <v>0</v>
      </c>
    </row>
    <row r="406" spans="1:7" x14ac:dyDescent="0.45">
      <c r="A406" s="3" t="s">
        <v>387</v>
      </c>
      <c r="B406" s="2">
        <v>0</v>
      </c>
      <c r="C406" s="2">
        <v>0</v>
      </c>
      <c r="D406" s="2">
        <v>0</v>
      </c>
      <c r="E406" s="2">
        <v>0</v>
      </c>
      <c r="F406" s="2">
        <f>VLOOKUP(Reach19[[#This Row],[Station]],'[9]Reach and Share'!$A$1:$B$562,2,0)</f>
        <v>0</v>
      </c>
      <c r="G406" s="2">
        <f>Reach19[[#This Row],[Q1''2025]]-Reach19[[#This Row],[Q4''2024]]</f>
        <v>0</v>
      </c>
    </row>
    <row r="407" spans="1:7" x14ac:dyDescent="0.45">
      <c r="A407" s="3" t="s">
        <v>35</v>
      </c>
      <c r="B407" s="2">
        <v>0</v>
      </c>
      <c r="C407" s="2">
        <v>0</v>
      </c>
      <c r="D407" s="2">
        <v>0</v>
      </c>
      <c r="E407" s="2">
        <v>0</v>
      </c>
      <c r="F407" s="2">
        <f>VLOOKUP(Reach19[[#This Row],[Station]],'[9]Reach and Share'!$A$1:$B$562,2,0)</f>
        <v>0</v>
      </c>
      <c r="G407" s="2">
        <f>Reach19[[#This Row],[Q1''2025]]-Reach19[[#This Row],[Q4''2024]]</f>
        <v>0</v>
      </c>
    </row>
    <row r="408" spans="1:7" x14ac:dyDescent="0.45">
      <c r="A408" s="3" t="s">
        <v>458</v>
      </c>
      <c r="B408" s="2"/>
      <c r="C408" s="2">
        <v>0</v>
      </c>
      <c r="D408" s="2">
        <v>0</v>
      </c>
      <c r="E408" s="2">
        <v>0</v>
      </c>
      <c r="F408" s="2">
        <f>VLOOKUP(Reach19[[#This Row],[Station]],'[9]Reach and Share'!$A$1:$B$562,2,0)</f>
        <v>0</v>
      </c>
      <c r="G408" s="2">
        <f>Reach19[[#This Row],[Q1''2025]]-Reach19[[#This Row],[Q4''2024]]</f>
        <v>0</v>
      </c>
    </row>
    <row r="409" spans="1:7" x14ac:dyDescent="0.45">
      <c r="A409" s="3" t="s">
        <v>433</v>
      </c>
      <c r="B409" s="2"/>
      <c r="C409" s="2">
        <v>0</v>
      </c>
      <c r="D409" s="2">
        <v>0</v>
      </c>
      <c r="E409" s="2">
        <v>0</v>
      </c>
      <c r="F409" s="2">
        <f>VLOOKUP(Reach19[[#This Row],[Station]],'[9]Reach and Share'!$A$1:$B$562,2,0)</f>
        <v>0</v>
      </c>
      <c r="G409" s="2">
        <f>Reach19[[#This Row],[Q1''2025]]-Reach19[[#This Row],[Q4''2024]]</f>
        <v>0</v>
      </c>
    </row>
    <row r="410" spans="1:7" x14ac:dyDescent="0.45">
      <c r="A410" s="3" t="s">
        <v>172</v>
      </c>
      <c r="B410" s="2">
        <v>0</v>
      </c>
      <c r="C410" s="2">
        <v>0</v>
      </c>
      <c r="D410" s="2">
        <v>0</v>
      </c>
      <c r="E410" s="2">
        <v>0</v>
      </c>
      <c r="F410" s="2">
        <f>VLOOKUP(Reach19[[#This Row],[Station]],'[9]Reach and Share'!$A$1:$B$562,2,0)</f>
        <v>0</v>
      </c>
      <c r="G410" s="2">
        <f>Reach19[[#This Row],[Q1''2025]]-Reach19[[#This Row],[Q4''2024]]</f>
        <v>0</v>
      </c>
    </row>
    <row r="411" spans="1:7" x14ac:dyDescent="0.45">
      <c r="A411" s="3" t="s">
        <v>408</v>
      </c>
      <c r="B411" s="2">
        <v>0</v>
      </c>
      <c r="C411" s="2">
        <v>0</v>
      </c>
      <c r="D411" s="2">
        <v>0</v>
      </c>
      <c r="E411" s="2">
        <v>0</v>
      </c>
      <c r="F411" s="2">
        <f>VLOOKUP(Reach19[[#This Row],[Station]],'[9]Reach and Share'!$A$1:$B$562,2,0)</f>
        <v>0</v>
      </c>
      <c r="G411" s="2">
        <f>Reach19[[#This Row],[Q1''2025]]-Reach19[[#This Row],[Q4''2024]]</f>
        <v>0</v>
      </c>
    </row>
    <row r="412" spans="1:7" x14ac:dyDescent="0.45">
      <c r="A412" s="3" t="s">
        <v>406</v>
      </c>
      <c r="B412" s="2">
        <v>0</v>
      </c>
      <c r="C412" s="2">
        <v>0</v>
      </c>
      <c r="D412" s="2">
        <v>0</v>
      </c>
      <c r="E412" s="2">
        <v>0</v>
      </c>
      <c r="F412" s="2">
        <f>VLOOKUP(Reach19[[#This Row],[Station]],'[9]Reach and Share'!$A$1:$B$562,2,0)</f>
        <v>0</v>
      </c>
      <c r="G412" s="2">
        <f>Reach19[[#This Row],[Q1''2025]]-Reach19[[#This Row],[Q4''2024]]</f>
        <v>0</v>
      </c>
    </row>
    <row r="413" spans="1:7" x14ac:dyDescent="0.45">
      <c r="A413" s="3" t="s">
        <v>465</v>
      </c>
      <c r="B413" s="2"/>
      <c r="C413" s="2"/>
      <c r="D413" s="2">
        <v>0</v>
      </c>
      <c r="E413" s="2">
        <v>0</v>
      </c>
      <c r="F413" s="2">
        <f>VLOOKUP(Reach19[[#This Row],[Station]],'[9]Reach and Share'!$A$1:$B$562,2,0)</f>
        <v>0</v>
      </c>
      <c r="G413" s="2">
        <f>Reach19[[#This Row],[Q1''2025]]-Reach19[[#This Row],[Q4''2024]]</f>
        <v>0</v>
      </c>
    </row>
    <row r="414" spans="1:7" x14ac:dyDescent="0.45">
      <c r="A414" s="3" t="s">
        <v>476</v>
      </c>
      <c r="B414" s="2"/>
      <c r="C414" s="2"/>
      <c r="D414" s="2">
        <v>0</v>
      </c>
      <c r="E414" s="2">
        <v>0</v>
      </c>
      <c r="F414" s="2">
        <f>VLOOKUP(Reach19[[#This Row],[Station]],'[9]Reach and Share'!$A$1:$B$562,2,0)</f>
        <v>0</v>
      </c>
      <c r="G414" s="2">
        <f>Reach19[[#This Row],[Q1''2025]]-Reach19[[#This Row],[Q4''2024]]</f>
        <v>0</v>
      </c>
    </row>
    <row r="415" spans="1:7" x14ac:dyDescent="0.45">
      <c r="A415" s="3" t="s">
        <v>160</v>
      </c>
      <c r="B415" s="2">
        <v>0</v>
      </c>
      <c r="C415" s="2">
        <v>0</v>
      </c>
      <c r="D415" s="2">
        <v>0</v>
      </c>
      <c r="E415" s="2">
        <v>0</v>
      </c>
      <c r="F415" s="2">
        <f>VLOOKUP(Reach19[[#This Row],[Station]],'[9]Reach and Share'!$A$1:$B$562,2,0)</f>
        <v>0</v>
      </c>
      <c r="G415" s="2">
        <f>Reach19[[#This Row],[Q1''2025]]-Reach19[[#This Row],[Q4''2024]]</f>
        <v>0</v>
      </c>
    </row>
    <row r="416" spans="1:7" x14ac:dyDescent="0.45">
      <c r="A416" s="3" t="s">
        <v>407</v>
      </c>
      <c r="B416" s="2">
        <v>0</v>
      </c>
      <c r="C416" s="2">
        <v>0</v>
      </c>
      <c r="D416" s="2">
        <v>0</v>
      </c>
      <c r="E416" s="2">
        <v>0</v>
      </c>
      <c r="F416" s="2">
        <f>VLOOKUP(Reach19[[#This Row],[Station]],'[9]Reach and Share'!$A$1:$B$562,2,0)</f>
        <v>0</v>
      </c>
      <c r="G416" s="2">
        <f>Reach19[[#This Row],[Q1''2025]]-Reach19[[#This Row],[Q4''2024]]</f>
        <v>0</v>
      </c>
    </row>
    <row r="417" spans="1:7" x14ac:dyDescent="0.45">
      <c r="A417" s="3" t="s">
        <v>497</v>
      </c>
      <c r="B417" s="2"/>
      <c r="C417" s="2"/>
      <c r="D417" s="2"/>
      <c r="E417" s="2">
        <v>0</v>
      </c>
      <c r="F417" s="2">
        <f>VLOOKUP(Reach19[[#This Row],[Station]],'[9]Reach and Share'!$A$1:$B$562,2,0)</f>
        <v>0</v>
      </c>
      <c r="G417" s="2">
        <f>Reach19[[#This Row],[Q1''2025]]-Reach19[[#This Row],[Q4''2024]]</f>
        <v>0</v>
      </c>
    </row>
    <row r="418" spans="1:7" x14ac:dyDescent="0.45">
      <c r="A418" s="3" t="s">
        <v>410</v>
      </c>
      <c r="B418" s="2">
        <v>0</v>
      </c>
      <c r="C418" s="2">
        <v>0</v>
      </c>
      <c r="D418" s="2">
        <v>0</v>
      </c>
      <c r="E418" s="2">
        <v>0</v>
      </c>
      <c r="F418" s="2">
        <f>VLOOKUP(Reach19[[#This Row],[Station]],'[9]Reach and Share'!$A$1:$B$562,2,0)</f>
        <v>0</v>
      </c>
      <c r="G418" s="2">
        <f>Reach19[[#This Row],[Q1''2025]]-Reach19[[#This Row],[Q4''2024]]</f>
        <v>0</v>
      </c>
    </row>
    <row r="419" spans="1:7" x14ac:dyDescent="0.45">
      <c r="A419" s="3" t="s">
        <v>422</v>
      </c>
      <c r="B419" s="2">
        <v>0</v>
      </c>
      <c r="C419" s="2">
        <v>0</v>
      </c>
      <c r="D419" s="2">
        <v>0</v>
      </c>
      <c r="E419" s="2">
        <v>0</v>
      </c>
      <c r="F419" s="2">
        <f>VLOOKUP(Reach19[[#This Row],[Station]],'[9]Reach and Share'!$A$1:$B$562,2,0)</f>
        <v>0</v>
      </c>
      <c r="G419" s="2">
        <f>Reach19[[#This Row],[Q1''2025]]-Reach19[[#This Row],[Q4''2024]]</f>
        <v>0</v>
      </c>
    </row>
    <row r="420" spans="1:7" x14ac:dyDescent="0.45">
      <c r="A420" s="3" t="s">
        <v>399</v>
      </c>
      <c r="B420" s="2">
        <v>0</v>
      </c>
      <c r="C420" s="2">
        <v>0</v>
      </c>
      <c r="D420" s="2">
        <v>0</v>
      </c>
      <c r="E420" s="2">
        <v>0</v>
      </c>
      <c r="F420" s="2">
        <f>VLOOKUP(Reach19[[#This Row],[Station]],'[9]Reach and Share'!$A$1:$B$562,2,0)</f>
        <v>0</v>
      </c>
      <c r="G420" s="2">
        <f>Reach19[[#This Row],[Q1''2025]]-Reach19[[#This Row],[Q4''2024]]</f>
        <v>0</v>
      </c>
    </row>
    <row r="421" spans="1:7" x14ac:dyDescent="0.45">
      <c r="A421" s="3" t="s">
        <v>409</v>
      </c>
      <c r="B421" s="2">
        <v>0</v>
      </c>
      <c r="C421" s="2">
        <v>0</v>
      </c>
      <c r="D421" s="2">
        <v>0</v>
      </c>
      <c r="E421" s="2">
        <v>0</v>
      </c>
      <c r="F421" s="2">
        <f>VLOOKUP(Reach19[[#This Row],[Station]],'[9]Reach and Share'!$A$1:$B$562,2,0)</f>
        <v>0</v>
      </c>
      <c r="G421" s="2">
        <f>Reach19[[#This Row],[Q1''2025]]-Reach19[[#This Row],[Q4''2024]]</f>
        <v>0</v>
      </c>
    </row>
    <row r="422" spans="1:7" x14ac:dyDescent="0.45">
      <c r="A422" s="3" t="s">
        <v>208</v>
      </c>
      <c r="B422" s="2">
        <v>0</v>
      </c>
      <c r="C422" s="2">
        <v>0</v>
      </c>
      <c r="D422" s="2">
        <v>0</v>
      </c>
      <c r="E422" s="2">
        <v>0</v>
      </c>
      <c r="F422" s="2">
        <f>VLOOKUP(Reach19[[#This Row],[Station]],'[9]Reach and Share'!$A$1:$B$562,2,0)</f>
        <v>0</v>
      </c>
      <c r="G422" s="2">
        <f>Reach19[[#This Row],[Q1''2025]]-Reach19[[#This Row],[Q4''2024]]</f>
        <v>0</v>
      </c>
    </row>
    <row r="423" spans="1:7" x14ac:dyDescent="0.45">
      <c r="A423" s="3" t="s">
        <v>203</v>
      </c>
      <c r="B423" s="2">
        <v>0</v>
      </c>
      <c r="C423" s="2">
        <v>0</v>
      </c>
      <c r="D423" s="2">
        <v>0</v>
      </c>
      <c r="E423" s="2">
        <v>0</v>
      </c>
      <c r="F423" s="2">
        <f>VLOOKUP(Reach19[[#This Row],[Station]],'[9]Reach and Share'!$A$1:$B$562,2,0)</f>
        <v>0</v>
      </c>
      <c r="G423" s="2">
        <f>Reach19[[#This Row],[Q1''2025]]-Reach19[[#This Row],[Q4''2024]]</f>
        <v>0</v>
      </c>
    </row>
    <row r="424" spans="1:7" x14ac:dyDescent="0.45">
      <c r="A424" s="3" t="s">
        <v>431</v>
      </c>
      <c r="B424" s="2">
        <v>0</v>
      </c>
      <c r="C424" s="2">
        <v>0</v>
      </c>
      <c r="D424" s="2">
        <v>0</v>
      </c>
      <c r="E424" s="2">
        <v>0</v>
      </c>
      <c r="F424" s="2">
        <f>VLOOKUP(Reach19[[#This Row],[Station]],'[9]Reach and Share'!$A$1:$B$562,2,0)</f>
        <v>0</v>
      </c>
      <c r="G424" s="2">
        <f>Reach19[[#This Row],[Q1''2025]]-Reach19[[#This Row],[Q4''2024]]</f>
        <v>0</v>
      </c>
    </row>
    <row r="425" spans="1:7" x14ac:dyDescent="0.45">
      <c r="A425" s="3" t="s">
        <v>444</v>
      </c>
      <c r="B425" s="2"/>
      <c r="C425" s="2">
        <v>0</v>
      </c>
      <c r="D425" s="2">
        <v>0</v>
      </c>
      <c r="E425" s="2">
        <v>0</v>
      </c>
      <c r="F425" s="2">
        <f>VLOOKUP(Reach19[[#This Row],[Station]],'[9]Reach and Share'!$A$1:$B$562,2,0)</f>
        <v>0</v>
      </c>
      <c r="G425" s="2">
        <f>Reach19[[#This Row],[Q1''2025]]-Reach19[[#This Row],[Q4''2024]]</f>
        <v>0</v>
      </c>
    </row>
    <row r="426" spans="1:7" x14ac:dyDescent="0.45">
      <c r="A426" s="3" t="s">
        <v>180</v>
      </c>
      <c r="B426" s="2">
        <v>0</v>
      </c>
      <c r="C426" s="2">
        <v>0</v>
      </c>
      <c r="D426" s="2">
        <v>0</v>
      </c>
      <c r="E426" s="2">
        <v>0</v>
      </c>
      <c r="F426" s="2">
        <f>VLOOKUP(Reach19[[#This Row],[Station]],'[9]Reach and Share'!$A$1:$B$562,2,0)</f>
        <v>0</v>
      </c>
      <c r="G426" s="2">
        <f>Reach19[[#This Row],[Q1''2025]]-Reach19[[#This Row],[Q4''2024]]</f>
        <v>0</v>
      </c>
    </row>
    <row r="427" spans="1:7" x14ac:dyDescent="0.45">
      <c r="A427" s="3" t="s">
        <v>428</v>
      </c>
      <c r="B427" s="2">
        <v>4.0000000000000001E-3</v>
      </c>
      <c r="C427" s="2">
        <v>0</v>
      </c>
      <c r="D427" s="2">
        <v>0</v>
      </c>
      <c r="E427" s="2">
        <v>0</v>
      </c>
      <c r="F427" s="2">
        <f>VLOOKUP(Reach19[[#This Row],[Station]],'[9]Reach and Share'!$A$1:$B$562,2,0)</f>
        <v>0</v>
      </c>
      <c r="G427" s="2">
        <f>Reach19[[#This Row],[Q1''2025]]-Reach19[[#This Row],[Q4''2024]]</f>
        <v>0</v>
      </c>
    </row>
    <row r="428" spans="1:7" x14ac:dyDescent="0.45">
      <c r="A428" s="3" t="s">
        <v>430</v>
      </c>
      <c r="B428" s="2">
        <v>0</v>
      </c>
      <c r="C428" s="2">
        <v>0</v>
      </c>
      <c r="D428" s="2">
        <v>0</v>
      </c>
      <c r="E428" s="2">
        <v>0</v>
      </c>
      <c r="F428" s="2">
        <f>VLOOKUP(Reach19[[#This Row],[Station]],'[9]Reach and Share'!$A$1:$B$562,2,0)</f>
        <v>0</v>
      </c>
      <c r="G428" s="2">
        <f>Reach19[[#This Row],[Q1''2025]]-Reach19[[#This Row],[Q4''2024]]</f>
        <v>0</v>
      </c>
    </row>
    <row r="429" spans="1:7" x14ac:dyDescent="0.45">
      <c r="A429" s="3" t="s">
        <v>509</v>
      </c>
      <c r="B429" s="2"/>
      <c r="C429" s="2"/>
      <c r="D429" s="2"/>
      <c r="E429" s="2">
        <v>0</v>
      </c>
      <c r="F429" s="2">
        <f>VLOOKUP(Reach19[[#This Row],[Station]],'[9]Reach and Share'!$A$1:$B$562,2,0)</f>
        <v>0</v>
      </c>
      <c r="G429" s="2">
        <f>Reach19[[#This Row],[Q1''2025]]-Reach19[[#This Row],[Q4''2024]]</f>
        <v>0</v>
      </c>
    </row>
    <row r="430" spans="1:7" x14ac:dyDescent="0.45">
      <c r="A430" s="3" t="s">
        <v>429</v>
      </c>
      <c r="B430" s="2">
        <v>0</v>
      </c>
      <c r="C430" s="2">
        <v>0</v>
      </c>
      <c r="D430" s="2">
        <v>0</v>
      </c>
      <c r="E430" s="2">
        <v>0</v>
      </c>
      <c r="F430" s="2">
        <f>VLOOKUP(Reach19[[#This Row],[Station]],'[9]Reach and Share'!$A$1:$B$562,2,0)</f>
        <v>0</v>
      </c>
      <c r="G430" s="2">
        <f>Reach19[[#This Row],[Q1''2025]]-Reach19[[#This Row],[Q4''2024]]</f>
        <v>0</v>
      </c>
    </row>
    <row r="431" spans="1:7" x14ac:dyDescent="0.45">
      <c r="A431" s="3" t="s">
        <v>389</v>
      </c>
      <c r="B431" s="2">
        <v>0</v>
      </c>
      <c r="C431" s="2">
        <v>0</v>
      </c>
      <c r="D431" s="2">
        <v>0</v>
      </c>
      <c r="E431" s="2">
        <v>0</v>
      </c>
      <c r="F431" s="2">
        <f>VLOOKUP(Reach19[[#This Row],[Station]],'[9]Reach and Share'!$A$1:$B$562,2,0)</f>
        <v>0</v>
      </c>
      <c r="G431" s="2">
        <f>Reach19[[#This Row],[Q1''2025]]-Reach19[[#This Row],[Q4''2024]]</f>
        <v>0</v>
      </c>
    </row>
    <row r="432" spans="1:7" x14ac:dyDescent="0.45">
      <c r="A432" s="3" t="s">
        <v>45</v>
      </c>
      <c r="B432" s="2">
        <v>0</v>
      </c>
      <c r="C432" s="2">
        <v>0</v>
      </c>
      <c r="D432" s="2">
        <v>0</v>
      </c>
      <c r="E432" s="2">
        <v>0</v>
      </c>
      <c r="F432" s="2">
        <f>VLOOKUP(Reach19[[#This Row],[Station]],'[9]Reach and Share'!$A$1:$B$562,2,0)</f>
        <v>0</v>
      </c>
      <c r="G432" s="2">
        <f>Reach19[[#This Row],[Q1''2025]]-Reach19[[#This Row],[Q4''2024]]</f>
        <v>0</v>
      </c>
    </row>
    <row r="433" spans="1:7" x14ac:dyDescent="0.45">
      <c r="A433" s="3" t="s">
        <v>311</v>
      </c>
      <c r="B433" s="2">
        <v>0</v>
      </c>
      <c r="C433" s="2">
        <v>0</v>
      </c>
      <c r="D433" s="2">
        <v>0</v>
      </c>
      <c r="E433" s="2">
        <v>0</v>
      </c>
      <c r="F433" s="2">
        <f>VLOOKUP(Reach19[[#This Row],[Station]],'[9]Reach and Share'!$A$1:$B$562,2,0)</f>
        <v>0</v>
      </c>
      <c r="G433" s="2">
        <f>Reach19[[#This Row],[Q1''2025]]-Reach19[[#This Row],[Q4''2024]]</f>
        <v>0</v>
      </c>
    </row>
    <row r="434" spans="1:7" x14ac:dyDescent="0.45">
      <c r="A434" s="3" t="s">
        <v>390</v>
      </c>
      <c r="B434" s="2">
        <v>0</v>
      </c>
      <c r="C434" s="2">
        <v>0</v>
      </c>
      <c r="D434" s="2">
        <v>0</v>
      </c>
      <c r="E434" s="2">
        <v>0</v>
      </c>
      <c r="F434" s="2">
        <f>VLOOKUP(Reach19[[#This Row],[Station]],'[9]Reach and Share'!$A$1:$B$562,2,0)</f>
        <v>0</v>
      </c>
      <c r="G434" s="2">
        <f>Reach19[[#This Row],[Q1''2025]]-Reach19[[#This Row],[Q4''2024]]</f>
        <v>0</v>
      </c>
    </row>
    <row r="435" spans="1:7" x14ac:dyDescent="0.45">
      <c r="A435" s="3" t="s">
        <v>487</v>
      </c>
      <c r="B435" s="2"/>
      <c r="C435" s="2"/>
      <c r="D435" s="2">
        <v>0</v>
      </c>
      <c r="E435" s="2">
        <v>0</v>
      </c>
      <c r="F435" s="2">
        <f>VLOOKUP(Reach19[[#This Row],[Station]],'[9]Reach and Share'!$A$1:$B$562,2,0)</f>
        <v>0</v>
      </c>
      <c r="G435" s="2">
        <f>Reach19[[#This Row],[Q1''2025]]-Reach19[[#This Row],[Q4''2024]]</f>
        <v>0</v>
      </c>
    </row>
    <row r="436" spans="1:7" x14ac:dyDescent="0.45">
      <c r="A436" s="3" t="s">
        <v>392</v>
      </c>
      <c r="B436" s="2">
        <v>0</v>
      </c>
      <c r="C436" s="2">
        <v>0</v>
      </c>
      <c r="D436" s="2">
        <v>0</v>
      </c>
      <c r="E436" s="2">
        <v>0</v>
      </c>
      <c r="F436" s="2">
        <f>VLOOKUP(Reach19[[#This Row],[Station]],'[9]Reach and Share'!$A$1:$B$562,2,0)</f>
        <v>0</v>
      </c>
      <c r="G436" s="2">
        <f>Reach19[[#This Row],[Q1''2025]]-Reach19[[#This Row],[Q4''2024]]</f>
        <v>0</v>
      </c>
    </row>
    <row r="437" spans="1:7" x14ac:dyDescent="0.45">
      <c r="A437" s="3" t="s">
        <v>391</v>
      </c>
      <c r="B437" s="2">
        <v>0</v>
      </c>
      <c r="C437" s="2">
        <v>0</v>
      </c>
      <c r="D437" s="2">
        <v>0</v>
      </c>
      <c r="E437" s="2">
        <v>0</v>
      </c>
      <c r="F437" s="2">
        <f>VLOOKUP(Reach19[[#This Row],[Station]],'[9]Reach and Share'!$A$1:$B$562,2,0)</f>
        <v>0</v>
      </c>
      <c r="G437" s="2">
        <f>Reach19[[#This Row],[Q1''2025]]-Reach19[[#This Row],[Q4''2024]]</f>
        <v>0</v>
      </c>
    </row>
    <row r="438" spans="1:7" x14ac:dyDescent="0.45">
      <c r="A438" s="3" t="s">
        <v>474</v>
      </c>
      <c r="B438" s="2"/>
      <c r="C438" s="2"/>
      <c r="D438" s="2">
        <v>0</v>
      </c>
      <c r="E438" s="2">
        <v>0</v>
      </c>
      <c r="F438" s="2">
        <f>VLOOKUP(Reach19[[#This Row],[Station]],'[9]Reach and Share'!$A$1:$B$562,2,0)</f>
        <v>0</v>
      </c>
      <c r="G438" s="2">
        <f>Reach19[[#This Row],[Q1''2025]]-Reach19[[#This Row],[Q4''2024]]</f>
        <v>0</v>
      </c>
    </row>
    <row r="439" spans="1:7" x14ac:dyDescent="0.45">
      <c r="A439" s="3" t="s">
        <v>201</v>
      </c>
      <c r="B439" s="2">
        <v>0</v>
      </c>
      <c r="C439" s="2">
        <v>0</v>
      </c>
      <c r="D439" s="2">
        <v>0</v>
      </c>
      <c r="E439" s="2">
        <v>0</v>
      </c>
      <c r="F439" s="2">
        <f>VLOOKUP(Reach19[[#This Row],[Station]],'[9]Reach and Share'!$A$1:$B$562,2,0)</f>
        <v>0</v>
      </c>
      <c r="G439" s="2">
        <f>Reach19[[#This Row],[Q1''2025]]-Reach19[[#This Row],[Q4''2024]]</f>
        <v>0</v>
      </c>
    </row>
    <row r="440" spans="1:7" x14ac:dyDescent="0.45">
      <c r="A440" s="3" t="s">
        <v>437</v>
      </c>
      <c r="B440" s="2"/>
      <c r="C440" s="2">
        <v>0</v>
      </c>
      <c r="D440" s="2">
        <v>0</v>
      </c>
      <c r="E440" s="2">
        <v>0</v>
      </c>
      <c r="F440" s="2">
        <f>VLOOKUP(Reach19[[#This Row],[Station]],'[9]Reach and Share'!$A$1:$B$562,2,0)</f>
        <v>0</v>
      </c>
      <c r="G440" s="2">
        <f>Reach19[[#This Row],[Q1''2025]]-Reach19[[#This Row],[Q4''2024]]</f>
        <v>0</v>
      </c>
    </row>
    <row r="441" spans="1:7" x14ac:dyDescent="0.45">
      <c r="A441" s="3" t="s">
        <v>84</v>
      </c>
      <c r="B441" s="2">
        <v>0</v>
      </c>
      <c r="C441" s="2">
        <v>0</v>
      </c>
      <c r="D441" s="2">
        <v>0</v>
      </c>
      <c r="E441" s="2">
        <v>0</v>
      </c>
      <c r="F441" s="2">
        <f>VLOOKUP(Reach19[[#This Row],[Station]],'[9]Reach and Share'!$A$1:$B$562,2,0)</f>
        <v>0</v>
      </c>
      <c r="G441" s="2">
        <f>Reach19[[#This Row],[Q1''2025]]-Reach19[[#This Row],[Q4''2024]]</f>
        <v>0</v>
      </c>
    </row>
    <row r="442" spans="1:7" x14ac:dyDescent="0.45">
      <c r="A442" s="3" t="s">
        <v>237</v>
      </c>
      <c r="B442" s="2">
        <v>0</v>
      </c>
      <c r="C442" s="2">
        <v>0</v>
      </c>
      <c r="D442" s="2">
        <v>0</v>
      </c>
      <c r="E442" s="2">
        <v>0</v>
      </c>
      <c r="F442" s="2">
        <f>VLOOKUP(Reach19[[#This Row],[Station]],'[9]Reach and Share'!$A$1:$B$562,2,0)</f>
        <v>0</v>
      </c>
      <c r="G442" s="2">
        <f>Reach19[[#This Row],[Q1''2025]]-Reach19[[#This Row],[Q4''2024]]</f>
        <v>0</v>
      </c>
    </row>
    <row r="443" spans="1:7" x14ac:dyDescent="0.45">
      <c r="A443" s="3" t="s">
        <v>187</v>
      </c>
      <c r="B443" s="2">
        <v>0</v>
      </c>
      <c r="C443" s="2">
        <v>0</v>
      </c>
      <c r="D443" s="2">
        <v>0</v>
      </c>
      <c r="E443" s="2">
        <v>0</v>
      </c>
      <c r="F443" s="2">
        <f>VLOOKUP(Reach19[[#This Row],[Station]],'[9]Reach and Share'!$A$1:$B$562,2,0)</f>
        <v>0</v>
      </c>
      <c r="G443" s="2">
        <f>Reach19[[#This Row],[Q1''2025]]-Reach19[[#This Row],[Q4''2024]]</f>
        <v>0</v>
      </c>
    </row>
    <row r="444" spans="1:7" x14ac:dyDescent="0.45">
      <c r="A444" s="3" t="s">
        <v>146</v>
      </c>
      <c r="B444" s="2">
        <v>0</v>
      </c>
      <c r="C444" s="2">
        <v>0</v>
      </c>
      <c r="D444" s="2">
        <v>0</v>
      </c>
      <c r="E444" s="2">
        <v>0</v>
      </c>
      <c r="F444" s="2">
        <f>VLOOKUP(Reach19[[#This Row],[Station]],'[9]Reach and Share'!$A$1:$B$562,2,0)</f>
        <v>0</v>
      </c>
      <c r="G444" s="2">
        <f>Reach19[[#This Row],[Q1''2025]]-Reach19[[#This Row],[Q4''2024]]</f>
        <v>0</v>
      </c>
    </row>
    <row r="445" spans="1:7" x14ac:dyDescent="0.45">
      <c r="A445" s="3" t="s">
        <v>520</v>
      </c>
      <c r="B445" s="2"/>
      <c r="C445" s="2"/>
      <c r="D445" s="2"/>
      <c r="E445" s="2">
        <v>0</v>
      </c>
      <c r="F445" s="2">
        <f>VLOOKUP(Reach19[[#This Row],[Station]],'[9]Reach and Share'!$A$1:$B$562,2,0)</f>
        <v>0</v>
      </c>
      <c r="G445" s="2">
        <f>Reach19[[#This Row],[Q1''2025]]-Reach19[[#This Row],[Q4''2024]]</f>
        <v>0</v>
      </c>
    </row>
    <row r="446" spans="1:7" x14ac:dyDescent="0.45">
      <c r="A446" s="3" t="s">
        <v>161</v>
      </c>
      <c r="B446" s="2">
        <v>0</v>
      </c>
      <c r="C446" s="2">
        <v>0</v>
      </c>
      <c r="D446" s="2">
        <v>0</v>
      </c>
      <c r="E446" s="2">
        <v>0</v>
      </c>
      <c r="F446" s="2">
        <f>VLOOKUP(Reach19[[#This Row],[Station]],'[9]Reach and Share'!$A$1:$B$562,2,0)</f>
        <v>0</v>
      </c>
      <c r="G446" s="2">
        <f>Reach19[[#This Row],[Q1''2025]]-Reach19[[#This Row],[Q4''2024]]</f>
        <v>0</v>
      </c>
    </row>
    <row r="447" spans="1:7" x14ac:dyDescent="0.45">
      <c r="A447" s="3" t="s">
        <v>93</v>
      </c>
      <c r="B447" s="2">
        <v>0</v>
      </c>
      <c r="C447" s="2">
        <v>0</v>
      </c>
      <c r="D447" s="2">
        <v>0</v>
      </c>
      <c r="E447" s="2">
        <v>0</v>
      </c>
      <c r="F447" s="2">
        <f>VLOOKUP(Reach19[[#This Row],[Station]],'[9]Reach and Share'!$A$1:$B$562,2,0)</f>
        <v>0</v>
      </c>
      <c r="G447" s="2">
        <f>Reach19[[#This Row],[Q1''2025]]-Reach19[[#This Row],[Q4''2024]]</f>
        <v>0</v>
      </c>
    </row>
    <row r="448" spans="1:7" x14ac:dyDescent="0.45">
      <c r="A448" s="3" t="s">
        <v>284</v>
      </c>
      <c r="B448" s="2">
        <v>0</v>
      </c>
      <c r="C448" s="2">
        <v>0</v>
      </c>
      <c r="D448" s="2">
        <v>0</v>
      </c>
      <c r="E448" s="2">
        <v>0</v>
      </c>
      <c r="F448" s="2">
        <f>VLOOKUP(Reach19[[#This Row],[Station]],'[9]Reach and Share'!$A$1:$B$562,2,0)</f>
        <v>0</v>
      </c>
      <c r="G448" s="2">
        <f>Reach19[[#This Row],[Q1''2025]]-Reach19[[#This Row],[Q4''2024]]</f>
        <v>0</v>
      </c>
    </row>
    <row r="449" spans="1:7" x14ac:dyDescent="0.45">
      <c r="A449" s="3" t="s">
        <v>495</v>
      </c>
      <c r="B449" s="2"/>
      <c r="C449" s="2"/>
      <c r="D449" s="2"/>
      <c r="E449" s="2">
        <v>0</v>
      </c>
      <c r="F449" s="2">
        <f>VLOOKUP(Reach19[[#This Row],[Station]],'[9]Reach and Share'!$A$1:$B$562,2,0)</f>
        <v>0</v>
      </c>
      <c r="G449" s="2">
        <f>Reach19[[#This Row],[Q1''2025]]-Reach19[[#This Row],[Q4''2024]]</f>
        <v>0</v>
      </c>
    </row>
    <row r="450" spans="1:7" x14ac:dyDescent="0.45">
      <c r="A450" s="3" t="s">
        <v>285</v>
      </c>
      <c r="B450" s="2">
        <v>0</v>
      </c>
      <c r="C450" s="2">
        <v>0</v>
      </c>
      <c r="D450" s="2">
        <v>0</v>
      </c>
      <c r="E450" s="2">
        <v>0</v>
      </c>
      <c r="F450" s="2">
        <f>VLOOKUP(Reach19[[#This Row],[Station]],'[9]Reach and Share'!$A$1:$B$562,2,0)</f>
        <v>0</v>
      </c>
      <c r="G450" s="2">
        <f>Reach19[[#This Row],[Q1''2025]]-Reach19[[#This Row],[Q4''2024]]</f>
        <v>0</v>
      </c>
    </row>
    <row r="451" spans="1:7" x14ac:dyDescent="0.45">
      <c r="A451" s="3" t="s">
        <v>39</v>
      </c>
      <c r="B451" s="2">
        <v>0</v>
      </c>
      <c r="C451" s="2">
        <v>0</v>
      </c>
      <c r="D451" s="2">
        <v>0</v>
      </c>
      <c r="E451" s="2">
        <v>0</v>
      </c>
      <c r="F451" s="2">
        <f>VLOOKUP(Reach19[[#This Row],[Station]],'[9]Reach and Share'!$A$1:$B$562,2,0)</f>
        <v>0</v>
      </c>
      <c r="G451" s="2">
        <f>Reach19[[#This Row],[Q1''2025]]-Reach19[[#This Row],[Q4''2024]]</f>
        <v>0</v>
      </c>
    </row>
    <row r="452" spans="1:7" x14ac:dyDescent="0.45">
      <c r="A452" s="3" t="s">
        <v>452</v>
      </c>
      <c r="B452" s="2"/>
      <c r="C452" s="2">
        <v>0</v>
      </c>
      <c r="D452" s="2">
        <v>0</v>
      </c>
      <c r="E452" s="2">
        <v>0</v>
      </c>
      <c r="F452" s="2">
        <f>VLOOKUP(Reach19[[#This Row],[Station]],'[9]Reach and Share'!$A$1:$B$562,2,0)</f>
        <v>0</v>
      </c>
      <c r="G452" s="2">
        <f>Reach19[[#This Row],[Q1''2025]]-Reach19[[#This Row],[Q4''2024]]</f>
        <v>0</v>
      </c>
    </row>
    <row r="453" spans="1:7" x14ac:dyDescent="0.45">
      <c r="A453" s="3" t="s">
        <v>282</v>
      </c>
      <c r="B453" s="2">
        <v>0</v>
      </c>
      <c r="C453" s="2">
        <v>0</v>
      </c>
      <c r="D453" s="2">
        <v>0</v>
      </c>
      <c r="E453" s="2">
        <v>0</v>
      </c>
      <c r="F453" s="2">
        <f>VLOOKUP(Reach19[[#This Row],[Station]],'[9]Reach and Share'!$A$1:$B$562,2,0)</f>
        <v>0</v>
      </c>
      <c r="G453" s="2">
        <f>Reach19[[#This Row],[Q1''2025]]-Reach19[[#This Row],[Q4''2024]]</f>
        <v>0</v>
      </c>
    </row>
    <row r="454" spans="1:7" x14ac:dyDescent="0.45">
      <c r="A454" s="3" t="s">
        <v>310</v>
      </c>
      <c r="B454" s="2">
        <v>0</v>
      </c>
      <c r="C454" s="2">
        <v>0</v>
      </c>
      <c r="D454" s="2">
        <v>0</v>
      </c>
      <c r="E454" s="2">
        <v>0</v>
      </c>
      <c r="F454" s="2">
        <f>VLOOKUP(Reach19[[#This Row],[Station]],'[9]Reach and Share'!$A$1:$B$562,2,0)</f>
        <v>0</v>
      </c>
      <c r="G454" s="2">
        <f>Reach19[[#This Row],[Q1''2025]]-Reach19[[#This Row],[Q4''2024]]</f>
        <v>0</v>
      </c>
    </row>
    <row r="455" spans="1:7" x14ac:dyDescent="0.45">
      <c r="A455" s="3" t="s">
        <v>288</v>
      </c>
      <c r="B455" s="2">
        <v>0</v>
      </c>
      <c r="C455" s="2">
        <v>0</v>
      </c>
      <c r="D455" s="2">
        <v>0</v>
      </c>
      <c r="E455" s="2">
        <v>0</v>
      </c>
      <c r="F455" s="2">
        <f>VLOOKUP(Reach19[[#This Row],[Station]],'[9]Reach and Share'!$A$1:$B$562,2,0)</f>
        <v>0</v>
      </c>
      <c r="G455" s="2">
        <f>Reach19[[#This Row],[Q1''2025]]-Reach19[[#This Row],[Q4''2024]]</f>
        <v>0</v>
      </c>
    </row>
    <row r="456" spans="1:7" x14ac:dyDescent="0.45">
      <c r="A456" s="3" t="s">
        <v>188</v>
      </c>
      <c r="B456" s="2">
        <v>0</v>
      </c>
      <c r="C456" s="2">
        <v>0</v>
      </c>
      <c r="D456" s="2">
        <v>0</v>
      </c>
      <c r="E456" s="2">
        <v>0</v>
      </c>
      <c r="F456" s="2">
        <f>VLOOKUP(Reach19[[#This Row],[Station]],'[9]Reach and Share'!$A$1:$B$562,2,0)</f>
        <v>0</v>
      </c>
      <c r="G456" s="2">
        <f>Reach19[[#This Row],[Q1''2025]]-Reach19[[#This Row],[Q4''2024]]</f>
        <v>0</v>
      </c>
    </row>
    <row r="457" spans="1:7" x14ac:dyDescent="0.45">
      <c r="A457" s="3" t="s">
        <v>267</v>
      </c>
      <c r="B457" s="2">
        <v>0</v>
      </c>
      <c r="C457" s="2">
        <v>0</v>
      </c>
      <c r="D457" s="2">
        <v>0</v>
      </c>
      <c r="E457" s="2">
        <v>0</v>
      </c>
      <c r="F457" s="2">
        <f>VLOOKUP(Reach19[[#This Row],[Station]],'[9]Reach and Share'!$A$1:$B$562,2,0)</f>
        <v>0</v>
      </c>
      <c r="G457" s="2">
        <f>Reach19[[#This Row],[Q1''2025]]-Reach19[[#This Row],[Q4''2024]]</f>
        <v>0</v>
      </c>
    </row>
    <row r="458" spans="1:7" x14ac:dyDescent="0.45">
      <c r="A458" s="3" t="s">
        <v>269</v>
      </c>
      <c r="B458" s="2">
        <v>0</v>
      </c>
      <c r="C458" s="2">
        <v>0</v>
      </c>
      <c r="D458" s="2">
        <v>0</v>
      </c>
      <c r="E458" s="2">
        <v>0</v>
      </c>
      <c r="F458" s="2">
        <f>VLOOKUP(Reach19[[#This Row],[Station]],'[9]Reach and Share'!$A$1:$B$562,2,0)</f>
        <v>0</v>
      </c>
      <c r="G458" s="2">
        <f>Reach19[[#This Row],[Q1''2025]]-Reach19[[#This Row],[Q4''2024]]</f>
        <v>0</v>
      </c>
    </row>
    <row r="459" spans="1:7" x14ac:dyDescent="0.45">
      <c r="A459" s="3" t="s">
        <v>503</v>
      </c>
      <c r="B459" s="2"/>
      <c r="C459" s="2"/>
      <c r="D459" s="2"/>
      <c r="E459" s="2">
        <v>0</v>
      </c>
      <c r="F459" s="2">
        <f>VLOOKUP(Reach19[[#This Row],[Station]],'[9]Reach and Share'!$A$1:$B$562,2,0)</f>
        <v>0</v>
      </c>
      <c r="G459" s="2">
        <f>Reach19[[#This Row],[Q1''2025]]-Reach19[[#This Row],[Q4''2024]]</f>
        <v>0</v>
      </c>
    </row>
    <row r="460" spans="1:7" x14ac:dyDescent="0.45">
      <c r="A460" s="3" t="s">
        <v>466</v>
      </c>
      <c r="B460" s="2"/>
      <c r="C460" s="2"/>
      <c r="D460" s="2">
        <v>0</v>
      </c>
      <c r="E460" s="2">
        <v>0</v>
      </c>
      <c r="F460" s="2">
        <f>VLOOKUP(Reach19[[#This Row],[Station]],'[9]Reach and Share'!$A$1:$B$562,2,0)</f>
        <v>0</v>
      </c>
      <c r="G460" s="2">
        <f>Reach19[[#This Row],[Q1''2025]]-Reach19[[#This Row],[Q4''2024]]</f>
        <v>0</v>
      </c>
    </row>
    <row r="461" spans="1:7" x14ac:dyDescent="0.45">
      <c r="A461" s="3" t="s">
        <v>159</v>
      </c>
      <c r="B461" s="2">
        <v>0</v>
      </c>
      <c r="C461" s="2">
        <v>0</v>
      </c>
      <c r="D461" s="2">
        <v>0</v>
      </c>
      <c r="E461" s="2">
        <v>0</v>
      </c>
      <c r="F461" s="2">
        <f>VLOOKUP(Reach19[[#This Row],[Station]],'[9]Reach and Share'!$A$1:$B$562,2,0)</f>
        <v>0</v>
      </c>
      <c r="G461" s="2">
        <f>Reach19[[#This Row],[Q1''2025]]-Reach19[[#This Row],[Q4''2024]]</f>
        <v>0</v>
      </c>
    </row>
    <row r="462" spans="1:7" x14ac:dyDescent="0.45">
      <c r="A462" s="3" t="s">
        <v>33</v>
      </c>
      <c r="B462" s="2">
        <v>0</v>
      </c>
      <c r="C462" s="2">
        <v>0</v>
      </c>
      <c r="D462" s="2">
        <v>0</v>
      </c>
      <c r="E462" s="2">
        <v>0</v>
      </c>
      <c r="F462" s="2">
        <f>VLOOKUP(Reach19[[#This Row],[Station]],'[9]Reach and Share'!$A$1:$B$562,2,0)</f>
        <v>0</v>
      </c>
      <c r="G462" s="2">
        <f>Reach19[[#This Row],[Q1''2025]]-Reach19[[#This Row],[Q4''2024]]</f>
        <v>0</v>
      </c>
    </row>
    <row r="463" spans="1:7" x14ac:dyDescent="0.45">
      <c r="A463" s="3" t="s">
        <v>265</v>
      </c>
      <c r="B463" s="2">
        <v>0</v>
      </c>
      <c r="C463" s="2">
        <v>0</v>
      </c>
      <c r="D463" s="2">
        <v>0</v>
      </c>
      <c r="E463" s="2">
        <v>0</v>
      </c>
      <c r="F463" s="2">
        <f>VLOOKUP(Reach19[[#This Row],[Station]],'[9]Reach and Share'!$A$1:$B$562,2,0)</f>
        <v>0</v>
      </c>
      <c r="G463" s="2">
        <f>Reach19[[#This Row],[Q1''2025]]-Reach19[[#This Row],[Q4''2024]]</f>
        <v>0</v>
      </c>
    </row>
    <row r="464" spans="1:7" x14ac:dyDescent="0.45">
      <c r="A464" s="3" t="s">
        <v>221</v>
      </c>
      <c r="B464" s="2">
        <v>0</v>
      </c>
      <c r="C464" s="2">
        <v>0</v>
      </c>
      <c r="D464" s="2">
        <v>0</v>
      </c>
      <c r="E464" s="2">
        <v>0</v>
      </c>
      <c r="F464" s="2">
        <f>VLOOKUP(Reach19[[#This Row],[Station]],'[9]Reach and Share'!$A$1:$B$562,2,0)</f>
        <v>0</v>
      </c>
      <c r="G464" s="2">
        <f>Reach19[[#This Row],[Q1''2025]]-Reach19[[#This Row],[Q4''2024]]</f>
        <v>0</v>
      </c>
    </row>
    <row r="465" spans="1:7" x14ac:dyDescent="0.45">
      <c r="A465" s="3" t="s">
        <v>244</v>
      </c>
      <c r="B465" s="2">
        <v>0</v>
      </c>
      <c r="C465" s="2">
        <v>0</v>
      </c>
      <c r="D465" s="2">
        <v>0</v>
      </c>
      <c r="E465" s="2">
        <v>0</v>
      </c>
      <c r="F465" s="2">
        <f>VLOOKUP(Reach19[[#This Row],[Station]],'[9]Reach and Share'!$A$1:$B$562,2,0)</f>
        <v>0</v>
      </c>
      <c r="G465" s="2">
        <f>Reach19[[#This Row],[Q1''2025]]-Reach19[[#This Row],[Q4''2024]]</f>
        <v>0</v>
      </c>
    </row>
    <row r="466" spans="1:7" x14ac:dyDescent="0.45">
      <c r="A466" s="3" t="s">
        <v>308</v>
      </c>
      <c r="B466" s="2">
        <v>0</v>
      </c>
      <c r="C466" s="2">
        <v>0</v>
      </c>
      <c r="D466" s="2">
        <v>0</v>
      </c>
      <c r="E466" s="2">
        <v>0</v>
      </c>
      <c r="F466" s="2">
        <f>VLOOKUP(Reach19[[#This Row],[Station]],'[9]Reach and Share'!$A$1:$B$562,2,0)</f>
        <v>0</v>
      </c>
      <c r="G466" s="2">
        <f>Reach19[[#This Row],[Q1''2025]]-Reach19[[#This Row],[Q4''2024]]</f>
        <v>0</v>
      </c>
    </row>
    <row r="467" spans="1:7" x14ac:dyDescent="0.45">
      <c r="A467" s="3" t="s">
        <v>25</v>
      </c>
      <c r="B467" s="2">
        <v>0</v>
      </c>
      <c r="C467" s="2">
        <v>0</v>
      </c>
      <c r="D467" s="2">
        <v>0</v>
      </c>
      <c r="E467" s="2">
        <v>0</v>
      </c>
      <c r="F467" s="2">
        <f>VLOOKUP(Reach19[[#This Row],[Station]],'[9]Reach and Share'!$A$1:$B$562,2,0)</f>
        <v>0</v>
      </c>
      <c r="G467" s="2">
        <f>Reach19[[#This Row],[Q1''2025]]-Reach19[[#This Row],[Q4''2024]]</f>
        <v>0</v>
      </c>
    </row>
    <row r="468" spans="1:7" x14ac:dyDescent="0.45">
      <c r="A468" s="3" t="s">
        <v>504</v>
      </c>
      <c r="B468" s="2"/>
      <c r="C468" s="2"/>
      <c r="D468" s="2"/>
      <c r="E468" s="2">
        <v>0</v>
      </c>
      <c r="F468" s="2">
        <f>VLOOKUP(Reach19[[#This Row],[Station]],'[9]Reach and Share'!$A$1:$B$562,2,0)</f>
        <v>0</v>
      </c>
      <c r="G468" s="2">
        <f>Reach19[[#This Row],[Q1''2025]]-Reach19[[#This Row],[Q4''2024]]</f>
        <v>0</v>
      </c>
    </row>
    <row r="469" spans="1:7" x14ac:dyDescent="0.45">
      <c r="A469" s="3" t="s">
        <v>478</v>
      </c>
      <c r="B469" s="2"/>
      <c r="C469" s="2"/>
      <c r="D469" s="2">
        <v>0</v>
      </c>
      <c r="E469" s="2">
        <v>0</v>
      </c>
      <c r="F469" s="2">
        <f>VLOOKUP(Reach19[[#This Row],[Station]],'[9]Reach and Share'!$A$1:$B$562,2,0)</f>
        <v>0</v>
      </c>
      <c r="G469" s="2">
        <f>Reach19[[#This Row],[Q1''2025]]-Reach19[[#This Row],[Q4''2024]]</f>
        <v>0</v>
      </c>
    </row>
    <row r="470" spans="1:7" x14ac:dyDescent="0.45">
      <c r="A470" s="3" t="s">
        <v>287</v>
      </c>
      <c r="B470" s="2">
        <v>2.3400000000000001E-2</v>
      </c>
      <c r="C470" s="2">
        <v>0</v>
      </c>
      <c r="D470" s="2">
        <v>0</v>
      </c>
      <c r="E470" s="2">
        <v>0</v>
      </c>
      <c r="F470" s="2">
        <f>VLOOKUP(Reach19[[#This Row],[Station]],'[9]Reach and Share'!$A$1:$B$562,2,0)</f>
        <v>0</v>
      </c>
      <c r="G470" s="2">
        <f>Reach19[[#This Row],[Q1''2025]]-Reach19[[#This Row],[Q4''2024]]</f>
        <v>0</v>
      </c>
    </row>
    <row r="471" spans="1:7" x14ac:dyDescent="0.45">
      <c r="A471" s="3" t="s">
        <v>309</v>
      </c>
      <c r="B471" s="2">
        <v>0</v>
      </c>
      <c r="C471" s="2">
        <v>0</v>
      </c>
      <c r="D471" s="2">
        <v>0</v>
      </c>
      <c r="E471" s="2">
        <v>0</v>
      </c>
      <c r="F471" s="2">
        <f>VLOOKUP(Reach19[[#This Row],[Station]],'[9]Reach and Share'!$A$1:$B$562,2,0)</f>
        <v>0</v>
      </c>
      <c r="G471" s="2">
        <f>Reach19[[#This Row],[Q1''2025]]-Reach19[[#This Row],[Q4''2024]]</f>
        <v>0</v>
      </c>
    </row>
    <row r="472" spans="1:7" x14ac:dyDescent="0.45">
      <c r="A472" s="3" t="s">
        <v>479</v>
      </c>
      <c r="B472" s="2"/>
      <c r="C472" s="2"/>
      <c r="D472" s="2">
        <v>0</v>
      </c>
      <c r="E472" s="2">
        <v>0</v>
      </c>
      <c r="F472" s="2">
        <f>VLOOKUP(Reach19[[#This Row],[Station]],'[9]Reach and Share'!$A$1:$B$562,2,0)</f>
        <v>0</v>
      </c>
      <c r="G472" s="2">
        <f>Reach19[[#This Row],[Q1''2025]]-Reach19[[#This Row],[Q4''2024]]</f>
        <v>0</v>
      </c>
    </row>
    <row r="473" spans="1:7" x14ac:dyDescent="0.45">
      <c r="A473" s="3" t="s">
        <v>184</v>
      </c>
      <c r="B473" s="2">
        <v>0</v>
      </c>
      <c r="C473" s="2">
        <v>0</v>
      </c>
      <c r="D473" s="2">
        <v>0</v>
      </c>
      <c r="E473" s="2">
        <v>0</v>
      </c>
      <c r="F473" s="2">
        <f>VLOOKUP(Reach19[[#This Row],[Station]],'[9]Reach and Share'!$A$1:$B$562,2,0)</f>
        <v>0</v>
      </c>
      <c r="G473" s="2">
        <f>Reach19[[#This Row],[Q1''2025]]-Reach19[[#This Row],[Q4''2024]]</f>
        <v>0</v>
      </c>
    </row>
    <row r="474" spans="1:7" x14ac:dyDescent="0.45">
      <c r="A474" s="3" t="s">
        <v>266</v>
      </c>
      <c r="B474" s="2">
        <v>0</v>
      </c>
      <c r="C474" s="2">
        <v>0</v>
      </c>
      <c r="D474" s="2">
        <v>0</v>
      </c>
      <c r="E474" s="2">
        <v>0</v>
      </c>
      <c r="F474" s="2">
        <f>VLOOKUP(Reach19[[#This Row],[Station]],'[9]Reach and Share'!$A$1:$B$562,2,0)</f>
        <v>0</v>
      </c>
      <c r="G474" s="2">
        <f>Reach19[[#This Row],[Q1''2025]]-Reach19[[#This Row],[Q4''2024]]</f>
        <v>0</v>
      </c>
    </row>
    <row r="475" spans="1:7" x14ac:dyDescent="0.45">
      <c r="A475" s="3" t="s">
        <v>522</v>
      </c>
      <c r="B475" s="2"/>
      <c r="C475" s="2"/>
      <c r="D475" s="2"/>
      <c r="E475" s="2">
        <v>0</v>
      </c>
      <c r="F475" s="2">
        <f>VLOOKUP(Reach19[[#This Row],[Station]],'[9]Reach and Share'!$A$1:$B$562,2,0)</f>
        <v>0</v>
      </c>
      <c r="G475" s="2">
        <f>Reach19[[#This Row],[Q1''2025]]-Reach19[[#This Row],[Q4''2024]]</f>
        <v>0</v>
      </c>
    </row>
    <row r="476" spans="1:7" x14ac:dyDescent="0.45">
      <c r="A476" s="3" t="s">
        <v>273</v>
      </c>
      <c r="B476" s="2">
        <v>0</v>
      </c>
      <c r="C476" s="2">
        <v>0</v>
      </c>
      <c r="D476" s="2">
        <v>0</v>
      </c>
      <c r="E476" s="2">
        <v>0</v>
      </c>
      <c r="F476" s="2">
        <f>VLOOKUP(Reach19[[#This Row],[Station]],'[9]Reach and Share'!$A$1:$B$562,2,0)</f>
        <v>0</v>
      </c>
      <c r="G476" s="2">
        <f>Reach19[[#This Row],[Q1''2025]]-Reach19[[#This Row],[Q4''2024]]</f>
        <v>0</v>
      </c>
    </row>
    <row r="477" spans="1:7" x14ac:dyDescent="0.45">
      <c r="A477" s="3" t="s">
        <v>494</v>
      </c>
      <c r="B477" s="2"/>
      <c r="C477" s="2"/>
      <c r="D477" s="2"/>
      <c r="E477" s="2">
        <v>0</v>
      </c>
      <c r="F477" s="2">
        <f>VLOOKUP(Reach19[[#This Row],[Station]],'[9]Reach and Share'!$A$1:$B$562,2,0)</f>
        <v>0</v>
      </c>
      <c r="G477" s="2">
        <f>Reach19[[#This Row],[Q1''2025]]-Reach19[[#This Row],[Q4''2024]]</f>
        <v>0</v>
      </c>
    </row>
    <row r="478" spans="1:7" x14ac:dyDescent="0.45">
      <c r="A478" s="3" t="s">
        <v>272</v>
      </c>
      <c r="B478" s="2">
        <v>0</v>
      </c>
      <c r="C478" s="2">
        <v>0</v>
      </c>
      <c r="D478" s="2">
        <v>0</v>
      </c>
      <c r="E478" s="2">
        <v>0</v>
      </c>
      <c r="F478" s="2">
        <f>VLOOKUP(Reach19[[#This Row],[Station]],'[9]Reach and Share'!$A$1:$B$562,2,0)</f>
        <v>0</v>
      </c>
      <c r="G478" s="2">
        <f>Reach19[[#This Row],[Q1''2025]]-Reach19[[#This Row],[Q4''2024]]</f>
        <v>0</v>
      </c>
    </row>
    <row r="479" spans="1:7" x14ac:dyDescent="0.45">
      <c r="A479" s="3" t="s">
        <v>274</v>
      </c>
      <c r="B479" s="2">
        <v>0</v>
      </c>
      <c r="C479" s="2">
        <v>0</v>
      </c>
      <c r="D479" s="2">
        <v>0</v>
      </c>
      <c r="E479" s="2">
        <v>0</v>
      </c>
      <c r="F479" s="2">
        <f>VLOOKUP(Reach19[[#This Row],[Station]],'[9]Reach and Share'!$A$1:$B$562,2,0)</f>
        <v>0</v>
      </c>
      <c r="G479" s="2">
        <f>Reach19[[#This Row],[Q1''2025]]-Reach19[[#This Row],[Q4''2024]]</f>
        <v>0</v>
      </c>
    </row>
    <row r="480" spans="1:7" x14ac:dyDescent="0.45">
      <c r="A480" s="3" t="s">
        <v>276</v>
      </c>
      <c r="B480" s="2">
        <v>0</v>
      </c>
      <c r="C480" s="2">
        <v>0</v>
      </c>
      <c r="D480" s="2">
        <v>0</v>
      </c>
      <c r="E480" s="2">
        <v>0</v>
      </c>
      <c r="F480" s="2">
        <f>VLOOKUP(Reach19[[#This Row],[Station]],'[9]Reach and Share'!$A$1:$B$562,2,0)</f>
        <v>0</v>
      </c>
      <c r="G480" s="2">
        <f>Reach19[[#This Row],[Q1''2025]]-Reach19[[#This Row],[Q4''2024]]</f>
        <v>0</v>
      </c>
    </row>
    <row r="481" spans="1:7" x14ac:dyDescent="0.45">
      <c r="A481" s="3" t="s">
        <v>275</v>
      </c>
      <c r="B481" s="2">
        <v>0</v>
      </c>
      <c r="C481" s="2">
        <v>0</v>
      </c>
      <c r="D481" s="2">
        <v>0</v>
      </c>
      <c r="E481" s="2">
        <v>0</v>
      </c>
      <c r="F481" s="2">
        <f>VLOOKUP(Reach19[[#This Row],[Station]],'[9]Reach and Share'!$A$1:$B$562,2,0)</f>
        <v>0</v>
      </c>
      <c r="G481" s="2">
        <f>Reach19[[#This Row],[Q1''2025]]-Reach19[[#This Row],[Q4''2024]]</f>
        <v>0</v>
      </c>
    </row>
    <row r="482" spans="1:7" x14ac:dyDescent="0.45">
      <c r="A482" s="3" t="s">
        <v>271</v>
      </c>
      <c r="B482" s="2">
        <v>0</v>
      </c>
      <c r="C482" s="2">
        <v>0</v>
      </c>
      <c r="D482" s="2">
        <v>0</v>
      </c>
      <c r="E482" s="2">
        <v>0</v>
      </c>
      <c r="F482" s="2">
        <f>VLOOKUP(Reach19[[#This Row],[Station]],'[9]Reach and Share'!$A$1:$B$562,2,0)</f>
        <v>0</v>
      </c>
      <c r="G482" s="2">
        <f>Reach19[[#This Row],[Q1''2025]]-Reach19[[#This Row],[Q4''2024]]</f>
        <v>0</v>
      </c>
    </row>
    <row r="483" spans="1:7" x14ac:dyDescent="0.45">
      <c r="A483" s="3" t="s">
        <v>338</v>
      </c>
      <c r="B483" s="2">
        <v>0</v>
      </c>
      <c r="C483" s="2">
        <v>0</v>
      </c>
      <c r="D483" s="2">
        <v>0</v>
      </c>
      <c r="E483" s="2">
        <v>0</v>
      </c>
      <c r="F483" s="2">
        <f>VLOOKUP(Reach19[[#This Row],[Station]],'[9]Reach and Share'!$A$1:$B$562,2,0)</f>
        <v>0</v>
      </c>
      <c r="G483" s="2">
        <f>Reach19[[#This Row],[Q1''2025]]-Reach19[[#This Row],[Q4''2024]]</f>
        <v>0</v>
      </c>
    </row>
    <row r="484" spans="1:7" x14ac:dyDescent="0.45">
      <c r="A484" s="3" t="s">
        <v>144</v>
      </c>
      <c r="B484" s="2">
        <v>0</v>
      </c>
      <c r="C484" s="2">
        <v>0</v>
      </c>
      <c r="D484" s="2">
        <v>0</v>
      </c>
      <c r="E484" s="2">
        <v>0</v>
      </c>
      <c r="F484" s="2">
        <f>VLOOKUP(Reach19[[#This Row],[Station]],'[9]Reach and Share'!$A$1:$B$562,2,0)</f>
        <v>0</v>
      </c>
      <c r="G484" s="2">
        <f>Reach19[[#This Row],[Q1''2025]]-Reach19[[#This Row],[Q4''2024]]</f>
        <v>0</v>
      </c>
    </row>
    <row r="485" spans="1:7" x14ac:dyDescent="0.45">
      <c r="A485" s="3" t="s">
        <v>236</v>
      </c>
      <c r="B485" s="2">
        <v>0</v>
      </c>
      <c r="C485" s="2">
        <v>0</v>
      </c>
      <c r="D485" s="2">
        <v>0</v>
      </c>
      <c r="E485" s="2">
        <v>0</v>
      </c>
      <c r="F485" s="2">
        <f>VLOOKUP(Reach19[[#This Row],[Station]],'[9]Reach and Share'!$A$1:$B$562,2,0)</f>
        <v>0</v>
      </c>
      <c r="G485" s="2">
        <f>Reach19[[#This Row],[Q1''2025]]-Reach19[[#This Row],[Q4''2024]]</f>
        <v>0</v>
      </c>
    </row>
    <row r="486" spans="1:7" x14ac:dyDescent="0.45">
      <c r="A486" s="3" t="s">
        <v>337</v>
      </c>
      <c r="B486" s="2">
        <v>0</v>
      </c>
      <c r="C486" s="2">
        <v>0</v>
      </c>
      <c r="D486" s="2">
        <v>0</v>
      </c>
      <c r="E486" s="2">
        <v>0</v>
      </c>
      <c r="F486" s="2">
        <f>VLOOKUP(Reach19[[#This Row],[Station]],'[9]Reach and Share'!$A$1:$B$562,2,0)</f>
        <v>0</v>
      </c>
      <c r="G486" s="2">
        <f>Reach19[[#This Row],[Q1''2025]]-Reach19[[#This Row],[Q4''2024]]</f>
        <v>0</v>
      </c>
    </row>
    <row r="487" spans="1:7" x14ac:dyDescent="0.45">
      <c r="A487" s="3" t="s">
        <v>76</v>
      </c>
      <c r="B487" s="2">
        <v>0</v>
      </c>
      <c r="C487" s="2">
        <v>0</v>
      </c>
      <c r="D487" s="2">
        <v>0</v>
      </c>
      <c r="E487" s="2">
        <v>0</v>
      </c>
      <c r="F487" s="2">
        <f>VLOOKUP(Reach19[[#This Row],[Station]],'[9]Reach and Share'!$A$1:$B$562,2,0)</f>
        <v>0</v>
      </c>
      <c r="G487" s="2">
        <f>Reach19[[#This Row],[Q1''2025]]-Reach19[[#This Row],[Q4''2024]]</f>
        <v>0</v>
      </c>
    </row>
    <row r="488" spans="1:7" x14ac:dyDescent="0.45">
      <c r="A488" s="3" t="s">
        <v>496</v>
      </c>
      <c r="B488" s="2"/>
      <c r="C488" s="2"/>
      <c r="D488" s="2"/>
      <c r="E488" s="2">
        <v>0</v>
      </c>
      <c r="F488" s="2">
        <f>VLOOKUP(Reach19[[#This Row],[Station]],'[9]Reach and Share'!$A$1:$B$562,2,0)</f>
        <v>0</v>
      </c>
      <c r="G488" s="2">
        <f>Reach19[[#This Row],[Q1''2025]]-Reach19[[#This Row],[Q4''2024]]</f>
        <v>0</v>
      </c>
    </row>
    <row r="489" spans="1:7" x14ac:dyDescent="0.45">
      <c r="A489" s="3" t="s">
        <v>270</v>
      </c>
      <c r="B489" s="2">
        <v>0</v>
      </c>
      <c r="C489" s="2">
        <v>0</v>
      </c>
      <c r="D489" s="2">
        <v>0</v>
      </c>
      <c r="E489" s="2">
        <v>0</v>
      </c>
      <c r="F489" s="2">
        <f>VLOOKUP(Reach19[[#This Row],[Station]],'[9]Reach and Share'!$A$1:$B$562,2,0)</f>
        <v>0</v>
      </c>
      <c r="G489" s="2">
        <f>Reach19[[#This Row],[Q1''2025]]-Reach19[[#This Row],[Q4''2024]]</f>
        <v>0</v>
      </c>
    </row>
    <row r="490" spans="1:7" x14ac:dyDescent="0.45">
      <c r="A490" s="3" t="s">
        <v>477</v>
      </c>
      <c r="B490" s="2"/>
      <c r="C490" s="2"/>
      <c r="D490" s="2">
        <v>0</v>
      </c>
      <c r="E490" s="2">
        <v>0</v>
      </c>
      <c r="F490" s="2">
        <f>VLOOKUP(Reach19[[#This Row],[Station]],'[9]Reach and Share'!$A$1:$B$562,2,0)</f>
        <v>0</v>
      </c>
      <c r="G490" s="2">
        <f>Reach19[[#This Row],[Q1''2025]]-Reach19[[#This Row],[Q4''2024]]</f>
        <v>0</v>
      </c>
    </row>
    <row r="491" spans="1:7" x14ac:dyDescent="0.45">
      <c r="A491" s="3" t="s">
        <v>283</v>
      </c>
      <c r="B491" s="2">
        <v>0</v>
      </c>
      <c r="C491" s="2">
        <v>0</v>
      </c>
      <c r="D491" s="2">
        <v>0</v>
      </c>
      <c r="E491" s="2">
        <v>0</v>
      </c>
      <c r="F491" s="2">
        <f>VLOOKUP(Reach19[[#This Row],[Station]],'[9]Reach and Share'!$A$1:$B$562,2,0)</f>
        <v>0</v>
      </c>
      <c r="G491" s="2">
        <f>Reach19[[#This Row],[Q1''2025]]-Reach19[[#This Row],[Q4''2024]]</f>
        <v>0</v>
      </c>
    </row>
    <row r="492" spans="1:7" x14ac:dyDescent="0.45">
      <c r="A492" s="3" t="s">
        <v>78</v>
      </c>
      <c r="B492" s="2">
        <v>0</v>
      </c>
      <c r="C492" s="2">
        <v>0</v>
      </c>
      <c r="D492" s="2">
        <v>0</v>
      </c>
      <c r="E492" s="2">
        <v>0</v>
      </c>
      <c r="F492" s="2">
        <f>VLOOKUP(Reach19[[#This Row],[Station]],'[9]Reach and Share'!$A$1:$B$562,2,0)</f>
        <v>0</v>
      </c>
      <c r="G492" s="2">
        <f>Reach19[[#This Row],[Q1''2025]]-Reach19[[#This Row],[Q4''2024]]</f>
        <v>0</v>
      </c>
    </row>
    <row r="493" spans="1:7" x14ac:dyDescent="0.45">
      <c r="A493" s="3" t="s">
        <v>44</v>
      </c>
      <c r="B493" s="2">
        <v>0</v>
      </c>
      <c r="C493" s="2">
        <v>0</v>
      </c>
      <c r="D493" s="2">
        <v>0</v>
      </c>
      <c r="E493" s="2">
        <v>0</v>
      </c>
      <c r="F493" s="2">
        <f>VLOOKUP(Reach19[[#This Row],[Station]],'[9]Reach and Share'!$A$1:$B$562,2,0)</f>
        <v>0</v>
      </c>
      <c r="G493" s="2">
        <f>Reach19[[#This Row],[Q1''2025]]-Reach19[[#This Row],[Q4''2024]]</f>
        <v>0</v>
      </c>
    </row>
    <row r="494" spans="1:7" x14ac:dyDescent="0.45">
      <c r="A494" s="3" t="s">
        <v>222</v>
      </c>
      <c r="B494" s="2">
        <v>0</v>
      </c>
      <c r="C494" s="2">
        <v>0</v>
      </c>
      <c r="D494" s="2">
        <v>0</v>
      </c>
      <c r="E494" s="2">
        <v>0</v>
      </c>
      <c r="F494" s="2">
        <f>VLOOKUP(Reach19[[#This Row],[Station]],'[9]Reach and Share'!$A$1:$B$562,2,0)</f>
        <v>0</v>
      </c>
      <c r="G494" s="2">
        <f>Reach19[[#This Row],[Q1''2025]]-Reach19[[#This Row],[Q4''2024]]</f>
        <v>0</v>
      </c>
    </row>
    <row r="495" spans="1:7" x14ac:dyDescent="0.45">
      <c r="A495" s="3" t="s">
        <v>280</v>
      </c>
      <c r="B495" s="2">
        <v>0</v>
      </c>
      <c r="C495" s="2">
        <v>0</v>
      </c>
      <c r="D495" s="2">
        <v>0</v>
      </c>
      <c r="E495" s="2">
        <v>0</v>
      </c>
      <c r="F495" s="2">
        <f>VLOOKUP(Reach19[[#This Row],[Station]],'[9]Reach and Share'!$A$1:$B$562,2,0)</f>
        <v>0</v>
      </c>
      <c r="G495" s="2">
        <f>Reach19[[#This Row],[Q1''2025]]-Reach19[[#This Row],[Q4''2024]]</f>
        <v>0</v>
      </c>
    </row>
    <row r="496" spans="1:7" x14ac:dyDescent="0.45">
      <c r="A496" s="3" t="s">
        <v>446</v>
      </c>
      <c r="B496" s="2"/>
      <c r="C496" s="2">
        <v>0</v>
      </c>
      <c r="D496" s="2">
        <v>0</v>
      </c>
      <c r="E496" s="2">
        <v>0</v>
      </c>
      <c r="F496" s="2">
        <f>VLOOKUP(Reach19[[#This Row],[Station]],'[9]Reach and Share'!$A$1:$B$562,2,0)</f>
        <v>0</v>
      </c>
      <c r="G496" s="2">
        <f>Reach19[[#This Row],[Q1''2025]]-Reach19[[#This Row],[Q4''2024]]</f>
        <v>0</v>
      </c>
    </row>
    <row r="497" spans="1:7" x14ac:dyDescent="0.45">
      <c r="A497" s="3" t="s">
        <v>268</v>
      </c>
      <c r="B497" s="2">
        <v>0</v>
      </c>
      <c r="C497" s="2">
        <v>0</v>
      </c>
      <c r="D497" s="2">
        <v>0</v>
      </c>
      <c r="E497" s="2">
        <v>0</v>
      </c>
      <c r="F497" s="2">
        <f>VLOOKUP(Reach19[[#This Row],[Station]],'[9]Reach and Share'!$A$1:$B$562,2,0)</f>
        <v>0</v>
      </c>
      <c r="G497" s="2">
        <f>Reach19[[#This Row],[Q1''2025]]-Reach19[[#This Row],[Q4''2024]]</f>
        <v>0</v>
      </c>
    </row>
    <row r="498" spans="1:7" x14ac:dyDescent="0.45">
      <c r="A498" s="3" t="s">
        <v>277</v>
      </c>
      <c r="B498" s="2">
        <v>0</v>
      </c>
      <c r="C498" s="2">
        <v>0</v>
      </c>
      <c r="D498" s="2">
        <v>0</v>
      </c>
      <c r="E498" s="2">
        <v>0</v>
      </c>
      <c r="F498" s="2">
        <f>VLOOKUP(Reach19[[#This Row],[Station]],'[9]Reach and Share'!$A$1:$B$562,2,0)</f>
        <v>0</v>
      </c>
      <c r="G498" s="2">
        <f>Reach19[[#This Row],[Q1''2025]]-Reach19[[#This Row],[Q4''2024]]</f>
        <v>0</v>
      </c>
    </row>
    <row r="499" spans="1:7" x14ac:dyDescent="0.45">
      <c r="A499" s="3" t="s">
        <v>73</v>
      </c>
      <c r="B499" s="2">
        <v>0</v>
      </c>
      <c r="C499" s="2">
        <v>0</v>
      </c>
      <c r="D499" s="2">
        <v>0</v>
      </c>
      <c r="E499" s="2">
        <v>0</v>
      </c>
      <c r="F499" s="2">
        <f>VLOOKUP(Reach19[[#This Row],[Station]],'[9]Reach and Share'!$A$1:$B$562,2,0)</f>
        <v>0</v>
      </c>
      <c r="G499" s="2">
        <f>Reach19[[#This Row],[Q1''2025]]-Reach19[[#This Row],[Q4''2024]]</f>
        <v>0</v>
      </c>
    </row>
    <row r="500" spans="1:7" x14ac:dyDescent="0.45">
      <c r="A500" s="3" t="s">
        <v>278</v>
      </c>
      <c r="B500" s="2">
        <v>0</v>
      </c>
      <c r="C500" s="2">
        <v>0</v>
      </c>
      <c r="D500" s="2">
        <v>0</v>
      </c>
      <c r="E500" s="2">
        <v>0</v>
      </c>
      <c r="F500" s="2">
        <f>VLOOKUP(Reach19[[#This Row],[Station]],'[9]Reach and Share'!$A$1:$B$562,2,0)</f>
        <v>0</v>
      </c>
      <c r="G500" s="2">
        <f>Reach19[[#This Row],[Q1''2025]]-Reach19[[#This Row],[Q4''2024]]</f>
        <v>0</v>
      </c>
    </row>
    <row r="501" spans="1:7" x14ac:dyDescent="0.45">
      <c r="A501" s="3" t="s">
        <v>181</v>
      </c>
      <c r="B501" s="2">
        <v>8.9999999999999998E-4</v>
      </c>
      <c r="C501" s="2">
        <v>0</v>
      </c>
      <c r="D501" s="2">
        <v>0</v>
      </c>
      <c r="E501" s="2">
        <v>0</v>
      </c>
      <c r="F501" s="2">
        <f>VLOOKUP(Reach19[[#This Row],[Station]],'[9]Reach and Share'!$A$1:$B$562,2,0)</f>
        <v>0</v>
      </c>
      <c r="G501" s="2">
        <f>Reach19[[#This Row],[Q1''2025]]-Reach19[[#This Row],[Q4''2024]]</f>
        <v>0</v>
      </c>
    </row>
    <row r="502" spans="1:7" x14ac:dyDescent="0.45">
      <c r="A502" s="3" t="s">
        <v>510</v>
      </c>
      <c r="B502" s="2"/>
      <c r="C502" s="2"/>
      <c r="D502" s="2"/>
      <c r="E502" s="2">
        <v>0</v>
      </c>
      <c r="F502" s="2">
        <f>VLOOKUP(Reach19[[#This Row],[Station]],'[9]Reach and Share'!$A$1:$B$562,2,0)</f>
        <v>0</v>
      </c>
      <c r="G502" s="2">
        <f>Reach19[[#This Row],[Q1''2025]]-Reach19[[#This Row],[Q4''2024]]</f>
        <v>0</v>
      </c>
    </row>
    <row r="503" spans="1:7" x14ac:dyDescent="0.45">
      <c r="A503" s="3" t="s">
        <v>322</v>
      </c>
      <c r="B503" s="2">
        <v>0</v>
      </c>
      <c r="C503" s="2">
        <v>0</v>
      </c>
      <c r="D503" s="2">
        <v>2.3E-3</v>
      </c>
      <c r="E503" s="2">
        <v>4.0000000000000002E-4</v>
      </c>
      <c r="F503" s="2">
        <f>VLOOKUP(Reach19[[#This Row],[Station]],'[9]Reach and Share'!$A$1:$B$562,2,0)</f>
        <v>0</v>
      </c>
      <c r="G503" s="2">
        <f>Reach19[[#This Row],[Q1''2025]]-Reach19[[#This Row],[Q4''2024]]</f>
        <v>-4.0000000000000002E-4</v>
      </c>
    </row>
    <row r="504" spans="1:7" x14ac:dyDescent="0.45">
      <c r="A504" s="3" t="s">
        <v>417</v>
      </c>
      <c r="B504" s="2">
        <v>0</v>
      </c>
      <c r="C504" s="2">
        <v>0</v>
      </c>
      <c r="D504" s="2">
        <v>0</v>
      </c>
      <c r="E504" s="2">
        <v>4.0000000000000002E-4</v>
      </c>
      <c r="F504" s="2">
        <f>VLOOKUP(Reach19[[#This Row],[Station]],'[9]Reach and Share'!$A$1:$B$562,2,0)</f>
        <v>0</v>
      </c>
      <c r="G504" s="2">
        <f>Reach19[[#This Row],[Q1''2025]]-Reach19[[#This Row],[Q4''2024]]</f>
        <v>-4.0000000000000002E-4</v>
      </c>
    </row>
    <row r="505" spans="1:7" x14ac:dyDescent="0.45">
      <c r="A505" s="3" t="s">
        <v>295</v>
      </c>
      <c r="B505" s="2">
        <v>0</v>
      </c>
      <c r="C505" s="2">
        <v>0</v>
      </c>
      <c r="D505" s="2">
        <v>4.4999999999999997E-3</v>
      </c>
      <c r="E505" s="2">
        <v>6.9999999999999999E-4</v>
      </c>
      <c r="F505" s="2">
        <f>VLOOKUP(Reach19[[#This Row],[Station]],'[9]Reach and Share'!$A$1:$B$562,2,0)</f>
        <v>0</v>
      </c>
      <c r="G505" s="2">
        <f>Reach19[[#This Row],[Q1''2025]]-Reach19[[#This Row],[Q4''2024]]</f>
        <v>-6.9999999999999999E-4</v>
      </c>
    </row>
    <row r="506" spans="1:7" x14ac:dyDescent="0.45">
      <c r="A506" s="3" t="s">
        <v>21</v>
      </c>
      <c r="B506" s="2">
        <v>0</v>
      </c>
      <c r="C506" s="2">
        <v>0</v>
      </c>
      <c r="D506" s="2">
        <v>0</v>
      </c>
      <c r="E506" s="2">
        <v>8.9999999999999998E-4</v>
      </c>
      <c r="F506" s="2">
        <f>VLOOKUP(Reach19[[#This Row],[Station]],'[9]Reach and Share'!$A$1:$B$562,2,0)</f>
        <v>0</v>
      </c>
      <c r="G506" s="2">
        <f>Reach19[[#This Row],[Q1''2025]]-Reach19[[#This Row],[Q4''2024]]</f>
        <v>-8.9999999999999998E-4</v>
      </c>
    </row>
    <row r="507" spans="1:7" x14ac:dyDescent="0.45">
      <c r="A507" s="3" t="s">
        <v>48</v>
      </c>
      <c r="B507" s="2">
        <v>1.4E-3</v>
      </c>
      <c r="C507" s="2">
        <v>0</v>
      </c>
      <c r="D507" s="2">
        <v>3.5000000000000001E-3</v>
      </c>
      <c r="E507" s="2">
        <v>8.9999999999999998E-4</v>
      </c>
      <c r="F507" s="2">
        <f>VLOOKUP(Reach19[[#This Row],[Station]],'[9]Reach and Share'!$A$1:$B$562,2,0)</f>
        <v>0</v>
      </c>
      <c r="G507" s="2">
        <f>Reach19[[#This Row],[Q1''2025]]-Reach19[[#This Row],[Q4''2024]]</f>
        <v>-8.9999999999999998E-4</v>
      </c>
    </row>
    <row r="508" spans="1:7" x14ac:dyDescent="0.45">
      <c r="A508" s="3" t="s">
        <v>40</v>
      </c>
      <c r="B508" s="2">
        <v>5.0000000000000001E-4</v>
      </c>
      <c r="C508" s="2">
        <v>0</v>
      </c>
      <c r="D508" s="2">
        <v>4.0000000000000002E-4</v>
      </c>
      <c r="E508" s="2">
        <v>8.9999999999999998E-4</v>
      </c>
      <c r="F508" s="2">
        <f>VLOOKUP(Reach19[[#This Row],[Station]],'[9]Reach and Share'!$A$1:$B$562,2,0)</f>
        <v>0</v>
      </c>
      <c r="G508" s="2">
        <f>Reach19[[#This Row],[Q1''2025]]-Reach19[[#This Row],[Q4''2024]]</f>
        <v>-8.9999999999999998E-4</v>
      </c>
    </row>
    <row r="509" spans="1:7" x14ac:dyDescent="0.45">
      <c r="A509" s="3" t="s">
        <v>491</v>
      </c>
      <c r="B509" s="2"/>
      <c r="C509" s="2"/>
      <c r="D509" s="2">
        <v>2E-3</v>
      </c>
      <c r="E509" s="2">
        <v>8.9999999999999998E-4</v>
      </c>
      <c r="F509" s="2">
        <f>VLOOKUP(Reach19[[#This Row],[Station]],'[9]Reach and Share'!$A$1:$B$562,2,0)</f>
        <v>0</v>
      </c>
      <c r="G509" s="2">
        <f>Reach19[[#This Row],[Q1''2025]]-Reach19[[#This Row],[Q4''2024]]</f>
        <v>-8.9999999999999998E-4</v>
      </c>
    </row>
    <row r="510" spans="1:7" x14ac:dyDescent="0.45">
      <c r="A510" s="3" t="s">
        <v>97</v>
      </c>
      <c r="B510" s="2">
        <v>0</v>
      </c>
      <c r="C510" s="2">
        <v>0</v>
      </c>
      <c r="D510" s="2">
        <v>0</v>
      </c>
      <c r="E510" s="2">
        <v>1.1999999999999999E-3</v>
      </c>
      <c r="F510" s="2">
        <f>VLOOKUP(Reach19[[#This Row],[Station]],'[9]Reach and Share'!$A$1:$B$562,2,0)</f>
        <v>0</v>
      </c>
      <c r="G510" s="2">
        <f>Reach19[[#This Row],[Q1''2025]]-Reach19[[#This Row],[Q4''2024]]</f>
        <v>-1.1999999999999999E-3</v>
      </c>
    </row>
    <row r="511" spans="1:7" x14ac:dyDescent="0.45">
      <c r="A511" s="3" t="s">
        <v>426</v>
      </c>
      <c r="B511" s="2">
        <v>0</v>
      </c>
      <c r="C511" s="2">
        <v>0</v>
      </c>
      <c r="D511" s="2">
        <v>0</v>
      </c>
      <c r="E511" s="2">
        <v>1.1999999999999999E-3</v>
      </c>
      <c r="F511" s="2">
        <f>VLOOKUP(Reach19[[#This Row],[Station]],'[9]Reach and Share'!$A$1:$B$562,2,0)</f>
        <v>0</v>
      </c>
      <c r="G511" s="2">
        <f>Reach19[[#This Row],[Q1''2025]]-Reach19[[#This Row],[Q4''2024]]</f>
        <v>-1.1999999999999999E-3</v>
      </c>
    </row>
    <row r="512" spans="1:7" x14ac:dyDescent="0.45">
      <c r="A512" s="3" t="s">
        <v>519</v>
      </c>
      <c r="B512" s="2"/>
      <c r="C512" s="2"/>
      <c r="D512" s="2"/>
      <c r="E512" s="2">
        <v>1.5E-3</v>
      </c>
      <c r="F512" s="2">
        <f>VLOOKUP(Reach19[[#This Row],[Station]],'[9]Reach and Share'!$A$1:$B$562,2,0)</f>
        <v>0</v>
      </c>
      <c r="G512" s="2">
        <f>Reach19[[#This Row],[Q1''2025]]-Reach19[[#This Row],[Q4''2024]]</f>
        <v>-1.5E-3</v>
      </c>
    </row>
    <row r="513" spans="1:7" x14ac:dyDescent="0.45">
      <c r="A513" s="3" t="s">
        <v>316</v>
      </c>
      <c r="B513" s="2">
        <v>0</v>
      </c>
      <c r="C513" s="2">
        <v>0</v>
      </c>
      <c r="D513" s="2">
        <v>0</v>
      </c>
      <c r="E513" s="2">
        <v>1.6000000000000001E-3</v>
      </c>
      <c r="F513" s="2">
        <f>VLOOKUP(Reach19[[#This Row],[Station]],'[9]Reach and Share'!$A$1:$B$562,2,0)</f>
        <v>0</v>
      </c>
      <c r="G513" s="2">
        <f>Reach19[[#This Row],[Q1''2025]]-Reach19[[#This Row],[Q4''2024]]</f>
        <v>-1.6000000000000001E-3</v>
      </c>
    </row>
    <row r="514" spans="1:7" x14ac:dyDescent="0.45">
      <c r="A514" s="3" t="s">
        <v>152</v>
      </c>
      <c r="B514" s="2">
        <v>0</v>
      </c>
      <c r="C514" s="2">
        <v>0</v>
      </c>
      <c r="D514" s="2">
        <v>0</v>
      </c>
      <c r="E514" s="2">
        <v>1.8E-3</v>
      </c>
      <c r="F514" s="2">
        <f>VLOOKUP(Reach19[[#This Row],[Station]],'[9]Reach and Share'!$A$1:$B$562,2,0)</f>
        <v>0</v>
      </c>
      <c r="G514" s="2">
        <f>Reach19[[#This Row],[Q1''2025]]-Reach19[[#This Row],[Q4''2024]]</f>
        <v>-1.8E-3</v>
      </c>
    </row>
    <row r="515" spans="1:7" x14ac:dyDescent="0.45">
      <c r="A515" s="3" t="s">
        <v>213</v>
      </c>
      <c r="B515" s="2">
        <v>0</v>
      </c>
      <c r="C515" s="2">
        <v>0</v>
      </c>
      <c r="D515" s="2">
        <v>0</v>
      </c>
      <c r="E515" s="2">
        <v>2E-3</v>
      </c>
      <c r="F515" s="2">
        <f>VLOOKUP(Reach19[[#This Row],[Station]],'[9]Reach and Share'!$A$1:$B$562,2,0)</f>
        <v>0</v>
      </c>
      <c r="G515" s="2">
        <f>Reach19[[#This Row],[Q1''2025]]-Reach19[[#This Row],[Q4''2024]]</f>
        <v>-2E-3</v>
      </c>
    </row>
    <row r="516" spans="1:7" x14ac:dyDescent="0.45">
      <c r="A516" s="3" t="s">
        <v>383</v>
      </c>
      <c r="B516" s="2">
        <v>0</v>
      </c>
      <c r="C516" s="2">
        <v>0</v>
      </c>
      <c r="D516" s="2">
        <v>0</v>
      </c>
      <c r="E516" s="2">
        <v>2.7000000000000001E-3</v>
      </c>
      <c r="F516" s="2">
        <f>VLOOKUP(Reach19[[#This Row],[Station]],'[9]Reach and Share'!$A$1:$B$562,2,0)</f>
        <v>0</v>
      </c>
      <c r="G516" s="2">
        <f>Reach19[[#This Row],[Q1''2025]]-Reach19[[#This Row],[Q4''2024]]</f>
        <v>-2.7000000000000001E-3</v>
      </c>
    </row>
    <row r="517" spans="1:7" x14ac:dyDescent="0.45">
      <c r="A517" s="3" t="s">
        <v>513</v>
      </c>
      <c r="B517" s="2"/>
      <c r="C517" s="2"/>
      <c r="D517" s="2"/>
      <c r="E517" s="2">
        <v>2.8E-3</v>
      </c>
      <c r="F517" s="2">
        <f>VLOOKUP(Reach19[[#This Row],[Station]],'[9]Reach and Share'!$A$1:$B$562,2,0)</f>
        <v>0</v>
      </c>
      <c r="G517" s="2">
        <f>Reach19[[#This Row],[Q1''2025]]-Reach19[[#This Row],[Q4''2024]]</f>
        <v>-2.8E-3</v>
      </c>
    </row>
    <row r="518" spans="1:7" x14ac:dyDescent="0.45">
      <c r="A518" s="3" t="s">
        <v>110</v>
      </c>
      <c r="B518" s="2">
        <v>0</v>
      </c>
      <c r="C518" s="2">
        <v>0</v>
      </c>
      <c r="D518" s="2">
        <v>0</v>
      </c>
      <c r="E518" s="2">
        <v>3.0000000000000001E-3</v>
      </c>
      <c r="F518" s="2">
        <f>VLOOKUP(Reach19[[#This Row],[Station]],'[9]Reach and Share'!$A$1:$B$562,2,0)</f>
        <v>0</v>
      </c>
      <c r="G518" s="2">
        <f>Reach19[[#This Row],[Q1''2025]]-Reach19[[#This Row],[Q4''2024]]</f>
        <v>-3.0000000000000001E-3</v>
      </c>
    </row>
    <row r="519" spans="1:7" x14ac:dyDescent="0.45">
      <c r="A519" s="3" t="s">
        <v>49</v>
      </c>
      <c r="B519" s="2">
        <v>1.2999999999999999E-3</v>
      </c>
      <c r="C519" s="2">
        <v>0</v>
      </c>
      <c r="D519" s="2">
        <v>0</v>
      </c>
      <c r="E519" s="2">
        <v>3.2000000000000002E-3</v>
      </c>
      <c r="F519" s="2">
        <f>VLOOKUP(Reach19[[#This Row],[Station]],'[9]Reach and Share'!$A$1:$B$562,2,0)</f>
        <v>0</v>
      </c>
      <c r="G519" s="2">
        <f>Reach19[[#This Row],[Q1''2025]]-Reach19[[#This Row],[Q4''2024]]</f>
        <v>-3.2000000000000002E-3</v>
      </c>
    </row>
    <row r="520" spans="1:7" x14ac:dyDescent="0.45">
      <c r="A520" s="3" t="s">
        <v>521</v>
      </c>
      <c r="B520" s="2"/>
      <c r="C520" s="2"/>
      <c r="D520" s="2"/>
      <c r="E520" s="2">
        <v>3.7000000000000002E-3</v>
      </c>
      <c r="F520" s="2">
        <f>VLOOKUP(Reach19[[#This Row],[Station]],'[9]Reach and Share'!$A$1:$B$562,2,0)</f>
        <v>0</v>
      </c>
      <c r="G520" s="2">
        <f>Reach19[[#This Row],[Q1''2025]]-Reach19[[#This Row],[Q4''2024]]</f>
        <v>-3.7000000000000002E-3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0"/>
  <sheetViews>
    <sheetView workbookViewId="0">
      <selection activeCell="I10" sqref="I10"/>
    </sheetView>
  </sheetViews>
  <sheetFormatPr defaultRowHeight="14.25" x14ac:dyDescent="0.45"/>
  <cols>
    <col min="1" max="1" width="31.796875" bestFit="1" customWidth="1"/>
    <col min="2" max="2" width="31.796875" customWidth="1"/>
    <col min="3" max="4" width="11.73046875" bestFit="1" customWidth="1"/>
    <col min="5" max="5" width="11.73046875" style="3" bestFit="1" customWidth="1"/>
    <col min="6" max="6" width="13.265625" customWidth="1"/>
  </cols>
  <sheetData>
    <row r="1" spans="1:9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t="s">
        <v>531</v>
      </c>
      <c r="G1" t="s">
        <v>535</v>
      </c>
    </row>
    <row r="2" spans="1:9" x14ac:dyDescent="0.45">
      <c r="A2" s="3" t="s">
        <v>4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f>Share20[[#This Row],[Q1''2025]]-Share20[[#This Row],[Q4''2024]]</f>
        <v>0</v>
      </c>
    </row>
    <row r="3" spans="1:9" x14ac:dyDescent="0.45">
      <c r="A3" s="3" t="s">
        <v>5</v>
      </c>
      <c r="B3" s="2">
        <v>0.2350184131235353</v>
      </c>
      <c r="C3" s="2">
        <v>0.22608836381291472</v>
      </c>
      <c r="D3" s="2">
        <v>0.20921273031825791</v>
      </c>
      <c r="E3" s="2">
        <v>0.24855565541147773</v>
      </c>
      <c r="F3" s="2">
        <f>VLOOKUP(Share20[[#This Row],[Station]],'[10]Reach and Share'!$A$3:$C$562,3,0)</f>
        <v>0.1847231341650252</v>
      </c>
      <c r="G3" s="2">
        <f>Share20[[#This Row],[Q1''2025]]-Share20[[#This Row],[Q4''2024]]</f>
        <v>-6.3832521246452528E-2</v>
      </c>
    </row>
    <row r="4" spans="1:9" x14ac:dyDescent="0.45">
      <c r="A4" s="3" t="s">
        <v>6</v>
      </c>
      <c r="B4" s="2">
        <v>0.1599151880370494</v>
      </c>
      <c r="C4" s="2">
        <v>0.17122511733290183</v>
      </c>
      <c r="D4" s="2">
        <v>0.18894472361809039</v>
      </c>
      <c r="E4" s="2">
        <v>0.22769290024393374</v>
      </c>
      <c r="F4" s="2">
        <f>VLOOKUP(Share20[[#This Row],[Station]],'[10]Reach and Share'!$A$3:$C$562,3,0)</f>
        <v>0.1825344714379514</v>
      </c>
      <c r="G4" s="2">
        <f>Share20[[#This Row],[Q1''2025]]-Share20[[#This Row],[Q4''2024]]</f>
        <v>-4.5158428805982337E-2</v>
      </c>
      <c r="I4">
        <v>100</v>
      </c>
    </row>
    <row r="5" spans="1:9" x14ac:dyDescent="0.45">
      <c r="A5" s="3" t="s">
        <v>279</v>
      </c>
      <c r="B5" s="2">
        <v>1.651601383774132E-2</v>
      </c>
      <c r="C5" s="2">
        <v>0.10292927658197121</v>
      </c>
      <c r="D5" s="2">
        <v>6.6499162479061971E-2</v>
      </c>
      <c r="E5" s="2">
        <v>9.0255488509436391E-2</v>
      </c>
      <c r="F5" s="2">
        <f>VLOOKUP(Share20[[#This Row],[Station]],'[10]Reach and Share'!$A$3:$C$562,3,0)</f>
        <v>0.12876632377617281</v>
      </c>
      <c r="G5" s="2">
        <f>Share20[[#This Row],[Q1''2025]]-Share20[[#This Row],[Q4''2024]]</f>
        <v>3.8510835266736418E-2</v>
      </c>
    </row>
    <row r="6" spans="1:9" x14ac:dyDescent="0.45">
      <c r="A6" s="3" t="s">
        <v>11</v>
      </c>
      <c r="B6" s="2">
        <v>0.25030688539225532</v>
      </c>
      <c r="C6" s="2">
        <v>0.1556077035118951</v>
      </c>
      <c r="D6" s="2">
        <v>0.1343383584589615</v>
      </c>
      <c r="E6" s="2">
        <v>8.9228399024264993E-2</v>
      </c>
      <c r="F6" s="2">
        <f>VLOOKUP(Share20[[#This Row],[Station]],'[10]Reach and Share'!$A$3:$C$562,3,0)</f>
        <v>7.4852265265922521E-2</v>
      </c>
      <c r="G6" s="2">
        <f>Share20[[#This Row],[Q1''2025]]-Share20[[#This Row],[Q4''2024]]</f>
        <v>-1.4376133758342471E-2</v>
      </c>
    </row>
    <row r="7" spans="1:9" x14ac:dyDescent="0.45">
      <c r="A7" s="3" t="s">
        <v>14</v>
      </c>
      <c r="B7" s="2">
        <v>0</v>
      </c>
      <c r="C7" s="2">
        <v>1.7235798672924421E-2</v>
      </c>
      <c r="D7" s="2">
        <v>6.1725293132328309E-2</v>
      </c>
      <c r="E7" s="2">
        <v>3.1069456926434716E-2</v>
      </c>
      <c r="F7" s="2">
        <f>VLOOKUP(Share20[[#This Row],[Station]],'[10]Reach and Share'!$A$3:$C$562,3,0)</f>
        <v>6.6608302327278046E-2</v>
      </c>
      <c r="G7" s="2">
        <f>Share20[[#This Row],[Q1''2025]]-Share20[[#This Row],[Q4''2024]]</f>
        <v>3.553884540084333E-2</v>
      </c>
    </row>
    <row r="8" spans="1:9" x14ac:dyDescent="0.45">
      <c r="A8" s="3" t="s">
        <v>8</v>
      </c>
      <c r="B8" s="2">
        <v>4.2629170851467467E-2</v>
      </c>
      <c r="C8" s="2">
        <v>4.5881210551869236E-2</v>
      </c>
      <c r="D8" s="2">
        <v>5.3015075376884421E-2</v>
      </c>
      <c r="E8" s="2">
        <v>3.9221979714982667E-2</v>
      </c>
      <c r="F8" s="2">
        <f>VLOOKUP(Share20[[#This Row],[Station]],'[10]Reach and Share'!$A$3:$C$562,3,0)</f>
        <v>5.3257459692128112E-2</v>
      </c>
      <c r="G8" s="2">
        <f>Share20[[#This Row],[Q1''2025]]-Share20[[#This Row],[Q4''2024]]</f>
        <v>1.4035479977145444E-2</v>
      </c>
    </row>
    <row r="9" spans="1:9" x14ac:dyDescent="0.45">
      <c r="A9" s="3" t="s">
        <v>17</v>
      </c>
      <c r="B9" s="2">
        <v>8.8159803593348962E-2</v>
      </c>
      <c r="C9" s="2">
        <v>8.4965204725683773E-3</v>
      </c>
      <c r="D9" s="2">
        <v>2.3534338358458959E-2</v>
      </c>
      <c r="E9" s="2">
        <v>3.7681345487225577E-2</v>
      </c>
      <c r="F9" s="2">
        <f>VLOOKUP(Share20[[#This Row],[Station]],'[10]Reach and Share'!$A$3:$C$562,3,0)</f>
        <v>3.6915444663310717E-2</v>
      </c>
      <c r="G9" s="2">
        <f>Share20[[#This Row],[Q1''2025]]-Share20[[#This Row],[Q4''2024]]</f>
        <v>-7.6590082391485986E-4</v>
      </c>
    </row>
    <row r="10" spans="1:9" x14ac:dyDescent="0.45">
      <c r="A10" s="3" t="s">
        <v>7</v>
      </c>
      <c r="B10" s="2">
        <v>2.7452293270840311E-2</v>
      </c>
      <c r="C10" s="2">
        <v>3.1882181582780375E-2</v>
      </c>
      <c r="D10" s="2">
        <v>1.532663316582914E-2</v>
      </c>
      <c r="E10" s="2">
        <v>3.3316215175247146E-2</v>
      </c>
      <c r="F10" s="2">
        <f>VLOOKUP(Share20[[#This Row],[Station]],'[10]Reach and Share'!$A$3:$C$562,3,0)</f>
        <v>3.1735609542569487E-2</v>
      </c>
      <c r="G10" s="2">
        <f>Share20[[#This Row],[Q1''2025]]-Share20[[#This Row],[Q4''2024]]</f>
        <v>-1.5806056326776591E-3</v>
      </c>
    </row>
    <row r="11" spans="1:9" x14ac:dyDescent="0.45">
      <c r="A11" s="3" t="s">
        <v>19</v>
      </c>
      <c r="B11" s="2">
        <v>3.950451958486776E-2</v>
      </c>
      <c r="C11" s="2">
        <v>3.9974105842369323E-2</v>
      </c>
      <c r="D11" s="2">
        <v>2.2613065326633167E-2</v>
      </c>
      <c r="E11" s="2">
        <v>3.0363332905379382E-2</v>
      </c>
      <c r="F11" s="2">
        <f>VLOOKUP(Share20[[#This Row],[Station]],'[10]Reach and Share'!$A$3:$C$562,3,0)</f>
        <v>3.158969869409791E-2</v>
      </c>
      <c r="G11" s="2">
        <f>Share20[[#This Row],[Q1''2025]]-Share20[[#This Row],[Q4''2024]]</f>
        <v>1.2263657887185281E-3</v>
      </c>
    </row>
    <row r="12" spans="1:9" x14ac:dyDescent="0.45">
      <c r="A12" s="3" t="s">
        <v>30</v>
      </c>
      <c r="B12" s="2">
        <v>3.1692891418368487E-2</v>
      </c>
      <c r="C12" s="2">
        <v>2.9130927334520149E-2</v>
      </c>
      <c r="D12" s="2">
        <v>3.9195979899497482E-2</v>
      </c>
      <c r="E12" s="2">
        <v>2.3558865066118886E-2</v>
      </c>
      <c r="F12" s="2">
        <f>VLOOKUP(Share20[[#This Row],[Station]],'[10]Reach and Share'!$A$3:$C$562,3,0)</f>
        <v>2.2835047785802871E-2</v>
      </c>
      <c r="G12" s="2">
        <f>Share20[[#This Row],[Q1''2025]]-Share20[[#This Row],[Q4''2024]]</f>
        <v>-7.2381728031601505E-4</v>
      </c>
    </row>
    <row r="13" spans="1:9" x14ac:dyDescent="0.45">
      <c r="A13" s="3" t="s">
        <v>49</v>
      </c>
      <c r="B13" s="2">
        <v>1.5623256332998551E-3</v>
      </c>
      <c r="C13" s="2">
        <v>9.386632141123159E-3</v>
      </c>
      <c r="D13" s="2">
        <v>0</v>
      </c>
      <c r="E13" s="2">
        <v>2.1825651559892155E-3</v>
      </c>
      <c r="F13" s="2">
        <f>VLOOKUP(Share20[[#This Row],[Station]],'[10]Reach and Share'!$A$3:$C$562,3,0)</f>
        <v>1.7801123513533228E-2</v>
      </c>
      <c r="G13" s="2">
        <f>Share20[[#This Row],[Q1''2025]]-Share20[[#This Row],[Q4''2024]]</f>
        <v>1.5618558357544013E-2</v>
      </c>
    </row>
    <row r="14" spans="1:9" x14ac:dyDescent="0.45">
      <c r="A14" s="3" t="s">
        <v>13</v>
      </c>
      <c r="B14" s="2">
        <v>1.0043521928356209E-2</v>
      </c>
      <c r="C14" s="2">
        <v>5.8261854669040295E-3</v>
      </c>
      <c r="D14" s="2">
        <v>7.537688442211055E-3</v>
      </c>
      <c r="E14" s="2">
        <v>8.730260623956862E-3</v>
      </c>
      <c r="F14" s="2">
        <f>VLOOKUP(Share20[[#This Row],[Station]],'[10]Reach and Share'!$A$3:$C$562,3,0)</f>
        <v>1.7363390968118481E-2</v>
      </c>
      <c r="G14" s="2">
        <f>Share20[[#This Row],[Q1''2025]]-Share20[[#This Row],[Q4''2024]]</f>
        <v>8.6331303441616186E-3</v>
      </c>
    </row>
    <row r="15" spans="1:9" x14ac:dyDescent="0.45">
      <c r="A15" s="3" t="s">
        <v>295</v>
      </c>
      <c r="B15" s="2">
        <v>1.115946880928468E-3</v>
      </c>
      <c r="C15" s="2">
        <v>3.1558504612396831E-3</v>
      </c>
      <c r="D15" s="2">
        <v>7.7051926298157443E-3</v>
      </c>
      <c r="E15" s="2">
        <v>6.3551161894980102E-3</v>
      </c>
      <c r="F15" s="2">
        <f>VLOOKUP(Share20[[#This Row],[Station]],'[10]Reach and Share'!$A$3:$C$562,3,0)</f>
        <v>1.6342015028817391E-2</v>
      </c>
      <c r="G15" s="2">
        <f>Share20[[#This Row],[Q1''2025]]-Share20[[#This Row],[Q4''2024]]</f>
        <v>9.9868988393193806E-3</v>
      </c>
    </row>
    <row r="16" spans="1:9" x14ac:dyDescent="0.45">
      <c r="A16" s="3" t="s">
        <v>264</v>
      </c>
      <c r="B16" s="2">
        <v>4.5753822118067174E-3</v>
      </c>
      <c r="C16" s="2">
        <v>2.184819550089011E-3</v>
      </c>
      <c r="D16" s="2">
        <v>0</v>
      </c>
      <c r="E16" s="2">
        <v>1.7974065990499423E-3</v>
      </c>
      <c r="F16" s="2">
        <f>VLOOKUP(Share20[[#This Row],[Station]],'[10]Reach and Share'!$A$3:$C$562,3,0)</f>
        <v>1.5247683665280509E-2</v>
      </c>
      <c r="G16" s="2">
        <f>Share20[[#This Row],[Q1''2025]]-Share20[[#This Row],[Q4''2024]]</f>
        <v>1.3450277066230566E-2</v>
      </c>
    </row>
    <row r="17" spans="1:7" x14ac:dyDescent="0.45">
      <c r="A17" s="3" t="s">
        <v>261</v>
      </c>
      <c r="B17" s="2">
        <v>0</v>
      </c>
      <c r="C17" s="2">
        <v>6.4735394076711442E-4</v>
      </c>
      <c r="D17" s="2">
        <v>8.4589614740368507E-3</v>
      </c>
      <c r="E17" s="2">
        <v>2.1825651559892155E-3</v>
      </c>
      <c r="F17" s="2">
        <f>VLOOKUP(Share20[[#This Row],[Station]],'[10]Reach and Share'!$A$3:$C$562,3,0)</f>
        <v>1.0724447362661409E-2</v>
      </c>
      <c r="G17" s="2">
        <f>Share20[[#This Row],[Q1''2025]]-Share20[[#This Row],[Q4''2024]]</f>
        <v>8.5418822066721939E-3</v>
      </c>
    </row>
    <row r="18" spans="1:7" x14ac:dyDescent="0.45">
      <c r="A18" s="3" t="s">
        <v>61</v>
      </c>
      <c r="B18" s="2">
        <v>0</v>
      </c>
      <c r="C18" s="2">
        <v>0</v>
      </c>
      <c r="D18" s="2">
        <v>0</v>
      </c>
      <c r="E18" s="2">
        <v>0</v>
      </c>
      <c r="F18" s="2">
        <f>VLOOKUP(Share20[[#This Row],[Station]],'[10]Reach and Share'!$A$3:$C$562,3,0)</f>
        <v>1.014080396877508E-2</v>
      </c>
      <c r="G18" s="2">
        <f>Share20[[#This Row],[Q1''2025]]-Share20[[#This Row],[Q4''2024]]</f>
        <v>1.014080396877508E-2</v>
      </c>
    </row>
    <row r="19" spans="1:7" x14ac:dyDescent="0.45">
      <c r="A19" s="3" t="s">
        <v>281</v>
      </c>
      <c r="B19" s="2">
        <v>0</v>
      </c>
      <c r="C19" s="2">
        <v>1.942061822301343E-3</v>
      </c>
      <c r="D19" s="2">
        <v>9.2964824120603026E-3</v>
      </c>
      <c r="E19" s="2">
        <v>0</v>
      </c>
      <c r="F19" s="2">
        <f>VLOOKUP(Share20[[#This Row],[Station]],'[10]Reach and Share'!$A$3:$C$562,3,0)</f>
        <v>9.8489822718319121E-3</v>
      </c>
      <c r="G19" s="2">
        <f>Share20[[#This Row],[Q1''2025]]-Share20[[#This Row],[Q4''2024]]</f>
        <v>9.8489822718319121E-3</v>
      </c>
    </row>
    <row r="20" spans="1:7" x14ac:dyDescent="0.45">
      <c r="A20" s="3" t="s">
        <v>43</v>
      </c>
      <c r="B20" s="2">
        <v>8.3696016069635081E-3</v>
      </c>
      <c r="C20" s="2">
        <v>5.7452662243081412E-3</v>
      </c>
      <c r="D20" s="2">
        <v>9.5477386934673357E-3</v>
      </c>
      <c r="E20" s="2">
        <v>5.7773783540890995E-4</v>
      </c>
      <c r="F20" s="2">
        <f>VLOOKUP(Share20[[#This Row],[Station]],'[10]Reach and Share'!$A$3:$C$562,3,0)</f>
        <v>9.6301159991245364E-3</v>
      </c>
      <c r="G20" s="2">
        <f>Share20[[#This Row],[Q1''2025]]-Share20[[#This Row],[Q4''2024]]</f>
        <v>9.0523781637156259E-3</v>
      </c>
    </row>
    <row r="21" spans="1:7" x14ac:dyDescent="0.45">
      <c r="A21" s="3" t="s">
        <v>48</v>
      </c>
      <c r="B21" s="2">
        <v>9.0391697355205903E-3</v>
      </c>
      <c r="C21" s="2">
        <v>1.1895128661595731E-2</v>
      </c>
      <c r="D21" s="2">
        <v>1.507537688442211E-2</v>
      </c>
      <c r="E21" s="2">
        <v>3.1069456926434716E-2</v>
      </c>
      <c r="F21" s="2">
        <f>VLOOKUP(Share20[[#This Row],[Station]],'[10]Reach and Share'!$A$3:$C$562,3,0)</f>
        <v>9.5571605748887446E-3</v>
      </c>
      <c r="G21" s="2">
        <f>Share20[[#This Row],[Q1''2025]]-Share20[[#This Row],[Q4''2024]]</f>
        <v>-2.1512296351545973E-2</v>
      </c>
    </row>
    <row r="22" spans="1:7" x14ac:dyDescent="0.45">
      <c r="A22" s="3" t="s">
        <v>22</v>
      </c>
      <c r="B22" s="2">
        <v>1.004352192835621E-3</v>
      </c>
      <c r="C22" s="2">
        <v>0</v>
      </c>
      <c r="D22" s="2">
        <v>6.030150753768844E-3</v>
      </c>
      <c r="E22" s="2">
        <v>0</v>
      </c>
      <c r="F22" s="2">
        <f>VLOOKUP(Share20[[#This Row],[Station]],'[10]Reach and Share'!$A$3:$C$562,3,0)</f>
        <v>8.8276063325308241E-3</v>
      </c>
      <c r="G22" s="2">
        <f>Share20[[#This Row],[Q1''2025]]-Share20[[#This Row],[Q4''2024]]</f>
        <v>8.8276063325308241E-3</v>
      </c>
    </row>
    <row r="23" spans="1:7" x14ac:dyDescent="0.45">
      <c r="A23" s="3" t="s">
        <v>97</v>
      </c>
      <c r="B23" s="2">
        <v>0</v>
      </c>
      <c r="C23" s="2">
        <v>5.4215892539245837E-3</v>
      </c>
      <c r="D23" s="2">
        <v>2.638190954773869E-2</v>
      </c>
      <c r="E23" s="2">
        <v>1.0270894851713956E-3</v>
      </c>
      <c r="F23" s="2">
        <f>VLOOKUP(Share20[[#This Row],[Station]],'[10]Reach and Share'!$A$3:$C$562,3,0)</f>
        <v>7.5873641205223613E-3</v>
      </c>
      <c r="G23" s="2">
        <f>Share20[[#This Row],[Q1''2025]]-Share20[[#This Row],[Q4''2024]]</f>
        <v>6.5602746353509659E-3</v>
      </c>
    </row>
    <row r="24" spans="1:7" x14ac:dyDescent="0.45">
      <c r="A24" s="3" t="s">
        <v>12</v>
      </c>
      <c r="B24" s="2">
        <v>6.2493025331994204E-3</v>
      </c>
      <c r="C24" s="2">
        <v>2.0229810648972331E-3</v>
      </c>
      <c r="D24" s="2">
        <v>2.4288107202680058E-3</v>
      </c>
      <c r="E24" s="2">
        <v>9.051226088072923E-3</v>
      </c>
      <c r="F24" s="2">
        <f>VLOOKUP(Share20[[#This Row],[Station]],'[10]Reach and Share'!$A$3:$C$562,3,0)</f>
        <v>7.1496315751076091E-3</v>
      </c>
      <c r="G24" s="2">
        <f>Share20[[#This Row],[Q1''2025]]-Share20[[#This Row],[Q4''2024]]</f>
        <v>-1.9015945129653138E-3</v>
      </c>
    </row>
    <row r="25" spans="1:7" x14ac:dyDescent="0.45">
      <c r="A25" s="3" t="s">
        <v>27</v>
      </c>
      <c r="B25" s="2">
        <v>6.3162593460551281E-2</v>
      </c>
      <c r="C25" s="2">
        <v>5.9151966337595077E-2</v>
      </c>
      <c r="D25" s="2">
        <v>5.611390284757118E-3</v>
      </c>
      <c r="E25" s="2">
        <v>2.8501733213506228E-2</v>
      </c>
      <c r="F25" s="2">
        <f>VLOOKUP(Share20[[#This Row],[Station]],'[10]Reach and Share'!$A$3:$C$562,3,0)</f>
        <v>6.4930327569854823E-3</v>
      </c>
      <c r="G25" s="2">
        <f>Share20[[#This Row],[Q1''2025]]-Share20[[#This Row],[Q4''2024]]</f>
        <v>-2.2008700456520744E-2</v>
      </c>
    </row>
    <row r="26" spans="1:7" x14ac:dyDescent="0.45">
      <c r="A26" s="3" t="s">
        <v>425</v>
      </c>
      <c r="B26" s="2">
        <v>7.7000334784064275E-3</v>
      </c>
      <c r="C26" s="2">
        <v>1.6183848519177859E-3</v>
      </c>
      <c r="D26" s="2">
        <v>9.212730318257957E-3</v>
      </c>
      <c r="E26" s="2">
        <v>1.938631403261009E-2</v>
      </c>
      <c r="F26" s="2">
        <f>VLOOKUP(Share20[[#This Row],[Station]],'[10]Reach and Share'!$A$3:$C$562,3,0)</f>
        <v>3.7207266360253892E-3</v>
      </c>
      <c r="G26" s="2">
        <f>Share20[[#This Row],[Q1''2025]]-Share20[[#This Row],[Q4''2024]]</f>
        <v>-1.5665587396584701E-2</v>
      </c>
    </row>
    <row r="27" spans="1:7" x14ac:dyDescent="0.45">
      <c r="A27" s="3" t="s">
        <v>418</v>
      </c>
      <c r="B27" s="2">
        <v>0</v>
      </c>
      <c r="C27" s="2">
        <v>4.8551545557533581E-4</v>
      </c>
      <c r="D27" s="2">
        <v>0</v>
      </c>
      <c r="E27" s="2">
        <v>7.7031711387854664E-4</v>
      </c>
      <c r="F27" s="2">
        <f>VLOOKUP(Share20[[#This Row],[Station]],'[10]Reach and Share'!$A$3:$C$562,3,0)</f>
        <v>3.574815787553805E-3</v>
      </c>
      <c r="G27" s="2">
        <f>Share20[[#This Row],[Q1''2025]]-Share20[[#This Row],[Q4''2024]]</f>
        <v>2.8044986736752583E-3</v>
      </c>
    </row>
    <row r="28" spans="1:7" x14ac:dyDescent="0.45">
      <c r="A28" s="3" t="s">
        <v>324</v>
      </c>
      <c r="B28" s="2">
        <v>7.1420600379421941E-3</v>
      </c>
      <c r="C28" s="2">
        <v>9.7912283541026057E-3</v>
      </c>
      <c r="D28" s="2">
        <v>2.8475711892797318E-3</v>
      </c>
      <c r="E28" s="2">
        <v>1.7332135062267302E-3</v>
      </c>
      <c r="F28" s="2">
        <f>VLOOKUP(Share20[[#This Row],[Station]],'[10]Reach and Share'!$A$3:$C$562,3,0)</f>
        <v>3.064127817903261E-3</v>
      </c>
      <c r="G28" s="2">
        <f>Share20[[#This Row],[Q1''2025]]-Share20[[#This Row],[Q4''2024]]</f>
        <v>1.3309143116765308E-3</v>
      </c>
    </row>
    <row r="29" spans="1:7" x14ac:dyDescent="0.45">
      <c r="A29" s="3" t="s">
        <v>412</v>
      </c>
      <c r="B29" s="2">
        <v>0</v>
      </c>
      <c r="C29" s="2">
        <v>0</v>
      </c>
      <c r="D29" s="2">
        <v>0</v>
      </c>
      <c r="E29" s="2">
        <v>0</v>
      </c>
      <c r="F29" s="2">
        <f>VLOOKUP(Share20[[#This Row],[Station]],'[10]Reach and Share'!$A$3:$C$562,3,0)</f>
        <v>2.9911723936674691E-3</v>
      </c>
      <c r="G29" s="2">
        <f>Share20[[#This Row],[Q1''2025]]-Share20[[#This Row],[Q4''2024]]</f>
        <v>2.9911723936674691E-3</v>
      </c>
    </row>
    <row r="30" spans="1:7" x14ac:dyDescent="0.45">
      <c r="A30" s="3" t="s">
        <v>42</v>
      </c>
      <c r="B30" s="2">
        <v>0</v>
      </c>
      <c r="C30" s="2">
        <v>1.7640394885903868E-2</v>
      </c>
      <c r="D30" s="2">
        <v>0</v>
      </c>
      <c r="E30" s="2">
        <v>1.9899858775195788E-3</v>
      </c>
      <c r="F30" s="2">
        <f>VLOOKUP(Share20[[#This Row],[Station]],'[10]Reach and Share'!$A$3:$C$562,3,0)</f>
        <v>2.8452615451958849E-3</v>
      </c>
      <c r="G30" s="2">
        <f>Share20[[#This Row],[Q1''2025]]-Share20[[#This Row],[Q4''2024]]</f>
        <v>8.5527566767630613E-4</v>
      </c>
    </row>
    <row r="31" spans="1:7" x14ac:dyDescent="0.45">
      <c r="A31" s="3" t="s">
        <v>20</v>
      </c>
      <c r="B31" s="2">
        <v>0</v>
      </c>
      <c r="C31" s="2">
        <v>0</v>
      </c>
      <c r="D31" s="2">
        <v>0</v>
      </c>
      <c r="E31" s="2">
        <v>0</v>
      </c>
      <c r="F31" s="2">
        <f>VLOOKUP(Share20[[#This Row],[Station]],'[10]Reach and Share'!$A$3:$C$562,3,0)</f>
        <v>2.699350696724302E-3</v>
      </c>
      <c r="G31" s="2">
        <f>Share20[[#This Row],[Q1''2025]]-Share20[[#This Row],[Q4''2024]]</f>
        <v>2.699350696724302E-3</v>
      </c>
    </row>
    <row r="32" spans="1:7" x14ac:dyDescent="0.45">
      <c r="A32" s="3" t="s">
        <v>367</v>
      </c>
      <c r="B32" s="2">
        <v>6.6956812855708061E-4</v>
      </c>
      <c r="C32" s="2">
        <v>0</v>
      </c>
      <c r="D32" s="2">
        <v>3.1825795644891118E-3</v>
      </c>
      <c r="E32" s="2">
        <v>8.409295159840801E-3</v>
      </c>
      <c r="F32" s="2">
        <f>VLOOKUP(Share20[[#This Row],[Station]],'[10]Reach and Share'!$A$3:$C$562,3,0)</f>
        <v>2.2616181513095499E-3</v>
      </c>
      <c r="G32" s="2">
        <f>Share20[[#This Row],[Q1''2025]]-Share20[[#This Row],[Q4''2024]]</f>
        <v>-6.1476770085312511E-3</v>
      </c>
    </row>
    <row r="33" spans="1:7" x14ac:dyDescent="0.45">
      <c r="A33" s="3" t="s">
        <v>47</v>
      </c>
      <c r="B33" s="2">
        <v>0</v>
      </c>
      <c r="C33" s="2">
        <v>0</v>
      </c>
      <c r="D33" s="2">
        <v>0</v>
      </c>
      <c r="E33" s="2">
        <v>0</v>
      </c>
      <c r="F33" s="2">
        <f>VLOOKUP(Share20[[#This Row],[Station]],'[10]Reach and Share'!$A$3:$C$562,3,0)</f>
        <v>1.4591084847158391E-3</v>
      </c>
      <c r="G33" s="2">
        <f>Share20[[#This Row],[Q1''2025]]-Share20[[#This Row],[Q4''2024]]</f>
        <v>1.4591084847158391E-3</v>
      </c>
    </row>
    <row r="34" spans="1:7" x14ac:dyDescent="0.45">
      <c r="A34" s="3" t="s">
        <v>70</v>
      </c>
      <c r="B34" s="2">
        <v>0</v>
      </c>
      <c r="C34" s="2">
        <v>0</v>
      </c>
      <c r="D34" s="2">
        <v>0</v>
      </c>
      <c r="E34" s="2">
        <v>0</v>
      </c>
      <c r="F34" s="2">
        <f>VLOOKUP(Share20[[#This Row],[Station]],'[10]Reach and Share'!$A$3:$C$562,3,0)</f>
        <v>1.240242212008463E-3</v>
      </c>
      <c r="G34" s="2">
        <f>Share20[[#This Row],[Q1''2025]]-Share20[[#This Row],[Q4''2024]]</f>
        <v>1.240242212008463E-3</v>
      </c>
    </row>
    <row r="35" spans="1:7" x14ac:dyDescent="0.45">
      <c r="A35" s="3" t="s">
        <v>41</v>
      </c>
      <c r="B35" s="2">
        <v>0</v>
      </c>
      <c r="C35" s="2">
        <v>0</v>
      </c>
      <c r="D35" s="2">
        <v>0</v>
      </c>
      <c r="E35" s="2">
        <v>1.3480549492874566E-3</v>
      </c>
      <c r="F35" s="2">
        <f>VLOOKUP(Share20[[#This Row],[Station]],'[10]Reach and Share'!$A$3:$C$562,3,0)</f>
        <v>1.240242212008463E-3</v>
      </c>
      <c r="G35" s="2">
        <f>Share20[[#This Row],[Q1''2025]]-Share20[[#This Row],[Q4''2024]]</f>
        <v>-1.078127372789936E-4</v>
      </c>
    </row>
    <row r="36" spans="1:7" x14ac:dyDescent="0.45">
      <c r="A36" s="3" t="s">
        <v>319</v>
      </c>
      <c r="B36" s="2">
        <v>0</v>
      </c>
      <c r="C36" s="2">
        <v>0</v>
      </c>
      <c r="D36" s="2">
        <v>0</v>
      </c>
      <c r="E36" s="2">
        <v>0</v>
      </c>
      <c r="F36" s="2">
        <f>VLOOKUP(Share20[[#This Row],[Station]],'[10]Reach and Share'!$A$3:$C$562,3,0)</f>
        <v>1.1672867877726709E-3</v>
      </c>
      <c r="G36" s="2">
        <f>Share20[[#This Row],[Q1''2025]]-Share20[[#This Row],[Q4''2024]]</f>
        <v>1.1672867877726709E-3</v>
      </c>
    </row>
    <row r="37" spans="1:7" x14ac:dyDescent="0.45">
      <c r="A37" s="3" t="s">
        <v>9</v>
      </c>
      <c r="B37" s="2">
        <v>3.3478406427854031E-4</v>
      </c>
      <c r="C37" s="2">
        <v>0</v>
      </c>
      <c r="D37" s="2">
        <v>5.1088777219430483E-3</v>
      </c>
      <c r="E37" s="2">
        <v>0</v>
      </c>
      <c r="F37" s="2">
        <f>VLOOKUP(Share20[[#This Row],[Station]],'[10]Reach and Share'!$A$3:$C$562,3,0)</f>
        <v>1.0213759393010869E-3</v>
      </c>
      <c r="G37" s="2">
        <f>Share20[[#This Row],[Q1''2025]]-Share20[[#This Row],[Q4''2024]]</f>
        <v>1.0213759393010869E-3</v>
      </c>
    </row>
    <row r="38" spans="1:7" x14ac:dyDescent="0.45">
      <c r="A38" s="3" t="s">
        <v>396</v>
      </c>
      <c r="B38" s="2">
        <v>0</v>
      </c>
      <c r="C38" s="2">
        <v>3.5604466742191285E-3</v>
      </c>
      <c r="D38" s="2">
        <v>5.6951423785594644E-3</v>
      </c>
      <c r="E38" s="2">
        <v>0</v>
      </c>
      <c r="F38" s="2">
        <f>VLOOKUP(Share20[[#This Row],[Station]],'[10]Reach and Share'!$A$3:$C$562,3,0)</f>
        <v>1.0213759393010869E-3</v>
      </c>
      <c r="G38" s="2">
        <f>Share20[[#This Row],[Q1''2025]]-Share20[[#This Row],[Q4''2024]]</f>
        <v>1.0213759393010869E-3</v>
      </c>
    </row>
    <row r="39" spans="1:7" x14ac:dyDescent="0.45">
      <c r="A39" s="3" t="s">
        <v>329</v>
      </c>
      <c r="B39" s="2">
        <v>0</v>
      </c>
      <c r="C39" s="2">
        <v>0</v>
      </c>
      <c r="D39" s="2">
        <v>0</v>
      </c>
      <c r="E39" s="2">
        <v>0</v>
      </c>
      <c r="F39" s="2">
        <f>VLOOKUP(Share20[[#This Row],[Station]],'[10]Reach and Share'!$A$3:$C$562,3,0)</f>
        <v>5.1068796965054357E-4</v>
      </c>
      <c r="G39" s="2">
        <f>Share20[[#This Row],[Q1''2025]]-Share20[[#This Row],[Q4''2024]]</f>
        <v>5.1068796965054357E-4</v>
      </c>
    </row>
    <row r="40" spans="1:7" x14ac:dyDescent="0.45">
      <c r="A40" s="3" t="s">
        <v>336</v>
      </c>
      <c r="B40" s="2">
        <v>8.70438567124205E-3</v>
      </c>
      <c r="C40" s="2">
        <v>8.9011166855478235E-4</v>
      </c>
      <c r="D40" s="2">
        <v>7.6214405360134005E-3</v>
      </c>
      <c r="E40" s="2">
        <v>0</v>
      </c>
      <c r="F40" s="2">
        <f>VLOOKUP(Share20[[#This Row],[Station]],'[10]Reach and Share'!$A$3:$C$562,3,0)</f>
        <v>3.6477712117895971E-4</v>
      </c>
      <c r="G40" s="2">
        <f>Share20[[#This Row],[Q1''2025]]-Share20[[#This Row],[Q4''2024]]</f>
        <v>3.6477712117895971E-4</v>
      </c>
    </row>
    <row r="41" spans="1:7" x14ac:dyDescent="0.45">
      <c r="A41" s="3" t="s">
        <v>45</v>
      </c>
      <c r="B41" s="2">
        <v>0</v>
      </c>
      <c r="C41" s="2">
        <v>0</v>
      </c>
      <c r="D41" s="2">
        <v>0</v>
      </c>
      <c r="E41" s="2">
        <v>0</v>
      </c>
      <c r="F41" s="2">
        <f>VLOOKUP(Share20[[#This Row],[Station]],'[10]Reach and Share'!$A$3:$C$562,3,0)</f>
        <v>3.6477712117895971E-4</v>
      </c>
      <c r="G41" s="2">
        <f>Share20[[#This Row],[Q1''2025]]-Share20[[#This Row],[Q4''2024]]</f>
        <v>3.6477712117895971E-4</v>
      </c>
    </row>
    <row r="42" spans="1:7" x14ac:dyDescent="0.45">
      <c r="A42" s="3" t="s">
        <v>365</v>
      </c>
      <c r="B42" s="2">
        <v>0</v>
      </c>
      <c r="C42" s="2">
        <v>0</v>
      </c>
      <c r="D42" s="2">
        <v>0</v>
      </c>
      <c r="E42" s="2">
        <v>0</v>
      </c>
      <c r="F42" s="2">
        <f>VLOOKUP(Share20[[#This Row],[Station]],'[10]Reach and Share'!$A$3:$C$562,3,0)</f>
        <v>2.9182169694316772E-4</v>
      </c>
      <c r="G42" s="2">
        <f>Share20[[#This Row],[Q1''2025]]-Share20[[#This Row],[Q4''2024]]</f>
        <v>2.9182169694316772E-4</v>
      </c>
    </row>
    <row r="43" spans="1:7" x14ac:dyDescent="0.45">
      <c r="A43" s="3" t="s">
        <v>348</v>
      </c>
      <c r="B43" s="2">
        <v>0</v>
      </c>
      <c r="C43" s="2">
        <v>0</v>
      </c>
      <c r="D43" s="2">
        <v>0</v>
      </c>
      <c r="E43" s="2">
        <v>0</v>
      </c>
      <c r="F43" s="2">
        <f>VLOOKUP(Share20[[#This Row],[Station]],'[10]Reach and Share'!$A$3:$C$562,3,0)</f>
        <v>0</v>
      </c>
      <c r="G43" s="2">
        <f>Share20[[#This Row],[Q1''2025]]-Share20[[#This Row],[Q4''2024]]</f>
        <v>0</v>
      </c>
    </row>
    <row r="44" spans="1:7" x14ac:dyDescent="0.45">
      <c r="A44" s="3" t="s">
        <v>347</v>
      </c>
      <c r="B44" s="2">
        <v>0</v>
      </c>
      <c r="C44" s="2">
        <v>0</v>
      </c>
      <c r="D44" s="2">
        <v>0</v>
      </c>
      <c r="E44" s="2">
        <v>0</v>
      </c>
      <c r="F44" s="2">
        <f>VLOOKUP(Share20[[#This Row],[Station]],'[10]Reach and Share'!$A$3:$C$562,3,0)</f>
        <v>0</v>
      </c>
      <c r="G44" s="2">
        <f>Share20[[#This Row],[Q1''2025]]-Share20[[#This Row],[Q4''2024]]</f>
        <v>0</v>
      </c>
    </row>
    <row r="45" spans="1:7" x14ac:dyDescent="0.45">
      <c r="A45" s="3" t="s">
        <v>377</v>
      </c>
      <c r="B45" s="2">
        <v>0</v>
      </c>
      <c r="C45" s="2">
        <v>0</v>
      </c>
      <c r="D45" s="2">
        <v>0</v>
      </c>
      <c r="E45" s="2">
        <v>0</v>
      </c>
      <c r="F45" s="2">
        <f>VLOOKUP(Share20[[#This Row],[Station]],'[10]Reach and Share'!$A$3:$C$562,3,0)</f>
        <v>0</v>
      </c>
      <c r="G45" s="2">
        <f>Share20[[#This Row],[Q1''2025]]-Share20[[#This Row],[Q4''2024]]</f>
        <v>0</v>
      </c>
    </row>
    <row r="46" spans="1:7" x14ac:dyDescent="0.45">
      <c r="A46" s="3" t="s">
        <v>343</v>
      </c>
      <c r="B46" s="2">
        <v>0</v>
      </c>
      <c r="C46" s="2">
        <v>0</v>
      </c>
      <c r="D46" s="2">
        <v>0</v>
      </c>
      <c r="E46" s="2">
        <v>0</v>
      </c>
      <c r="F46" s="2">
        <f>VLOOKUP(Share20[[#This Row],[Station]],'[10]Reach and Share'!$A$3:$C$562,3,0)</f>
        <v>0</v>
      </c>
      <c r="G46" s="2">
        <f>Share20[[#This Row],[Q1''2025]]-Share20[[#This Row],[Q4''2024]]</f>
        <v>0</v>
      </c>
    </row>
    <row r="47" spans="1:7" x14ac:dyDescent="0.45">
      <c r="A47" s="3" t="s">
        <v>344</v>
      </c>
      <c r="B47" s="2">
        <v>0</v>
      </c>
      <c r="C47" s="2">
        <v>0</v>
      </c>
      <c r="D47" s="2">
        <v>0</v>
      </c>
      <c r="E47" s="2">
        <v>0</v>
      </c>
      <c r="F47" s="2">
        <f>VLOOKUP(Share20[[#This Row],[Station]],'[10]Reach and Share'!$A$3:$C$562,3,0)</f>
        <v>0</v>
      </c>
      <c r="G47" s="2">
        <f>Share20[[#This Row],[Q1''2025]]-Share20[[#This Row],[Q4''2024]]</f>
        <v>0</v>
      </c>
    </row>
    <row r="48" spans="1:7" x14ac:dyDescent="0.45">
      <c r="A48" s="3" t="s">
        <v>345</v>
      </c>
      <c r="B48" s="2">
        <v>0</v>
      </c>
      <c r="C48" s="2">
        <v>0</v>
      </c>
      <c r="D48" s="2">
        <v>0</v>
      </c>
      <c r="E48" s="2">
        <v>0</v>
      </c>
      <c r="F48" s="2">
        <f>VLOOKUP(Share20[[#This Row],[Station]],'[10]Reach and Share'!$A$3:$C$562,3,0)</f>
        <v>0</v>
      </c>
      <c r="G48" s="2">
        <f>Share20[[#This Row],[Q1''2025]]-Share20[[#This Row],[Q4''2024]]</f>
        <v>0</v>
      </c>
    </row>
    <row r="49" spans="1:7" x14ac:dyDescent="0.45">
      <c r="A49" s="3" t="s">
        <v>506</v>
      </c>
      <c r="B49" s="2">
        <v>0</v>
      </c>
      <c r="C49" s="2">
        <v>0</v>
      </c>
      <c r="D49" s="2">
        <v>0</v>
      </c>
      <c r="E49" s="2">
        <v>0</v>
      </c>
      <c r="F49" s="2">
        <f>VLOOKUP(Share20[[#This Row],[Station]],'[10]Reach and Share'!$A$3:$C$562,3,0)</f>
        <v>0</v>
      </c>
      <c r="G49" s="2">
        <f>Share20[[#This Row],[Q1''2025]]-Share20[[#This Row],[Q4''2024]]</f>
        <v>0</v>
      </c>
    </row>
    <row r="50" spans="1:7" x14ac:dyDescent="0.45">
      <c r="A50" s="3" t="s">
        <v>346</v>
      </c>
      <c r="B50" s="2">
        <v>0</v>
      </c>
      <c r="C50" s="2">
        <v>0</v>
      </c>
      <c r="D50" s="2">
        <v>0</v>
      </c>
      <c r="E50" s="2">
        <v>0</v>
      </c>
      <c r="F50" s="2">
        <f>VLOOKUP(Share20[[#This Row],[Station]],'[10]Reach and Share'!$A$3:$C$562,3,0)</f>
        <v>0</v>
      </c>
      <c r="G50" s="2">
        <f>Share20[[#This Row],[Q1''2025]]-Share20[[#This Row],[Q4''2024]]</f>
        <v>0</v>
      </c>
    </row>
    <row r="51" spans="1:7" x14ac:dyDescent="0.45">
      <c r="A51" s="3" t="s">
        <v>349</v>
      </c>
      <c r="B51" s="2">
        <v>0</v>
      </c>
      <c r="C51" s="2">
        <v>0</v>
      </c>
      <c r="D51" s="2">
        <v>0</v>
      </c>
      <c r="E51" s="2">
        <v>0</v>
      </c>
      <c r="F51" s="2">
        <f>VLOOKUP(Share20[[#This Row],[Station]],'[10]Reach and Share'!$A$3:$C$562,3,0)</f>
        <v>0</v>
      </c>
      <c r="G51" s="2">
        <f>Share20[[#This Row],[Q1''2025]]-Share20[[#This Row],[Q4''2024]]</f>
        <v>0</v>
      </c>
    </row>
    <row r="52" spans="1:7" x14ac:dyDescent="0.45">
      <c r="A52" s="3" t="s">
        <v>372</v>
      </c>
      <c r="B52" s="2">
        <v>0</v>
      </c>
      <c r="C52" s="2">
        <v>0</v>
      </c>
      <c r="D52" s="2">
        <v>0</v>
      </c>
      <c r="E52" s="2">
        <v>0</v>
      </c>
      <c r="F52" s="2">
        <f>VLOOKUP(Share20[[#This Row],[Station]],'[10]Reach and Share'!$A$3:$C$562,3,0)</f>
        <v>0</v>
      </c>
      <c r="G52" s="2">
        <f>Share20[[#This Row],[Q1''2025]]-Share20[[#This Row],[Q4''2024]]</f>
        <v>0</v>
      </c>
    </row>
    <row r="53" spans="1:7" x14ac:dyDescent="0.45">
      <c r="A53" s="3" t="s">
        <v>373</v>
      </c>
      <c r="B53" s="2">
        <v>0</v>
      </c>
      <c r="C53" s="2">
        <v>0</v>
      </c>
      <c r="D53" s="2">
        <v>0</v>
      </c>
      <c r="E53" s="2">
        <v>0</v>
      </c>
      <c r="F53" s="2">
        <f>VLOOKUP(Share20[[#This Row],[Station]],'[10]Reach and Share'!$A$3:$C$562,3,0)</f>
        <v>0</v>
      </c>
      <c r="G53" s="2">
        <f>Share20[[#This Row],[Q1''2025]]-Share20[[#This Row],[Q4''2024]]</f>
        <v>0</v>
      </c>
    </row>
    <row r="54" spans="1:7" x14ac:dyDescent="0.45">
      <c r="A54" s="3" t="s">
        <v>215</v>
      </c>
      <c r="B54" s="2">
        <v>0</v>
      </c>
      <c r="C54" s="2">
        <v>0</v>
      </c>
      <c r="D54" s="2">
        <v>0</v>
      </c>
      <c r="E54" s="2">
        <v>0</v>
      </c>
      <c r="F54" s="2">
        <f>VLOOKUP(Share20[[#This Row],[Station]],'[10]Reach and Share'!$A$3:$C$562,3,0)</f>
        <v>0</v>
      </c>
      <c r="G54" s="2">
        <f>Share20[[#This Row],[Q1''2025]]-Share20[[#This Row],[Q4''2024]]</f>
        <v>0</v>
      </c>
    </row>
    <row r="55" spans="1:7" x14ac:dyDescent="0.45">
      <c r="A55" s="3" t="s">
        <v>352</v>
      </c>
      <c r="B55" s="2">
        <v>0</v>
      </c>
      <c r="C55" s="2">
        <v>0</v>
      </c>
      <c r="D55" s="2">
        <v>0</v>
      </c>
      <c r="E55" s="2">
        <v>0</v>
      </c>
      <c r="F55" s="2">
        <f>VLOOKUP(Share20[[#This Row],[Station]],'[10]Reach and Share'!$A$3:$C$562,3,0)</f>
        <v>0</v>
      </c>
      <c r="G55" s="2">
        <f>Share20[[#This Row],[Q1''2025]]-Share20[[#This Row],[Q4''2024]]</f>
        <v>0</v>
      </c>
    </row>
    <row r="56" spans="1:7" x14ac:dyDescent="0.45">
      <c r="A56" s="3" t="s">
        <v>364</v>
      </c>
      <c r="B56" s="2">
        <v>0</v>
      </c>
      <c r="C56" s="2">
        <v>0</v>
      </c>
      <c r="D56" s="2">
        <v>0</v>
      </c>
      <c r="E56" s="2">
        <v>0</v>
      </c>
      <c r="F56" s="2">
        <f>VLOOKUP(Share20[[#This Row],[Station]],'[10]Reach and Share'!$A$3:$C$562,3,0)</f>
        <v>0</v>
      </c>
      <c r="G56" s="2">
        <f>Share20[[#This Row],[Q1''2025]]-Share20[[#This Row],[Q4''2024]]</f>
        <v>0</v>
      </c>
    </row>
    <row r="57" spans="1:7" x14ac:dyDescent="0.45">
      <c r="A57" s="3" t="s">
        <v>340</v>
      </c>
      <c r="B57" s="2">
        <v>0</v>
      </c>
      <c r="C57" s="2">
        <v>0</v>
      </c>
      <c r="D57" s="2">
        <v>0</v>
      </c>
      <c r="E57" s="2">
        <v>0</v>
      </c>
      <c r="F57" s="2">
        <f>VLOOKUP(Share20[[#This Row],[Station]],'[10]Reach and Share'!$A$3:$C$562,3,0)</f>
        <v>0</v>
      </c>
      <c r="G57" s="2">
        <f>Share20[[#This Row],[Q1''2025]]-Share20[[#This Row],[Q4''2024]]</f>
        <v>0</v>
      </c>
    </row>
    <row r="58" spans="1:7" x14ac:dyDescent="0.45">
      <c r="A58" s="3" t="s">
        <v>376</v>
      </c>
      <c r="B58" s="2">
        <v>0</v>
      </c>
      <c r="C58" s="2">
        <v>0</v>
      </c>
      <c r="D58" s="2">
        <v>0</v>
      </c>
      <c r="E58" s="2">
        <v>0</v>
      </c>
      <c r="F58" s="2">
        <f>VLOOKUP(Share20[[#This Row],[Station]],'[10]Reach and Share'!$A$3:$C$562,3,0)</f>
        <v>0</v>
      </c>
      <c r="G58" s="2">
        <f>Share20[[#This Row],[Q1''2025]]-Share20[[#This Row],[Q4''2024]]</f>
        <v>0</v>
      </c>
    </row>
    <row r="59" spans="1:7" x14ac:dyDescent="0.45">
      <c r="A59" s="3" t="s">
        <v>350</v>
      </c>
      <c r="B59" s="2">
        <v>0</v>
      </c>
      <c r="C59" s="2">
        <v>0</v>
      </c>
      <c r="D59" s="2">
        <v>0</v>
      </c>
      <c r="E59" s="2">
        <v>0</v>
      </c>
      <c r="F59" s="2">
        <f>VLOOKUP(Share20[[#This Row],[Station]],'[10]Reach and Share'!$A$3:$C$562,3,0)</f>
        <v>0</v>
      </c>
      <c r="G59" s="2">
        <f>Share20[[#This Row],[Q1''2025]]-Share20[[#This Row],[Q4''2024]]</f>
        <v>0</v>
      </c>
    </row>
    <row r="60" spans="1:7" x14ac:dyDescent="0.45">
      <c r="A60" s="3" t="s">
        <v>374</v>
      </c>
      <c r="B60" s="2">
        <v>0</v>
      </c>
      <c r="C60" s="2">
        <v>0</v>
      </c>
      <c r="D60" s="2">
        <v>0</v>
      </c>
      <c r="E60" s="2">
        <v>0</v>
      </c>
      <c r="F60" s="2">
        <f>VLOOKUP(Share20[[#This Row],[Station]],'[10]Reach and Share'!$A$3:$C$562,3,0)</f>
        <v>0</v>
      </c>
      <c r="G60" s="2">
        <f>Share20[[#This Row],[Q1''2025]]-Share20[[#This Row],[Q4''2024]]</f>
        <v>0</v>
      </c>
    </row>
    <row r="61" spans="1:7" x14ac:dyDescent="0.45">
      <c r="A61" s="3" t="s">
        <v>493</v>
      </c>
      <c r="B61" s="2">
        <v>0</v>
      </c>
      <c r="C61" s="2">
        <v>0</v>
      </c>
      <c r="D61" s="2">
        <v>0</v>
      </c>
      <c r="E61" s="2">
        <v>0</v>
      </c>
      <c r="F61" s="2">
        <f>VLOOKUP(Share20[[#This Row],[Station]],'[10]Reach and Share'!$A$3:$C$562,3,0)</f>
        <v>0</v>
      </c>
      <c r="G61" s="2">
        <f>Share20[[#This Row],[Q1''2025]]-Share20[[#This Row],[Q4''2024]]</f>
        <v>0</v>
      </c>
    </row>
    <row r="62" spans="1:7" x14ac:dyDescent="0.45">
      <c r="A62" s="3" t="s">
        <v>31</v>
      </c>
      <c r="B62" s="2">
        <v>0</v>
      </c>
      <c r="C62" s="2">
        <v>0</v>
      </c>
      <c r="D62" s="2">
        <v>2.2613065326633161E-3</v>
      </c>
      <c r="E62" s="2">
        <v>0</v>
      </c>
      <c r="F62" s="2">
        <f>VLOOKUP(Share20[[#This Row],[Station]],'[10]Reach and Share'!$A$3:$C$562,3,0)</f>
        <v>0</v>
      </c>
      <c r="G62" s="2">
        <f>Share20[[#This Row],[Q1''2025]]-Share20[[#This Row],[Q4''2024]]</f>
        <v>0</v>
      </c>
    </row>
    <row r="63" spans="1:7" x14ac:dyDescent="0.45">
      <c r="A63" s="3" t="s">
        <v>241</v>
      </c>
      <c r="B63" s="2">
        <v>0</v>
      </c>
      <c r="C63" s="2">
        <v>0</v>
      </c>
      <c r="D63" s="2">
        <v>0</v>
      </c>
      <c r="E63" s="2">
        <v>0</v>
      </c>
      <c r="F63" s="2">
        <f>VLOOKUP(Share20[[#This Row],[Station]],'[10]Reach and Share'!$A$3:$C$562,3,0)</f>
        <v>0</v>
      </c>
      <c r="G63" s="2">
        <f>Share20[[#This Row],[Q1''2025]]-Share20[[#This Row],[Q4''2024]]</f>
        <v>0</v>
      </c>
    </row>
    <row r="64" spans="1:7" x14ac:dyDescent="0.45">
      <c r="A64" s="3" t="s">
        <v>383</v>
      </c>
      <c r="B64" s="2">
        <v>0</v>
      </c>
      <c r="C64" s="2">
        <v>0</v>
      </c>
      <c r="D64" s="2">
        <v>0</v>
      </c>
      <c r="E64" s="2">
        <v>0</v>
      </c>
      <c r="F64" s="2">
        <f>VLOOKUP(Share20[[#This Row],[Station]],'[10]Reach and Share'!$A$3:$C$562,3,0)</f>
        <v>0</v>
      </c>
      <c r="G64" s="2">
        <f>Share20[[#This Row],[Q1''2025]]-Share20[[#This Row],[Q4''2024]]</f>
        <v>0</v>
      </c>
    </row>
    <row r="65" spans="1:7" x14ac:dyDescent="0.45">
      <c r="A65" s="3" t="s">
        <v>384</v>
      </c>
      <c r="B65" s="2">
        <v>0</v>
      </c>
      <c r="C65" s="2">
        <v>0</v>
      </c>
      <c r="D65" s="2">
        <v>0</v>
      </c>
      <c r="E65" s="2">
        <v>0</v>
      </c>
      <c r="F65" s="2">
        <f>VLOOKUP(Share20[[#This Row],[Station]],'[10]Reach and Share'!$A$3:$C$562,3,0)</f>
        <v>0</v>
      </c>
      <c r="G65" s="2">
        <f>Share20[[#This Row],[Q1''2025]]-Share20[[#This Row],[Q4''2024]]</f>
        <v>0</v>
      </c>
    </row>
    <row r="66" spans="1:7" x14ac:dyDescent="0.45">
      <c r="A66" s="3" t="s">
        <v>351</v>
      </c>
      <c r="B66" s="2">
        <v>0</v>
      </c>
      <c r="C66" s="2">
        <v>0</v>
      </c>
      <c r="D66" s="2">
        <v>0</v>
      </c>
      <c r="E66" s="2">
        <v>0</v>
      </c>
      <c r="F66" s="2">
        <f>VLOOKUP(Share20[[#This Row],[Station]],'[10]Reach and Share'!$A$3:$C$562,3,0)</f>
        <v>0</v>
      </c>
      <c r="G66" s="2">
        <f>Share20[[#This Row],[Q1''2025]]-Share20[[#This Row],[Q4''2024]]</f>
        <v>0</v>
      </c>
    </row>
    <row r="67" spans="1:7" x14ac:dyDescent="0.45">
      <c r="A67" s="3" t="s">
        <v>362</v>
      </c>
      <c r="B67" s="2">
        <v>0</v>
      </c>
      <c r="C67" s="2">
        <v>1.6993040945136751E-3</v>
      </c>
      <c r="D67" s="2">
        <v>0</v>
      </c>
      <c r="E67" s="2">
        <v>0</v>
      </c>
      <c r="F67" s="2">
        <f>VLOOKUP(Share20[[#This Row],[Station]],'[10]Reach and Share'!$A$3:$C$562,3,0)</f>
        <v>0</v>
      </c>
      <c r="G67" s="2">
        <f>Share20[[#This Row],[Q1''2025]]-Share20[[#This Row],[Q4''2024]]</f>
        <v>0</v>
      </c>
    </row>
    <row r="68" spans="1:7" x14ac:dyDescent="0.45">
      <c r="A68" s="3" t="s">
        <v>375</v>
      </c>
      <c r="B68" s="2">
        <v>0</v>
      </c>
      <c r="C68" s="2">
        <v>0</v>
      </c>
      <c r="D68" s="2">
        <v>1.005025125628141E-3</v>
      </c>
      <c r="E68" s="2">
        <v>0</v>
      </c>
      <c r="F68" s="2">
        <f>VLOOKUP(Share20[[#This Row],[Station]],'[10]Reach and Share'!$A$3:$C$562,3,0)</f>
        <v>0</v>
      </c>
      <c r="G68" s="2">
        <f>Share20[[#This Row],[Q1''2025]]-Share20[[#This Row],[Q4''2024]]</f>
        <v>0</v>
      </c>
    </row>
    <row r="69" spans="1:7" x14ac:dyDescent="0.45">
      <c r="A69" s="3" t="s">
        <v>192</v>
      </c>
      <c r="B69" s="2">
        <v>0</v>
      </c>
      <c r="C69" s="2">
        <v>0</v>
      </c>
      <c r="D69" s="2">
        <v>0</v>
      </c>
      <c r="E69" s="2">
        <v>0</v>
      </c>
      <c r="F69" s="2">
        <f>VLOOKUP(Share20[[#This Row],[Station]],'[10]Reach and Share'!$A$3:$C$562,3,0)</f>
        <v>0</v>
      </c>
      <c r="G69" s="2">
        <f>Share20[[#This Row],[Q1''2025]]-Share20[[#This Row],[Q4''2024]]</f>
        <v>0</v>
      </c>
    </row>
    <row r="70" spans="1:7" x14ac:dyDescent="0.45">
      <c r="A70" s="3" t="s">
        <v>29</v>
      </c>
      <c r="B70" s="2">
        <v>0</v>
      </c>
      <c r="C70" s="2">
        <v>0</v>
      </c>
      <c r="D70" s="2">
        <v>1.507537688442211E-3</v>
      </c>
      <c r="E70" s="2">
        <v>0</v>
      </c>
      <c r="F70" s="2">
        <f>VLOOKUP(Share20[[#This Row],[Station]],'[10]Reach and Share'!$A$3:$C$562,3,0)</f>
        <v>0</v>
      </c>
      <c r="G70" s="2">
        <f>Share20[[#This Row],[Q1''2025]]-Share20[[#This Row],[Q4''2024]]</f>
        <v>0</v>
      </c>
    </row>
    <row r="71" spans="1:7" x14ac:dyDescent="0.45">
      <c r="A71" s="3" t="s">
        <v>36</v>
      </c>
      <c r="B71" s="2">
        <v>0</v>
      </c>
      <c r="C71" s="2">
        <v>0</v>
      </c>
      <c r="D71" s="2">
        <v>0</v>
      </c>
      <c r="E71" s="2">
        <v>0</v>
      </c>
      <c r="F71" s="2">
        <f>VLOOKUP(Share20[[#This Row],[Station]],'[10]Reach and Share'!$A$3:$C$562,3,0)</f>
        <v>0</v>
      </c>
      <c r="G71" s="2">
        <f>Share20[[#This Row],[Q1''2025]]-Share20[[#This Row],[Q4''2024]]</f>
        <v>0</v>
      </c>
    </row>
    <row r="72" spans="1:7" x14ac:dyDescent="0.45">
      <c r="A72" s="3" t="s">
        <v>341</v>
      </c>
      <c r="B72" s="2">
        <v>0</v>
      </c>
      <c r="C72" s="2">
        <v>0</v>
      </c>
      <c r="D72" s="2">
        <v>0</v>
      </c>
      <c r="E72" s="2">
        <v>0</v>
      </c>
      <c r="F72" s="2">
        <f>VLOOKUP(Share20[[#This Row],[Station]],'[10]Reach and Share'!$A$3:$C$562,3,0)</f>
        <v>0</v>
      </c>
      <c r="G72" s="2">
        <f>Share20[[#This Row],[Q1''2025]]-Share20[[#This Row],[Q4''2024]]</f>
        <v>0</v>
      </c>
    </row>
    <row r="73" spans="1:7" x14ac:dyDescent="0.45">
      <c r="A73" s="3" t="s">
        <v>462</v>
      </c>
      <c r="B73" s="2">
        <v>0</v>
      </c>
      <c r="C73" s="2">
        <v>0</v>
      </c>
      <c r="D73" s="2">
        <v>0</v>
      </c>
      <c r="E73" s="2">
        <v>0</v>
      </c>
      <c r="F73" s="2">
        <f>VLOOKUP(Share20[[#This Row],[Station]],'[10]Reach and Share'!$A$3:$C$562,3,0)</f>
        <v>0</v>
      </c>
      <c r="G73" s="2">
        <f>Share20[[#This Row],[Q1''2025]]-Share20[[#This Row],[Q4''2024]]</f>
        <v>0</v>
      </c>
    </row>
    <row r="74" spans="1:7" x14ac:dyDescent="0.45">
      <c r="A74" s="3" t="s">
        <v>378</v>
      </c>
      <c r="B74" s="2">
        <v>0</v>
      </c>
      <c r="C74" s="2">
        <v>0</v>
      </c>
      <c r="D74" s="2">
        <v>0</v>
      </c>
      <c r="E74" s="2">
        <v>0</v>
      </c>
      <c r="F74" s="2">
        <f>VLOOKUP(Share20[[#This Row],[Station]],'[10]Reach and Share'!$A$3:$C$562,3,0)</f>
        <v>0</v>
      </c>
      <c r="G74" s="2">
        <f>Share20[[#This Row],[Q1''2025]]-Share20[[#This Row],[Q4''2024]]</f>
        <v>0</v>
      </c>
    </row>
    <row r="75" spans="1:7" x14ac:dyDescent="0.45">
      <c r="A75" s="3" t="s">
        <v>342</v>
      </c>
      <c r="B75" s="2">
        <v>0</v>
      </c>
      <c r="C75" s="2">
        <v>0</v>
      </c>
      <c r="D75" s="2">
        <v>0</v>
      </c>
      <c r="E75" s="2">
        <v>0</v>
      </c>
      <c r="F75" s="2">
        <f>VLOOKUP(Share20[[#This Row],[Station]],'[10]Reach and Share'!$A$3:$C$562,3,0)</f>
        <v>0</v>
      </c>
      <c r="G75" s="2">
        <f>Share20[[#This Row],[Q1''2025]]-Share20[[#This Row],[Q4''2024]]</f>
        <v>0</v>
      </c>
    </row>
    <row r="76" spans="1:7" x14ac:dyDescent="0.45">
      <c r="A76" s="3" t="s">
        <v>379</v>
      </c>
      <c r="B76" s="2">
        <v>0</v>
      </c>
      <c r="C76" s="2">
        <v>0</v>
      </c>
      <c r="D76" s="2">
        <v>0</v>
      </c>
      <c r="E76" s="2">
        <v>0</v>
      </c>
      <c r="F76" s="2">
        <f>VLOOKUP(Share20[[#This Row],[Station]],'[10]Reach and Share'!$A$3:$C$562,3,0)</f>
        <v>0</v>
      </c>
      <c r="G76" s="2">
        <f>Share20[[#This Row],[Q1''2025]]-Share20[[#This Row],[Q4''2024]]</f>
        <v>0</v>
      </c>
    </row>
    <row r="77" spans="1:7" x14ac:dyDescent="0.45">
      <c r="A77" s="3" t="s">
        <v>361</v>
      </c>
      <c r="B77" s="2">
        <v>0</v>
      </c>
      <c r="C77" s="2">
        <v>0</v>
      </c>
      <c r="D77" s="2">
        <v>0</v>
      </c>
      <c r="E77" s="2">
        <v>0</v>
      </c>
      <c r="F77" s="2">
        <f>VLOOKUP(Share20[[#This Row],[Station]],'[10]Reach and Share'!$A$3:$C$562,3,0)</f>
        <v>0</v>
      </c>
      <c r="G77" s="2">
        <f>Share20[[#This Row],[Q1''2025]]-Share20[[#This Row],[Q4''2024]]</f>
        <v>0</v>
      </c>
    </row>
    <row r="78" spans="1:7" x14ac:dyDescent="0.45">
      <c r="A78" s="3" t="s">
        <v>382</v>
      </c>
      <c r="B78" s="2">
        <v>0</v>
      </c>
      <c r="C78" s="2">
        <v>0</v>
      </c>
      <c r="D78" s="2">
        <v>0</v>
      </c>
      <c r="E78" s="2">
        <v>0</v>
      </c>
      <c r="F78" s="2">
        <f>VLOOKUP(Share20[[#This Row],[Station]],'[10]Reach and Share'!$A$3:$C$562,3,0)</f>
        <v>0</v>
      </c>
      <c r="G78" s="2">
        <f>Share20[[#This Row],[Q1''2025]]-Share20[[#This Row],[Q4''2024]]</f>
        <v>0</v>
      </c>
    </row>
    <row r="79" spans="1:7" x14ac:dyDescent="0.45">
      <c r="A79" s="3" t="s">
        <v>380</v>
      </c>
      <c r="B79" s="2">
        <v>0</v>
      </c>
      <c r="C79" s="2">
        <v>0</v>
      </c>
      <c r="D79" s="2">
        <v>0</v>
      </c>
      <c r="E79" s="2">
        <v>0</v>
      </c>
      <c r="F79" s="2">
        <f>VLOOKUP(Share20[[#This Row],[Station]],'[10]Reach and Share'!$A$3:$C$562,3,0)</f>
        <v>0</v>
      </c>
      <c r="G79" s="2">
        <f>Share20[[#This Row],[Q1''2025]]-Share20[[#This Row],[Q4''2024]]</f>
        <v>0</v>
      </c>
    </row>
    <row r="80" spans="1:7" x14ac:dyDescent="0.45">
      <c r="A80" s="3" t="s">
        <v>381</v>
      </c>
      <c r="B80" s="2">
        <v>0</v>
      </c>
      <c r="C80" s="2">
        <v>0</v>
      </c>
      <c r="D80" s="2">
        <v>0</v>
      </c>
      <c r="E80" s="2">
        <v>0</v>
      </c>
      <c r="F80" s="2">
        <f>VLOOKUP(Share20[[#This Row],[Station]],'[10]Reach and Share'!$A$3:$C$562,3,0)</f>
        <v>0</v>
      </c>
      <c r="G80" s="2">
        <f>Share20[[#This Row],[Q1''2025]]-Share20[[#This Row],[Q4''2024]]</f>
        <v>0</v>
      </c>
    </row>
    <row r="81" spans="1:7" x14ac:dyDescent="0.45">
      <c r="A81" s="3" t="s">
        <v>353</v>
      </c>
      <c r="B81" s="2">
        <v>0</v>
      </c>
      <c r="C81" s="2">
        <v>0</v>
      </c>
      <c r="D81" s="2">
        <v>0</v>
      </c>
      <c r="E81" s="2">
        <v>0</v>
      </c>
      <c r="F81" s="2">
        <f>VLOOKUP(Share20[[#This Row],[Station]],'[10]Reach and Share'!$A$3:$C$562,3,0)</f>
        <v>0</v>
      </c>
      <c r="G81" s="2">
        <f>Share20[[#This Row],[Q1''2025]]-Share20[[#This Row],[Q4''2024]]</f>
        <v>0</v>
      </c>
    </row>
    <row r="82" spans="1:7" x14ac:dyDescent="0.45">
      <c r="A82" s="3" t="s">
        <v>417</v>
      </c>
      <c r="B82" s="2">
        <v>0</v>
      </c>
      <c r="C82" s="2">
        <v>0</v>
      </c>
      <c r="D82" s="2">
        <v>0</v>
      </c>
      <c r="E82" s="2">
        <v>0</v>
      </c>
      <c r="F82" s="2">
        <f>VLOOKUP(Share20[[#This Row],[Station]],'[10]Reach and Share'!$A$3:$C$562,3,0)</f>
        <v>0</v>
      </c>
      <c r="G82" s="2">
        <f>Share20[[#This Row],[Q1''2025]]-Share20[[#This Row],[Q4''2024]]</f>
        <v>0</v>
      </c>
    </row>
    <row r="83" spans="1:7" x14ac:dyDescent="0.45">
      <c r="A83" s="3" t="s">
        <v>207</v>
      </c>
      <c r="B83" s="2">
        <v>0</v>
      </c>
      <c r="C83" s="2">
        <v>0</v>
      </c>
      <c r="D83" s="2">
        <v>0</v>
      </c>
      <c r="E83" s="2">
        <v>0</v>
      </c>
      <c r="F83" s="2">
        <f>VLOOKUP(Share20[[#This Row],[Station]],'[10]Reach and Share'!$A$3:$C$562,3,0)</f>
        <v>0</v>
      </c>
      <c r="G83" s="2">
        <f>Share20[[#This Row],[Q1''2025]]-Share20[[#This Row],[Q4''2024]]</f>
        <v>0</v>
      </c>
    </row>
    <row r="84" spans="1:7" x14ac:dyDescent="0.45">
      <c r="A84" s="3" t="s">
        <v>471</v>
      </c>
      <c r="B84" s="2">
        <v>0</v>
      </c>
      <c r="C84" s="2">
        <v>0</v>
      </c>
      <c r="D84" s="2">
        <v>0</v>
      </c>
      <c r="E84" s="2">
        <v>0</v>
      </c>
      <c r="F84" s="2">
        <f>VLOOKUP(Share20[[#This Row],[Station]],'[10]Reach and Share'!$A$3:$C$562,3,0)</f>
        <v>0</v>
      </c>
      <c r="G84" s="2">
        <f>Share20[[#This Row],[Q1''2025]]-Share20[[#This Row],[Q4''2024]]</f>
        <v>0</v>
      </c>
    </row>
    <row r="85" spans="1:7" x14ac:dyDescent="0.45">
      <c r="A85" s="3" t="s">
        <v>32</v>
      </c>
      <c r="B85" s="2">
        <v>0</v>
      </c>
      <c r="C85" s="2">
        <v>0</v>
      </c>
      <c r="D85" s="2">
        <v>0</v>
      </c>
      <c r="E85" s="2">
        <v>0</v>
      </c>
      <c r="F85" s="2">
        <f>VLOOKUP(Share20[[#This Row],[Station]],'[10]Reach and Share'!$A$3:$C$562,3,0)</f>
        <v>0</v>
      </c>
      <c r="G85" s="2">
        <f>Share20[[#This Row],[Q1''2025]]-Share20[[#This Row],[Q4''2024]]</f>
        <v>0</v>
      </c>
    </row>
    <row r="86" spans="1:7" x14ac:dyDescent="0.45">
      <c r="A86" s="3" t="s">
        <v>518</v>
      </c>
      <c r="B86" s="2">
        <v>0</v>
      </c>
      <c r="C86" s="2">
        <v>0</v>
      </c>
      <c r="D86" s="2">
        <v>0</v>
      </c>
      <c r="E86" s="2">
        <v>0</v>
      </c>
      <c r="F86" s="2">
        <f>VLOOKUP(Share20[[#This Row],[Station]],'[10]Reach and Share'!$A$3:$C$562,3,0)</f>
        <v>0</v>
      </c>
      <c r="G86" s="2">
        <f>Share20[[#This Row],[Q1''2025]]-Share20[[#This Row],[Q4''2024]]</f>
        <v>0</v>
      </c>
    </row>
    <row r="87" spans="1:7" x14ac:dyDescent="0.45">
      <c r="A87" s="3" t="s">
        <v>190</v>
      </c>
      <c r="B87" s="2">
        <v>0</v>
      </c>
      <c r="C87" s="2">
        <v>0</v>
      </c>
      <c r="D87" s="2">
        <v>0</v>
      </c>
      <c r="E87" s="2">
        <v>0</v>
      </c>
      <c r="F87" s="2">
        <f>VLOOKUP(Share20[[#This Row],[Station]],'[10]Reach and Share'!$A$3:$C$562,3,0)</f>
        <v>0</v>
      </c>
      <c r="G87" s="2">
        <f>Share20[[#This Row],[Q1''2025]]-Share20[[#This Row],[Q4''2024]]</f>
        <v>0</v>
      </c>
    </row>
    <row r="88" spans="1:7" x14ac:dyDescent="0.45">
      <c r="A88" s="3" t="s">
        <v>173</v>
      </c>
      <c r="B88" s="2">
        <v>0</v>
      </c>
      <c r="C88" s="2">
        <v>0</v>
      </c>
      <c r="D88" s="2">
        <v>0</v>
      </c>
      <c r="E88" s="2">
        <v>0</v>
      </c>
      <c r="F88" s="2">
        <f>VLOOKUP(Share20[[#This Row],[Station]],'[10]Reach and Share'!$A$3:$C$562,3,0)</f>
        <v>0</v>
      </c>
      <c r="G88" s="2">
        <f>Share20[[#This Row],[Q1''2025]]-Share20[[#This Row],[Q4''2024]]</f>
        <v>0</v>
      </c>
    </row>
    <row r="89" spans="1:7" x14ac:dyDescent="0.45">
      <c r="A89" s="3" t="s">
        <v>416</v>
      </c>
      <c r="B89" s="2">
        <v>0</v>
      </c>
      <c r="C89" s="2">
        <v>0</v>
      </c>
      <c r="D89" s="2">
        <v>0</v>
      </c>
      <c r="E89" s="2">
        <v>0</v>
      </c>
      <c r="F89" s="2">
        <f>VLOOKUP(Share20[[#This Row],[Station]],'[10]Reach and Share'!$A$3:$C$562,3,0)</f>
        <v>0</v>
      </c>
      <c r="G89" s="2">
        <f>Share20[[#This Row],[Q1''2025]]-Share20[[#This Row],[Q4''2024]]</f>
        <v>0</v>
      </c>
    </row>
    <row r="90" spans="1:7" x14ac:dyDescent="0.45">
      <c r="A90" s="3" t="s">
        <v>491</v>
      </c>
      <c r="B90" s="2">
        <v>0</v>
      </c>
      <c r="C90" s="2">
        <v>0</v>
      </c>
      <c r="D90" s="2">
        <v>0</v>
      </c>
      <c r="E90" s="2">
        <v>0</v>
      </c>
      <c r="F90" s="2">
        <f>VLOOKUP(Share20[[#This Row],[Station]],'[10]Reach and Share'!$A$3:$C$562,3,0)</f>
        <v>0</v>
      </c>
      <c r="G90" s="2">
        <f>Share20[[#This Row],[Q1''2025]]-Share20[[#This Row],[Q4''2024]]</f>
        <v>0</v>
      </c>
    </row>
    <row r="91" spans="1:7" x14ac:dyDescent="0.45">
      <c r="A91" s="3" t="s">
        <v>414</v>
      </c>
      <c r="B91" s="2">
        <v>0</v>
      </c>
      <c r="C91" s="2">
        <v>0</v>
      </c>
      <c r="D91" s="2">
        <v>0</v>
      </c>
      <c r="E91" s="2">
        <v>0</v>
      </c>
      <c r="F91" s="2">
        <f>VLOOKUP(Share20[[#This Row],[Station]],'[10]Reach and Share'!$A$3:$C$562,3,0)</f>
        <v>0</v>
      </c>
      <c r="G91" s="2">
        <f>Share20[[#This Row],[Q1''2025]]-Share20[[#This Row],[Q4''2024]]</f>
        <v>0</v>
      </c>
    </row>
    <row r="92" spans="1:7" x14ac:dyDescent="0.45">
      <c r="A92" s="3" t="s">
        <v>501</v>
      </c>
      <c r="B92" s="2">
        <v>0</v>
      </c>
      <c r="C92" s="2">
        <v>0</v>
      </c>
      <c r="D92" s="2">
        <v>0</v>
      </c>
      <c r="E92" s="2">
        <v>0</v>
      </c>
      <c r="F92" s="2">
        <f>VLOOKUP(Share20[[#This Row],[Station]],'[10]Reach and Share'!$A$3:$C$562,3,0)</f>
        <v>0</v>
      </c>
      <c r="G92" s="2">
        <f>Share20[[#This Row],[Q1''2025]]-Share20[[#This Row],[Q4''2024]]</f>
        <v>0</v>
      </c>
    </row>
    <row r="93" spans="1:7" x14ac:dyDescent="0.45">
      <c r="A93" s="3" t="s">
        <v>147</v>
      </c>
      <c r="B93" s="2">
        <v>0</v>
      </c>
      <c r="C93" s="2">
        <v>0</v>
      </c>
      <c r="D93" s="2">
        <v>0</v>
      </c>
      <c r="E93" s="2">
        <v>0</v>
      </c>
      <c r="F93" s="2">
        <f>VLOOKUP(Share20[[#This Row],[Station]],'[10]Reach and Share'!$A$3:$C$562,3,0)</f>
        <v>0</v>
      </c>
      <c r="G93" s="2">
        <f>Share20[[#This Row],[Q1''2025]]-Share20[[#This Row],[Q4''2024]]</f>
        <v>0</v>
      </c>
    </row>
    <row r="94" spans="1:7" x14ac:dyDescent="0.45">
      <c r="A94" s="3" t="s">
        <v>415</v>
      </c>
      <c r="B94" s="2">
        <v>0</v>
      </c>
      <c r="C94" s="2">
        <v>0</v>
      </c>
      <c r="D94" s="2">
        <v>0</v>
      </c>
      <c r="E94" s="2">
        <v>0</v>
      </c>
      <c r="F94" s="2">
        <f>VLOOKUP(Share20[[#This Row],[Station]],'[10]Reach and Share'!$A$3:$C$562,3,0)</f>
        <v>0</v>
      </c>
      <c r="G94" s="2">
        <f>Share20[[#This Row],[Q1''2025]]-Share20[[#This Row],[Q4''2024]]</f>
        <v>0</v>
      </c>
    </row>
    <row r="95" spans="1:7" x14ac:dyDescent="0.45">
      <c r="A95" s="3" t="s">
        <v>469</v>
      </c>
      <c r="B95" s="2">
        <v>0</v>
      </c>
      <c r="C95" s="2">
        <v>0</v>
      </c>
      <c r="D95" s="2">
        <v>0</v>
      </c>
      <c r="E95" s="2">
        <v>0</v>
      </c>
      <c r="F95" s="2">
        <f>VLOOKUP(Share20[[#This Row],[Station]],'[10]Reach and Share'!$A$3:$C$562,3,0)</f>
        <v>0</v>
      </c>
      <c r="G95" s="2">
        <f>Share20[[#This Row],[Q1''2025]]-Share20[[#This Row],[Q4''2024]]</f>
        <v>0</v>
      </c>
    </row>
    <row r="96" spans="1:7" x14ac:dyDescent="0.45">
      <c r="A96" s="3" t="s">
        <v>456</v>
      </c>
      <c r="B96" s="2">
        <v>0</v>
      </c>
      <c r="C96" s="2">
        <v>0</v>
      </c>
      <c r="D96" s="2">
        <v>0</v>
      </c>
      <c r="E96" s="2">
        <v>0</v>
      </c>
      <c r="F96" s="2">
        <f>VLOOKUP(Share20[[#This Row],[Station]],'[10]Reach and Share'!$A$3:$C$562,3,0)</f>
        <v>0</v>
      </c>
      <c r="G96" s="2">
        <f>Share20[[#This Row],[Q1''2025]]-Share20[[#This Row],[Q4''2024]]</f>
        <v>0</v>
      </c>
    </row>
    <row r="97" spans="1:7" x14ac:dyDescent="0.45">
      <c r="A97" s="3" t="s">
        <v>163</v>
      </c>
      <c r="B97" s="2">
        <v>0</v>
      </c>
      <c r="C97" s="2">
        <v>0</v>
      </c>
      <c r="D97" s="2">
        <v>0</v>
      </c>
      <c r="E97" s="2">
        <v>0</v>
      </c>
      <c r="F97" s="2">
        <f>VLOOKUP(Share20[[#This Row],[Station]],'[10]Reach and Share'!$A$3:$C$562,3,0)</f>
        <v>0</v>
      </c>
      <c r="G97" s="2">
        <f>Share20[[#This Row],[Q1''2025]]-Share20[[#This Row],[Q4''2024]]</f>
        <v>0</v>
      </c>
    </row>
    <row r="98" spans="1:7" x14ac:dyDescent="0.45">
      <c r="A98" s="3" t="s">
        <v>226</v>
      </c>
      <c r="B98" s="2">
        <v>0</v>
      </c>
      <c r="C98" s="2">
        <v>0</v>
      </c>
      <c r="D98" s="2">
        <v>0</v>
      </c>
      <c r="E98" s="2">
        <v>0</v>
      </c>
      <c r="F98" s="2">
        <f>VLOOKUP(Share20[[#This Row],[Station]],'[10]Reach and Share'!$A$3:$C$562,3,0)</f>
        <v>0</v>
      </c>
      <c r="G98" s="2">
        <f>Share20[[#This Row],[Q1''2025]]-Share20[[#This Row],[Q4''2024]]</f>
        <v>0</v>
      </c>
    </row>
    <row r="99" spans="1:7" x14ac:dyDescent="0.45">
      <c r="A99" s="3" t="s">
        <v>195</v>
      </c>
      <c r="B99" s="2">
        <v>0</v>
      </c>
      <c r="C99" s="2">
        <v>0</v>
      </c>
      <c r="D99" s="2">
        <v>0</v>
      </c>
      <c r="E99" s="2">
        <v>0</v>
      </c>
      <c r="F99" s="2">
        <f>VLOOKUP(Share20[[#This Row],[Station]],'[10]Reach and Share'!$A$3:$C$562,3,0)</f>
        <v>0</v>
      </c>
      <c r="G99" s="2">
        <f>Share20[[#This Row],[Q1''2025]]-Share20[[#This Row],[Q4''2024]]</f>
        <v>0</v>
      </c>
    </row>
    <row r="100" spans="1:7" x14ac:dyDescent="0.45">
      <c r="A100" s="3" t="s">
        <v>423</v>
      </c>
      <c r="B100" s="2">
        <v>0</v>
      </c>
      <c r="C100" s="2">
        <v>0</v>
      </c>
      <c r="D100" s="2">
        <v>0</v>
      </c>
      <c r="E100" s="2">
        <v>0</v>
      </c>
      <c r="F100" s="2">
        <f>VLOOKUP(Share20[[#This Row],[Station]],'[10]Reach and Share'!$A$3:$C$562,3,0)</f>
        <v>0</v>
      </c>
      <c r="G100" s="2">
        <f>Share20[[#This Row],[Q1''2025]]-Share20[[#This Row],[Q4''2024]]</f>
        <v>0</v>
      </c>
    </row>
    <row r="101" spans="1:7" x14ac:dyDescent="0.45">
      <c r="A101" s="3" t="s">
        <v>182</v>
      </c>
      <c r="B101" s="2">
        <v>0</v>
      </c>
      <c r="C101" s="2">
        <v>0</v>
      </c>
      <c r="D101" s="2">
        <v>0</v>
      </c>
      <c r="E101" s="2">
        <v>0</v>
      </c>
      <c r="F101" s="2">
        <f>VLOOKUP(Share20[[#This Row],[Station]],'[10]Reach and Share'!$A$3:$C$562,3,0)</f>
        <v>0</v>
      </c>
      <c r="G101" s="2">
        <f>Share20[[#This Row],[Q1''2025]]-Share20[[#This Row],[Q4''2024]]</f>
        <v>0</v>
      </c>
    </row>
    <row r="102" spans="1:7" x14ac:dyDescent="0.45">
      <c r="A102" s="3" t="s">
        <v>444</v>
      </c>
      <c r="B102" s="2">
        <v>0</v>
      </c>
      <c r="C102" s="2">
        <v>0</v>
      </c>
      <c r="D102" s="2">
        <v>0</v>
      </c>
      <c r="E102" s="2">
        <v>0</v>
      </c>
      <c r="F102" s="2">
        <f>VLOOKUP(Share20[[#This Row],[Station]],'[10]Reach and Share'!$A$3:$C$562,3,0)</f>
        <v>0</v>
      </c>
      <c r="G102" s="2">
        <f>Share20[[#This Row],[Q1''2025]]-Share20[[#This Row],[Q4''2024]]</f>
        <v>0</v>
      </c>
    </row>
    <row r="103" spans="1:7" x14ac:dyDescent="0.45">
      <c r="A103" s="3" t="s">
        <v>180</v>
      </c>
      <c r="B103" s="2">
        <v>0</v>
      </c>
      <c r="C103" s="2">
        <v>0</v>
      </c>
      <c r="D103" s="2">
        <v>0</v>
      </c>
      <c r="E103" s="2">
        <v>0</v>
      </c>
      <c r="F103" s="2">
        <f>VLOOKUP(Share20[[#This Row],[Station]],'[10]Reach and Share'!$A$3:$C$562,3,0)</f>
        <v>0</v>
      </c>
      <c r="G103" s="2">
        <f>Share20[[#This Row],[Q1''2025]]-Share20[[#This Row],[Q4''2024]]</f>
        <v>0</v>
      </c>
    </row>
    <row r="104" spans="1:7" x14ac:dyDescent="0.45">
      <c r="A104" s="3" t="s">
        <v>168</v>
      </c>
      <c r="B104" s="2">
        <v>0</v>
      </c>
      <c r="C104" s="2">
        <v>0</v>
      </c>
      <c r="D104" s="2">
        <v>0</v>
      </c>
      <c r="E104" s="2">
        <v>0</v>
      </c>
      <c r="F104" s="2">
        <f>VLOOKUP(Share20[[#This Row],[Station]],'[10]Reach and Share'!$A$3:$C$562,3,0)</f>
        <v>0</v>
      </c>
      <c r="G104" s="2">
        <f>Share20[[#This Row],[Q1''2025]]-Share20[[#This Row],[Q4''2024]]</f>
        <v>0</v>
      </c>
    </row>
    <row r="105" spans="1:7" x14ac:dyDescent="0.45">
      <c r="A105" s="3" t="s">
        <v>421</v>
      </c>
      <c r="B105" s="2">
        <v>0</v>
      </c>
      <c r="C105" s="2">
        <v>0</v>
      </c>
      <c r="D105" s="2">
        <v>0</v>
      </c>
      <c r="E105" s="2">
        <v>0</v>
      </c>
      <c r="F105" s="2">
        <f>VLOOKUP(Share20[[#This Row],[Station]],'[10]Reach and Share'!$A$3:$C$562,3,0)</f>
        <v>0</v>
      </c>
      <c r="G105" s="2">
        <f>Share20[[#This Row],[Q1''2025]]-Share20[[#This Row],[Q4''2024]]</f>
        <v>0</v>
      </c>
    </row>
    <row r="106" spans="1:7" x14ac:dyDescent="0.45">
      <c r="A106" s="3" t="s">
        <v>186</v>
      </c>
      <c r="B106" s="2">
        <v>0</v>
      </c>
      <c r="C106" s="2">
        <v>0</v>
      </c>
      <c r="D106" s="2">
        <v>0</v>
      </c>
      <c r="E106" s="2">
        <v>0</v>
      </c>
      <c r="F106" s="2">
        <f>VLOOKUP(Share20[[#This Row],[Station]],'[10]Reach and Share'!$A$3:$C$562,3,0)</f>
        <v>0</v>
      </c>
      <c r="G106" s="2">
        <f>Share20[[#This Row],[Q1''2025]]-Share20[[#This Row],[Q4''2024]]</f>
        <v>0</v>
      </c>
    </row>
    <row r="107" spans="1:7" x14ac:dyDescent="0.45">
      <c r="A107" s="3" t="s">
        <v>191</v>
      </c>
      <c r="B107" s="2">
        <v>0</v>
      </c>
      <c r="C107" s="2">
        <v>0</v>
      </c>
      <c r="D107" s="2">
        <v>0</v>
      </c>
      <c r="E107" s="2">
        <v>0</v>
      </c>
      <c r="F107" s="2">
        <f>VLOOKUP(Share20[[#This Row],[Station]],'[10]Reach and Share'!$A$3:$C$562,3,0)</f>
        <v>0</v>
      </c>
      <c r="G107" s="2">
        <f>Share20[[#This Row],[Q1''2025]]-Share20[[#This Row],[Q4''2024]]</f>
        <v>0</v>
      </c>
    </row>
    <row r="108" spans="1:7" x14ac:dyDescent="0.45">
      <c r="A108" s="3" t="s">
        <v>238</v>
      </c>
      <c r="B108" s="2">
        <v>0</v>
      </c>
      <c r="C108" s="2">
        <v>0</v>
      </c>
      <c r="D108" s="2">
        <v>0</v>
      </c>
      <c r="E108" s="2">
        <v>0</v>
      </c>
      <c r="F108" s="2">
        <f>VLOOKUP(Share20[[#This Row],[Station]],'[10]Reach and Share'!$A$3:$C$562,3,0)</f>
        <v>0</v>
      </c>
      <c r="G108" s="2">
        <f>Share20[[#This Row],[Q1''2025]]-Share20[[#This Row],[Q4''2024]]</f>
        <v>0</v>
      </c>
    </row>
    <row r="109" spans="1:7" x14ac:dyDescent="0.45">
      <c r="A109" s="3" t="s">
        <v>419</v>
      </c>
      <c r="B109" s="2">
        <v>1.5623256332998551E-3</v>
      </c>
      <c r="C109" s="2">
        <v>0</v>
      </c>
      <c r="D109" s="2">
        <v>0</v>
      </c>
      <c r="E109" s="2">
        <v>0</v>
      </c>
      <c r="F109" s="2">
        <f>VLOOKUP(Share20[[#This Row],[Station]],'[10]Reach and Share'!$A$3:$C$562,3,0)</f>
        <v>0</v>
      </c>
      <c r="G109" s="2">
        <f>Share20[[#This Row],[Q1''2025]]-Share20[[#This Row],[Q4''2024]]</f>
        <v>0</v>
      </c>
    </row>
    <row r="110" spans="1:7" x14ac:dyDescent="0.45">
      <c r="A110" s="3" t="s">
        <v>420</v>
      </c>
      <c r="B110" s="2">
        <v>0</v>
      </c>
      <c r="C110" s="2">
        <v>0</v>
      </c>
      <c r="D110" s="2">
        <v>0</v>
      </c>
      <c r="E110" s="2">
        <v>0</v>
      </c>
      <c r="F110" s="2">
        <f>VLOOKUP(Share20[[#This Row],[Station]],'[10]Reach and Share'!$A$3:$C$562,3,0)</f>
        <v>0</v>
      </c>
      <c r="G110" s="2">
        <f>Share20[[#This Row],[Q1''2025]]-Share20[[#This Row],[Q4''2024]]</f>
        <v>0</v>
      </c>
    </row>
    <row r="111" spans="1:7" x14ac:dyDescent="0.45">
      <c r="A111" s="3" t="s">
        <v>457</v>
      </c>
      <c r="B111" s="2">
        <v>0</v>
      </c>
      <c r="C111" s="2">
        <v>0</v>
      </c>
      <c r="D111" s="2">
        <v>0</v>
      </c>
      <c r="E111" s="2">
        <v>0</v>
      </c>
      <c r="F111" s="2">
        <f>VLOOKUP(Share20[[#This Row],[Station]],'[10]Reach and Share'!$A$3:$C$562,3,0)</f>
        <v>0</v>
      </c>
      <c r="G111" s="2">
        <f>Share20[[#This Row],[Q1''2025]]-Share20[[#This Row],[Q4''2024]]</f>
        <v>0</v>
      </c>
    </row>
    <row r="112" spans="1:7" x14ac:dyDescent="0.45">
      <c r="A112" s="3" t="s">
        <v>357</v>
      </c>
      <c r="B112" s="2">
        <v>0</v>
      </c>
      <c r="C112" s="2">
        <v>0</v>
      </c>
      <c r="D112" s="2">
        <v>0</v>
      </c>
      <c r="E112" s="2">
        <v>0</v>
      </c>
      <c r="F112" s="2">
        <f>VLOOKUP(Share20[[#This Row],[Station]],'[10]Reach and Share'!$A$3:$C$562,3,0)</f>
        <v>0</v>
      </c>
      <c r="G112" s="2">
        <f>Share20[[#This Row],[Q1''2025]]-Share20[[#This Row],[Q4''2024]]</f>
        <v>0</v>
      </c>
    </row>
    <row r="113" spans="1:7" x14ac:dyDescent="0.45">
      <c r="A113" s="3" t="s">
        <v>356</v>
      </c>
      <c r="B113" s="2">
        <v>0</v>
      </c>
      <c r="C113" s="2">
        <v>0</v>
      </c>
      <c r="D113" s="2">
        <v>0</v>
      </c>
      <c r="E113" s="2">
        <v>0</v>
      </c>
      <c r="F113" s="2">
        <f>VLOOKUP(Share20[[#This Row],[Station]],'[10]Reach and Share'!$A$3:$C$562,3,0)</f>
        <v>0</v>
      </c>
      <c r="G113" s="2">
        <f>Share20[[#This Row],[Q1''2025]]-Share20[[#This Row],[Q4''2024]]</f>
        <v>0</v>
      </c>
    </row>
    <row r="114" spans="1:7" x14ac:dyDescent="0.45">
      <c r="A114" s="3" t="s">
        <v>355</v>
      </c>
      <c r="B114" s="2">
        <v>0</v>
      </c>
      <c r="C114" s="2">
        <v>0</v>
      </c>
      <c r="D114" s="2">
        <v>0</v>
      </c>
      <c r="E114" s="2">
        <v>0</v>
      </c>
      <c r="F114" s="2">
        <f>VLOOKUP(Share20[[#This Row],[Station]],'[10]Reach and Share'!$A$3:$C$562,3,0)</f>
        <v>0</v>
      </c>
      <c r="G114" s="2">
        <f>Share20[[#This Row],[Q1''2025]]-Share20[[#This Row],[Q4''2024]]</f>
        <v>0</v>
      </c>
    </row>
    <row r="115" spans="1:7" x14ac:dyDescent="0.45">
      <c r="A115" s="3" t="s">
        <v>358</v>
      </c>
      <c r="B115" s="2">
        <v>0</v>
      </c>
      <c r="C115" s="2">
        <v>0</v>
      </c>
      <c r="D115" s="2">
        <v>0</v>
      </c>
      <c r="E115" s="2">
        <v>0</v>
      </c>
      <c r="F115" s="2">
        <f>VLOOKUP(Share20[[#This Row],[Station]],'[10]Reach and Share'!$A$3:$C$562,3,0)</f>
        <v>0</v>
      </c>
      <c r="G115" s="2">
        <f>Share20[[#This Row],[Q1''2025]]-Share20[[#This Row],[Q4''2024]]</f>
        <v>0</v>
      </c>
    </row>
    <row r="116" spans="1:7" x14ac:dyDescent="0.45">
      <c r="A116" s="3" t="s">
        <v>217</v>
      </c>
      <c r="B116" s="2">
        <v>0</v>
      </c>
      <c r="C116" s="2">
        <v>0</v>
      </c>
      <c r="D116" s="2">
        <v>0</v>
      </c>
      <c r="E116" s="2">
        <v>0</v>
      </c>
      <c r="F116" s="2">
        <f>VLOOKUP(Share20[[#This Row],[Station]],'[10]Reach and Share'!$A$3:$C$562,3,0)</f>
        <v>0</v>
      </c>
      <c r="G116" s="2">
        <f>Share20[[#This Row],[Q1''2025]]-Share20[[#This Row],[Q4''2024]]</f>
        <v>0</v>
      </c>
    </row>
    <row r="117" spans="1:7" x14ac:dyDescent="0.45">
      <c r="A117" s="3" t="s">
        <v>359</v>
      </c>
      <c r="B117" s="2">
        <v>0</v>
      </c>
      <c r="C117" s="2">
        <v>0</v>
      </c>
      <c r="D117" s="2">
        <v>0</v>
      </c>
      <c r="E117" s="2">
        <v>0</v>
      </c>
      <c r="F117" s="2">
        <f>VLOOKUP(Share20[[#This Row],[Station]],'[10]Reach and Share'!$A$3:$C$562,3,0)</f>
        <v>0</v>
      </c>
      <c r="G117" s="2">
        <f>Share20[[#This Row],[Q1''2025]]-Share20[[#This Row],[Q4''2024]]</f>
        <v>0</v>
      </c>
    </row>
    <row r="118" spans="1:7" x14ac:dyDescent="0.45">
      <c r="A118" s="3" t="s">
        <v>158</v>
      </c>
      <c r="B118" s="2">
        <v>0</v>
      </c>
      <c r="C118" s="2">
        <v>0</v>
      </c>
      <c r="D118" s="2">
        <v>0</v>
      </c>
      <c r="E118" s="2">
        <v>0</v>
      </c>
      <c r="F118" s="2">
        <f>VLOOKUP(Share20[[#This Row],[Station]],'[10]Reach and Share'!$A$3:$C$562,3,0)</f>
        <v>0</v>
      </c>
      <c r="G118" s="2">
        <f>Share20[[#This Row],[Q1''2025]]-Share20[[#This Row],[Q4''2024]]</f>
        <v>0</v>
      </c>
    </row>
    <row r="119" spans="1:7" x14ac:dyDescent="0.45">
      <c r="A119" s="3" t="s">
        <v>242</v>
      </c>
      <c r="B119" s="2">
        <v>0</v>
      </c>
      <c r="C119" s="2">
        <v>0</v>
      </c>
      <c r="D119" s="2">
        <v>0</v>
      </c>
      <c r="E119" s="2">
        <v>0</v>
      </c>
      <c r="F119" s="2">
        <f>VLOOKUP(Share20[[#This Row],[Station]],'[10]Reach and Share'!$A$3:$C$562,3,0)</f>
        <v>0</v>
      </c>
      <c r="G119" s="2">
        <f>Share20[[#This Row],[Q1''2025]]-Share20[[#This Row],[Q4''2024]]</f>
        <v>0</v>
      </c>
    </row>
    <row r="120" spans="1:7" x14ac:dyDescent="0.45">
      <c r="A120" s="3" t="s">
        <v>169</v>
      </c>
      <c r="B120" s="2">
        <v>0</v>
      </c>
      <c r="C120" s="2">
        <v>0</v>
      </c>
      <c r="D120" s="2">
        <v>0</v>
      </c>
      <c r="E120" s="2">
        <v>0</v>
      </c>
      <c r="F120" s="2">
        <f>VLOOKUP(Share20[[#This Row],[Station]],'[10]Reach and Share'!$A$3:$C$562,3,0)</f>
        <v>0</v>
      </c>
      <c r="G120" s="2">
        <f>Share20[[#This Row],[Q1''2025]]-Share20[[#This Row],[Q4''2024]]</f>
        <v>0</v>
      </c>
    </row>
    <row r="121" spans="1:7" x14ac:dyDescent="0.45">
      <c r="A121" s="3" t="s">
        <v>473</v>
      </c>
      <c r="B121" s="2">
        <v>0</v>
      </c>
      <c r="C121" s="2">
        <v>0</v>
      </c>
      <c r="D121" s="2">
        <v>0</v>
      </c>
      <c r="E121" s="2">
        <v>0</v>
      </c>
      <c r="F121" s="2">
        <f>VLOOKUP(Share20[[#This Row],[Station]],'[10]Reach and Share'!$A$3:$C$562,3,0)</f>
        <v>0</v>
      </c>
      <c r="G121" s="2">
        <f>Share20[[#This Row],[Q1''2025]]-Share20[[#This Row],[Q4''2024]]</f>
        <v>0</v>
      </c>
    </row>
    <row r="122" spans="1:7" x14ac:dyDescent="0.45">
      <c r="A122" s="3" t="s">
        <v>354</v>
      </c>
      <c r="B122" s="2">
        <v>0</v>
      </c>
      <c r="C122" s="2">
        <v>0</v>
      </c>
      <c r="D122" s="2">
        <v>0</v>
      </c>
      <c r="E122" s="2">
        <v>0</v>
      </c>
      <c r="F122" s="2">
        <f>VLOOKUP(Share20[[#This Row],[Station]],'[10]Reach and Share'!$A$3:$C$562,3,0)</f>
        <v>0</v>
      </c>
      <c r="G122" s="2">
        <f>Share20[[#This Row],[Q1''2025]]-Share20[[#This Row],[Q4''2024]]</f>
        <v>0</v>
      </c>
    </row>
    <row r="123" spans="1:7" x14ac:dyDescent="0.45">
      <c r="A123" s="3" t="s">
        <v>507</v>
      </c>
      <c r="B123" s="2">
        <v>0</v>
      </c>
      <c r="C123" s="2">
        <v>0</v>
      </c>
      <c r="D123" s="2">
        <v>0</v>
      </c>
      <c r="E123" s="2">
        <v>0</v>
      </c>
      <c r="F123" s="2">
        <f>VLOOKUP(Share20[[#This Row],[Station]],'[10]Reach and Share'!$A$3:$C$562,3,0)</f>
        <v>0</v>
      </c>
      <c r="G123" s="2">
        <f>Share20[[#This Row],[Q1''2025]]-Share20[[#This Row],[Q4''2024]]</f>
        <v>0</v>
      </c>
    </row>
    <row r="124" spans="1:7" x14ac:dyDescent="0.45">
      <c r="A124" s="3" t="s">
        <v>119</v>
      </c>
      <c r="B124" s="2">
        <v>0</v>
      </c>
      <c r="C124" s="2">
        <v>0</v>
      </c>
      <c r="D124" s="2">
        <v>0</v>
      </c>
      <c r="E124" s="2">
        <v>0</v>
      </c>
      <c r="F124" s="2">
        <f>VLOOKUP(Share20[[#This Row],[Station]],'[10]Reach and Share'!$A$3:$C$562,3,0)</f>
        <v>0</v>
      </c>
      <c r="G124" s="2">
        <f>Share20[[#This Row],[Q1''2025]]-Share20[[#This Row],[Q4''2024]]</f>
        <v>0</v>
      </c>
    </row>
    <row r="125" spans="1:7" x14ac:dyDescent="0.45">
      <c r="A125" s="3" t="s">
        <v>118</v>
      </c>
      <c r="B125" s="2">
        <v>0</v>
      </c>
      <c r="C125" s="2">
        <v>0</v>
      </c>
      <c r="D125" s="2">
        <v>0</v>
      </c>
      <c r="E125" s="2">
        <v>0</v>
      </c>
      <c r="F125" s="2">
        <f>VLOOKUP(Share20[[#This Row],[Station]],'[10]Reach and Share'!$A$3:$C$562,3,0)</f>
        <v>0</v>
      </c>
      <c r="G125" s="2">
        <f>Share20[[#This Row],[Q1''2025]]-Share20[[#This Row],[Q4''2024]]</f>
        <v>0</v>
      </c>
    </row>
    <row r="126" spans="1:7" x14ac:dyDescent="0.45">
      <c r="A126" s="3" t="s">
        <v>117</v>
      </c>
      <c r="B126" s="2">
        <v>0</v>
      </c>
      <c r="C126" s="2">
        <v>0</v>
      </c>
      <c r="D126" s="2">
        <v>0</v>
      </c>
      <c r="E126" s="2">
        <v>0</v>
      </c>
      <c r="F126" s="2">
        <f>VLOOKUP(Share20[[#This Row],[Station]],'[10]Reach and Share'!$A$3:$C$562,3,0)</f>
        <v>0</v>
      </c>
      <c r="G126" s="2">
        <f>Share20[[#This Row],[Q1''2025]]-Share20[[#This Row],[Q4''2024]]</f>
        <v>0</v>
      </c>
    </row>
    <row r="127" spans="1:7" x14ac:dyDescent="0.45">
      <c r="A127" s="3" t="s">
        <v>472</v>
      </c>
      <c r="B127" s="2">
        <v>0</v>
      </c>
      <c r="C127" s="2">
        <v>0</v>
      </c>
      <c r="D127" s="2">
        <v>0</v>
      </c>
      <c r="E127" s="2">
        <v>0</v>
      </c>
      <c r="F127" s="2">
        <f>VLOOKUP(Share20[[#This Row],[Station]],'[10]Reach and Share'!$A$3:$C$562,3,0)</f>
        <v>0</v>
      </c>
      <c r="G127" s="2">
        <f>Share20[[#This Row],[Q1''2025]]-Share20[[#This Row],[Q4''2024]]</f>
        <v>0</v>
      </c>
    </row>
    <row r="128" spans="1:7" x14ac:dyDescent="0.45">
      <c r="A128" s="3" t="s">
        <v>386</v>
      </c>
      <c r="B128" s="2">
        <v>0</v>
      </c>
      <c r="C128" s="2">
        <v>0</v>
      </c>
      <c r="D128" s="2">
        <v>0</v>
      </c>
      <c r="E128" s="2">
        <v>0</v>
      </c>
      <c r="F128" s="2">
        <f>VLOOKUP(Share20[[#This Row],[Station]],'[10]Reach and Share'!$A$3:$C$562,3,0)</f>
        <v>0</v>
      </c>
      <c r="G128" s="2">
        <f>Share20[[#This Row],[Q1''2025]]-Share20[[#This Row],[Q4''2024]]</f>
        <v>0</v>
      </c>
    </row>
    <row r="129" spans="1:7" x14ac:dyDescent="0.45">
      <c r="A129" s="3" t="s">
        <v>443</v>
      </c>
      <c r="B129" s="2">
        <v>0</v>
      </c>
      <c r="C129" s="2">
        <v>0</v>
      </c>
      <c r="D129" s="2">
        <v>0</v>
      </c>
      <c r="E129" s="2">
        <v>0</v>
      </c>
      <c r="F129" s="2">
        <f>VLOOKUP(Share20[[#This Row],[Station]],'[10]Reach and Share'!$A$3:$C$562,3,0)</f>
        <v>0</v>
      </c>
      <c r="G129" s="2">
        <f>Share20[[#This Row],[Q1''2025]]-Share20[[#This Row],[Q4''2024]]</f>
        <v>0</v>
      </c>
    </row>
    <row r="130" spans="1:7" x14ac:dyDescent="0.45">
      <c r="A130" s="3" t="s">
        <v>34</v>
      </c>
      <c r="B130" s="2">
        <v>0</v>
      </c>
      <c r="C130" s="2">
        <v>0</v>
      </c>
      <c r="D130" s="2">
        <v>0</v>
      </c>
      <c r="E130" s="2">
        <v>0</v>
      </c>
      <c r="F130" s="2">
        <f>VLOOKUP(Share20[[#This Row],[Station]],'[10]Reach and Share'!$A$3:$C$562,3,0)</f>
        <v>0</v>
      </c>
      <c r="G130" s="2">
        <f>Share20[[#This Row],[Q1''2025]]-Share20[[#This Row],[Q4''2024]]</f>
        <v>0</v>
      </c>
    </row>
    <row r="131" spans="1:7" x14ac:dyDescent="0.45">
      <c r="A131" s="3" t="s">
        <v>463</v>
      </c>
      <c r="B131" s="2">
        <v>0</v>
      </c>
      <c r="C131" s="2">
        <v>0</v>
      </c>
      <c r="D131" s="2">
        <v>0</v>
      </c>
      <c r="E131" s="2">
        <v>0</v>
      </c>
      <c r="F131" s="2">
        <f>VLOOKUP(Share20[[#This Row],[Station]],'[10]Reach and Share'!$A$3:$C$562,3,0)</f>
        <v>0</v>
      </c>
      <c r="G131" s="2">
        <f>Share20[[#This Row],[Q1''2025]]-Share20[[#This Row],[Q4''2024]]</f>
        <v>0</v>
      </c>
    </row>
    <row r="132" spans="1:7" x14ac:dyDescent="0.45">
      <c r="A132" s="3" t="s">
        <v>413</v>
      </c>
      <c r="B132" s="2">
        <v>0</v>
      </c>
      <c r="C132" s="2">
        <v>0</v>
      </c>
      <c r="D132" s="2">
        <v>0</v>
      </c>
      <c r="E132" s="2">
        <v>0</v>
      </c>
      <c r="F132" s="2">
        <f>VLOOKUP(Share20[[#This Row],[Station]],'[10]Reach and Share'!$A$3:$C$562,3,0)</f>
        <v>0</v>
      </c>
      <c r="G132" s="2">
        <f>Share20[[#This Row],[Q1''2025]]-Share20[[#This Row],[Q4''2024]]</f>
        <v>0</v>
      </c>
    </row>
    <row r="133" spans="1:7" x14ac:dyDescent="0.45">
      <c r="A133" s="3" t="s">
        <v>411</v>
      </c>
      <c r="B133" s="2">
        <v>0</v>
      </c>
      <c r="C133" s="2">
        <v>0</v>
      </c>
      <c r="D133" s="2">
        <v>0</v>
      </c>
      <c r="E133" s="2">
        <v>0</v>
      </c>
      <c r="F133" s="2">
        <f>VLOOKUP(Share20[[#This Row],[Station]],'[10]Reach and Share'!$A$3:$C$562,3,0)</f>
        <v>0</v>
      </c>
      <c r="G133" s="2">
        <f>Share20[[#This Row],[Q1''2025]]-Share20[[#This Row],[Q4''2024]]</f>
        <v>0</v>
      </c>
    </row>
    <row r="134" spans="1:7" x14ac:dyDescent="0.45">
      <c r="A134" s="3" t="s">
        <v>500</v>
      </c>
      <c r="B134" s="2">
        <v>0</v>
      </c>
      <c r="C134" s="2">
        <v>0</v>
      </c>
      <c r="D134" s="2">
        <v>0</v>
      </c>
      <c r="E134" s="2">
        <v>0</v>
      </c>
      <c r="F134" s="2">
        <f>VLOOKUP(Share20[[#This Row],[Station]],'[10]Reach and Share'!$A$3:$C$562,3,0)</f>
        <v>0</v>
      </c>
      <c r="G134" s="2">
        <f>Share20[[#This Row],[Q1''2025]]-Share20[[#This Row],[Q4''2024]]</f>
        <v>0</v>
      </c>
    </row>
    <row r="135" spans="1:7" x14ac:dyDescent="0.45">
      <c r="A135" s="3" t="s">
        <v>508</v>
      </c>
      <c r="B135" s="2">
        <v>0</v>
      </c>
      <c r="C135" s="2">
        <v>0</v>
      </c>
      <c r="D135" s="2">
        <v>0</v>
      </c>
      <c r="E135" s="2">
        <v>0</v>
      </c>
      <c r="F135" s="2">
        <f>VLOOKUP(Share20[[#This Row],[Station]],'[10]Reach and Share'!$A$3:$C$562,3,0)</f>
        <v>0</v>
      </c>
      <c r="G135" s="2">
        <f>Share20[[#This Row],[Q1''2025]]-Share20[[#This Row],[Q4''2024]]</f>
        <v>0</v>
      </c>
    </row>
    <row r="136" spans="1:7" x14ac:dyDescent="0.45">
      <c r="A136" s="3" t="s">
        <v>23</v>
      </c>
      <c r="B136" s="2">
        <v>1.1382658185470369E-2</v>
      </c>
      <c r="C136" s="2">
        <v>0</v>
      </c>
      <c r="D136" s="2">
        <v>0</v>
      </c>
      <c r="E136" s="2">
        <v>0</v>
      </c>
      <c r="F136" s="2">
        <f>VLOOKUP(Share20[[#This Row],[Station]],'[10]Reach and Share'!$A$3:$C$562,3,0)</f>
        <v>0</v>
      </c>
      <c r="G136" s="2">
        <f>Share20[[#This Row],[Q1''2025]]-Share20[[#This Row],[Q4''2024]]</f>
        <v>0</v>
      </c>
    </row>
    <row r="137" spans="1:7" x14ac:dyDescent="0.45">
      <c r="A137" s="3" t="s">
        <v>92</v>
      </c>
      <c r="B137" s="2">
        <v>0</v>
      </c>
      <c r="C137" s="2">
        <v>0</v>
      </c>
      <c r="D137" s="2">
        <v>0</v>
      </c>
      <c r="E137" s="2">
        <v>0</v>
      </c>
      <c r="F137" s="2">
        <f>VLOOKUP(Share20[[#This Row],[Station]],'[10]Reach and Share'!$A$3:$C$562,3,0)</f>
        <v>0</v>
      </c>
      <c r="G137" s="2">
        <f>Share20[[#This Row],[Q1''2025]]-Share20[[#This Row],[Q4''2024]]</f>
        <v>0</v>
      </c>
    </row>
    <row r="138" spans="1:7" x14ac:dyDescent="0.45">
      <c r="A138" s="3" t="s">
        <v>239</v>
      </c>
      <c r="B138" s="2">
        <v>0</v>
      </c>
      <c r="C138" s="2">
        <v>0</v>
      </c>
      <c r="D138" s="2">
        <v>0</v>
      </c>
      <c r="E138" s="2">
        <v>0</v>
      </c>
      <c r="F138" s="2">
        <f>VLOOKUP(Share20[[#This Row],[Station]],'[10]Reach and Share'!$A$3:$C$562,3,0)</f>
        <v>0</v>
      </c>
      <c r="G138" s="2">
        <f>Share20[[#This Row],[Q1''2025]]-Share20[[#This Row],[Q4''2024]]</f>
        <v>0</v>
      </c>
    </row>
    <row r="139" spans="1:7" x14ac:dyDescent="0.45">
      <c r="A139" s="3" t="s">
        <v>442</v>
      </c>
      <c r="B139" s="2">
        <v>0</v>
      </c>
      <c r="C139" s="2">
        <v>0</v>
      </c>
      <c r="D139" s="2">
        <v>0</v>
      </c>
      <c r="E139" s="2">
        <v>0</v>
      </c>
      <c r="F139" s="2">
        <f>VLOOKUP(Share20[[#This Row],[Station]],'[10]Reach and Share'!$A$3:$C$562,3,0)</f>
        <v>0</v>
      </c>
      <c r="G139" s="2">
        <f>Share20[[#This Row],[Q1''2025]]-Share20[[#This Row],[Q4''2024]]</f>
        <v>0</v>
      </c>
    </row>
    <row r="140" spans="1:7" x14ac:dyDescent="0.45">
      <c r="A140" s="3" t="s">
        <v>438</v>
      </c>
      <c r="B140" s="2">
        <v>0</v>
      </c>
      <c r="C140" s="2">
        <v>0</v>
      </c>
      <c r="D140" s="2">
        <v>0</v>
      </c>
      <c r="E140" s="2">
        <v>0</v>
      </c>
      <c r="F140" s="2">
        <f>VLOOKUP(Share20[[#This Row],[Station]],'[10]Reach and Share'!$A$3:$C$562,3,0)</f>
        <v>0</v>
      </c>
      <c r="G140" s="2">
        <f>Share20[[#This Row],[Q1''2025]]-Share20[[#This Row],[Q4''2024]]</f>
        <v>0</v>
      </c>
    </row>
    <row r="141" spans="1:7" x14ac:dyDescent="0.45">
      <c r="A141" s="3" t="s">
        <v>363</v>
      </c>
      <c r="B141" s="2">
        <v>0</v>
      </c>
      <c r="C141" s="2">
        <v>0</v>
      </c>
      <c r="D141" s="2">
        <v>0</v>
      </c>
      <c r="E141" s="2">
        <v>0</v>
      </c>
      <c r="F141" s="2">
        <f>VLOOKUP(Share20[[#This Row],[Station]],'[10]Reach and Share'!$A$3:$C$562,3,0)</f>
        <v>0</v>
      </c>
      <c r="G141" s="2">
        <f>Share20[[#This Row],[Q1''2025]]-Share20[[#This Row],[Q4''2024]]</f>
        <v>0</v>
      </c>
    </row>
    <row r="142" spans="1:7" x14ac:dyDescent="0.45">
      <c r="A142" s="3" t="s">
        <v>385</v>
      </c>
      <c r="B142" s="2">
        <v>0</v>
      </c>
      <c r="C142" s="2">
        <v>0</v>
      </c>
      <c r="D142" s="2">
        <v>0</v>
      </c>
      <c r="E142" s="2">
        <v>0</v>
      </c>
      <c r="F142" s="2">
        <f>VLOOKUP(Share20[[#This Row],[Station]],'[10]Reach and Share'!$A$3:$C$562,3,0)</f>
        <v>0</v>
      </c>
      <c r="G142" s="2">
        <f>Share20[[#This Row],[Q1''2025]]-Share20[[#This Row],[Q4''2024]]</f>
        <v>0</v>
      </c>
    </row>
    <row r="143" spans="1:7" x14ac:dyDescent="0.45">
      <c r="A143" s="3" t="s">
        <v>69</v>
      </c>
      <c r="B143" s="2">
        <v>0</v>
      </c>
      <c r="C143" s="2">
        <v>0</v>
      </c>
      <c r="D143" s="2">
        <v>0</v>
      </c>
      <c r="E143" s="2">
        <v>0</v>
      </c>
      <c r="F143" s="2">
        <f>VLOOKUP(Share20[[#This Row],[Station]],'[10]Reach and Share'!$A$3:$C$562,3,0)</f>
        <v>0</v>
      </c>
      <c r="G143" s="2">
        <f>Share20[[#This Row],[Q1''2025]]-Share20[[#This Row],[Q4''2024]]</f>
        <v>0</v>
      </c>
    </row>
    <row r="144" spans="1:7" x14ac:dyDescent="0.45">
      <c r="A144" s="3" t="s">
        <v>68</v>
      </c>
      <c r="B144" s="2">
        <v>0</v>
      </c>
      <c r="C144" s="2">
        <v>0</v>
      </c>
      <c r="D144" s="2">
        <v>0</v>
      </c>
      <c r="E144" s="2">
        <v>0</v>
      </c>
      <c r="F144" s="2">
        <f>VLOOKUP(Share20[[#This Row],[Station]],'[10]Reach and Share'!$A$3:$C$562,3,0)</f>
        <v>0</v>
      </c>
      <c r="G144" s="2">
        <f>Share20[[#This Row],[Q1''2025]]-Share20[[#This Row],[Q4''2024]]</f>
        <v>0</v>
      </c>
    </row>
    <row r="145" spans="1:7" x14ac:dyDescent="0.45">
      <c r="A145" s="3" t="s">
        <v>198</v>
      </c>
      <c r="B145" s="2">
        <v>0</v>
      </c>
      <c r="C145" s="2">
        <v>0</v>
      </c>
      <c r="D145" s="2">
        <v>0</v>
      </c>
      <c r="E145" s="2">
        <v>0</v>
      </c>
      <c r="F145" s="2">
        <f>VLOOKUP(Share20[[#This Row],[Station]],'[10]Reach and Share'!$A$3:$C$562,3,0)</f>
        <v>0</v>
      </c>
      <c r="G145" s="2">
        <f>Share20[[#This Row],[Q1''2025]]-Share20[[#This Row],[Q4''2024]]</f>
        <v>0</v>
      </c>
    </row>
    <row r="146" spans="1:7" x14ac:dyDescent="0.45">
      <c r="A146" s="3" t="s">
        <v>65</v>
      </c>
      <c r="B146" s="2">
        <v>0</v>
      </c>
      <c r="C146" s="2">
        <v>0</v>
      </c>
      <c r="D146" s="2">
        <v>0</v>
      </c>
      <c r="E146" s="2">
        <v>0</v>
      </c>
      <c r="F146" s="2">
        <f>VLOOKUP(Share20[[#This Row],[Station]],'[10]Reach and Share'!$A$3:$C$562,3,0)</f>
        <v>0</v>
      </c>
      <c r="G146" s="2">
        <f>Share20[[#This Row],[Q1''2025]]-Share20[[#This Row],[Q4''2024]]</f>
        <v>0</v>
      </c>
    </row>
    <row r="147" spans="1:7" x14ac:dyDescent="0.45">
      <c r="A147" s="3" t="s">
        <v>96</v>
      </c>
      <c r="B147" s="2">
        <v>0</v>
      </c>
      <c r="C147" s="2">
        <v>0</v>
      </c>
      <c r="D147" s="2">
        <v>0</v>
      </c>
      <c r="E147" s="2">
        <v>0</v>
      </c>
      <c r="F147" s="2">
        <f>VLOOKUP(Share20[[#This Row],[Station]],'[10]Reach and Share'!$A$3:$C$562,3,0)</f>
        <v>0</v>
      </c>
      <c r="G147" s="2">
        <f>Share20[[#This Row],[Q1''2025]]-Share20[[#This Row],[Q4''2024]]</f>
        <v>0</v>
      </c>
    </row>
    <row r="148" spans="1:7" x14ac:dyDescent="0.45">
      <c r="A148" s="3" t="s">
        <v>227</v>
      </c>
      <c r="B148" s="2">
        <v>0</v>
      </c>
      <c r="C148" s="2">
        <v>0</v>
      </c>
      <c r="D148" s="2">
        <v>0</v>
      </c>
      <c r="E148" s="2">
        <v>0</v>
      </c>
      <c r="F148" s="2">
        <f>VLOOKUP(Share20[[#This Row],[Station]],'[10]Reach and Share'!$A$3:$C$562,3,0)</f>
        <v>0</v>
      </c>
      <c r="G148" s="2">
        <f>Share20[[#This Row],[Q1''2025]]-Share20[[#This Row],[Q4''2024]]</f>
        <v>0</v>
      </c>
    </row>
    <row r="149" spans="1:7" x14ac:dyDescent="0.45">
      <c r="A149" s="3" t="s">
        <v>60</v>
      </c>
      <c r="B149" s="2">
        <v>0</v>
      </c>
      <c r="C149" s="2">
        <v>0</v>
      </c>
      <c r="D149" s="2">
        <v>0</v>
      </c>
      <c r="E149" s="2">
        <v>0</v>
      </c>
      <c r="F149" s="2">
        <f>VLOOKUP(Share20[[#This Row],[Station]],'[10]Reach and Share'!$A$3:$C$562,3,0)</f>
        <v>0</v>
      </c>
      <c r="G149" s="2">
        <f>Share20[[#This Row],[Q1''2025]]-Share20[[#This Row],[Q4''2024]]</f>
        <v>0</v>
      </c>
    </row>
    <row r="150" spans="1:7" x14ac:dyDescent="0.45">
      <c r="A150" s="3" t="s">
        <v>63</v>
      </c>
      <c r="B150" s="2">
        <v>0</v>
      </c>
      <c r="C150" s="2">
        <v>0</v>
      </c>
      <c r="D150" s="2">
        <v>0</v>
      </c>
      <c r="E150" s="2">
        <v>0</v>
      </c>
      <c r="F150" s="2">
        <f>VLOOKUP(Share20[[#This Row],[Station]],'[10]Reach and Share'!$A$3:$C$562,3,0)</f>
        <v>0</v>
      </c>
      <c r="G150" s="2">
        <f>Share20[[#This Row],[Q1''2025]]-Share20[[#This Row],[Q4''2024]]</f>
        <v>0</v>
      </c>
    </row>
    <row r="151" spans="1:7" x14ac:dyDescent="0.45">
      <c r="A151" s="3" t="s">
        <v>200</v>
      </c>
      <c r="B151" s="2">
        <v>0</v>
      </c>
      <c r="C151" s="2">
        <v>0</v>
      </c>
      <c r="D151" s="2">
        <v>0</v>
      </c>
      <c r="E151" s="2">
        <v>0</v>
      </c>
      <c r="F151" s="2">
        <f>VLOOKUP(Share20[[#This Row],[Station]],'[10]Reach and Share'!$A$3:$C$562,3,0)</f>
        <v>0</v>
      </c>
      <c r="G151" s="2">
        <f>Share20[[#This Row],[Q1''2025]]-Share20[[#This Row],[Q4''2024]]</f>
        <v>0</v>
      </c>
    </row>
    <row r="152" spans="1:7" x14ac:dyDescent="0.45">
      <c r="A152" s="3" t="s">
        <v>62</v>
      </c>
      <c r="B152" s="2">
        <v>0</v>
      </c>
      <c r="C152" s="2">
        <v>0</v>
      </c>
      <c r="D152" s="2">
        <v>0</v>
      </c>
      <c r="E152" s="2">
        <v>0</v>
      </c>
      <c r="F152" s="2">
        <f>VLOOKUP(Share20[[#This Row],[Station]],'[10]Reach and Share'!$A$3:$C$562,3,0)</f>
        <v>0</v>
      </c>
      <c r="G152" s="2">
        <f>Share20[[#This Row],[Q1''2025]]-Share20[[#This Row],[Q4''2024]]</f>
        <v>0</v>
      </c>
    </row>
    <row r="153" spans="1:7" x14ac:dyDescent="0.45">
      <c r="A153" s="3" t="s">
        <v>64</v>
      </c>
      <c r="B153" s="2">
        <v>0</v>
      </c>
      <c r="C153" s="2">
        <v>0</v>
      </c>
      <c r="D153" s="2">
        <v>0</v>
      </c>
      <c r="E153" s="2">
        <v>0</v>
      </c>
      <c r="F153" s="2">
        <f>VLOOKUP(Share20[[#This Row],[Station]],'[10]Reach and Share'!$A$3:$C$562,3,0)</f>
        <v>0</v>
      </c>
      <c r="G153" s="2">
        <f>Share20[[#This Row],[Q1''2025]]-Share20[[#This Row],[Q4''2024]]</f>
        <v>0</v>
      </c>
    </row>
    <row r="154" spans="1:7" x14ac:dyDescent="0.45">
      <c r="A154" s="3" t="s">
        <v>67</v>
      </c>
      <c r="B154" s="2">
        <v>0</v>
      </c>
      <c r="C154" s="2">
        <v>0</v>
      </c>
      <c r="D154" s="2">
        <v>0</v>
      </c>
      <c r="E154" s="2">
        <v>0</v>
      </c>
      <c r="F154" s="2">
        <f>VLOOKUP(Share20[[#This Row],[Station]],'[10]Reach and Share'!$A$3:$C$562,3,0)</f>
        <v>0</v>
      </c>
      <c r="G154" s="2">
        <f>Share20[[#This Row],[Q1''2025]]-Share20[[#This Row],[Q4''2024]]</f>
        <v>0</v>
      </c>
    </row>
    <row r="155" spans="1:7" x14ac:dyDescent="0.45">
      <c r="A155" s="3" t="s">
        <v>66</v>
      </c>
      <c r="B155" s="2">
        <v>0</v>
      </c>
      <c r="C155" s="2">
        <v>0</v>
      </c>
      <c r="D155" s="2">
        <v>2.1775544388609709E-3</v>
      </c>
      <c r="E155" s="2">
        <v>0</v>
      </c>
      <c r="F155" s="2">
        <f>VLOOKUP(Share20[[#This Row],[Station]],'[10]Reach and Share'!$A$3:$C$562,3,0)</f>
        <v>0</v>
      </c>
      <c r="G155" s="2">
        <f>Share20[[#This Row],[Q1''2025]]-Share20[[#This Row],[Q4''2024]]</f>
        <v>0</v>
      </c>
    </row>
    <row r="156" spans="1:7" x14ac:dyDescent="0.45">
      <c r="A156" s="3" t="s">
        <v>178</v>
      </c>
      <c r="B156" s="2">
        <v>0</v>
      </c>
      <c r="C156" s="2">
        <v>0</v>
      </c>
      <c r="D156" s="2">
        <v>0</v>
      </c>
      <c r="E156" s="2">
        <v>0</v>
      </c>
      <c r="F156" s="2">
        <f>VLOOKUP(Share20[[#This Row],[Station]],'[10]Reach and Share'!$A$3:$C$562,3,0)</f>
        <v>0</v>
      </c>
      <c r="G156" s="2">
        <f>Share20[[#This Row],[Q1''2025]]-Share20[[#This Row],[Q4''2024]]</f>
        <v>0</v>
      </c>
    </row>
    <row r="157" spans="1:7" x14ac:dyDescent="0.45">
      <c r="A157" s="3" t="s">
        <v>77</v>
      </c>
      <c r="B157" s="2">
        <v>0</v>
      </c>
      <c r="C157" s="2">
        <v>0</v>
      </c>
      <c r="D157" s="2">
        <v>0</v>
      </c>
      <c r="E157" s="2">
        <v>0</v>
      </c>
      <c r="F157" s="2">
        <f>VLOOKUP(Share20[[#This Row],[Station]],'[10]Reach and Share'!$A$3:$C$562,3,0)</f>
        <v>0</v>
      </c>
      <c r="G157" s="2">
        <f>Share20[[#This Row],[Q1''2025]]-Share20[[#This Row],[Q4''2024]]</f>
        <v>0</v>
      </c>
    </row>
    <row r="158" spans="1:7" x14ac:dyDescent="0.45">
      <c r="A158" s="3" t="s">
        <v>216</v>
      </c>
      <c r="B158" s="2">
        <v>0</v>
      </c>
      <c r="C158" s="2">
        <v>0</v>
      </c>
      <c r="D158" s="2">
        <v>0</v>
      </c>
      <c r="E158" s="2">
        <v>0</v>
      </c>
      <c r="F158" s="2">
        <f>VLOOKUP(Share20[[#This Row],[Station]],'[10]Reach and Share'!$A$3:$C$562,3,0)</f>
        <v>0</v>
      </c>
      <c r="G158" s="2">
        <f>Share20[[#This Row],[Q1''2025]]-Share20[[#This Row],[Q4''2024]]</f>
        <v>0</v>
      </c>
    </row>
    <row r="159" spans="1:7" x14ac:dyDescent="0.45">
      <c r="A159" s="3" t="s">
        <v>128</v>
      </c>
      <c r="B159" s="2">
        <v>0</v>
      </c>
      <c r="C159" s="2">
        <v>0</v>
      </c>
      <c r="D159" s="2">
        <v>0</v>
      </c>
      <c r="E159" s="2">
        <v>0</v>
      </c>
      <c r="F159" s="2">
        <f>VLOOKUP(Share20[[#This Row],[Station]],'[10]Reach and Share'!$A$3:$C$562,3,0)</f>
        <v>0</v>
      </c>
      <c r="G159" s="2">
        <f>Share20[[#This Row],[Q1''2025]]-Share20[[#This Row],[Q4''2024]]</f>
        <v>0</v>
      </c>
    </row>
    <row r="160" spans="1:7" x14ac:dyDescent="0.45">
      <c r="A160" s="3" t="s">
        <v>514</v>
      </c>
      <c r="B160" s="2">
        <v>0</v>
      </c>
      <c r="C160" s="2">
        <v>0</v>
      </c>
      <c r="D160" s="2">
        <v>0</v>
      </c>
      <c r="E160" s="2">
        <v>0</v>
      </c>
      <c r="F160" s="2">
        <f>VLOOKUP(Share20[[#This Row],[Station]],'[10]Reach and Share'!$A$3:$C$562,3,0)</f>
        <v>0</v>
      </c>
      <c r="G160" s="2">
        <f>Share20[[#This Row],[Q1''2025]]-Share20[[#This Row],[Q4''2024]]</f>
        <v>0</v>
      </c>
    </row>
    <row r="161" spans="1:7" x14ac:dyDescent="0.45">
      <c r="A161" s="3" t="s">
        <v>196</v>
      </c>
      <c r="B161" s="2">
        <v>0</v>
      </c>
      <c r="C161" s="2">
        <v>0</v>
      </c>
      <c r="D161" s="2">
        <v>0</v>
      </c>
      <c r="E161" s="2">
        <v>0</v>
      </c>
      <c r="F161" s="2">
        <f>VLOOKUP(Share20[[#This Row],[Station]],'[10]Reach and Share'!$A$3:$C$562,3,0)</f>
        <v>0</v>
      </c>
      <c r="G161" s="2">
        <f>Share20[[#This Row],[Q1''2025]]-Share20[[#This Row],[Q4''2024]]</f>
        <v>0</v>
      </c>
    </row>
    <row r="162" spans="1:7" x14ac:dyDescent="0.45">
      <c r="A162" s="3" t="s">
        <v>129</v>
      </c>
      <c r="B162" s="2">
        <v>0</v>
      </c>
      <c r="C162" s="2">
        <v>0</v>
      </c>
      <c r="D162" s="2">
        <v>0</v>
      </c>
      <c r="E162" s="2">
        <v>0</v>
      </c>
      <c r="F162" s="2">
        <f>VLOOKUP(Share20[[#This Row],[Station]],'[10]Reach and Share'!$A$3:$C$562,3,0)</f>
        <v>0</v>
      </c>
      <c r="G162" s="2">
        <f>Share20[[#This Row],[Q1''2025]]-Share20[[#This Row],[Q4''2024]]</f>
        <v>0</v>
      </c>
    </row>
    <row r="163" spans="1:7" x14ac:dyDescent="0.45">
      <c r="A163" s="3" t="s">
        <v>189</v>
      </c>
      <c r="B163" s="2">
        <v>0</v>
      </c>
      <c r="C163" s="2">
        <v>0</v>
      </c>
      <c r="D163" s="2">
        <v>0</v>
      </c>
      <c r="E163" s="2">
        <v>0</v>
      </c>
      <c r="F163" s="2">
        <f>VLOOKUP(Share20[[#This Row],[Station]],'[10]Reach and Share'!$A$3:$C$562,3,0)</f>
        <v>0</v>
      </c>
      <c r="G163" s="2">
        <f>Share20[[#This Row],[Q1''2025]]-Share20[[#This Row],[Q4''2024]]</f>
        <v>0</v>
      </c>
    </row>
    <row r="164" spans="1:7" x14ac:dyDescent="0.45">
      <c r="A164" s="3" t="s">
        <v>490</v>
      </c>
      <c r="B164" s="2">
        <v>0</v>
      </c>
      <c r="C164" s="2">
        <v>0</v>
      </c>
      <c r="D164" s="2">
        <v>0</v>
      </c>
      <c r="E164" s="2">
        <v>0</v>
      </c>
      <c r="F164" s="2">
        <f>VLOOKUP(Share20[[#This Row],[Station]],'[10]Reach and Share'!$A$3:$C$562,3,0)</f>
        <v>0</v>
      </c>
      <c r="G164" s="2">
        <f>Share20[[#This Row],[Q1''2025]]-Share20[[#This Row],[Q4''2024]]</f>
        <v>0</v>
      </c>
    </row>
    <row r="165" spans="1:7" x14ac:dyDescent="0.45">
      <c r="A165" s="3" t="s">
        <v>460</v>
      </c>
      <c r="B165" s="2">
        <v>0</v>
      </c>
      <c r="C165" s="2">
        <v>0</v>
      </c>
      <c r="D165" s="2">
        <v>0</v>
      </c>
      <c r="E165" s="2">
        <v>0</v>
      </c>
      <c r="F165" s="2">
        <f>VLOOKUP(Share20[[#This Row],[Station]],'[10]Reach and Share'!$A$3:$C$562,3,0)</f>
        <v>0</v>
      </c>
      <c r="G165" s="2">
        <f>Share20[[#This Row],[Q1''2025]]-Share20[[#This Row],[Q4''2024]]</f>
        <v>0</v>
      </c>
    </row>
    <row r="166" spans="1:7" x14ac:dyDescent="0.45">
      <c r="A166" s="3" t="s">
        <v>124</v>
      </c>
      <c r="B166" s="2">
        <v>0</v>
      </c>
      <c r="C166" s="2">
        <v>0</v>
      </c>
      <c r="D166" s="2">
        <v>0</v>
      </c>
      <c r="E166" s="2">
        <v>0</v>
      </c>
      <c r="F166" s="2">
        <f>VLOOKUP(Share20[[#This Row],[Station]],'[10]Reach and Share'!$A$3:$C$562,3,0)</f>
        <v>0</v>
      </c>
      <c r="G166" s="2">
        <f>Share20[[#This Row],[Q1''2025]]-Share20[[#This Row],[Q4''2024]]</f>
        <v>0</v>
      </c>
    </row>
    <row r="167" spans="1:7" x14ac:dyDescent="0.45">
      <c r="A167" s="3" t="s">
        <v>122</v>
      </c>
      <c r="B167" s="2">
        <v>0</v>
      </c>
      <c r="C167" s="2">
        <v>0</v>
      </c>
      <c r="D167" s="2">
        <v>0</v>
      </c>
      <c r="E167" s="2">
        <v>0</v>
      </c>
      <c r="F167" s="2">
        <f>VLOOKUP(Share20[[#This Row],[Station]],'[10]Reach and Share'!$A$3:$C$562,3,0)</f>
        <v>0</v>
      </c>
      <c r="G167" s="2">
        <f>Share20[[#This Row],[Q1''2025]]-Share20[[#This Row],[Q4''2024]]</f>
        <v>0</v>
      </c>
    </row>
    <row r="168" spans="1:7" x14ac:dyDescent="0.45">
      <c r="A168" s="3" t="s">
        <v>98</v>
      </c>
      <c r="B168" s="2">
        <v>0</v>
      </c>
      <c r="C168" s="2">
        <v>9.7103091115067163E-4</v>
      </c>
      <c r="D168" s="2">
        <v>0</v>
      </c>
      <c r="E168" s="2">
        <v>0</v>
      </c>
      <c r="F168" s="2">
        <f>VLOOKUP(Share20[[#This Row],[Station]],'[10]Reach and Share'!$A$3:$C$562,3,0)</f>
        <v>0</v>
      </c>
      <c r="G168" s="2">
        <f>Share20[[#This Row],[Q1''2025]]-Share20[[#This Row],[Q4''2024]]</f>
        <v>0</v>
      </c>
    </row>
    <row r="169" spans="1:7" x14ac:dyDescent="0.45">
      <c r="A169" s="3" t="s">
        <v>179</v>
      </c>
      <c r="B169" s="2">
        <v>0</v>
      </c>
      <c r="C169" s="2">
        <v>0</v>
      </c>
      <c r="D169" s="2">
        <v>0</v>
      </c>
      <c r="E169" s="2">
        <v>0</v>
      </c>
      <c r="F169" s="2">
        <f>VLOOKUP(Share20[[#This Row],[Station]],'[10]Reach and Share'!$A$3:$C$562,3,0)</f>
        <v>0</v>
      </c>
      <c r="G169" s="2">
        <f>Share20[[#This Row],[Q1''2025]]-Share20[[#This Row],[Q4''2024]]</f>
        <v>0</v>
      </c>
    </row>
    <row r="170" spans="1:7" x14ac:dyDescent="0.45">
      <c r="A170" s="3" t="s">
        <v>125</v>
      </c>
      <c r="B170" s="2">
        <v>0</v>
      </c>
      <c r="C170" s="2">
        <v>0</v>
      </c>
      <c r="D170" s="2">
        <v>0</v>
      </c>
      <c r="E170" s="2">
        <v>0</v>
      </c>
      <c r="F170" s="2">
        <f>VLOOKUP(Share20[[#This Row],[Station]],'[10]Reach and Share'!$A$3:$C$562,3,0)</f>
        <v>0</v>
      </c>
      <c r="G170" s="2">
        <f>Share20[[#This Row],[Q1''2025]]-Share20[[#This Row],[Q4''2024]]</f>
        <v>0</v>
      </c>
    </row>
    <row r="171" spans="1:7" x14ac:dyDescent="0.45">
      <c r="A171" s="3" t="s">
        <v>137</v>
      </c>
      <c r="B171" s="2">
        <v>0</v>
      </c>
      <c r="C171" s="2">
        <v>0</v>
      </c>
      <c r="D171" s="2">
        <v>0</v>
      </c>
      <c r="E171" s="2">
        <v>0</v>
      </c>
      <c r="F171" s="2">
        <f>VLOOKUP(Share20[[#This Row],[Station]],'[10]Reach and Share'!$A$3:$C$562,3,0)</f>
        <v>0</v>
      </c>
      <c r="G171" s="2">
        <f>Share20[[#This Row],[Q1''2025]]-Share20[[#This Row],[Q4''2024]]</f>
        <v>0</v>
      </c>
    </row>
    <row r="172" spans="1:7" x14ac:dyDescent="0.45">
      <c r="A172" s="3" t="s">
        <v>210</v>
      </c>
      <c r="B172" s="2">
        <v>0</v>
      </c>
      <c r="C172" s="2">
        <v>0</v>
      </c>
      <c r="D172" s="2">
        <v>0</v>
      </c>
      <c r="E172" s="2">
        <v>0</v>
      </c>
      <c r="F172" s="2">
        <f>VLOOKUP(Share20[[#This Row],[Station]],'[10]Reach and Share'!$A$3:$C$562,3,0)</f>
        <v>0</v>
      </c>
      <c r="G172" s="2">
        <f>Share20[[#This Row],[Q1''2025]]-Share20[[#This Row],[Q4''2024]]</f>
        <v>0</v>
      </c>
    </row>
    <row r="173" spans="1:7" x14ac:dyDescent="0.45">
      <c r="A173" s="3" t="s">
        <v>71</v>
      </c>
      <c r="B173" s="2">
        <v>0</v>
      </c>
      <c r="C173" s="2">
        <v>0</v>
      </c>
      <c r="D173" s="2">
        <v>0</v>
      </c>
      <c r="E173" s="2">
        <v>0</v>
      </c>
      <c r="F173" s="2">
        <f>VLOOKUP(Share20[[#This Row],[Station]],'[10]Reach and Share'!$A$3:$C$562,3,0)</f>
        <v>0</v>
      </c>
      <c r="G173" s="2">
        <f>Share20[[#This Row],[Q1''2025]]-Share20[[#This Row],[Q4''2024]]</f>
        <v>0</v>
      </c>
    </row>
    <row r="174" spans="1:7" x14ac:dyDescent="0.45">
      <c r="A174" s="3" t="s">
        <v>74</v>
      </c>
      <c r="B174" s="2">
        <v>0</v>
      </c>
      <c r="C174" s="2">
        <v>0</v>
      </c>
      <c r="D174" s="2">
        <v>0</v>
      </c>
      <c r="E174" s="2">
        <v>0</v>
      </c>
      <c r="F174" s="2">
        <f>VLOOKUP(Share20[[#This Row],[Station]],'[10]Reach and Share'!$A$3:$C$562,3,0)</f>
        <v>0</v>
      </c>
      <c r="G174" s="2">
        <f>Share20[[#This Row],[Q1''2025]]-Share20[[#This Row],[Q4''2024]]</f>
        <v>0</v>
      </c>
    </row>
    <row r="175" spans="1:7" x14ac:dyDescent="0.45">
      <c r="A175" s="3" t="s">
        <v>86</v>
      </c>
      <c r="B175" s="2">
        <v>0</v>
      </c>
      <c r="C175" s="2">
        <v>0</v>
      </c>
      <c r="D175" s="2">
        <v>0</v>
      </c>
      <c r="E175" s="2">
        <v>0</v>
      </c>
      <c r="F175" s="2">
        <f>VLOOKUP(Share20[[#This Row],[Station]],'[10]Reach and Share'!$A$3:$C$562,3,0)</f>
        <v>0</v>
      </c>
      <c r="G175" s="2">
        <f>Share20[[#This Row],[Q1''2025]]-Share20[[#This Row],[Q4''2024]]</f>
        <v>0</v>
      </c>
    </row>
    <row r="176" spans="1:7" x14ac:dyDescent="0.45">
      <c r="A176" s="3" t="s">
        <v>72</v>
      </c>
      <c r="B176" s="2">
        <v>0</v>
      </c>
      <c r="C176" s="2">
        <v>0</v>
      </c>
      <c r="D176" s="2">
        <v>0</v>
      </c>
      <c r="E176" s="2">
        <v>0</v>
      </c>
      <c r="F176" s="2">
        <f>VLOOKUP(Share20[[#This Row],[Station]],'[10]Reach and Share'!$A$3:$C$562,3,0)</f>
        <v>0</v>
      </c>
      <c r="G176" s="2">
        <f>Share20[[#This Row],[Q1''2025]]-Share20[[#This Row],[Q4''2024]]</f>
        <v>0</v>
      </c>
    </row>
    <row r="177" spans="1:7" x14ac:dyDescent="0.45">
      <c r="A177" s="3" t="s">
        <v>209</v>
      </c>
      <c r="B177" s="2">
        <v>0</v>
      </c>
      <c r="C177" s="2">
        <v>0</v>
      </c>
      <c r="D177" s="2">
        <v>0</v>
      </c>
      <c r="E177" s="2">
        <v>0</v>
      </c>
      <c r="F177" s="2">
        <f>VLOOKUP(Share20[[#This Row],[Station]],'[10]Reach and Share'!$A$3:$C$562,3,0)</f>
        <v>0</v>
      </c>
      <c r="G177" s="2">
        <f>Share20[[#This Row],[Q1''2025]]-Share20[[#This Row],[Q4''2024]]</f>
        <v>0</v>
      </c>
    </row>
    <row r="178" spans="1:7" x14ac:dyDescent="0.45">
      <c r="A178" s="3" t="s">
        <v>52</v>
      </c>
      <c r="B178" s="2">
        <v>0</v>
      </c>
      <c r="C178" s="2">
        <v>0</v>
      </c>
      <c r="D178" s="2">
        <v>0</v>
      </c>
      <c r="E178" s="2">
        <v>0</v>
      </c>
      <c r="F178" s="2">
        <f>VLOOKUP(Share20[[#This Row],[Station]],'[10]Reach and Share'!$A$3:$C$562,3,0)</f>
        <v>0</v>
      </c>
      <c r="G178" s="2">
        <f>Share20[[#This Row],[Q1''2025]]-Share20[[#This Row],[Q4''2024]]</f>
        <v>0</v>
      </c>
    </row>
    <row r="179" spans="1:7" x14ac:dyDescent="0.45">
      <c r="A179" s="3" t="s">
        <v>224</v>
      </c>
      <c r="B179" s="2">
        <v>0</v>
      </c>
      <c r="C179" s="2">
        <v>0</v>
      </c>
      <c r="D179" s="2">
        <v>0</v>
      </c>
      <c r="E179" s="2">
        <v>0</v>
      </c>
      <c r="F179" s="2">
        <f>VLOOKUP(Share20[[#This Row],[Station]],'[10]Reach and Share'!$A$3:$C$562,3,0)</f>
        <v>0</v>
      </c>
      <c r="G179" s="2">
        <f>Share20[[#This Row],[Q1''2025]]-Share20[[#This Row],[Q4''2024]]</f>
        <v>0</v>
      </c>
    </row>
    <row r="180" spans="1:7" x14ac:dyDescent="0.45">
      <c r="A180" s="3" t="s">
        <v>517</v>
      </c>
      <c r="B180" s="2">
        <v>0</v>
      </c>
      <c r="C180" s="2">
        <v>0</v>
      </c>
      <c r="D180" s="2">
        <v>0</v>
      </c>
      <c r="E180" s="2">
        <v>0</v>
      </c>
      <c r="F180" s="2">
        <f>VLOOKUP(Share20[[#This Row],[Station]],'[10]Reach and Share'!$A$3:$C$562,3,0)</f>
        <v>0</v>
      </c>
      <c r="G180" s="2">
        <f>Share20[[#This Row],[Q1''2025]]-Share20[[#This Row],[Q4''2024]]</f>
        <v>0</v>
      </c>
    </row>
    <row r="181" spans="1:7" x14ac:dyDescent="0.45">
      <c r="A181" s="3" t="s">
        <v>516</v>
      </c>
      <c r="B181" s="2">
        <v>0</v>
      </c>
      <c r="C181" s="2">
        <v>0</v>
      </c>
      <c r="D181" s="2">
        <v>0</v>
      </c>
      <c r="E181" s="2">
        <v>0</v>
      </c>
      <c r="F181" s="2">
        <f>VLOOKUP(Share20[[#This Row],[Station]],'[10]Reach and Share'!$A$3:$C$562,3,0)</f>
        <v>0</v>
      </c>
      <c r="G181" s="2">
        <f>Share20[[#This Row],[Q1''2025]]-Share20[[#This Row],[Q4''2024]]</f>
        <v>0</v>
      </c>
    </row>
    <row r="182" spans="1:7" x14ac:dyDescent="0.45">
      <c r="A182" s="3" t="s">
        <v>213</v>
      </c>
      <c r="B182" s="2">
        <v>0</v>
      </c>
      <c r="C182" s="2">
        <v>0</v>
      </c>
      <c r="D182" s="2">
        <v>0</v>
      </c>
      <c r="E182" s="2">
        <v>0</v>
      </c>
      <c r="F182" s="2">
        <f>VLOOKUP(Share20[[#This Row],[Station]],'[10]Reach and Share'!$A$3:$C$562,3,0)</f>
        <v>0</v>
      </c>
      <c r="G182" s="2">
        <f>Share20[[#This Row],[Q1''2025]]-Share20[[#This Row],[Q4''2024]]</f>
        <v>0</v>
      </c>
    </row>
    <row r="183" spans="1:7" x14ac:dyDescent="0.45">
      <c r="A183" s="3" t="s">
        <v>470</v>
      </c>
      <c r="B183" s="2">
        <v>0</v>
      </c>
      <c r="C183" s="2">
        <v>0</v>
      </c>
      <c r="D183" s="2">
        <v>0</v>
      </c>
      <c r="E183" s="2">
        <v>0</v>
      </c>
      <c r="F183" s="2">
        <f>VLOOKUP(Share20[[#This Row],[Station]],'[10]Reach and Share'!$A$3:$C$562,3,0)</f>
        <v>0</v>
      </c>
      <c r="G183" s="2">
        <f>Share20[[#This Row],[Q1''2025]]-Share20[[#This Row],[Q4''2024]]</f>
        <v>0</v>
      </c>
    </row>
    <row r="184" spans="1:7" x14ac:dyDescent="0.45">
      <c r="A184" s="3" t="s">
        <v>95</v>
      </c>
      <c r="B184" s="2">
        <v>0</v>
      </c>
      <c r="C184" s="2">
        <v>0</v>
      </c>
      <c r="D184" s="2">
        <v>0</v>
      </c>
      <c r="E184" s="2">
        <v>0</v>
      </c>
      <c r="F184" s="2">
        <f>VLOOKUP(Share20[[#This Row],[Station]],'[10]Reach and Share'!$A$3:$C$562,3,0)</f>
        <v>0</v>
      </c>
      <c r="G184" s="2">
        <f>Share20[[#This Row],[Q1''2025]]-Share20[[#This Row],[Q4''2024]]</f>
        <v>0</v>
      </c>
    </row>
    <row r="185" spans="1:7" x14ac:dyDescent="0.45">
      <c r="A185" s="3" t="s">
        <v>94</v>
      </c>
      <c r="B185" s="2">
        <v>0</v>
      </c>
      <c r="C185" s="2">
        <v>0</v>
      </c>
      <c r="D185" s="2">
        <v>0</v>
      </c>
      <c r="E185" s="2">
        <v>0</v>
      </c>
      <c r="F185" s="2">
        <f>VLOOKUP(Share20[[#This Row],[Station]],'[10]Reach and Share'!$A$3:$C$562,3,0)</f>
        <v>0</v>
      </c>
      <c r="G185" s="2">
        <f>Share20[[#This Row],[Q1''2025]]-Share20[[#This Row],[Q4''2024]]</f>
        <v>0</v>
      </c>
    </row>
    <row r="186" spans="1:7" x14ac:dyDescent="0.45">
      <c r="A186" s="3" t="s">
        <v>175</v>
      </c>
      <c r="B186" s="2">
        <v>0</v>
      </c>
      <c r="C186" s="2">
        <v>0</v>
      </c>
      <c r="D186" s="2">
        <v>0</v>
      </c>
      <c r="E186" s="2">
        <v>0</v>
      </c>
      <c r="F186" s="2">
        <f>VLOOKUP(Share20[[#This Row],[Station]],'[10]Reach and Share'!$A$3:$C$562,3,0)</f>
        <v>0</v>
      </c>
      <c r="G186" s="2">
        <f>Share20[[#This Row],[Q1''2025]]-Share20[[#This Row],[Q4''2024]]</f>
        <v>0</v>
      </c>
    </row>
    <row r="187" spans="1:7" x14ac:dyDescent="0.45">
      <c r="A187" s="3" t="s">
        <v>53</v>
      </c>
      <c r="B187" s="2">
        <v>0</v>
      </c>
      <c r="C187" s="2">
        <v>0</v>
      </c>
      <c r="D187" s="2">
        <v>0</v>
      </c>
      <c r="E187" s="2">
        <v>0</v>
      </c>
      <c r="F187" s="2">
        <f>VLOOKUP(Share20[[#This Row],[Station]],'[10]Reach and Share'!$A$3:$C$562,3,0)</f>
        <v>0</v>
      </c>
      <c r="G187" s="2">
        <f>Share20[[#This Row],[Q1''2025]]-Share20[[#This Row],[Q4''2024]]</f>
        <v>0</v>
      </c>
    </row>
    <row r="188" spans="1:7" x14ac:dyDescent="0.45">
      <c r="A188" s="3" t="s">
        <v>59</v>
      </c>
      <c r="B188" s="2">
        <v>0</v>
      </c>
      <c r="C188" s="2">
        <v>0</v>
      </c>
      <c r="D188" s="2">
        <v>0</v>
      </c>
      <c r="E188" s="2">
        <v>0</v>
      </c>
      <c r="F188" s="2">
        <f>VLOOKUP(Share20[[#This Row],[Station]],'[10]Reach and Share'!$A$3:$C$562,3,0)</f>
        <v>0</v>
      </c>
      <c r="G188" s="2">
        <f>Share20[[#This Row],[Q1''2025]]-Share20[[#This Row],[Q4''2024]]</f>
        <v>0</v>
      </c>
    </row>
    <row r="189" spans="1:7" x14ac:dyDescent="0.45">
      <c r="A189" s="3" t="s">
        <v>441</v>
      </c>
      <c r="B189" s="2">
        <v>0</v>
      </c>
      <c r="C189" s="2">
        <v>0</v>
      </c>
      <c r="D189" s="2">
        <v>0</v>
      </c>
      <c r="E189" s="2">
        <v>0</v>
      </c>
      <c r="F189" s="2">
        <f>VLOOKUP(Share20[[#This Row],[Station]],'[10]Reach and Share'!$A$3:$C$562,3,0)</f>
        <v>0</v>
      </c>
      <c r="G189" s="2">
        <f>Share20[[#This Row],[Q1''2025]]-Share20[[#This Row],[Q4''2024]]</f>
        <v>0</v>
      </c>
    </row>
    <row r="190" spans="1:7" x14ac:dyDescent="0.45">
      <c r="A190" s="3" t="s">
        <v>58</v>
      </c>
      <c r="B190" s="2">
        <v>0</v>
      </c>
      <c r="C190" s="2">
        <v>4.6123968279656903E-3</v>
      </c>
      <c r="D190" s="2">
        <v>2.8475711892797318E-3</v>
      </c>
      <c r="E190" s="2">
        <v>0</v>
      </c>
      <c r="F190" s="2">
        <f>VLOOKUP(Share20[[#This Row],[Station]],'[10]Reach and Share'!$A$3:$C$562,3,0)</f>
        <v>0</v>
      </c>
      <c r="G190" s="2">
        <f>Share20[[#This Row],[Q1''2025]]-Share20[[#This Row],[Q4''2024]]</f>
        <v>0</v>
      </c>
    </row>
    <row r="191" spans="1:7" x14ac:dyDescent="0.45">
      <c r="A191" s="3" t="s">
        <v>489</v>
      </c>
      <c r="B191" s="2">
        <v>0</v>
      </c>
      <c r="C191" s="2">
        <v>0</v>
      </c>
      <c r="D191" s="2">
        <v>0</v>
      </c>
      <c r="E191" s="2">
        <v>0</v>
      </c>
      <c r="F191" s="2">
        <f>VLOOKUP(Share20[[#This Row],[Station]],'[10]Reach and Share'!$A$3:$C$562,3,0)</f>
        <v>0</v>
      </c>
      <c r="G191" s="2">
        <f>Share20[[#This Row],[Q1''2025]]-Share20[[#This Row],[Q4''2024]]</f>
        <v>0</v>
      </c>
    </row>
    <row r="192" spans="1:7" x14ac:dyDescent="0.45">
      <c r="A192" s="3" t="s">
        <v>18</v>
      </c>
      <c r="B192" s="2">
        <v>0</v>
      </c>
      <c r="C192" s="2">
        <v>0</v>
      </c>
      <c r="D192" s="2">
        <v>0</v>
      </c>
      <c r="E192" s="2">
        <v>0</v>
      </c>
      <c r="F192" s="2">
        <f>VLOOKUP(Share20[[#This Row],[Station]],'[10]Reach and Share'!$A$3:$C$562,3,0)</f>
        <v>0</v>
      </c>
      <c r="G192" s="2">
        <f>Share20[[#This Row],[Q1''2025]]-Share20[[#This Row],[Q4''2024]]</f>
        <v>0</v>
      </c>
    </row>
    <row r="193" spans="1:7" x14ac:dyDescent="0.45">
      <c r="A193" s="3" t="s">
        <v>51</v>
      </c>
      <c r="B193" s="2">
        <v>0</v>
      </c>
      <c r="C193" s="2">
        <v>0</v>
      </c>
      <c r="D193" s="2">
        <v>0</v>
      </c>
      <c r="E193" s="2">
        <v>0</v>
      </c>
      <c r="F193" s="2">
        <f>VLOOKUP(Share20[[#This Row],[Station]],'[10]Reach and Share'!$A$3:$C$562,3,0)</f>
        <v>0</v>
      </c>
      <c r="G193" s="2">
        <f>Share20[[#This Row],[Q1''2025]]-Share20[[#This Row],[Q4''2024]]</f>
        <v>0</v>
      </c>
    </row>
    <row r="194" spans="1:7" x14ac:dyDescent="0.45">
      <c r="A194" s="3" t="s">
        <v>57</v>
      </c>
      <c r="B194" s="2">
        <v>0</v>
      </c>
      <c r="C194" s="2">
        <v>0</v>
      </c>
      <c r="D194" s="2">
        <v>0</v>
      </c>
      <c r="E194" s="2">
        <v>0</v>
      </c>
      <c r="F194" s="2">
        <f>VLOOKUP(Share20[[#This Row],[Station]],'[10]Reach and Share'!$A$3:$C$562,3,0)</f>
        <v>0</v>
      </c>
      <c r="G194" s="2">
        <f>Share20[[#This Row],[Q1''2025]]-Share20[[#This Row],[Q4''2024]]</f>
        <v>0</v>
      </c>
    </row>
    <row r="195" spans="1:7" x14ac:dyDescent="0.45">
      <c r="A195" s="3" t="s">
        <v>55</v>
      </c>
      <c r="B195" s="2">
        <v>0</v>
      </c>
      <c r="C195" s="2">
        <v>0</v>
      </c>
      <c r="D195" s="2">
        <v>0</v>
      </c>
      <c r="E195" s="2">
        <v>0</v>
      </c>
      <c r="F195" s="2">
        <f>VLOOKUP(Share20[[#This Row],[Station]],'[10]Reach and Share'!$A$3:$C$562,3,0)</f>
        <v>0</v>
      </c>
      <c r="G195" s="2">
        <f>Share20[[#This Row],[Q1''2025]]-Share20[[#This Row],[Q4''2024]]</f>
        <v>0</v>
      </c>
    </row>
    <row r="196" spans="1:7" x14ac:dyDescent="0.45">
      <c r="A196" s="3" t="s">
        <v>214</v>
      </c>
      <c r="B196" s="2">
        <v>0</v>
      </c>
      <c r="C196" s="2">
        <v>0</v>
      </c>
      <c r="D196" s="2">
        <v>0</v>
      </c>
      <c r="E196" s="2">
        <v>0</v>
      </c>
      <c r="F196" s="2">
        <f>VLOOKUP(Share20[[#This Row],[Station]],'[10]Reach and Share'!$A$3:$C$562,3,0)</f>
        <v>0</v>
      </c>
      <c r="G196" s="2">
        <f>Share20[[#This Row],[Q1''2025]]-Share20[[#This Row],[Q4''2024]]</f>
        <v>0</v>
      </c>
    </row>
    <row r="197" spans="1:7" x14ac:dyDescent="0.45">
      <c r="A197" s="3" t="s">
        <v>54</v>
      </c>
      <c r="B197" s="2">
        <v>0</v>
      </c>
      <c r="C197" s="2">
        <v>0</v>
      </c>
      <c r="D197" s="2">
        <v>0</v>
      </c>
      <c r="E197" s="2">
        <v>0</v>
      </c>
      <c r="F197" s="2">
        <f>VLOOKUP(Share20[[#This Row],[Station]],'[10]Reach and Share'!$A$3:$C$562,3,0)</f>
        <v>0</v>
      </c>
      <c r="G197" s="2">
        <f>Share20[[#This Row],[Q1''2025]]-Share20[[#This Row],[Q4''2024]]</f>
        <v>0</v>
      </c>
    </row>
    <row r="198" spans="1:7" x14ac:dyDescent="0.45">
      <c r="A198" s="3" t="s">
        <v>199</v>
      </c>
      <c r="B198" s="2">
        <v>0</v>
      </c>
      <c r="C198" s="2">
        <v>0</v>
      </c>
      <c r="D198" s="2">
        <v>0</v>
      </c>
      <c r="E198" s="2">
        <v>0</v>
      </c>
      <c r="F198" s="2">
        <f>VLOOKUP(Share20[[#This Row],[Station]],'[10]Reach and Share'!$A$3:$C$562,3,0)</f>
        <v>0</v>
      </c>
      <c r="G198" s="2">
        <f>Share20[[#This Row],[Q1''2025]]-Share20[[#This Row],[Q4''2024]]</f>
        <v>0</v>
      </c>
    </row>
    <row r="199" spans="1:7" x14ac:dyDescent="0.45">
      <c r="A199" s="3" t="s">
        <v>162</v>
      </c>
      <c r="B199" s="2">
        <v>0</v>
      </c>
      <c r="C199" s="2">
        <v>0</v>
      </c>
      <c r="D199" s="2">
        <v>0</v>
      </c>
      <c r="E199" s="2">
        <v>0</v>
      </c>
      <c r="F199" s="2">
        <f>VLOOKUP(Share20[[#This Row],[Station]],'[10]Reach and Share'!$A$3:$C$562,3,0)</f>
        <v>0</v>
      </c>
      <c r="G199" s="2">
        <f>Share20[[#This Row],[Q1''2025]]-Share20[[#This Row],[Q4''2024]]</f>
        <v>0</v>
      </c>
    </row>
    <row r="200" spans="1:7" x14ac:dyDescent="0.45">
      <c r="A200" s="3" t="s">
        <v>453</v>
      </c>
      <c r="B200" s="2">
        <v>0</v>
      </c>
      <c r="C200" s="2">
        <v>0</v>
      </c>
      <c r="D200" s="2">
        <v>0</v>
      </c>
      <c r="E200" s="2">
        <v>0</v>
      </c>
      <c r="F200" s="2">
        <f>VLOOKUP(Share20[[#This Row],[Station]],'[10]Reach and Share'!$A$3:$C$562,3,0)</f>
        <v>0</v>
      </c>
      <c r="G200" s="2">
        <f>Share20[[#This Row],[Q1''2025]]-Share20[[#This Row],[Q4''2024]]</f>
        <v>0</v>
      </c>
    </row>
    <row r="201" spans="1:7" x14ac:dyDescent="0.45">
      <c r="A201" s="3" t="s">
        <v>56</v>
      </c>
      <c r="B201" s="2">
        <v>0</v>
      </c>
      <c r="C201" s="2">
        <v>0</v>
      </c>
      <c r="D201" s="2">
        <v>0</v>
      </c>
      <c r="E201" s="2">
        <v>0</v>
      </c>
      <c r="F201" s="2">
        <f>VLOOKUP(Share20[[#This Row],[Station]],'[10]Reach and Share'!$A$3:$C$562,3,0)</f>
        <v>0</v>
      </c>
      <c r="G201" s="2">
        <f>Share20[[#This Row],[Q1''2025]]-Share20[[#This Row],[Q4''2024]]</f>
        <v>0</v>
      </c>
    </row>
    <row r="202" spans="1:7" x14ac:dyDescent="0.45">
      <c r="A202" s="3" t="s">
        <v>115</v>
      </c>
      <c r="B202" s="2">
        <v>0</v>
      </c>
      <c r="C202" s="2">
        <v>0</v>
      </c>
      <c r="D202" s="2">
        <v>0</v>
      </c>
      <c r="E202" s="2">
        <v>0</v>
      </c>
      <c r="F202" s="2">
        <f>VLOOKUP(Share20[[#This Row],[Station]],'[10]Reach and Share'!$A$3:$C$562,3,0)</f>
        <v>0</v>
      </c>
      <c r="G202" s="2">
        <f>Share20[[#This Row],[Q1''2025]]-Share20[[#This Row],[Q4''2024]]</f>
        <v>0</v>
      </c>
    </row>
    <row r="203" spans="1:7" x14ac:dyDescent="0.45">
      <c r="A203" s="3" t="s">
        <v>114</v>
      </c>
      <c r="B203" s="2">
        <v>0</v>
      </c>
      <c r="C203" s="2">
        <v>0</v>
      </c>
      <c r="D203" s="2">
        <v>0</v>
      </c>
      <c r="E203" s="2">
        <v>0</v>
      </c>
      <c r="F203" s="2">
        <f>VLOOKUP(Share20[[#This Row],[Station]],'[10]Reach and Share'!$A$3:$C$562,3,0)</f>
        <v>0</v>
      </c>
      <c r="G203" s="2">
        <f>Share20[[#This Row],[Q1''2025]]-Share20[[#This Row],[Q4''2024]]</f>
        <v>0</v>
      </c>
    </row>
    <row r="204" spans="1:7" x14ac:dyDescent="0.45">
      <c r="A204" s="3" t="s">
        <v>113</v>
      </c>
      <c r="B204" s="2">
        <v>0</v>
      </c>
      <c r="C204" s="2">
        <v>0</v>
      </c>
      <c r="D204" s="2">
        <v>0</v>
      </c>
      <c r="E204" s="2">
        <v>0</v>
      </c>
      <c r="F204" s="2">
        <f>VLOOKUP(Share20[[#This Row],[Station]],'[10]Reach and Share'!$A$3:$C$562,3,0)</f>
        <v>0</v>
      </c>
      <c r="G204" s="2">
        <f>Share20[[#This Row],[Q1''2025]]-Share20[[#This Row],[Q4''2024]]</f>
        <v>0</v>
      </c>
    </row>
    <row r="205" spans="1:7" x14ac:dyDescent="0.45">
      <c r="A205" s="3" t="s">
        <v>116</v>
      </c>
      <c r="B205" s="2">
        <v>0</v>
      </c>
      <c r="C205" s="2">
        <v>0</v>
      </c>
      <c r="D205" s="2">
        <v>0</v>
      </c>
      <c r="E205" s="2">
        <v>0</v>
      </c>
      <c r="F205" s="2">
        <f>VLOOKUP(Share20[[#This Row],[Station]],'[10]Reach and Share'!$A$3:$C$562,3,0)</f>
        <v>0</v>
      </c>
      <c r="G205" s="2">
        <f>Share20[[#This Row],[Q1''2025]]-Share20[[#This Row],[Q4''2024]]</f>
        <v>0</v>
      </c>
    </row>
    <row r="206" spans="1:7" x14ac:dyDescent="0.45">
      <c r="A206" s="3" t="s">
        <v>166</v>
      </c>
      <c r="B206" s="2">
        <v>0</v>
      </c>
      <c r="C206" s="2">
        <v>0</v>
      </c>
      <c r="D206" s="2">
        <v>0</v>
      </c>
      <c r="E206" s="2">
        <v>0</v>
      </c>
      <c r="F206" s="2">
        <f>VLOOKUP(Share20[[#This Row],[Station]],'[10]Reach and Share'!$A$3:$C$562,3,0)</f>
        <v>0</v>
      </c>
      <c r="G206" s="2">
        <f>Share20[[#This Row],[Q1''2025]]-Share20[[#This Row],[Q4''2024]]</f>
        <v>0</v>
      </c>
    </row>
    <row r="207" spans="1:7" x14ac:dyDescent="0.45">
      <c r="A207" s="3" t="s">
        <v>240</v>
      </c>
      <c r="B207" s="2">
        <v>0</v>
      </c>
      <c r="C207" s="2">
        <v>0</v>
      </c>
      <c r="D207" s="2">
        <v>0</v>
      </c>
      <c r="E207" s="2">
        <v>0</v>
      </c>
      <c r="F207" s="2">
        <f>VLOOKUP(Share20[[#This Row],[Station]],'[10]Reach and Share'!$A$3:$C$562,3,0)</f>
        <v>0</v>
      </c>
      <c r="G207" s="2">
        <f>Share20[[#This Row],[Q1''2025]]-Share20[[#This Row],[Q4''2024]]</f>
        <v>0</v>
      </c>
    </row>
    <row r="208" spans="1:7" x14ac:dyDescent="0.45">
      <c r="A208" s="3" t="s">
        <v>205</v>
      </c>
      <c r="B208" s="2">
        <v>0</v>
      </c>
      <c r="C208" s="2">
        <v>0</v>
      </c>
      <c r="D208" s="2">
        <v>0</v>
      </c>
      <c r="E208" s="2">
        <v>0</v>
      </c>
      <c r="F208" s="2">
        <f>VLOOKUP(Share20[[#This Row],[Station]],'[10]Reach and Share'!$A$3:$C$562,3,0)</f>
        <v>0</v>
      </c>
      <c r="G208" s="2">
        <f>Share20[[#This Row],[Q1''2025]]-Share20[[#This Row],[Q4''2024]]</f>
        <v>0</v>
      </c>
    </row>
    <row r="209" spans="1:7" x14ac:dyDescent="0.45">
      <c r="A209" s="3" t="s">
        <v>112</v>
      </c>
      <c r="B209" s="2">
        <v>0</v>
      </c>
      <c r="C209" s="2">
        <v>0</v>
      </c>
      <c r="D209" s="2">
        <v>0</v>
      </c>
      <c r="E209" s="2">
        <v>0</v>
      </c>
      <c r="F209" s="2">
        <f>VLOOKUP(Share20[[#This Row],[Station]],'[10]Reach and Share'!$A$3:$C$562,3,0)</f>
        <v>0</v>
      </c>
      <c r="G209" s="2">
        <f>Share20[[#This Row],[Q1''2025]]-Share20[[#This Row],[Q4''2024]]</f>
        <v>0</v>
      </c>
    </row>
    <row r="210" spans="1:7" x14ac:dyDescent="0.45">
      <c r="A210" s="3" t="s">
        <v>204</v>
      </c>
      <c r="B210" s="2">
        <v>0</v>
      </c>
      <c r="C210" s="2">
        <v>0</v>
      </c>
      <c r="D210" s="2">
        <v>0</v>
      </c>
      <c r="E210" s="2">
        <v>0</v>
      </c>
      <c r="F210" s="2">
        <f>VLOOKUP(Share20[[#This Row],[Station]],'[10]Reach and Share'!$A$3:$C$562,3,0)</f>
        <v>0</v>
      </c>
      <c r="G210" s="2">
        <f>Share20[[#This Row],[Q1''2025]]-Share20[[#This Row],[Q4''2024]]</f>
        <v>0</v>
      </c>
    </row>
    <row r="211" spans="1:7" x14ac:dyDescent="0.45">
      <c r="A211" s="3" t="s">
        <v>107</v>
      </c>
      <c r="B211" s="2">
        <v>0</v>
      </c>
      <c r="C211" s="2">
        <v>0</v>
      </c>
      <c r="D211" s="2">
        <v>0</v>
      </c>
      <c r="E211" s="2">
        <v>0</v>
      </c>
      <c r="F211" s="2">
        <f>VLOOKUP(Share20[[#This Row],[Station]],'[10]Reach and Share'!$A$3:$C$562,3,0)</f>
        <v>0</v>
      </c>
      <c r="G211" s="2">
        <f>Share20[[#This Row],[Q1''2025]]-Share20[[#This Row],[Q4''2024]]</f>
        <v>0</v>
      </c>
    </row>
    <row r="212" spans="1:7" x14ac:dyDescent="0.45">
      <c r="A212" s="3" t="s">
        <v>450</v>
      </c>
      <c r="B212" s="2">
        <v>0</v>
      </c>
      <c r="C212" s="2">
        <v>0</v>
      </c>
      <c r="D212" s="2">
        <v>0</v>
      </c>
      <c r="E212" s="2">
        <v>0</v>
      </c>
      <c r="F212" s="2">
        <f>VLOOKUP(Share20[[#This Row],[Station]],'[10]Reach and Share'!$A$3:$C$562,3,0)</f>
        <v>0</v>
      </c>
      <c r="G212" s="2">
        <f>Share20[[#This Row],[Q1''2025]]-Share20[[#This Row],[Q4''2024]]</f>
        <v>0</v>
      </c>
    </row>
    <row r="213" spans="1:7" x14ac:dyDescent="0.45">
      <c r="A213" s="3" t="s">
        <v>108</v>
      </c>
      <c r="B213" s="2">
        <v>0</v>
      </c>
      <c r="C213" s="2">
        <v>0</v>
      </c>
      <c r="D213" s="2">
        <v>0</v>
      </c>
      <c r="E213" s="2">
        <v>0</v>
      </c>
      <c r="F213" s="2">
        <f>VLOOKUP(Share20[[#This Row],[Station]],'[10]Reach and Share'!$A$3:$C$562,3,0)</f>
        <v>0</v>
      </c>
      <c r="G213" s="2">
        <f>Share20[[#This Row],[Q1''2025]]-Share20[[#This Row],[Q4''2024]]</f>
        <v>0</v>
      </c>
    </row>
    <row r="214" spans="1:7" x14ac:dyDescent="0.45">
      <c r="A214" s="3" t="s">
        <v>111</v>
      </c>
      <c r="B214" s="2">
        <v>0</v>
      </c>
      <c r="C214" s="2">
        <v>0</v>
      </c>
      <c r="D214" s="2">
        <v>0</v>
      </c>
      <c r="E214" s="2">
        <v>0</v>
      </c>
      <c r="F214" s="2">
        <f>VLOOKUP(Share20[[#This Row],[Station]],'[10]Reach and Share'!$A$3:$C$562,3,0)</f>
        <v>0</v>
      </c>
      <c r="G214" s="2">
        <f>Share20[[#This Row],[Q1''2025]]-Share20[[#This Row],[Q4''2024]]</f>
        <v>0</v>
      </c>
    </row>
    <row r="215" spans="1:7" x14ac:dyDescent="0.45">
      <c r="A215" s="3" t="s">
        <v>109</v>
      </c>
      <c r="B215" s="2">
        <v>0</v>
      </c>
      <c r="C215" s="2">
        <v>0</v>
      </c>
      <c r="D215" s="2">
        <v>0</v>
      </c>
      <c r="E215" s="2">
        <v>0</v>
      </c>
      <c r="F215" s="2">
        <f>VLOOKUP(Share20[[#This Row],[Station]],'[10]Reach and Share'!$A$3:$C$562,3,0)</f>
        <v>0</v>
      </c>
      <c r="G215" s="2">
        <f>Share20[[#This Row],[Q1''2025]]-Share20[[#This Row],[Q4''2024]]</f>
        <v>0</v>
      </c>
    </row>
    <row r="216" spans="1:7" x14ac:dyDescent="0.45">
      <c r="A216" s="3" t="s">
        <v>99</v>
      </c>
      <c r="B216" s="2">
        <v>0</v>
      </c>
      <c r="C216" s="2">
        <v>0</v>
      </c>
      <c r="D216" s="2">
        <v>0</v>
      </c>
      <c r="E216" s="2">
        <v>0</v>
      </c>
      <c r="F216" s="2">
        <f>VLOOKUP(Share20[[#This Row],[Station]],'[10]Reach and Share'!$A$3:$C$562,3,0)</f>
        <v>0</v>
      </c>
      <c r="G216" s="2">
        <f>Share20[[#This Row],[Q1''2025]]-Share20[[#This Row],[Q4''2024]]</f>
        <v>0</v>
      </c>
    </row>
    <row r="217" spans="1:7" x14ac:dyDescent="0.45">
      <c r="A217" s="3" t="s">
        <v>197</v>
      </c>
      <c r="B217" s="2">
        <v>0</v>
      </c>
      <c r="C217" s="2">
        <v>0</v>
      </c>
      <c r="D217" s="2">
        <v>0</v>
      </c>
      <c r="E217" s="2">
        <v>0</v>
      </c>
      <c r="F217" s="2">
        <f>VLOOKUP(Share20[[#This Row],[Station]],'[10]Reach and Share'!$A$3:$C$562,3,0)</f>
        <v>0</v>
      </c>
      <c r="G217" s="2">
        <f>Share20[[#This Row],[Q1''2025]]-Share20[[#This Row],[Q4''2024]]</f>
        <v>0</v>
      </c>
    </row>
    <row r="218" spans="1:7" x14ac:dyDescent="0.45">
      <c r="A218" s="3" t="s">
        <v>369</v>
      </c>
      <c r="B218" s="2">
        <v>0</v>
      </c>
      <c r="C218" s="2">
        <v>0</v>
      </c>
      <c r="D218" s="2">
        <v>0</v>
      </c>
      <c r="E218" s="2">
        <v>0</v>
      </c>
      <c r="F218" s="2">
        <f>VLOOKUP(Share20[[#This Row],[Station]],'[10]Reach and Share'!$A$3:$C$562,3,0)</f>
        <v>0</v>
      </c>
      <c r="G218" s="2">
        <f>Share20[[#This Row],[Q1''2025]]-Share20[[#This Row],[Q4''2024]]</f>
        <v>0</v>
      </c>
    </row>
    <row r="219" spans="1:7" x14ac:dyDescent="0.45">
      <c r="A219" s="3" t="s">
        <v>368</v>
      </c>
      <c r="B219" s="2">
        <v>0</v>
      </c>
      <c r="C219" s="2">
        <v>0</v>
      </c>
      <c r="D219" s="2">
        <v>0</v>
      </c>
      <c r="E219" s="2">
        <v>0</v>
      </c>
      <c r="F219" s="2">
        <f>VLOOKUP(Share20[[#This Row],[Station]],'[10]Reach and Share'!$A$3:$C$562,3,0)</f>
        <v>0</v>
      </c>
      <c r="G219" s="2">
        <f>Share20[[#This Row],[Q1''2025]]-Share20[[#This Row],[Q4''2024]]</f>
        <v>0</v>
      </c>
    </row>
    <row r="220" spans="1:7" x14ac:dyDescent="0.45">
      <c r="A220" s="3" t="s">
        <v>223</v>
      </c>
      <c r="B220" s="2">
        <v>0</v>
      </c>
      <c r="C220" s="2">
        <v>0</v>
      </c>
      <c r="D220" s="2">
        <v>0</v>
      </c>
      <c r="E220" s="2">
        <v>0</v>
      </c>
      <c r="F220" s="2">
        <f>VLOOKUP(Share20[[#This Row],[Station]],'[10]Reach and Share'!$A$3:$C$562,3,0)</f>
        <v>0</v>
      </c>
      <c r="G220" s="2">
        <f>Share20[[#This Row],[Q1''2025]]-Share20[[#This Row],[Q4''2024]]</f>
        <v>0</v>
      </c>
    </row>
    <row r="221" spans="1:7" x14ac:dyDescent="0.45">
      <c r="A221" s="3" t="s">
        <v>183</v>
      </c>
      <c r="B221" s="2">
        <v>0</v>
      </c>
      <c r="C221" s="2">
        <v>0</v>
      </c>
      <c r="D221" s="2">
        <v>0</v>
      </c>
      <c r="E221" s="2">
        <v>0</v>
      </c>
      <c r="F221" s="2">
        <f>VLOOKUP(Share20[[#This Row],[Station]],'[10]Reach and Share'!$A$3:$C$562,3,0)</f>
        <v>0</v>
      </c>
      <c r="G221" s="2">
        <f>Share20[[#This Row],[Q1''2025]]-Share20[[#This Row],[Q4''2024]]</f>
        <v>0</v>
      </c>
    </row>
    <row r="222" spans="1:7" x14ac:dyDescent="0.45">
      <c r="A222" s="3" t="s">
        <v>50</v>
      </c>
      <c r="B222" s="2">
        <v>0</v>
      </c>
      <c r="C222" s="2">
        <v>0</v>
      </c>
      <c r="D222" s="2">
        <v>0</v>
      </c>
      <c r="E222" s="2">
        <v>0</v>
      </c>
      <c r="F222" s="2">
        <f>VLOOKUP(Share20[[#This Row],[Station]],'[10]Reach and Share'!$A$3:$C$562,3,0)</f>
        <v>0</v>
      </c>
      <c r="G222" s="2">
        <f>Share20[[#This Row],[Q1''2025]]-Share20[[#This Row],[Q4''2024]]</f>
        <v>0</v>
      </c>
    </row>
    <row r="223" spans="1:7" x14ac:dyDescent="0.45">
      <c r="A223" s="3" t="s">
        <v>371</v>
      </c>
      <c r="B223" s="2">
        <v>0</v>
      </c>
      <c r="C223" s="2">
        <v>0</v>
      </c>
      <c r="D223" s="2">
        <v>0</v>
      </c>
      <c r="E223" s="2">
        <v>0</v>
      </c>
      <c r="F223" s="2">
        <f>VLOOKUP(Share20[[#This Row],[Station]],'[10]Reach and Share'!$A$3:$C$562,3,0)</f>
        <v>0</v>
      </c>
      <c r="G223" s="2">
        <f>Share20[[#This Row],[Q1''2025]]-Share20[[#This Row],[Q4''2024]]</f>
        <v>0</v>
      </c>
    </row>
    <row r="224" spans="1:7" x14ac:dyDescent="0.45">
      <c r="A224" s="3" t="s">
        <v>370</v>
      </c>
      <c r="B224" s="2">
        <v>0</v>
      </c>
      <c r="C224" s="2">
        <v>0</v>
      </c>
      <c r="D224" s="2">
        <v>0</v>
      </c>
      <c r="E224" s="2">
        <v>0</v>
      </c>
      <c r="F224" s="2">
        <f>VLOOKUP(Share20[[#This Row],[Station]],'[10]Reach and Share'!$A$3:$C$562,3,0)</f>
        <v>0</v>
      </c>
      <c r="G224" s="2">
        <f>Share20[[#This Row],[Q1''2025]]-Share20[[#This Row],[Q4''2024]]</f>
        <v>0</v>
      </c>
    </row>
    <row r="225" spans="1:7" x14ac:dyDescent="0.45">
      <c r="A225" s="3" t="s">
        <v>150</v>
      </c>
      <c r="B225" s="2">
        <v>0</v>
      </c>
      <c r="C225" s="2">
        <v>0</v>
      </c>
      <c r="D225" s="2">
        <v>0</v>
      </c>
      <c r="E225" s="2">
        <v>0</v>
      </c>
      <c r="F225" s="2">
        <f>VLOOKUP(Share20[[#This Row],[Station]],'[10]Reach and Share'!$A$3:$C$562,3,0)</f>
        <v>0</v>
      </c>
      <c r="G225" s="2">
        <f>Share20[[#This Row],[Q1''2025]]-Share20[[#This Row],[Q4''2024]]</f>
        <v>0</v>
      </c>
    </row>
    <row r="226" spans="1:7" x14ac:dyDescent="0.45">
      <c r="A226" s="3" t="s">
        <v>243</v>
      </c>
      <c r="B226" s="2">
        <v>0</v>
      </c>
      <c r="C226" s="2">
        <v>0</v>
      </c>
      <c r="D226" s="2">
        <v>0</v>
      </c>
      <c r="E226" s="2">
        <v>0</v>
      </c>
      <c r="F226" s="2">
        <f>VLOOKUP(Share20[[#This Row],[Station]],'[10]Reach and Share'!$A$3:$C$562,3,0)</f>
        <v>0</v>
      </c>
      <c r="G226" s="2">
        <f>Share20[[#This Row],[Q1''2025]]-Share20[[#This Row],[Q4''2024]]</f>
        <v>0</v>
      </c>
    </row>
    <row r="227" spans="1:7" x14ac:dyDescent="0.45">
      <c r="A227" s="3" t="s">
        <v>156</v>
      </c>
      <c r="B227" s="2">
        <v>0</v>
      </c>
      <c r="C227" s="2">
        <v>0</v>
      </c>
      <c r="D227" s="2">
        <v>0</v>
      </c>
      <c r="E227" s="2">
        <v>0</v>
      </c>
      <c r="F227" s="2">
        <f>VLOOKUP(Share20[[#This Row],[Station]],'[10]Reach and Share'!$A$3:$C$562,3,0)</f>
        <v>0</v>
      </c>
      <c r="G227" s="2">
        <f>Share20[[#This Row],[Q1''2025]]-Share20[[#This Row],[Q4''2024]]</f>
        <v>0</v>
      </c>
    </row>
    <row r="228" spans="1:7" x14ac:dyDescent="0.45">
      <c r="A228" s="3" t="s">
        <v>154</v>
      </c>
      <c r="B228" s="2">
        <v>0</v>
      </c>
      <c r="C228" s="2">
        <v>0</v>
      </c>
      <c r="D228" s="2">
        <v>0</v>
      </c>
      <c r="E228" s="2">
        <v>0</v>
      </c>
      <c r="F228" s="2">
        <f>VLOOKUP(Share20[[#This Row],[Station]],'[10]Reach and Share'!$A$3:$C$562,3,0)</f>
        <v>0</v>
      </c>
      <c r="G228" s="2">
        <f>Share20[[#This Row],[Q1''2025]]-Share20[[#This Row],[Q4''2024]]</f>
        <v>0</v>
      </c>
    </row>
    <row r="229" spans="1:7" x14ac:dyDescent="0.45">
      <c r="A229" s="3" t="s">
        <v>230</v>
      </c>
      <c r="B229" s="2">
        <v>0</v>
      </c>
      <c r="C229" s="2">
        <v>0</v>
      </c>
      <c r="D229" s="2">
        <v>0</v>
      </c>
      <c r="E229" s="2">
        <v>0</v>
      </c>
      <c r="F229" s="2">
        <f>VLOOKUP(Share20[[#This Row],[Station]],'[10]Reach and Share'!$A$3:$C$562,3,0)</f>
        <v>0</v>
      </c>
      <c r="G229" s="2">
        <f>Share20[[#This Row],[Q1''2025]]-Share20[[#This Row],[Q4''2024]]</f>
        <v>0</v>
      </c>
    </row>
    <row r="230" spans="1:7" x14ac:dyDescent="0.45">
      <c r="A230" s="3" t="s">
        <v>206</v>
      </c>
      <c r="B230" s="2">
        <v>0</v>
      </c>
      <c r="C230" s="2">
        <v>0</v>
      </c>
      <c r="D230" s="2">
        <v>0</v>
      </c>
      <c r="E230" s="2">
        <v>0</v>
      </c>
      <c r="F230" s="2">
        <f>VLOOKUP(Share20[[#This Row],[Station]],'[10]Reach and Share'!$A$3:$C$562,3,0)</f>
        <v>0</v>
      </c>
      <c r="G230" s="2">
        <f>Share20[[#This Row],[Q1''2025]]-Share20[[#This Row],[Q4''2024]]</f>
        <v>0</v>
      </c>
    </row>
    <row r="231" spans="1:7" x14ac:dyDescent="0.45">
      <c r="A231" s="3" t="s">
        <v>366</v>
      </c>
      <c r="B231" s="2">
        <v>0</v>
      </c>
      <c r="C231" s="2">
        <v>0</v>
      </c>
      <c r="D231" s="2">
        <v>0</v>
      </c>
      <c r="E231" s="2">
        <v>0</v>
      </c>
      <c r="F231" s="2">
        <f>VLOOKUP(Share20[[#This Row],[Station]],'[10]Reach and Share'!$A$3:$C$562,3,0)</f>
        <v>0</v>
      </c>
      <c r="G231" s="2">
        <f>Share20[[#This Row],[Q1''2025]]-Share20[[#This Row],[Q4''2024]]</f>
        <v>0</v>
      </c>
    </row>
    <row r="232" spans="1:7" x14ac:dyDescent="0.45">
      <c r="A232" s="3" t="s">
        <v>131</v>
      </c>
      <c r="B232" s="2">
        <v>0</v>
      </c>
      <c r="C232" s="2">
        <v>0</v>
      </c>
      <c r="D232" s="2">
        <v>0</v>
      </c>
      <c r="E232" s="2">
        <v>0</v>
      </c>
      <c r="F232" s="2">
        <f>VLOOKUP(Share20[[#This Row],[Station]],'[10]Reach and Share'!$A$3:$C$562,3,0)</f>
        <v>0</v>
      </c>
      <c r="G232" s="2">
        <f>Share20[[#This Row],[Q1''2025]]-Share20[[#This Row],[Q4''2024]]</f>
        <v>0</v>
      </c>
    </row>
    <row r="233" spans="1:7" x14ac:dyDescent="0.45">
      <c r="A233" s="3" t="s">
        <v>130</v>
      </c>
      <c r="B233" s="2">
        <v>0</v>
      </c>
      <c r="C233" s="2">
        <v>0</v>
      </c>
      <c r="D233" s="2">
        <v>0</v>
      </c>
      <c r="E233" s="2">
        <v>0</v>
      </c>
      <c r="F233" s="2">
        <f>VLOOKUP(Share20[[#This Row],[Station]],'[10]Reach and Share'!$A$3:$C$562,3,0)</f>
        <v>0</v>
      </c>
      <c r="G233" s="2">
        <f>Share20[[#This Row],[Q1''2025]]-Share20[[#This Row],[Q4''2024]]</f>
        <v>0</v>
      </c>
    </row>
    <row r="234" spans="1:7" x14ac:dyDescent="0.45">
      <c r="A234" s="3" t="s">
        <v>127</v>
      </c>
      <c r="B234" s="2">
        <v>0</v>
      </c>
      <c r="C234" s="2">
        <v>0</v>
      </c>
      <c r="D234" s="2">
        <v>0</v>
      </c>
      <c r="E234" s="2">
        <v>0</v>
      </c>
      <c r="F234" s="2">
        <f>VLOOKUP(Share20[[#This Row],[Station]],'[10]Reach and Share'!$A$3:$C$562,3,0)</f>
        <v>0</v>
      </c>
      <c r="G234" s="2">
        <f>Share20[[#This Row],[Q1''2025]]-Share20[[#This Row],[Q4''2024]]</f>
        <v>0</v>
      </c>
    </row>
    <row r="235" spans="1:7" x14ac:dyDescent="0.45">
      <c r="A235" s="3" t="s">
        <v>138</v>
      </c>
      <c r="B235" s="2">
        <v>0</v>
      </c>
      <c r="C235" s="2">
        <v>0</v>
      </c>
      <c r="D235" s="2">
        <v>0</v>
      </c>
      <c r="E235" s="2">
        <v>0</v>
      </c>
      <c r="F235" s="2">
        <f>VLOOKUP(Share20[[#This Row],[Station]],'[10]Reach and Share'!$A$3:$C$562,3,0)</f>
        <v>0</v>
      </c>
      <c r="G235" s="2">
        <f>Share20[[#This Row],[Q1''2025]]-Share20[[#This Row],[Q4''2024]]</f>
        <v>0</v>
      </c>
    </row>
    <row r="236" spans="1:7" x14ac:dyDescent="0.45">
      <c r="A236" s="3" t="s">
        <v>140</v>
      </c>
      <c r="B236" s="2">
        <v>0</v>
      </c>
      <c r="C236" s="2">
        <v>0</v>
      </c>
      <c r="D236" s="2">
        <v>0</v>
      </c>
      <c r="E236" s="2">
        <v>0</v>
      </c>
      <c r="F236" s="2">
        <f>VLOOKUP(Share20[[#This Row],[Station]],'[10]Reach and Share'!$A$3:$C$562,3,0)</f>
        <v>0</v>
      </c>
      <c r="G236" s="2">
        <f>Share20[[#This Row],[Q1''2025]]-Share20[[#This Row],[Q4''2024]]</f>
        <v>0</v>
      </c>
    </row>
    <row r="237" spans="1:7" x14ac:dyDescent="0.45">
      <c r="A237" s="3" t="s">
        <v>455</v>
      </c>
      <c r="B237" s="2">
        <v>0</v>
      </c>
      <c r="C237" s="2">
        <v>0</v>
      </c>
      <c r="D237" s="2">
        <v>0</v>
      </c>
      <c r="E237" s="2">
        <v>0</v>
      </c>
      <c r="F237" s="2">
        <f>VLOOKUP(Share20[[#This Row],[Station]],'[10]Reach and Share'!$A$3:$C$562,3,0)</f>
        <v>0</v>
      </c>
      <c r="G237" s="2">
        <f>Share20[[#This Row],[Q1''2025]]-Share20[[#This Row],[Q4''2024]]</f>
        <v>0</v>
      </c>
    </row>
    <row r="238" spans="1:7" x14ac:dyDescent="0.45">
      <c r="A238" s="3" t="s">
        <v>145</v>
      </c>
      <c r="B238" s="2">
        <v>0</v>
      </c>
      <c r="C238" s="2">
        <v>0</v>
      </c>
      <c r="D238" s="2">
        <v>0</v>
      </c>
      <c r="E238" s="2">
        <v>0</v>
      </c>
      <c r="F238" s="2">
        <f>VLOOKUP(Share20[[#This Row],[Station]],'[10]Reach and Share'!$A$3:$C$562,3,0)</f>
        <v>0</v>
      </c>
      <c r="G238" s="2">
        <f>Share20[[#This Row],[Q1''2025]]-Share20[[#This Row],[Q4''2024]]</f>
        <v>0</v>
      </c>
    </row>
    <row r="239" spans="1:7" x14ac:dyDescent="0.45">
      <c r="A239" s="3" t="s">
        <v>136</v>
      </c>
      <c r="B239" s="2">
        <v>0</v>
      </c>
      <c r="C239" s="2">
        <v>0</v>
      </c>
      <c r="D239" s="2">
        <v>0</v>
      </c>
      <c r="E239" s="2">
        <v>0</v>
      </c>
      <c r="F239" s="2">
        <f>VLOOKUP(Share20[[#This Row],[Station]],'[10]Reach and Share'!$A$3:$C$562,3,0)</f>
        <v>0</v>
      </c>
      <c r="G239" s="2">
        <f>Share20[[#This Row],[Q1''2025]]-Share20[[#This Row],[Q4''2024]]</f>
        <v>0</v>
      </c>
    </row>
    <row r="240" spans="1:7" x14ac:dyDescent="0.45">
      <c r="A240" s="3" t="s">
        <v>515</v>
      </c>
      <c r="B240" s="2">
        <v>0</v>
      </c>
      <c r="C240" s="2">
        <v>0</v>
      </c>
      <c r="D240" s="2">
        <v>0</v>
      </c>
      <c r="E240" s="2">
        <v>0</v>
      </c>
      <c r="F240" s="2">
        <f>VLOOKUP(Share20[[#This Row],[Station]],'[10]Reach and Share'!$A$3:$C$562,3,0)</f>
        <v>0</v>
      </c>
      <c r="G240" s="2">
        <f>Share20[[#This Row],[Q1''2025]]-Share20[[#This Row],[Q4''2024]]</f>
        <v>0</v>
      </c>
    </row>
    <row r="241" spans="1:7" x14ac:dyDescent="0.45">
      <c r="A241" s="3" t="s">
        <v>132</v>
      </c>
      <c r="B241" s="2">
        <v>0</v>
      </c>
      <c r="C241" s="2">
        <v>0</v>
      </c>
      <c r="D241" s="2">
        <v>0</v>
      </c>
      <c r="E241" s="2">
        <v>0</v>
      </c>
      <c r="F241" s="2">
        <f>VLOOKUP(Share20[[#This Row],[Station]],'[10]Reach and Share'!$A$3:$C$562,3,0)</f>
        <v>0</v>
      </c>
      <c r="G241" s="2">
        <f>Share20[[#This Row],[Q1''2025]]-Share20[[#This Row],[Q4''2024]]</f>
        <v>0</v>
      </c>
    </row>
    <row r="242" spans="1:7" x14ac:dyDescent="0.45">
      <c r="A242" s="3" t="s">
        <v>454</v>
      </c>
      <c r="B242" s="2">
        <v>0</v>
      </c>
      <c r="C242" s="2">
        <v>0</v>
      </c>
      <c r="D242" s="2">
        <v>0</v>
      </c>
      <c r="E242" s="2">
        <v>0</v>
      </c>
      <c r="F242" s="2">
        <f>VLOOKUP(Share20[[#This Row],[Station]],'[10]Reach and Share'!$A$3:$C$562,3,0)</f>
        <v>0</v>
      </c>
      <c r="G242" s="2">
        <f>Share20[[#This Row],[Q1''2025]]-Share20[[#This Row],[Q4''2024]]</f>
        <v>0</v>
      </c>
    </row>
    <row r="243" spans="1:7" x14ac:dyDescent="0.45">
      <c r="A243" s="3" t="s">
        <v>123</v>
      </c>
      <c r="B243" s="2">
        <v>0</v>
      </c>
      <c r="C243" s="2">
        <v>0</v>
      </c>
      <c r="D243" s="2">
        <v>0</v>
      </c>
      <c r="E243" s="2">
        <v>0</v>
      </c>
      <c r="F243" s="2">
        <f>VLOOKUP(Share20[[#This Row],[Station]],'[10]Reach and Share'!$A$3:$C$562,3,0)</f>
        <v>0</v>
      </c>
      <c r="G243" s="2">
        <f>Share20[[#This Row],[Q1''2025]]-Share20[[#This Row],[Q4''2024]]</f>
        <v>0</v>
      </c>
    </row>
    <row r="244" spans="1:7" x14ac:dyDescent="0.45">
      <c r="A244" s="3" t="s">
        <v>135</v>
      </c>
      <c r="B244" s="2">
        <v>0</v>
      </c>
      <c r="C244" s="2">
        <v>0</v>
      </c>
      <c r="D244" s="2">
        <v>0</v>
      </c>
      <c r="E244" s="2">
        <v>0</v>
      </c>
      <c r="F244" s="2">
        <f>VLOOKUP(Share20[[#This Row],[Station]],'[10]Reach and Share'!$A$3:$C$562,3,0)</f>
        <v>0</v>
      </c>
      <c r="G244" s="2">
        <f>Share20[[#This Row],[Q1''2025]]-Share20[[#This Row],[Q4''2024]]</f>
        <v>0</v>
      </c>
    </row>
    <row r="245" spans="1:7" x14ac:dyDescent="0.45">
      <c r="A245" s="3" t="s">
        <v>155</v>
      </c>
      <c r="B245" s="2">
        <v>0</v>
      </c>
      <c r="C245" s="2">
        <v>0</v>
      </c>
      <c r="D245" s="2">
        <v>0</v>
      </c>
      <c r="E245" s="2">
        <v>0</v>
      </c>
      <c r="F245" s="2">
        <f>VLOOKUP(Share20[[#This Row],[Station]],'[10]Reach and Share'!$A$3:$C$562,3,0)</f>
        <v>0</v>
      </c>
      <c r="G245" s="2">
        <f>Share20[[#This Row],[Q1''2025]]-Share20[[#This Row],[Q4''2024]]</f>
        <v>0</v>
      </c>
    </row>
    <row r="246" spans="1:7" x14ac:dyDescent="0.45">
      <c r="A246" s="3" t="s">
        <v>133</v>
      </c>
      <c r="B246" s="2">
        <v>0</v>
      </c>
      <c r="C246" s="2">
        <v>0</v>
      </c>
      <c r="D246" s="2">
        <v>0</v>
      </c>
      <c r="E246" s="2">
        <v>0</v>
      </c>
      <c r="F246" s="2">
        <f>VLOOKUP(Share20[[#This Row],[Station]],'[10]Reach and Share'!$A$3:$C$562,3,0)</f>
        <v>0</v>
      </c>
      <c r="G246" s="2">
        <f>Share20[[#This Row],[Q1''2025]]-Share20[[#This Row],[Q4''2024]]</f>
        <v>0</v>
      </c>
    </row>
    <row r="247" spans="1:7" x14ac:dyDescent="0.45">
      <c r="A247" s="3" t="s">
        <v>141</v>
      </c>
      <c r="B247" s="2">
        <v>0</v>
      </c>
      <c r="C247" s="2">
        <v>0</v>
      </c>
      <c r="D247" s="2">
        <v>0</v>
      </c>
      <c r="E247" s="2">
        <v>0</v>
      </c>
      <c r="F247" s="2">
        <f>VLOOKUP(Share20[[#This Row],[Station]],'[10]Reach and Share'!$A$3:$C$562,3,0)</f>
        <v>0</v>
      </c>
      <c r="G247" s="2">
        <f>Share20[[#This Row],[Q1''2025]]-Share20[[#This Row],[Q4''2024]]</f>
        <v>0</v>
      </c>
    </row>
    <row r="248" spans="1:7" x14ac:dyDescent="0.45">
      <c r="A248" s="3" t="s">
        <v>103</v>
      </c>
      <c r="B248" s="2">
        <v>0</v>
      </c>
      <c r="C248" s="2">
        <v>0</v>
      </c>
      <c r="D248" s="2">
        <v>0</v>
      </c>
      <c r="E248" s="2">
        <v>0</v>
      </c>
      <c r="F248" s="2">
        <f>VLOOKUP(Share20[[#This Row],[Station]],'[10]Reach and Share'!$A$3:$C$562,3,0)</f>
        <v>0</v>
      </c>
      <c r="G248" s="2">
        <f>Share20[[#This Row],[Q1''2025]]-Share20[[#This Row],[Q4''2024]]</f>
        <v>0</v>
      </c>
    </row>
    <row r="249" spans="1:7" x14ac:dyDescent="0.45">
      <c r="A249" s="3" t="s">
        <v>102</v>
      </c>
      <c r="B249" s="2">
        <v>0</v>
      </c>
      <c r="C249" s="2">
        <v>0</v>
      </c>
      <c r="D249" s="2">
        <v>0</v>
      </c>
      <c r="E249" s="2">
        <v>0</v>
      </c>
      <c r="F249" s="2">
        <f>VLOOKUP(Share20[[#This Row],[Station]],'[10]Reach and Share'!$A$3:$C$562,3,0)</f>
        <v>0</v>
      </c>
      <c r="G249" s="2">
        <f>Share20[[#This Row],[Q1''2025]]-Share20[[#This Row],[Q4''2024]]</f>
        <v>0</v>
      </c>
    </row>
    <row r="250" spans="1:7" x14ac:dyDescent="0.45">
      <c r="A250" s="3" t="s">
        <v>101</v>
      </c>
      <c r="B250" s="2">
        <v>0</v>
      </c>
      <c r="C250" s="2">
        <v>0</v>
      </c>
      <c r="D250" s="2">
        <v>0</v>
      </c>
      <c r="E250" s="2">
        <v>0</v>
      </c>
      <c r="F250" s="2">
        <f>VLOOKUP(Share20[[#This Row],[Station]],'[10]Reach and Share'!$A$3:$C$562,3,0)</f>
        <v>0</v>
      </c>
      <c r="G250" s="2">
        <f>Share20[[#This Row],[Q1''2025]]-Share20[[#This Row],[Q4''2024]]</f>
        <v>0</v>
      </c>
    </row>
    <row r="251" spans="1:7" x14ac:dyDescent="0.45">
      <c r="A251" s="3" t="s">
        <v>104</v>
      </c>
      <c r="B251" s="2">
        <v>0</v>
      </c>
      <c r="C251" s="2">
        <v>0</v>
      </c>
      <c r="D251" s="2">
        <v>0</v>
      </c>
      <c r="E251" s="2">
        <v>0</v>
      </c>
      <c r="F251" s="2">
        <f>VLOOKUP(Share20[[#This Row],[Station]],'[10]Reach and Share'!$A$3:$C$562,3,0)</f>
        <v>0</v>
      </c>
      <c r="G251" s="2">
        <f>Share20[[#This Row],[Q1''2025]]-Share20[[#This Row],[Q4''2024]]</f>
        <v>0</v>
      </c>
    </row>
    <row r="252" spans="1:7" x14ac:dyDescent="0.45">
      <c r="A252" s="3" t="s">
        <v>219</v>
      </c>
      <c r="B252" s="2">
        <v>0</v>
      </c>
      <c r="C252" s="2">
        <v>0</v>
      </c>
      <c r="D252" s="2">
        <v>0</v>
      </c>
      <c r="E252" s="2">
        <v>0</v>
      </c>
      <c r="F252" s="2">
        <f>VLOOKUP(Share20[[#This Row],[Station]],'[10]Reach and Share'!$A$3:$C$562,3,0)</f>
        <v>0</v>
      </c>
      <c r="G252" s="2">
        <f>Share20[[#This Row],[Q1''2025]]-Share20[[#This Row],[Q4''2024]]</f>
        <v>0</v>
      </c>
    </row>
    <row r="253" spans="1:7" x14ac:dyDescent="0.45">
      <c r="A253" s="3" t="s">
        <v>106</v>
      </c>
      <c r="B253" s="2">
        <v>0</v>
      </c>
      <c r="C253" s="2">
        <v>0</v>
      </c>
      <c r="D253" s="2">
        <v>0</v>
      </c>
      <c r="E253" s="2">
        <v>0</v>
      </c>
      <c r="F253" s="2">
        <f>VLOOKUP(Share20[[#This Row],[Station]],'[10]Reach and Share'!$A$3:$C$562,3,0)</f>
        <v>0</v>
      </c>
      <c r="G253" s="2">
        <f>Share20[[#This Row],[Q1''2025]]-Share20[[#This Row],[Q4''2024]]</f>
        <v>0</v>
      </c>
    </row>
    <row r="254" spans="1:7" x14ac:dyDescent="0.45">
      <c r="A254" s="3" t="s">
        <v>105</v>
      </c>
      <c r="B254" s="2">
        <v>0</v>
      </c>
      <c r="C254" s="2">
        <v>0</v>
      </c>
      <c r="D254" s="2">
        <v>0</v>
      </c>
      <c r="E254" s="2">
        <v>0</v>
      </c>
      <c r="F254" s="2">
        <f>VLOOKUP(Share20[[#This Row],[Station]],'[10]Reach and Share'!$A$3:$C$562,3,0)</f>
        <v>0</v>
      </c>
      <c r="G254" s="2">
        <f>Share20[[#This Row],[Q1''2025]]-Share20[[#This Row],[Q4''2024]]</f>
        <v>0</v>
      </c>
    </row>
    <row r="255" spans="1:7" x14ac:dyDescent="0.45">
      <c r="A255" s="3" t="s">
        <v>100</v>
      </c>
      <c r="B255" s="2">
        <v>0</v>
      </c>
      <c r="C255" s="2">
        <v>0</v>
      </c>
      <c r="D255" s="2">
        <v>0</v>
      </c>
      <c r="E255" s="2">
        <v>0</v>
      </c>
      <c r="F255" s="2">
        <f>VLOOKUP(Share20[[#This Row],[Station]],'[10]Reach and Share'!$A$3:$C$562,3,0)</f>
        <v>0</v>
      </c>
      <c r="G255" s="2">
        <f>Share20[[#This Row],[Q1''2025]]-Share20[[#This Row],[Q4''2024]]</f>
        <v>0</v>
      </c>
    </row>
    <row r="256" spans="1:7" x14ac:dyDescent="0.45">
      <c r="A256" s="3" t="s">
        <v>211</v>
      </c>
      <c r="B256" s="2">
        <v>0</v>
      </c>
      <c r="C256" s="2">
        <v>0</v>
      </c>
      <c r="D256" s="2">
        <v>0</v>
      </c>
      <c r="E256" s="2">
        <v>0</v>
      </c>
      <c r="F256" s="2">
        <f>VLOOKUP(Share20[[#This Row],[Station]],'[10]Reach and Share'!$A$3:$C$562,3,0)</f>
        <v>0</v>
      </c>
      <c r="G256" s="2">
        <f>Share20[[#This Row],[Q1''2025]]-Share20[[#This Row],[Q4''2024]]</f>
        <v>0</v>
      </c>
    </row>
    <row r="257" spans="1:7" x14ac:dyDescent="0.45">
      <c r="A257" s="3" t="s">
        <v>143</v>
      </c>
      <c r="B257" s="2">
        <v>0</v>
      </c>
      <c r="C257" s="2">
        <v>0</v>
      </c>
      <c r="D257" s="2">
        <v>0</v>
      </c>
      <c r="E257" s="2">
        <v>0</v>
      </c>
      <c r="F257" s="2">
        <f>VLOOKUP(Share20[[#This Row],[Station]],'[10]Reach and Share'!$A$3:$C$562,3,0)</f>
        <v>0</v>
      </c>
      <c r="G257" s="2">
        <f>Share20[[#This Row],[Q1''2025]]-Share20[[#This Row],[Q4''2024]]</f>
        <v>0</v>
      </c>
    </row>
    <row r="258" spans="1:7" x14ac:dyDescent="0.45">
      <c r="A258" s="3" t="s">
        <v>142</v>
      </c>
      <c r="B258" s="2">
        <v>0</v>
      </c>
      <c r="C258" s="2">
        <v>0</v>
      </c>
      <c r="D258" s="2">
        <v>1.7587939698492461E-3</v>
      </c>
      <c r="E258" s="2">
        <v>0</v>
      </c>
      <c r="F258" s="2">
        <f>VLOOKUP(Share20[[#This Row],[Station]],'[10]Reach and Share'!$A$3:$C$562,3,0)</f>
        <v>0</v>
      </c>
      <c r="G258" s="2">
        <f>Share20[[#This Row],[Q1''2025]]-Share20[[#This Row],[Q4''2024]]</f>
        <v>0</v>
      </c>
    </row>
    <row r="259" spans="1:7" x14ac:dyDescent="0.45">
      <c r="A259" s="3" t="s">
        <v>121</v>
      </c>
      <c r="B259" s="2">
        <v>0</v>
      </c>
      <c r="C259" s="2">
        <v>0</v>
      </c>
      <c r="D259" s="2">
        <v>0</v>
      </c>
      <c r="E259" s="2">
        <v>0</v>
      </c>
      <c r="F259" s="2">
        <f>VLOOKUP(Share20[[#This Row],[Station]],'[10]Reach and Share'!$A$3:$C$562,3,0)</f>
        <v>0</v>
      </c>
      <c r="G259" s="2">
        <f>Share20[[#This Row],[Q1''2025]]-Share20[[#This Row],[Q4''2024]]</f>
        <v>0</v>
      </c>
    </row>
    <row r="260" spans="1:7" x14ac:dyDescent="0.45">
      <c r="A260" s="3" t="s">
        <v>120</v>
      </c>
      <c r="B260" s="2">
        <v>0</v>
      </c>
      <c r="C260" s="2">
        <v>0</v>
      </c>
      <c r="D260" s="2">
        <v>0</v>
      </c>
      <c r="E260" s="2">
        <v>0</v>
      </c>
      <c r="F260" s="2">
        <f>VLOOKUP(Share20[[#This Row],[Station]],'[10]Reach and Share'!$A$3:$C$562,3,0)</f>
        <v>0</v>
      </c>
      <c r="G260" s="2">
        <f>Share20[[#This Row],[Q1''2025]]-Share20[[#This Row],[Q4''2024]]</f>
        <v>0</v>
      </c>
    </row>
    <row r="261" spans="1:7" x14ac:dyDescent="0.45">
      <c r="A261" s="3" t="s">
        <v>110</v>
      </c>
      <c r="B261" s="2">
        <v>0</v>
      </c>
      <c r="C261" s="2">
        <v>9.386632141123159E-3</v>
      </c>
      <c r="D261" s="2">
        <v>1.507537688442211E-3</v>
      </c>
      <c r="E261" s="2">
        <v>0</v>
      </c>
      <c r="F261" s="2">
        <f>VLOOKUP(Share20[[#This Row],[Station]],'[10]Reach and Share'!$A$3:$C$562,3,0)</f>
        <v>0</v>
      </c>
      <c r="G261" s="2">
        <f>Share20[[#This Row],[Q1''2025]]-Share20[[#This Row],[Q4''2024]]</f>
        <v>0</v>
      </c>
    </row>
    <row r="262" spans="1:7" x14ac:dyDescent="0.45">
      <c r="A262" s="3" t="s">
        <v>212</v>
      </c>
      <c r="B262" s="2">
        <v>0</v>
      </c>
      <c r="C262" s="2">
        <v>0</v>
      </c>
      <c r="D262" s="2">
        <v>0</v>
      </c>
      <c r="E262" s="2">
        <v>0</v>
      </c>
      <c r="F262" s="2">
        <f>VLOOKUP(Share20[[#This Row],[Station]],'[10]Reach and Share'!$A$3:$C$562,3,0)</f>
        <v>0</v>
      </c>
      <c r="G262" s="2">
        <f>Share20[[#This Row],[Q1''2025]]-Share20[[#This Row],[Q4''2024]]</f>
        <v>0</v>
      </c>
    </row>
    <row r="263" spans="1:7" x14ac:dyDescent="0.45">
      <c r="A263" s="3" t="s">
        <v>322</v>
      </c>
      <c r="B263" s="2">
        <v>0</v>
      </c>
      <c r="C263" s="2">
        <v>0</v>
      </c>
      <c r="D263" s="2">
        <v>0</v>
      </c>
      <c r="E263" s="2">
        <v>0</v>
      </c>
      <c r="F263" s="2">
        <f>VLOOKUP(Share20[[#This Row],[Station]],'[10]Reach and Share'!$A$3:$C$562,3,0)</f>
        <v>0</v>
      </c>
      <c r="G263" s="2">
        <f>Share20[[#This Row],[Q1''2025]]-Share20[[#This Row],[Q4''2024]]</f>
        <v>0</v>
      </c>
    </row>
    <row r="264" spans="1:7" x14ac:dyDescent="0.45">
      <c r="A264" s="3" t="s">
        <v>321</v>
      </c>
      <c r="B264" s="2">
        <v>0</v>
      </c>
      <c r="C264" s="2">
        <v>0</v>
      </c>
      <c r="D264" s="2">
        <v>0</v>
      </c>
      <c r="E264" s="2">
        <v>0</v>
      </c>
      <c r="F264" s="2">
        <f>VLOOKUP(Share20[[#This Row],[Station]],'[10]Reach and Share'!$A$3:$C$562,3,0)</f>
        <v>0</v>
      </c>
      <c r="G264" s="2">
        <f>Share20[[#This Row],[Q1''2025]]-Share20[[#This Row],[Q4''2024]]</f>
        <v>0</v>
      </c>
    </row>
    <row r="265" spans="1:7" x14ac:dyDescent="0.45">
      <c r="A265" s="3" t="s">
        <v>481</v>
      </c>
      <c r="B265" s="2">
        <v>0</v>
      </c>
      <c r="C265" s="2">
        <v>0</v>
      </c>
      <c r="D265" s="2">
        <v>0</v>
      </c>
      <c r="E265" s="2">
        <v>0</v>
      </c>
      <c r="F265" s="2">
        <f>VLOOKUP(Share20[[#This Row],[Station]],'[10]Reach and Share'!$A$3:$C$562,3,0)</f>
        <v>0</v>
      </c>
      <c r="G265" s="2">
        <f>Share20[[#This Row],[Q1''2025]]-Share20[[#This Row],[Q4''2024]]</f>
        <v>0</v>
      </c>
    </row>
    <row r="266" spans="1:7" x14ac:dyDescent="0.45">
      <c r="A266" s="3" t="s">
        <v>37</v>
      </c>
      <c r="B266" s="2">
        <v>0</v>
      </c>
      <c r="C266" s="2">
        <v>0</v>
      </c>
      <c r="D266" s="2">
        <v>0</v>
      </c>
      <c r="E266" s="2">
        <v>0</v>
      </c>
      <c r="F266" s="2">
        <f>VLOOKUP(Share20[[#This Row],[Station]],'[10]Reach and Share'!$A$3:$C$562,3,0)</f>
        <v>0</v>
      </c>
      <c r="G266" s="2">
        <f>Share20[[#This Row],[Q1''2025]]-Share20[[#This Row],[Q4''2024]]</f>
        <v>0</v>
      </c>
    </row>
    <row r="267" spans="1:7" x14ac:dyDescent="0.45">
      <c r="A267" s="3" t="s">
        <v>323</v>
      </c>
      <c r="B267" s="2">
        <v>0</v>
      </c>
      <c r="C267" s="2">
        <v>0</v>
      </c>
      <c r="D267" s="2">
        <v>0</v>
      </c>
      <c r="E267" s="2">
        <v>0</v>
      </c>
      <c r="F267" s="2">
        <f>VLOOKUP(Share20[[#This Row],[Station]],'[10]Reach and Share'!$A$3:$C$562,3,0)</f>
        <v>0</v>
      </c>
      <c r="G267" s="2">
        <f>Share20[[#This Row],[Q1''2025]]-Share20[[#This Row],[Q4''2024]]</f>
        <v>0</v>
      </c>
    </row>
    <row r="268" spans="1:7" x14ac:dyDescent="0.45">
      <c r="A268" s="3" t="s">
        <v>482</v>
      </c>
      <c r="B268" s="2">
        <v>0</v>
      </c>
      <c r="C268" s="2">
        <v>0</v>
      </c>
      <c r="D268" s="2">
        <v>0</v>
      </c>
      <c r="E268" s="2">
        <v>0</v>
      </c>
      <c r="F268" s="2">
        <f>VLOOKUP(Share20[[#This Row],[Station]],'[10]Reach and Share'!$A$3:$C$562,3,0)</f>
        <v>0</v>
      </c>
      <c r="G268" s="2">
        <f>Share20[[#This Row],[Q1''2025]]-Share20[[#This Row],[Q4''2024]]</f>
        <v>0</v>
      </c>
    </row>
    <row r="269" spans="1:7" x14ac:dyDescent="0.45">
      <c r="A269" s="3" t="s">
        <v>46</v>
      </c>
      <c r="B269" s="2">
        <v>0</v>
      </c>
      <c r="C269" s="2">
        <v>0</v>
      </c>
      <c r="D269" s="2">
        <v>2.1775544388609709E-3</v>
      </c>
      <c r="E269" s="2">
        <v>0</v>
      </c>
      <c r="F269" s="2">
        <f>VLOOKUP(Share20[[#This Row],[Station]],'[10]Reach and Share'!$A$3:$C$562,3,0)</f>
        <v>0</v>
      </c>
      <c r="G269" s="2">
        <f>Share20[[#This Row],[Q1''2025]]-Share20[[#This Row],[Q4''2024]]</f>
        <v>0</v>
      </c>
    </row>
    <row r="270" spans="1:7" x14ac:dyDescent="0.45">
      <c r="A270" s="3" t="s">
        <v>320</v>
      </c>
      <c r="B270" s="2">
        <v>0</v>
      </c>
      <c r="C270" s="2">
        <v>0</v>
      </c>
      <c r="D270" s="2">
        <v>0</v>
      </c>
      <c r="E270" s="2">
        <v>0</v>
      </c>
      <c r="F270" s="2">
        <f>VLOOKUP(Share20[[#This Row],[Station]],'[10]Reach and Share'!$A$3:$C$562,3,0)</f>
        <v>0</v>
      </c>
      <c r="G270" s="2">
        <f>Share20[[#This Row],[Q1''2025]]-Share20[[#This Row],[Q4''2024]]</f>
        <v>0</v>
      </c>
    </row>
    <row r="271" spans="1:7" x14ac:dyDescent="0.45">
      <c r="A271" s="3" t="s">
        <v>315</v>
      </c>
      <c r="B271" s="2">
        <v>0</v>
      </c>
      <c r="C271" s="2">
        <v>0</v>
      </c>
      <c r="D271" s="2">
        <v>0</v>
      </c>
      <c r="E271" s="2">
        <v>0</v>
      </c>
      <c r="F271" s="2">
        <f>VLOOKUP(Share20[[#This Row],[Station]],'[10]Reach and Share'!$A$3:$C$562,3,0)</f>
        <v>0</v>
      </c>
      <c r="G271" s="2">
        <f>Share20[[#This Row],[Q1''2025]]-Share20[[#This Row],[Q4''2024]]</f>
        <v>0</v>
      </c>
    </row>
    <row r="272" spans="1:7" x14ac:dyDescent="0.45">
      <c r="A272" s="3" t="s">
        <v>82</v>
      </c>
      <c r="B272" s="2">
        <v>0</v>
      </c>
      <c r="C272" s="2">
        <v>0</v>
      </c>
      <c r="D272" s="2">
        <v>0</v>
      </c>
      <c r="E272" s="2">
        <v>0</v>
      </c>
      <c r="F272" s="2">
        <f>VLOOKUP(Share20[[#This Row],[Station]],'[10]Reach and Share'!$A$3:$C$562,3,0)</f>
        <v>0</v>
      </c>
      <c r="G272" s="2">
        <f>Share20[[#This Row],[Q1''2025]]-Share20[[#This Row],[Q4''2024]]</f>
        <v>0</v>
      </c>
    </row>
    <row r="273" spans="1:7" x14ac:dyDescent="0.45">
      <c r="A273" s="3" t="s">
        <v>291</v>
      </c>
      <c r="B273" s="2">
        <v>0</v>
      </c>
      <c r="C273" s="2">
        <v>0</v>
      </c>
      <c r="D273" s="2">
        <v>0</v>
      </c>
      <c r="E273" s="2">
        <v>0</v>
      </c>
      <c r="F273" s="2">
        <f>VLOOKUP(Share20[[#This Row],[Station]],'[10]Reach and Share'!$A$3:$C$562,3,0)</f>
        <v>0</v>
      </c>
      <c r="G273" s="2">
        <f>Share20[[#This Row],[Q1''2025]]-Share20[[#This Row],[Q4''2024]]</f>
        <v>0</v>
      </c>
    </row>
    <row r="274" spans="1:7" x14ac:dyDescent="0.45">
      <c r="A274" s="3" t="s">
        <v>317</v>
      </c>
      <c r="B274" s="2">
        <v>0</v>
      </c>
      <c r="C274" s="2">
        <v>0</v>
      </c>
      <c r="D274" s="2">
        <v>2.512562814070352E-4</v>
      </c>
      <c r="E274" s="2">
        <v>0</v>
      </c>
      <c r="F274" s="2">
        <f>VLOOKUP(Share20[[#This Row],[Station]],'[10]Reach and Share'!$A$3:$C$562,3,0)</f>
        <v>0</v>
      </c>
      <c r="G274" s="2">
        <f>Share20[[#This Row],[Q1''2025]]-Share20[[#This Row],[Q4''2024]]</f>
        <v>0</v>
      </c>
    </row>
    <row r="275" spans="1:7" x14ac:dyDescent="0.45">
      <c r="A275" s="3" t="s">
        <v>435</v>
      </c>
      <c r="B275" s="2">
        <v>0</v>
      </c>
      <c r="C275" s="2">
        <v>0</v>
      </c>
      <c r="D275" s="2">
        <v>0</v>
      </c>
      <c r="E275" s="2">
        <v>0</v>
      </c>
      <c r="F275" s="2">
        <f>VLOOKUP(Share20[[#This Row],[Station]],'[10]Reach and Share'!$A$3:$C$562,3,0)</f>
        <v>0</v>
      </c>
      <c r="G275" s="2">
        <f>Share20[[#This Row],[Q1''2025]]-Share20[[#This Row],[Q4''2024]]</f>
        <v>0</v>
      </c>
    </row>
    <row r="276" spans="1:7" x14ac:dyDescent="0.45">
      <c r="A276" s="3" t="s">
        <v>167</v>
      </c>
      <c r="B276" s="2">
        <v>0</v>
      </c>
      <c r="C276" s="2">
        <v>0</v>
      </c>
      <c r="D276" s="2">
        <v>0</v>
      </c>
      <c r="E276" s="2">
        <v>0</v>
      </c>
      <c r="F276" s="2">
        <f>VLOOKUP(Share20[[#This Row],[Station]],'[10]Reach and Share'!$A$3:$C$562,3,0)</f>
        <v>0</v>
      </c>
      <c r="G276" s="2">
        <f>Share20[[#This Row],[Q1''2025]]-Share20[[#This Row],[Q4''2024]]</f>
        <v>0</v>
      </c>
    </row>
    <row r="277" spans="1:7" x14ac:dyDescent="0.45">
      <c r="A277" s="3" t="s">
        <v>318</v>
      </c>
      <c r="B277" s="2">
        <v>0</v>
      </c>
      <c r="C277" s="2">
        <v>0</v>
      </c>
      <c r="D277" s="2">
        <v>0</v>
      </c>
      <c r="E277" s="2">
        <v>0</v>
      </c>
      <c r="F277" s="2">
        <f>VLOOKUP(Share20[[#This Row],[Station]],'[10]Reach and Share'!$A$3:$C$562,3,0)</f>
        <v>0</v>
      </c>
      <c r="G277" s="2">
        <f>Share20[[#This Row],[Q1''2025]]-Share20[[#This Row],[Q4''2024]]</f>
        <v>0</v>
      </c>
    </row>
    <row r="278" spans="1:7" x14ac:dyDescent="0.45">
      <c r="A278" s="3" t="s">
        <v>87</v>
      </c>
      <c r="B278" s="2">
        <v>0</v>
      </c>
      <c r="C278" s="2">
        <v>0</v>
      </c>
      <c r="D278" s="2">
        <v>0</v>
      </c>
      <c r="E278" s="2">
        <v>0</v>
      </c>
      <c r="F278" s="2">
        <f>VLOOKUP(Share20[[#This Row],[Station]],'[10]Reach and Share'!$A$3:$C$562,3,0)</f>
        <v>0</v>
      </c>
      <c r="G278" s="2">
        <f>Share20[[#This Row],[Q1''2025]]-Share20[[#This Row],[Q4''2024]]</f>
        <v>0</v>
      </c>
    </row>
    <row r="279" spans="1:7" x14ac:dyDescent="0.45">
      <c r="A279" s="3" t="s">
        <v>330</v>
      </c>
      <c r="B279" s="2">
        <v>0</v>
      </c>
      <c r="C279" s="2">
        <v>0</v>
      </c>
      <c r="D279" s="2">
        <v>0</v>
      </c>
      <c r="E279" s="2">
        <v>0</v>
      </c>
      <c r="F279" s="2">
        <f>VLOOKUP(Share20[[#This Row],[Station]],'[10]Reach and Share'!$A$3:$C$562,3,0)</f>
        <v>0</v>
      </c>
      <c r="G279" s="2">
        <f>Share20[[#This Row],[Q1''2025]]-Share20[[#This Row],[Q4''2024]]</f>
        <v>0</v>
      </c>
    </row>
    <row r="280" spans="1:7" x14ac:dyDescent="0.45">
      <c r="A280" s="3" t="s">
        <v>331</v>
      </c>
      <c r="B280" s="2">
        <v>0</v>
      </c>
      <c r="C280" s="2">
        <v>0</v>
      </c>
      <c r="D280" s="2">
        <v>0</v>
      </c>
      <c r="E280" s="2">
        <v>0</v>
      </c>
      <c r="F280" s="2">
        <f>VLOOKUP(Share20[[#This Row],[Station]],'[10]Reach and Share'!$A$3:$C$562,3,0)</f>
        <v>0</v>
      </c>
      <c r="G280" s="2">
        <f>Share20[[#This Row],[Q1''2025]]-Share20[[#This Row],[Q4''2024]]</f>
        <v>0</v>
      </c>
    </row>
    <row r="281" spans="1:7" x14ac:dyDescent="0.45">
      <c r="A281" s="3" t="s">
        <v>334</v>
      </c>
      <c r="B281" s="2">
        <v>0</v>
      </c>
      <c r="C281" s="2">
        <v>0</v>
      </c>
      <c r="D281" s="2">
        <v>0</v>
      </c>
      <c r="E281" s="2">
        <v>0</v>
      </c>
      <c r="F281" s="2">
        <f>VLOOKUP(Share20[[#This Row],[Station]],'[10]Reach and Share'!$A$3:$C$562,3,0)</f>
        <v>0</v>
      </c>
      <c r="G281" s="2">
        <f>Share20[[#This Row],[Q1''2025]]-Share20[[#This Row],[Q4''2024]]</f>
        <v>0</v>
      </c>
    </row>
    <row r="282" spans="1:7" x14ac:dyDescent="0.45">
      <c r="A282" s="3" t="s">
        <v>328</v>
      </c>
      <c r="B282" s="2">
        <v>0</v>
      </c>
      <c r="C282" s="2">
        <v>0</v>
      </c>
      <c r="D282" s="2">
        <v>0</v>
      </c>
      <c r="E282" s="2">
        <v>0</v>
      </c>
      <c r="F282" s="2">
        <f>VLOOKUP(Share20[[#This Row],[Station]],'[10]Reach and Share'!$A$3:$C$562,3,0)</f>
        <v>0</v>
      </c>
      <c r="G282" s="2">
        <f>Share20[[#This Row],[Q1''2025]]-Share20[[#This Row],[Q4''2024]]</f>
        <v>0</v>
      </c>
    </row>
    <row r="283" spans="1:7" x14ac:dyDescent="0.45">
      <c r="A283" s="3" t="s">
        <v>332</v>
      </c>
      <c r="B283" s="2">
        <v>0</v>
      </c>
      <c r="C283" s="2">
        <v>0</v>
      </c>
      <c r="D283" s="2">
        <v>0</v>
      </c>
      <c r="E283" s="2">
        <v>0</v>
      </c>
      <c r="F283" s="2">
        <f>VLOOKUP(Share20[[#This Row],[Station]],'[10]Reach and Share'!$A$3:$C$562,3,0)</f>
        <v>0</v>
      </c>
      <c r="G283" s="2">
        <f>Share20[[#This Row],[Q1''2025]]-Share20[[#This Row],[Q4''2024]]</f>
        <v>0</v>
      </c>
    </row>
    <row r="284" spans="1:7" x14ac:dyDescent="0.45">
      <c r="A284" s="3" t="s">
        <v>326</v>
      </c>
      <c r="B284" s="2">
        <v>0</v>
      </c>
      <c r="C284" s="2">
        <v>0</v>
      </c>
      <c r="D284" s="2">
        <v>0</v>
      </c>
      <c r="E284" s="2">
        <v>0</v>
      </c>
      <c r="F284" s="2">
        <f>VLOOKUP(Share20[[#This Row],[Station]],'[10]Reach and Share'!$A$3:$C$562,3,0)</f>
        <v>0</v>
      </c>
      <c r="G284" s="2">
        <f>Share20[[#This Row],[Q1''2025]]-Share20[[#This Row],[Q4''2024]]</f>
        <v>0</v>
      </c>
    </row>
    <row r="285" spans="1:7" x14ac:dyDescent="0.45">
      <c r="A285" s="3" t="s">
        <v>233</v>
      </c>
      <c r="B285" s="2">
        <v>0</v>
      </c>
      <c r="C285" s="2">
        <v>0</v>
      </c>
      <c r="D285" s="2">
        <v>0</v>
      </c>
      <c r="E285" s="2">
        <v>0</v>
      </c>
      <c r="F285" s="2">
        <f>VLOOKUP(Share20[[#This Row],[Station]],'[10]Reach and Share'!$A$3:$C$562,3,0)</f>
        <v>0</v>
      </c>
      <c r="G285" s="2">
        <f>Share20[[#This Row],[Q1''2025]]-Share20[[#This Row],[Q4''2024]]</f>
        <v>0</v>
      </c>
    </row>
    <row r="286" spans="1:7" x14ac:dyDescent="0.45">
      <c r="A286" s="3" t="s">
        <v>483</v>
      </c>
      <c r="B286" s="2">
        <v>0</v>
      </c>
      <c r="C286" s="2">
        <v>0</v>
      </c>
      <c r="D286" s="2">
        <v>0</v>
      </c>
      <c r="E286" s="2">
        <v>0</v>
      </c>
      <c r="F286" s="2">
        <f>VLOOKUP(Share20[[#This Row],[Station]],'[10]Reach and Share'!$A$3:$C$562,3,0)</f>
        <v>0</v>
      </c>
      <c r="G286" s="2">
        <f>Share20[[#This Row],[Q1''2025]]-Share20[[#This Row],[Q4''2024]]</f>
        <v>0</v>
      </c>
    </row>
    <row r="287" spans="1:7" x14ac:dyDescent="0.45">
      <c r="A287" s="3" t="s">
        <v>193</v>
      </c>
      <c r="B287" s="2">
        <v>0</v>
      </c>
      <c r="C287" s="2">
        <v>0</v>
      </c>
      <c r="D287" s="2">
        <v>0</v>
      </c>
      <c r="E287" s="2">
        <v>0</v>
      </c>
      <c r="F287" s="2">
        <f>VLOOKUP(Share20[[#This Row],[Station]],'[10]Reach and Share'!$A$3:$C$562,3,0)</f>
        <v>0</v>
      </c>
      <c r="G287" s="2">
        <f>Share20[[#This Row],[Q1''2025]]-Share20[[#This Row],[Q4''2024]]</f>
        <v>0</v>
      </c>
    </row>
    <row r="288" spans="1:7" x14ac:dyDescent="0.45">
      <c r="A288" s="3" t="s">
        <v>325</v>
      </c>
      <c r="B288" s="2">
        <v>0</v>
      </c>
      <c r="C288" s="2">
        <v>0</v>
      </c>
      <c r="D288" s="2">
        <v>0</v>
      </c>
      <c r="E288" s="2">
        <v>0</v>
      </c>
      <c r="F288" s="2">
        <f>VLOOKUP(Share20[[#This Row],[Station]],'[10]Reach and Share'!$A$3:$C$562,3,0)</f>
        <v>0</v>
      </c>
      <c r="G288" s="2">
        <f>Share20[[#This Row],[Q1''2025]]-Share20[[#This Row],[Q4''2024]]</f>
        <v>0</v>
      </c>
    </row>
    <row r="289" spans="1:7" x14ac:dyDescent="0.45">
      <c r="A289" s="3" t="s">
        <v>492</v>
      </c>
      <c r="B289" s="2">
        <v>0</v>
      </c>
      <c r="C289" s="2">
        <v>0</v>
      </c>
      <c r="D289" s="2">
        <v>0</v>
      </c>
      <c r="E289" s="2">
        <v>0</v>
      </c>
      <c r="F289" s="2">
        <f>VLOOKUP(Share20[[#This Row],[Station]],'[10]Reach and Share'!$A$3:$C$562,3,0)</f>
        <v>0</v>
      </c>
      <c r="G289" s="2">
        <f>Share20[[#This Row],[Q1''2025]]-Share20[[#This Row],[Q4''2024]]</f>
        <v>0</v>
      </c>
    </row>
    <row r="290" spans="1:7" x14ac:dyDescent="0.45">
      <c r="A290" s="3" t="s">
        <v>484</v>
      </c>
      <c r="B290" s="2">
        <v>2.512562814070352E-4</v>
      </c>
      <c r="C290" s="2">
        <v>0</v>
      </c>
      <c r="D290" s="2">
        <v>2.512562814070352E-4</v>
      </c>
      <c r="E290" s="2">
        <v>0</v>
      </c>
      <c r="F290" s="2">
        <f>VLOOKUP(Share20[[#This Row],[Station]],'[10]Reach and Share'!$A$3:$C$562,3,0)</f>
        <v>0</v>
      </c>
      <c r="G290" s="2">
        <f>Share20[[#This Row],[Q1''2025]]-Share20[[#This Row],[Q4''2024]]</f>
        <v>0</v>
      </c>
    </row>
    <row r="291" spans="1:7" x14ac:dyDescent="0.45">
      <c r="A291" s="3" t="s">
        <v>290</v>
      </c>
      <c r="B291" s="2">
        <v>0</v>
      </c>
      <c r="C291" s="2">
        <v>0</v>
      </c>
      <c r="D291" s="2">
        <v>0</v>
      </c>
      <c r="E291" s="2">
        <v>0</v>
      </c>
      <c r="F291" s="2">
        <f>VLOOKUP(Share20[[#This Row],[Station]],'[10]Reach and Share'!$A$3:$C$562,3,0)</f>
        <v>0</v>
      </c>
      <c r="G291" s="2">
        <f>Share20[[#This Row],[Q1''2025]]-Share20[[#This Row],[Q4''2024]]</f>
        <v>0</v>
      </c>
    </row>
    <row r="292" spans="1:7" x14ac:dyDescent="0.45">
      <c r="A292" s="3" t="s">
        <v>511</v>
      </c>
      <c r="B292" s="2">
        <v>0</v>
      </c>
      <c r="C292" s="2">
        <v>0</v>
      </c>
      <c r="D292" s="2">
        <v>0</v>
      </c>
      <c r="E292" s="2">
        <v>0</v>
      </c>
      <c r="F292" s="2">
        <f>VLOOKUP(Share20[[#This Row],[Station]],'[10]Reach and Share'!$A$3:$C$562,3,0)</f>
        <v>0</v>
      </c>
      <c r="G292" s="2">
        <f>Share20[[#This Row],[Q1''2025]]-Share20[[#This Row],[Q4''2024]]</f>
        <v>0</v>
      </c>
    </row>
    <row r="293" spans="1:7" x14ac:dyDescent="0.45">
      <c r="A293" s="3" t="s">
        <v>257</v>
      </c>
      <c r="B293" s="2">
        <v>0</v>
      </c>
      <c r="C293" s="2">
        <v>0</v>
      </c>
      <c r="D293" s="2">
        <v>0</v>
      </c>
      <c r="E293" s="2">
        <v>0</v>
      </c>
      <c r="F293" s="2">
        <f>VLOOKUP(Share20[[#This Row],[Station]],'[10]Reach and Share'!$A$3:$C$562,3,0)</f>
        <v>0</v>
      </c>
      <c r="G293" s="2">
        <f>Share20[[#This Row],[Q1''2025]]-Share20[[#This Row],[Q4''2024]]</f>
        <v>0</v>
      </c>
    </row>
    <row r="294" spans="1:7" x14ac:dyDescent="0.45">
      <c r="A294" s="3" t="s">
        <v>255</v>
      </c>
      <c r="B294" s="2">
        <v>0</v>
      </c>
      <c r="C294" s="2">
        <v>0</v>
      </c>
      <c r="D294" s="2">
        <v>0</v>
      </c>
      <c r="E294" s="2">
        <v>0</v>
      </c>
      <c r="F294" s="2">
        <f>VLOOKUP(Share20[[#This Row],[Station]],'[10]Reach and Share'!$A$3:$C$562,3,0)</f>
        <v>0</v>
      </c>
      <c r="G294" s="2">
        <f>Share20[[#This Row],[Q1''2025]]-Share20[[#This Row],[Q4''2024]]</f>
        <v>0</v>
      </c>
    </row>
    <row r="295" spans="1:7" x14ac:dyDescent="0.45">
      <c r="A295" s="3" t="s">
        <v>258</v>
      </c>
      <c r="B295" s="2">
        <v>0</v>
      </c>
      <c r="C295" s="2">
        <v>0</v>
      </c>
      <c r="D295" s="2">
        <v>0</v>
      </c>
      <c r="E295" s="2">
        <v>0</v>
      </c>
      <c r="F295" s="2">
        <f>VLOOKUP(Share20[[#This Row],[Station]],'[10]Reach and Share'!$A$3:$C$562,3,0)</f>
        <v>0</v>
      </c>
      <c r="G295" s="2">
        <f>Share20[[#This Row],[Q1''2025]]-Share20[[#This Row],[Q4''2024]]</f>
        <v>0</v>
      </c>
    </row>
    <row r="296" spans="1:7" x14ac:dyDescent="0.45">
      <c r="A296" s="3" t="s">
        <v>260</v>
      </c>
      <c r="B296" s="2">
        <v>0</v>
      </c>
      <c r="C296" s="2">
        <v>0</v>
      </c>
      <c r="D296" s="2">
        <v>0</v>
      </c>
      <c r="E296" s="2">
        <v>0</v>
      </c>
      <c r="F296" s="2">
        <f>VLOOKUP(Share20[[#This Row],[Station]],'[10]Reach and Share'!$A$3:$C$562,3,0)</f>
        <v>0</v>
      </c>
      <c r="G296" s="2">
        <f>Share20[[#This Row],[Q1''2025]]-Share20[[#This Row],[Q4''2024]]</f>
        <v>0</v>
      </c>
    </row>
    <row r="297" spans="1:7" x14ac:dyDescent="0.45">
      <c r="A297" s="3" t="s">
        <v>448</v>
      </c>
      <c r="B297" s="2">
        <v>0</v>
      </c>
      <c r="C297" s="2">
        <v>0</v>
      </c>
      <c r="D297" s="2">
        <v>0</v>
      </c>
      <c r="E297" s="2">
        <v>0</v>
      </c>
      <c r="F297" s="2">
        <f>VLOOKUP(Share20[[#This Row],[Station]],'[10]Reach and Share'!$A$3:$C$562,3,0)</f>
        <v>0</v>
      </c>
      <c r="G297" s="2">
        <f>Share20[[#This Row],[Q1''2025]]-Share20[[#This Row],[Q4''2024]]</f>
        <v>0</v>
      </c>
    </row>
    <row r="298" spans="1:7" x14ac:dyDescent="0.45">
      <c r="A298" s="3" t="s">
        <v>259</v>
      </c>
      <c r="B298" s="2">
        <v>0</v>
      </c>
      <c r="C298" s="2">
        <v>0</v>
      </c>
      <c r="D298" s="2">
        <v>0</v>
      </c>
      <c r="E298" s="2">
        <v>0</v>
      </c>
      <c r="F298" s="2">
        <f>VLOOKUP(Share20[[#This Row],[Station]],'[10]Reach and Share'!$A$3:$C$562,3,0)</f>
        <v>0</v>
      </c>
      <c r="G298" s="2">
        <f>Share20[[#This Row],[Q1''2025]]-Share20[[#This Row],[Q4''2024]]</f>
        <v>0</v>
      </c>
    </row>
    <row r="299" spans="1:7" x14ac:dyDescent="0.45">
      <c r="A299" s="3" t="s">
        <v>26</v>
      </c>
      <c r="B299" s="2">
        <v>0</v>
      </c>
      <c r="C299" s="2">
        <v>0</v>
      </c>
      <c r="D299" s="2">
        <v>0</v>
      </c>
      <c r="E299" s="2">
        <v>0</v>
      </c>
      <c r="F299" s="2">
        <f>VLOOKUP(Share20[[#This Row],[Station]],'[10]Reach and Share'!$A$3:$C$562,3,0)</f>
        <v>0</v>
      </c>
      <c r="G299" s="2">
        <f>Share20[[#This Row],[Q1''2025]]-Share20[[#This Row],[Q4''2024]]</f>
        <v>0</v>
      </c>
    </row>
    <row r="300" spans="1:7" x14ac:dyDescent="0.45">
      <c r="A300" s="3" t="s">
        <v>253</v>
      </c>
      <c r="B300" s="2">
        <v>0</v>
      </c>
      <c r="C300" s="2">
        <v>0</v>
      </c>
      <c r="D300" s="2">
        <v>0</v>
      </c>
      <c r="E300" s="2">
        <v>0</v>
      </c>
      <c r="F300" s="2">
        <f>VLOOKUP(Share20[[#This Row],[Station]],'[10]Reach and Share'!$A$3:$C$562,3,0)</f>
        <v>0</v>
      </c>
      <c r="G300" s="2">
        <f>Share20[[#This Row],[Q1''2025]]-Share20[[#This Row],[Q4''2024]]</f>
        <v>0</v>
      </c>
    </row>
    <row r="301" spans="1:7" x14ac:dyDescent="0.45">
      <c r="A301" s="3" t="s">
        <v>252</v>
      </c>
      <c r="B301" s="2">
        <v>0</v>
      </c>
      <c r="C301" s="2">
        <v>0</v>
      </c>
      <c r="D301" s="2">
        <v>0</v>
      </c>
      <c r="E301" s="2">
        <v>0</v>
      </c>
      <c r="F301" s="2">
        <f>VLOOKUP(Share20[[#This Row],[Station]],'[10]Reach and Share'!$A$3:$C$562,3,0)</f>
        <v>0</v>
      </c>
      <c r="G301" s="2">
        <f>Share20[[#This Row],[Q1''2025]]-Share20[[#This Row],[Q4''2024]]</f>
        <v>0</v>
      </c>
    </row>
    <row r="302" spans="1:7" x14ac:dyDescent="0.45">
      <c r="A302" s="3" t="s">
        <v>79</v>
      </c>
      <c r="B302" s="2">
        <v>0</v>
      </c>
      <c r="C302" s="2">
        <v>0</v>
      </c>
      <c r="D302" s="2">
        <v>0</v>
      </c>
      <c r="E302" s="2">
        <v>0</v>
      </c>
      <c r="F302" s="2">
        <f>VLOOKUP(Share20[[#This Row],[Station]],'[10]Reach and Share'!$A$3:$C$562,3,0)</f>
        <v>0</v>
      </c>
      <c r="G302" s="2">
        <f>Share20[[#This Row],[Q1''2025]]-Share20[[#This Row],[Q4''2024]]</f>
        <v>0</v>
      </c>
    </row>
    <row r="303" spans="1:7" x14ac:dyDescent="0.45">
      <c r="A303" s="3" t="s">
        <v>447</v>
      </c>
      <c r="B303" s="2">
        <v>0</v>
      </c>
      <c r="C303" s="2">
        <v>0</v>
      </c>
      <c r="D303" s="2">
        <v>0</v>
      </c>
      <c r="E303" s="2">
        <v>0</v>
      </c>
      <c r="F303" s="2">
        <f>VLOOKUP(Share20[[#This Row],[Station]],'[10]Reach and Share'!$A$3:$C$562,3,0)</f>
        <v>0</v>
      </c>
      <c r="G303" s="2">
        <f>Share20[[#This Row],[Q1''2025]]-Share20[[#This Row],[Q4''2024]]</f>
        <v>0</v>
      </c>
    </row>
    <row r="304" spans="1:7" x14ac:dyDescent="0.45">
      <c r="A304" s="3" t="s">
        <v>434</v>
      </c>
      <c r="B304" s="2">
        <v>0</v>
      </c>
      <c r="C304" s="2">
        <v>0</v>
      </c>
      <c r="D304" s="2">
        <v>0</v>
      </c>
      <c r="E304" s="2">
        <v>0</v>
      </c>
      <c r="F304" s="2">
        <f>VLOOKUP(Share20[[#This Row],[Station]],'[10]Reach and Share'!$A$3:$C$562,3,0)</f>
        <v>0</v>
      </c>
      <c r="G304" s="2">
        <f>Share20[[#This Row],[Q1''2025]]-Share20[[#This Row],[Q4''2024]]</f>
        <v>0</v>
      </c>
    </row>
    <row r="305" spans="1:7" x14ac:dyDescent="0.45">
      <c r="A305" s="3" t="s">
        <v>464</v>
      </c>
      <c r="B305" s="2">
        <v>0</v>
      </c>
      <c r="C305" s="2">
        <v>0</v>
      </c>
      <c r="D305" s="2">
        <v>0</v>
      </c>
      <c r="E305" s="2">
        <v>0</v>
      </c>
      <c r="F305" s="2">
        <f>VLOOKUP(Share20[[#This Row],[Station]],'[10]Reach and Share'!$A$3:$C$562,3,0)</f>
        <v>0</v>
      </c>
      <c r="G305" s="2">
        <f>Share20[[#This Row],[Q1''2025]]-Share20[[#This Row],[Q4''2024]]</f>
        <v>0</v>
      </c>
    </row>
    <row r="306" spans="1:7" x14ac:dyDescent="0.45">
      <c r="A306" s="3" t="s">
        <v>246</v>
      </c>
      <c r="B306" s="2">
        <v>0</v>
      </c>
      <c r="C306" s="2">
        <v>0</v>
      </c>
      <c r="D306" s="2">
        <v>0</v>
      </c>
      <c r="E306" s="2">
        <v>0</v>
      </c>
      <c r="F306" s="2">
        <f>VLOOKUP(Share20[[#This Row],[Station]],'[10]Reach and Share'!$A$3:$C$562,3,0)</f>
        <v>0</v>
      </c>
      <c r="G306" s="2">
        <f>Share20[[#This Row],[Q1''2025]]-Share20[[#This Row],[Q4''2024]]</f>
        <v>0</v>
      </c>
    </row>
    <row r="307" spans="1:7" x14ac:dyDescent="0.45">
      <c r="A307" s="3" t="s">
        <v>228</v>
      </c>
      <c r="B307" s="2">
        <v>0</v>
      </c>
      <c r="C307" s="2">
        <v>0</v>
      </c>
      <c r="D307" s="2">
        <v>0</v>
      </c>
      <c r="E307" s="2">
        <v>0</v>
      </c>
      <c r="F307" s="2">
        <f>VLOOKUP(Share20[[#This Row],[Station]],'[10]Reach and Share'!$A$3:$C$562,3,0)</f>
        <v>0</v>
      </c>
      <c r="G307" s="2">
        <f>Share20[[#This Row],[Q1''2025]]-Share20[[#This Row],[Q4''2024]]</f>
        <v>0</v>
      </c>
    </row>
    <row r="308" spans="1:7" x14ac:dyDescent="0.45">
      <c r="A308" s="3" t="s">
        <v>164</v>
      </c>
      <c r="B308" s="2">
        <v>0</v>
      </c>
      <c r="C308" s="2">
        <v>0</v>
      </c>
      <c r="D308" s="2">
        <v>0</v>
      </c>
      <c r="E308" s="2">
        <v>0</v>
      </c>
      <c r="F308" s="2">
        <f>VLOOKUP(Share20[[#This Row],[Station]],'[10]Reach and Share'!$A$3:$C$562,3,0)</f>
        <v>0</v>
      </c>
      <c r="G308" s="2">
        <f>Share20[[#This Row],[Q1''2025]]-Share20[[#This Row],[Q4''2024]]</f>
        <v>0</v>
      </c>
    </row>
    <row r="309" spans="1:7" x14ac:dyDescent="0.45">
      <c r="A309" s="3" t="s">
        <v>170</v>
      </c>
      <c r="B309" s="2">
        <v>0</v>
      </c>
      <c r="C309" s="2">
        <v>0</v>
      </c>
      <c r="D309" s="2">
        <v>0</v>
      </c>
      <c r="E309" s="2">
        <v>0</v>
      </c>
      <c r="F309" s="2">
        <f>VLOOKUP(Share20[[#This Row],[Station]],'[10]Reach and Share'!$A$3:$C$562,3,0)</f>
        <v>0</v>
      </c>
      <c r="G309" s="2">
        <f>Share20[[#This Row],[Q1''2025]]-Share20[[#This Row],[Q4''2024]]</f>
        <v>0</v>
      </c>
    </row>
    <row r="310" spans="1:7" x14ac:dyDescent="0.45">
      <c r="A310" s="3" t="s">
        <v>81</v>
      </c>
      <c r="B310" s="2">
        <v>0</v>
      </c>
      <c r="C310" s="2">
        <v>0</v>
      </c>
      <c r="D310" s="2">
        <v>0</v>
      </c>
      <c r="E310" s="2">
        <v>0</v>
      </c>
      <c r="F310" s="2">
        <f>VLOOKUP(Share20[[#This Row],[Station]],'[10]Reach and Share'!$A$3:$C$562,3,0)</f>
        <v>0</v>
      </c>
      <c r="G310" s="2">
        <f>Share20[[#This Row],[Q1''2025]]-Share20[[#This Row],[Q4''2024]]</f>
        <v>0</v>
      </c>
    </row>
    <row r="311" spans="1:7" x14ac:dyDescent="0.45">
      <c r="A311" s="3" t="s">
        <v>289</v>
      </c>
      <c r="B311" s="2">
        <v>0</v>
      </c>
      <c r="C311" s="2">
        <v>0</v>
      </c>
      <c r="D311" s="2">
        <v>0</v>
      </c>
      <c r="E311" s="2">
        <v>0</v>
      </c>
      <c r="F311" s="2">
        <f>VLOOKUP(Share20[[#This Row],[Station]],'[10]Reach and Share'!$A$3:$C$562,3,0)</f>
        <v>0</v>
      </c>
      <c r="G311" s="2">
        <f>Share20[[#This Row],[Q1''2025]]-Share20[[#This Row],[Q4''2024]]</f>
        <v>0</v>
      </c>
    </row>
    <row r="312" spans="1:7" x14ac:dyDescent="0.45">
      <c r="A312" s="3" t="s">
        <v>220</v>
      </c>
      <c r="B312" s="2">
        <v>0</v>
      </c>
      <c r="C312" s="2">
        <v>0</v>
      </c>
      <c r="D312" s="2">
        <v>0</v>
      </c>
      <c r="E312" s="2">
        <v>0</v>
      </c>
      <c r="F312" s="2">
        <f>VLOOKUP(Share20[[#This Row],[Station]],'[10]Reach and Share'!$A$3:$C$562,3,0)</f>
        <v>0</v>
      </c>
      <c r="G312" s="2">
        <f>Share20[[#This Row],[Q1''2025]]-Share20[[#This Row],[Q4''2024]]</f>
        <v>0</v>
      </c>
    </row>
    <row r="313" spans="1:7" x14ac:dyDescent="0.45">
      <c r="A313" s="3" t="s">
        <v>439</v>
      </c>
      <c r="B313" s="2">
        <v>8.0919242595889308E-4</v>
      </c>
      <c r="C313" s="2">
        <v>8.0919242595889308E-4</v>
      </c>
      <c r="D313" s="2">
        <v>0</v>
      </c>
      <c r="E313" s="2">
        <v>0</v>
      </c>
      <c r="F313" s="2">
        <f>VLOOKUP(Share20[[#This Row],[Station]],'[10]Reach and Share'!$A$3:$C$562,3,0)</f>
        <v>0</v>
      </c>
      <c r="G313" s="2">
        <f>Share20[[#This Row],[Q1''2025]]-Share20[[#This Row],[Q4''2024]]</f>
        <v>0</v>
      </c>
    </row>
    <row r="314" spans="1:7" x14ac:dyDescent="0.45">
      <c r="A314" s="3" t="s">
        <v>231</v>
      </c>
      <c r="B314" s="2">
        <v>0</v>
      </c>
      <c r="C314" s="2">
        <v>0</v>
      </c>
      <c r="D314" s="2">
        <v>0</v>
      </c>
      <c r="E314" s="2">
        <v>0</v>
      </c>
      <c r="F314" s="2">
        <f>VLOOKUP(Share20[[#This Row],[Station]],'[10]Reach and Share'!$A$3:$C$562,3,0)</f>
        <v>0</v>
      </c>
      <c r="G314" s="2">
        <f>Share20[[#This Row],[Q1''2025]]-Share20[[#This Row],[Q4''2024]]</f>
        <v>0</v>
      </c>
    </row>
    <row r="315" spans="1:7" x14ac:dyDescent="0.45">
      <c r="A315" s="3" t="s">
        <v>480</v>
      </c>
      <c r="B315" s="2">
        <v>9.4639865996649902E-3</v>
      </c>
      <c r="C315" s="2">
        <v>0</v>
      </c>
      <c r="D315" s="2">
        <v>9.4639865996649902E-3</v>
      </c>
      <c r="E315" s="2">
        <v>0</v>
      </c>
      <c r="F315" s="2">
        <f>VLOOKUP(Share20[[#This Row],[Station]],'[10]Reach and Share'!$A$3:$C$562,3,0)</f>
        <v>0</v>
      </c>
      <c r="G315" s="2">
        <f>Share20[[#This Row],[Q1''2025]]-Share20[[#This Row],[Q4''2024]]</f>
        <v>0</v>
      </c>
    </row>
    <row r="316" spans="1:7" x14ac:dyDescent="0.45">
      <c r="A316" s="3" t="s">
        <v>262</v>
      </c>
      <c r="B316" s="2">
        <v>0</v>
      </c>
      <c r="C316" s="2">
        <v>0</v>
      </c>
      <c r="D316" s="2">
        <v>0</v>
      </c>
      <c r="E316" s="2">
        <v>0</v>
      </c>
      <c r="F316" s="2">
        <f>VLOOKUP(Share20[[#This Row],[Station]],'[10]Reach and Share'!$A$3:$C$562,3,0)</f>
        <v>0</v>
      </c>
      <c r="G316" s="2">
        <f>Share20[[#This Row],[Q1''2025]]-Share20[[#This Row],[Q4''2024]]</f>
        <v>0</v>
      </c>
    </row>
    <row r="317" spans="1:7" x14ac:dyDescent="0.45">
      <c r="A317" s="3" t="s">
        <v>202</v>
      </c>
      <c r="B317" s="2">
        <v>0</v>
      </c>
      <c r="C317" s="2">
        <v>0</v>
      </c>
      <c r="D317" s="2">
        <v>0</v>
      </c>
      <c r="E317" s="2">
        <v>0</v>
      </c>
      <c r="F317" s="2">
        <f>VLOOKUP(Share20[[#This Row],[Station]],'[10]Reach and Share'!$A$3:$C$562,3,0)</f>
        <v>0</v>
      </c>
      <c r="G317" s="2">
        <f>Share20[[#This Row],[Q1''2025]]-Share20[[#This Row],[Q4''2024]]</f>
        <v>0</v>
      </c>
    </row>
    <row r="318" spans="1:7" x14ac:dyDescent="0.45">
      <c r="A318" s="3" t="s">
        <v>174</v>
      </c>
      <c r="B318" s="2">
        <v>0</v>
      </c>
      <c r="C318" s="2">
        <v>0</v>
      </c>
      <c r="D318" s="2">
        <v>0</v>
      </c>
      <c r="E318" s="2">
        <v>0</v>
      </c>
      <c r="F318" s="2">
        <f>VLOOKUP(Share20[[#This Row],[Station]],'[10]Reach and Share'!$A$3:$C$562,3,0)</f>
        <v>0</v>
      </c>
      <c r="G318" s="2">
        <f>Share20[[#This Row],[Q1''2025]]-Share20[[#This Row],[Q4''2024]]</f>
        <v>0</v>
      </c>
    </row>
    <row r="319" spans="1:7" x14ac:dyDescent="0.45">
      <c r="A319" s="3" t="s">
        <v>498</v>
      </c>
      <c r="B319" s="2">
        <v>0</v>
      </c>
      <c r="C319" s="2">
        <v>0</v>
      </c>
      <c r="D319" s="2">
        <v>0</v>
      </c>
      <c r="E319" s="2">
        <v>0</v>
      </c>
      <c r="F319" s="2">
        <f>VLOOKUP(Share20[[#This Row],[Station]],'[10]Reach and Share'!$A$3:$C$562,3,0)</f>
        <v>0</v>
      </c>
      <c r="G319" s="2">
        <f>Share20[[#This Row],[Q1''2025]]-Share20[[#This Row],[Q4''2024]]</f>
        <v>0</v>
      </c>
    </row>
    <row r="320" spans="1:7" x14ac:dyDescent="0.45">
      <c r="A320" s="3" t="s">
        <v>263</v>
      </c>
      <c r="B320" s="2">
        <v>0</v>
      </c>
      <c r="C320" s="2">
        <v>0</v>
      </c>
      <c r="D320" s="2">
        <v>0</v>
      </c>
      <c r="E320" s="2">
        <v>0</v>
      </c>
      <c r="F320" s="2">
        <f>VLOOKUP(Share20[[#This Row],[Station]],'[10]Reach and Share'!$A$3:$C$562,3,0)</f>
        <v>0</v>
      </c>
      <c r="G320" s="2">
        <f>Share20[[#This Row],[Q1''2025]]-Share20[[#This Row],[Q4''2024]]</f>
        <v>0</v>
      </c>
    </row>
    <row r="321" spans="1:7" x14ac:dyDescent="0.45">
      <c r="A321" s="3" t="s">
        <v>185</v>
      </c>
      <c r="B321" s="2">
        <v>0</v>
      </c>
      <c r="C321" s="2">
        <v>0</v>
      </c>
      <c r="D321" s="2">
        <v>0</v>
      </c>
      <c r="E321" s="2">
        <v>0</v>
      </c>
      <c r="F321" s="2">
        <f>VLOOKUP(Share20[[#This Row],[Station]],'[10]Reach and Share'!$A$3:$C$562,3,0)</f>
        <v>0</v>
      </c>
      <c r="G321" s="2">
        <f>Share20[[#This Row],[Q1''2025]]-Share20[[#This Row],[Q4''2024]]</f>
        <v>0</v>
      </c>
    </row>
    <row r="322" spans="1:7" x14ac:dyDescent="0.45">
      <c r="A322" s="3" t="s">
        <v>152</v>
      </c>
      <c r="B322" s="2">
        <v>0</v>
      </c>
      <c r="C322" s="2">
        <v>0</v>
      </c>
      <c r="D322" s="2">
        <v>0</v>
      </c>
      <c r="E322" s="2">
        <v>0</v>
      </c>
      <c r="F322" s="2">
        <f>VLOOKUP(Share20[[#This Row],[Station]],'[10]Reach and Share'!$A$3:$C$562,3,0)</f>
        <v>0</v>
      </c>
      <c r="G322" s="2">
        <f>Share20[[#This Row],[Q1''2025]]-Share20[[#This Row],[Q4''2024]]</f>
        <v>0</v>
      </c>
    </row>
    <row r="323" spans="1:7" x14ac:dyDescent="0.45">
      <c r="A323" s="3" t="s">
        <v>307</v>
      </c>
      <c r="B323" s="2">
        <v>0</v>
      </c>
      <c r="C323" s="2">
        <v>0</v>
      </c>
      <c r="D323" s="2">
        <v>0</v>
      </c>
      <c r="E323" s="2">
        <v>0</v>
      </c>
      <c r="F323" s="2">
        <f>VLOOKUP(Share20[[#This Row],[Station]],'[10]Reach and Share'!$A$3:$C$562,3,0)</f>
        <v>0</v>
      </c>
      <c r="G323" s="2">
        <f>Share20[[#This Row],[Q1''2025]]-Share20[[#This Row],[Q4''2024]]</f>
        <v>0</v>
      </c>
    </row>
    <row r="324" spans="1:7" x14ac:dyDescent="0.45">
      <c r="A324" s="3" t="s">
        <v>488</v>
      </c>
      <c r="B324" s="2">
        <v>0</v>
      </c>
      <c r="C324" s="2">
        <v>0</v>
      </c>
      <c r="D324" s="2">
        <v>0</v>
      </c>
      <c r="E324" s="2">
        <v>0</v>
      </c>
      <c r="F324" s="2">
        <f>VLOOKUP(Share20[[#This Row],[Station]],'[10]Reach and Share'!$A$3:$C$562,3,0)</f>
        <v>0</v>
      </c>
      <c r="G324" s="2">
        <f>Share20[[#This Row],[Q1''2025]]-Share20[[#This Row],[Q4''2024]]</f>
        <v>0</v>
      </c>
    </row>
    <row r="325" spans="1:7" x14ac:dyDescent="0.45">
      <c r="A325" s="3" t="s">
        <v>308</v>
      </c>
      <c r="B325" s="2">
        <v>0</v>
      </c>
      <c r="C325" s="2">
        <v>0</v>
      </c>
      <c r="D325" s="2">
        <v>0</v>
      </c>
      <c r="E325" s="2">
        <v>0</v>
      </c>
      <c r="F325" s="2">
        <f>VLOOKUP(Share20[[#This Row],[Station]],'[10]Reach and Share'!$A$3:$C$562,3,0)</f>
        <v>0</v>
      </c>
      <c r="G325" s="2">
        <f>Share20[[#This Row],[Q1''2025]]-Share20[[#This Row],[Q4''2024]]</f>
        <v>0</v>
      </c>
    </row>
    <row r="326" spans="1:7" x14ac:dyDescent="0.45">
      <c r="A326" s="3" t="s">
        <v>149</v>
      </c>
      <c r="B326" s="2">
        <v>0</v>
      </c>
      <c r="C326" s="2">
        <v>0</v>
      </c>
      <c r="D326" s="2">
        <v>0</v>
      </c>
      <c r="E326" s="2">
        <v>0</v>
      </c>
      <c r="F326" s="2">
        <f>VLOOKUP(Share20[[#This Row],[Station]],'[10]Reach and Share'!$A$3:$C$562,3,0)</f>
        <v>0</v>
      </c>
      <c r="G326" s="2">
        <f>Share20[[#This Row],[Q1''2025]]-Share20[[#This Row],[Q4''2024]]</f>
        <v>0</v>
      </c>
    </row>
    <row r="327" spans="1:7" x14ac:dyDescent="0.45">
      <c r="A327" s="3" t="s">
        <v>310</v>
      </c>
      <c r="B327" s="2">
        <v>0</v>
      </c>
      <c r="C327" s="2">
        <v>0</v>
      </c>
      <c r="D327" s="2">
        <v>1.340033500837521E-3</v>
      </c>
      <c r="E327" s="2">
        <v>0</v>
      </c>
      <c r="F327" s="2">
        <f>VLOOKUP(Share20[[#This Row],[Station]],'[10]Reach and Share'!$A$3:$C$562,3,0)</f>
        <v>0</v>
      </c>
      <c r="G327" s="2">
        <f>Share20[[#This Row],[Q1''2025]]-Share20[[#This Row],[Q4''2024]]</f>
        <v>0</v>
      </c>
    </row>
    <row r="328" spans="1:7" x14ac:dyDescent="0.45">
      <c r="A328" s="3" t="s">
        <v>309</v>
      </c>
      <c r="B328" s="2">
        <v>0</v>
      </c>
      <c r="C328" s="2">
        <v>0</v>
      </c>
      <c r="D328" s="2">
        <v>0</v>
      </c>
      <c r="E328" s="2">
        <v>0</v>
      </c>
      <c r="F328" s="2">
        <f>VLOOKUP(Share20[[#This Row],[Station]],'[10]Reach and Share'!$A$3:$C$562,3,0)</f>
        <v>0</v>
      </c>
      <c r="G328" s="2">
        <f>Share20[[#This Row],[Q1''2025]]-Share20[[#This Row],[Q4''2024]]</f>
        <v>0</v>
      </c>
    </row>
    <row r="329" spans="1:7" x14ac:dyDescent="0.45">
      <c r="A329" s="3" t="s">
        <v>304</v>
      </c>
      <c r="B329" s="2">
        <v>0</v>
      </c>
      <c r="C329" s="2">
        <v>1.456546366726007E-3</v>
      </c>
      <c r="D329" s="2">
        <v>0</v>
      </c>
      <c r="E329" s="2">
        <v>0</v>
      </c>
      <c r="F329" s="2">
        <f>VLOOKUP(Share20[[#This Row],[Station]],'[10]Reach and Share'!$A$3:$C$562,3,0)</f>
        <v>0</v>
      </c>
      <c r="G329" s="2">
        <f>Share20[[#This Row],[Q1''2025]]-Share20[[#This Row],[Q4''2024]]</f>
        <v>0</v>
      </c>
    </row>
    <row r="330" spans="1:7" x14ac:dyDescent="0.45">
      <c r="A330" s="3" t="s">
        <v>301</v>
      </c>
      <c r="B330" s="2">
        <v>0</v>
      </c>
      <c r="C330" s="2">
        <v>0</v>
      </c>
      <c r="D330" s="2">
        <v>0</v>
      </c>
      <c r="E330" s="2">
        <v>0</v>
      </c>
      <c r="F330" s="2">
        <f>VLOOKUP(Share20[[#This Row],[Station]],'[10]Reach and Share'!$A$3:$C$562,3,0)</f>
        <v>0</v>
      </c>
      <c r="G330" s="2">
        <f>Share20[[#This Row],[Q1''2025]]-Share20[[#This Row],[Q4''2024]]</f>
        <v>0</v>
      </c>
    </row>
    <row r="331" spans="1:7" x14ac:dyDescent="0.45">
      <c r="A331" s="3" t="s">
        <v>300</v>
      </c>
      <c r="B331" s="2">
        <v>0</v>
      </c>
      <c r="C331" s="2">
        <v>0</v>
      </c>
      <c r="D331" s="2">
        <v>0</v>
      </c>
      <c r="E331" s="2">
        <v>0</v>
      </c>
      <c r="F331" s="2">
        <f>VLOOKUP(Share20[[#This Row],[Station]],'[10]Reach and Share'!$A$3:$C$562,3,0)</f>
        <v>0</v>
      </c>
      <c r="G331" s="2">
        <f>Share20[[#This Row],[Q1''2025]]-Share20[[#This Row],[Q4''2024]]</f>
        <v>0</v>
      </c>
    </row>
    <row r="332" spans="1:7" x14ac:dyDescent="0.45">
      <c r="A332" s="3" t="s">
        <v>218</v>
      </c>
      <c r="B332" s="2">
        <v>0</v>
      </c>
      <c r="C332" s="2">
        <v>0</v>
      </c>
      <c r="D332" s="2">
        <v>0</v>
      </c>
      <c r="E332" s="2">
        <v>0</v>
      </c>
      <c r="F332" s="2">
        <f>VLOOKUP(Share20[[#This Row],[Station]],'[10]Reach and Share'!$A$3:$C$562,3,0)</f>
        <v>0</v>
      </c>
      <c r="G332" s="2">
        <f>Share20[[#This Row],[Q1''2025]]-Share20[[#This Row],[Q4''2024]]</f>
        <v>0</v>
      </c>
    </row>
    <row r="333" spans="1:7" x14ac:dyDescent="0.45">
      <c r="A333" s="3" t="s">
        <v>235</v>
      </c>
      <c r="B333" s="2">
        <v>0</v>
      </c>
      <c r="C333" s="2">
        <v>0</v>
      </c>
      <c r="D333" s="2">
        <v>0</v>
      </c>
      <c r="E333" s="2">
        <v>0</v>
      </c>
      <c r="F333" s="2">
        <f>VLOOKUP(Share20[[#This Row],[Station]],'[10]Reach and Share'!$A$3:$C$562,3,0)</f>
        <v>0</v>
      </c>
      <c r="G333" s="2">
        <f>Share20[[#This Row],[Q1''2025]]-Share20[[#This Row],[Q4''2024]]</f>
        <v>0</v>
      </c>
    </row>
    <row r="334" spans="1:7" x14ac:dyDescent="0.45">
      <c r="A334" s="3" t="s">
        <v>302</v>
      </c>
      <c r="B334" s="2">
        <v>0</v>
      </c>
      <c r="C334" s="2">
        <v>0</v>
      </c>
      <c r="D334" s="2">
        <v>0</v>
      </c>
      <c r="E334" s="2">
        <v>0</v>
      </c>
      <c r="F334" s="2">
        <f>VLOOKUP(Share20[[#This Row],[Station]],'[10]Reach and Share'!$A$3:$C$562,3,0)</f>
        <v>0</v>
      </c>
      <c r="G334" s="2">
        <f>Share20[[#This Row],[Q1''2025]]-Share20[[#This Row],[Q4''2024]]</f>
        <v>0</v>
      </c>
    </row>
    <row r="335" spans="1:7" x14ac:dyDescent="0.45">
      <c r="A335" s="3" t="s">
        <v>80</v>
      </c>
      <c r="B335" s="2">
        <v>0</v>
      </c>
      <c r="C335" s="2">
        <v>0</v>
      </c>
      <c r="D335" s="2">
        <v>0</v>
      </c>
      <c r="E335" s="2">
        <v>0</v>
      </c>
      <c r="F335" s="2">
        <f>VLOOKUP(Share20[[#This Row],[Station]],'[10]Reach and Share'!$A$3:$C$562,3,0)</f>
        <v>0</v>
      </c>
      <c r="G335" s="2">
        <f>Share20[[#This Row],[Q1''2025]]-Share20[[#This Row],[Q4''2024]]</f>
        <v>0</v>
      </c>
    </row>
    <row r="336" spans="1:7" x14ac:dyDescent="0.45">
      <c r="A336" s="3" t="s">
        <v>16</v>
      </c>
      <c r="B336" s="2">
        <v>0</v>
      </c>
      <c r="C336" s="2">
        <v>0</v>
      </c>
      <c r="D336" s="2">
        <v>0</v>
      </c>
      <c r="E336" s="2">
        <v>0</v>
      </c>
      <c r="F336" s="2">
        <f>VLOOKUP(Share20[[#This Row],[Station]],'[10]Reach and Share'!$A$3:$C$562,3,0)</f>
        <v>0</v>
      </c>
      <c r="G336" s="2">
        <f>Share20[[#This Row],[Q1''2025]]-Share20[[#This Row],[Q4''2024]]</f>
        <v>0</v>
      </c>
    </row>
    <row r="337" spans="1:7" x14ac:dyDescent="0.45">
      <c r="A337" s="3" t="s">
        <v>499</v>
      </c>
      <c r="B337" s="2">
        <v>0</v>
      </c>
      <c r="C337" s="2">
        <v>0</v>
      </c>
      <c r="D337" s="2">
        <v>0</v>
      </c>
      <c r="E337" s="2">
        <v>0</v>
      </c>
      <c r="F337" s="2">
        <f>VLOOKUP(Share20[[#This Row],[Station]],'[10]Reach and Share'!$A$3:$C$562,3,0)</f>
        <v>0</v>
      </c>
      <c r="G337" s="2">
        <f>Share20[[#This Row],[Q1''2025]]-Share20[[#This Row],[Q4''2024]]</f>
        <v>0</v>
      </c>
    </row>
    <row r="338" spans="1:7" x14ac:dyDescent="0.45">
      <c r="A338" s="3" t="s">
        <v>312</v>
      </c>
      <c r="B338" s="2">
        <v>0</v>
      </c>
      <c r="C338" s="2">
        <v>0</v>
      </c>
      <c r="D338" s="2">
        <v>0</v>
      </c>
      <c r="E338" s="2">
        <v>0</v>
      </c>
      <c r="F338" s="2">
        <f>VLOOKUP(Share20[[#This Row],[Station]],'[10]Reach and Share'!$A$3:$C$562,3,0)</f>
        <v>0</v>
      </c>
      <c r="G338" s="2">
        <f>Share20[[#This Row],[Q1''2025]]-Share20[[#This Row],[Q4''2024]]</f>
        <v>0</v>
      </c>
    </row>
    <row r="339" spans="1:7" x14ac:dyDescent="0.45">
      <c r="A339" s="3" t="s">
        <v>306</v>
      </c>
      <c r="B339" s="2">
        <v>0</v>
      </c>
      <c r="C339" s="2">
        <v>0</v>
      </c>
      <c r="D339" s="2">
        <v>0</v>
      </c>
      <c r="E339" s="2">
        <v>0</v>
      </c>
      <c r="F339" s="2">
        <f>VLOOKUP(Share20[[#This Row],[Station]],'[10]Reach and Share'!$A$3:$C$562,3,0)</f>
        <v>0</v>
      </c>
      <c r="G339" s="2">
        <f>Share20[[#This Row],[Q1''2025]]-Share20[[#This Row],[Q4''2024]]</f>
        <v>0</v>
      </c>
    </row>
    <row r="340" spans="1:7" x14ac:dyDescent="0.45">
      <c r="A340" s="3" t="s">
        <v>513</v>
      </c>
      <c r="B340" s="2">
        <v>0</v>
      </c>
      <c r="C340" s="2">
        <v>0</v>
      </c>
      <c r="D340" s="2">
        <v>0</v>
      </c>
      <c r="E340" s="2">
        <v>0</v>
      </c>
      <c r="F340" s="2">
        <f>VLOOKUP(Share20[[#This Row],[Station]],'[10]Reach and Share'!$A$3:$C$562,3,0)</f>
        <v>0</v>
      </c>
      <c r="G340" s="2">
        <f>Share20[[#This Row],[Q1''2025]]-Share20[[#This Row],[Q4''2024]]</f>
        <v>0</v>
      </c>
    </row>
    <row r="341" spans="1:7" x14ac:dyDescent="0.45">
      <c r="A341" s="3" t="s">
        <v>505</v>
      </c>
      <c r="B341" s="2">
        <v>0</v>
      </c>
      <c r="C341" s="2">
        <v>0</v>
      </c>
      <c r="D341" s="2">
        <v>0</v>
      </c>
      <c r="E341" s="2">
        <v>0</v>
      </c>
      <c r="F341" s="2">
        <f>VLOOKUP(Share20[[#This Row],[Station]],'[10]Reach and Share'!$A$3:$C$562,3,0)</f>
        <v>0</v>
      </c>
      <c r="G341" s="2">
        <f>Share20[[#This Row],[Q1''2025]]-Share20[[#This Row],[Q4''2024]]</f>
        <v>0</v>
      </c>
    </row>
    <row r="342" spans="1:7" x14ac:dyDescent="0.45">
      <c r="A342" s="3" t="s">
        <v>486</v>
      </c>
      <c r="B342" s="2">
        <v>0</v>
      </c>
      <c r="C342" s="2">
        <v>0</v>
      </c>
      <c r="D342" s="2">
        <v>0</v>
      </c>
      <c r="E342" s="2">
        <v>0</v>
      </c>
      <c r="F342" s="2">
        <f>VLOOKUP(Share20[[#This Row],[Station]],'[10]Reach and Share'!$A$3:$C$562,3,0)</f>
        <v>0</v>
      </c>
      <c r="G342" s="2">
        <f>Share20[[#This Row],[Q1''2025]]-Share20[[#This Row],[Q4''2024]]</f>
        <v>0</v>
      </c>
    </row>
    <row r="343" spans="1:7" x14ac:dyDescent="0.45">
      <c r="A343" s="3" t="s">
        <v>84</v>
      </c>
      <c r="B343" s="2">
        <v>0</v>
      </c>
      <c r="C343" s="2">
        <v>0</v>
      </c>
      <c r="D343" s="2">
        <v>0</v>
      </c>
      <c r="E343" s="2">
        <v>0</v>
      </c>
      <c r="F343" s="2">
        <f>VLOOKUP(Share20[[#This Row],[Station]],'[10]Reach and Share'!$A$3:$C$562,3,0)</f>
        <v>0</v>
      </c>
      <c r="G343" s="2">
        <f>Share20[[#This Row],[Q1''2025]]-Share20[[#This Row],[Q4''2024]]</f>
        <v>0</v>
      </c>
    </row>
    <row r="344" spans="1:7" x14ac:dyDescent="0.45">
      <c r="A344" s="3" t="s">
        <v>311</v>
      </c>
      <c r="B344" s="2">
        <v>0</v>
      </c>
      <c r="C344" s="2">
        <v>0</v>
      </c>
      <c r="D344" s="2">
        <v>0</v>
      </c>
      <c r="E344" s="2">
        <v>0</v>
      </c>
      <c r="F344" s="2">
        <f>VLOOKUP(Share20[[#This Row],[Station]],'[10]Reach and Share'!$A$3:$C$562,3,0)</f>
        <v>0</v>
      </c>
      <c r="G344" s="2">
        <f>Share20[[#This Row],[Q1''2025]]-Share20[[#This Row],[Q4''2024]]</f>
        <v>0</v>
      </c>
    </row>
    <row r="345" spans="1:7" x14ac:dyDescent="0.45">
      <c r="A345" s="3" t="s">
        <v>487</v>
      </c>
      <c r="B345" s="2">
        <v>1.2562814070351761E-3</v>
      </c>
      <c r="C345" s="2">
        <v>0</v>
      </c>
      <c r="D345" s="2">
        <v>1.2562814070351761E-3</v>
      </c>
      <c r="E345" s="2">
        <v>0</v>
      </c>
      <c r="F345" s="2">
        <f>VLOOKUP(Share20[[#This Row],[Station]],'[10]Reach and Share'!$A$3:$C$562,3,0)</f>
        <v>0</v>
      </c>
      <c r="G345" s="2">
        <f>Share20[[#This Row],[Q1''2025]]-Share20[[#This Row],[Q4''2024]]</f>
        <v>0</v>
      </c>
    </row>
    <row r="346" spans="1:7" x14ac:dyDescent="0.45">
      <c r="A346" s="3" t="s">
        <v>89</v>
      </c>
      <c r="B346" s="2">
        <v>0</v>
      </c>
      <c r="C346" s="2">
        <v>0</v>
      </c>
      <c r="D346" s="2">
        <v>0</v>
      </c>
      <c r="E346" s="2">
        <v>0</v>
      </c>
      <c r="F346" s="2">
        <f>VLOOKUP(Share20[[#This Row],[Station]],'[10]Reach and Share'!$A$3:$C$562,3,0)</f>
        <v>0</v>
      </c>
      <c r="G346" s="2">
        <f>Share20[[#This Row],[Q1''2025]]-Share20[[#This Row],[Q4''2024]]</f>
        <v>0</v>
      </c>
    </row>
    <row r="347" spans="1:7" x14ac:dyDescent="0.45">
      <c r="A347" s="3" t="s">
        <v>85</v>
      </c>
      <c r="B347" s="2">
        <v>0</v>
      </c>
      <c r="C347" s="2">
        <v>0</v>
      </c>
      <c r="D347" s="2">
        <v>0</v>
      </c>
      <c r="E347" s="2">
        <v>0</v>
      </c>
      <c r="F347" s="2">
        <f>VLOOKUP(Share20[[#This Row],[Station]],'[10]Reach and Share'!$A$3:$C$562,3,0)</f>
        <v>0</v>
      </c>
      <c r="G347" s="2">
        <f>Share20[[#This Row],[Q1''2025]]-Share20[[#This Row],[Q4''2024]]</f>
        <v>0</v>
      </c>
    </row>
    <row r="348" spans="1:7" x14ac:dyDescent="0.45">
      <c r="A348" s="3" t="s">
        <v>75</v>
      </c>
      <c r="B348" s="2">
        <v>0</v>
      </c>
      <c r="C348" s="2">
        <v>0</v>
      </c>
      <c r="D348" s="2">
        <v>0</v>
      </c>
      <c r="E348" s="2">
        <v>0</v>
      </c>
      <c r="F348" s="2">
        <f>VLOOKUP(Share20[[#This Row],[Station]],'[10]Reach and Share'!$A$3:$C$562,3,0)</f>
        <v>0</v>
      </c>
      <c r="G348" s="2">
        <f>Share20[[#This Row],[Q1''2025]]-Share20[[#This Row],[Q4''2024]]</f>
        <v>0</v>
      </c>
    </row>
    <row r="349" spans="1:7" x14ac:dyDescent="0.45">
      <c r="A349" s="3" t="s">
        <v>148</v>
      </c>
      <c r="B349" s="2">
        <v>0</v>
      </c>
      <c r="C349" s="2">
        <v>0</v>
      </c>
      <c r="D349" s="2">
        <v>2.9313232830820769E-3</v>
      </c>
      <c r="E349" s="2">
        <v>0</v>
      </c>
      <c r="F349" s="2">
        <f>VLOOKUP(Share20[[#This Row],[Station]],'[10]Reach and Share'!$A$3:$C$562,3,0)</f>
        <v>0</v>
      </c>
      <c r="G349" s="2">
        <f>Share20[[#This Row],[Q1''2025]]-Share20[[#This Row],[Q4''2024]]</f>
        <v>0</v>
      </c>
    </row>
    <row r="350" spans="1:7" x14ac:dyDescent="0.45">
      <c r="A350" s="3" t="s">
        <v>299</v>
      </c>
      <c r="B350" s="2">
        <v>0</v>
      </c>
      <c r="C350" s="2">
        <v>0</v>
      </c>
      <c r="D350" s="2">
        <v>0</v>
      </c>
      <c r="E350" s="2">
        <v>0</v>
      </c>
      <c r="F350" s="2">
        <f>VLOOKUP(Share20[[#This Row],[Station]],'[10]Reach and Share'!$A$3:$C$562,3,0)</f>
        <v>0</v>
      </c>
      <c r="G350" s="2">
        <f>Share20[[#This Row],[Q1''2025]]-Share20[[#This Row],[Q4''2024]]</f>
        <v>0</v>
      </c>
    </row>
    <row r="351" spans="1:7" x14ac:dyDescent="0.45">
      <c r="A351" s="3" t="s">
        <v>333</v>
      </c>
      <c r="B351" s="2">
        <v>0</v>
      </c>
      <c r="C351" s="2">
        <v>0</v>
      </c>
      <c r="D351" s="2">
        <v>0</v>
      </c>
      <c r="E351" s="2">
        <v>0</v>
      </c>
      <c r="F351" s="2">
        <f>VLOOKUP(Share20[[#This Row],[Station]],'[10]Reach and Share'!$A$3:$C$562,3,0)</f>
        <v>0</v>
      </c>
      <c r="G351" s="2">
        <f>Share20[[#This Row],[Q1''2025]]-Share20[[#This Row],[Q4''2024]]</f>
        <v>0</v>
      </c>
    </row>
    <row r="352" spans="1:7" x14ac:dyDescent="0.45">
      <c r="A352" s="3" t="s">
        <v>194</v>
      </c>
      <c r="B352" s="2">
        <v>0</v>
      </c>
      <c r="C352" s="2">
        <v>0</v>
      </c>
      <c r="D352" s="2">
        <v>0</v>
      </c>
      <c r="E352" s="2">
        <v>0</v>
      </c>
      <c r="F352" s="2">
        <f>VLOOKUP(Share20[[#This Row],[Station]],'[10]Reach and Share'!$A$3:$C$562,3,0)</f>
        <v>0</v>
      </c>
      <c r="G352" s="2">
        <f>Share20[[#This Row],[Q1''2025]]-Share20[[#This Row],[Q4''2024]]</f>
        <v>0</v>
      </c>
    </row>
    <row r="353" spans="1:7" x14ac:dyDescent="0.45">
      <c r="A353" s="3" t="s">
        <v>176</v>
      </c>
      <c r="B353" s="2">
        <v>0</v>
      </c>
      <c r="C353" s="2">
        <v>0</v>
      </c>
      <c r="D353" s="2">
        <v>0</v>
      </c>
      <c r="E353" s="2">
        <v>0</v>
      </c>
      <c r="F353" s="2">
        <f>VLOOKUP(Share20[[#This Row],[Station]],'[10]Reach and Share'!$A$3:$C$562,3,0)</f>
        <v>0</v>
      </c>
      <c r="G353" s="2">
        <f>Share20[[#This Row],[Q1''2025]]-Share20[[#This Row],[Q4''2024]]</f>
        <v>0</v>
      </c>
    </row>
    <row r="354" spans="1:7" x14ac:dyDescent="0.45">
      <c r="A354" s="3" t="s">
        <v>151</v>
      </c>
      <c r="B354" s="2">
        <v>0</v>
      </c>
      <c r="C354" s="2">
        <v>0</v>
      </c>
      <c r="D354" s="2">
        <v>0</v>
      </c>
      <c r="E354" s="2">
        <v>0</v>
      </c>
      <c r="F354" s="2">
        <f>VLOOKUP(Share20[[#This Row],[Station]],'[10]Reach and Share'!$A$3:$C$562,3,0)</f>
        <v>0</v>
      </c>
      <c r="G354" s="2">
        <f>Share20[[#This Row],[Q1''2025]]-Share20[[#This Row],[Q4''2024]]</f>
        <v>0</v>
      </c>
    </row>
    <row r="355" spans="1:7" x14ac:dyDescent="0.45">
      <c r="A355" s="3" t="s">
        <v>461</v>
      </c>
      <c r="B355" s="2">
        <v>0</v>
      </c>
      <c r="C355" s="2">
        <v>0</v>
      </c>
      <c r="D355" s="2">
        <v>0</v>
      </c>
      <c r="E355" s="2">
        <v>0</v>
      </c>
      <c r="F355" s="2">
        <f>VLOOKUP(Share20[[#This Row],[Station]],'[10]Reach and Share'!$A$3:$C$562,3,0)</f>
        <v>0</v>
      </c>
      <c r="G355" s="2">
        <f>Share20[[#This Row],[Q1''2025]]-Share20[[#This Row],[Q4''2024]]</f>
        <v>0</v>
      </c>
    </row>
    <row r="356" spans="1:7" x14ac:dyDescent="0.45">
      <c r="A356" s="3" t="s">
        <v>449</v>
      </c>
      <c r="B356" s="2">
        <v>0</v>
      </c>
      <c r="C356" s="2">
        <v>0</v>
      </c>
      <c r="D356" s="2">
        <v>0</v>
      </c>
      <c r="E356" s="2">
        <v>0</v>
      </c>
      <c r="F356" s="2">
        <f>VLOOKUP(Share20[[#This Row],[Station]],'[10]Reach and Share'!$A$3:$C$562,3,0)</f>
        <v>0</v>
      </c>
      <c r="G356" s="2">
        <f>Share20[[#This Row],[Q1''2025]]-Share20[[#This Row],[Q4''2024]]</f>
        <v>0</v>
      </c>
    </row>
    <row r="357" spans="1:7" x14ac:dyDescent="0.45">
      <c r="A357" s="3" t="s">
        <v>88</v>
      </c>
      <c r="B357" s="2">
        <v>0</v>
      </c>
      <c r="C357" s="2">
        <v>3.3176889464314606E-3</v>
      </c>
      <c r="D357" s="2">
        <v>0</v>
      </c>
      <c r="E357" s="2">
        <v>0</v>
      </c>
      <c r="F357" s="2">
        <f>VLOOKUP(Share20[[#This Row],[Station]],'[10]Reach and Share'!$A$3:$C$562,3,0)</f>
        <v>0</v>
      </c>
      <c r="G357" s="2">
        <f>Share20[[#This Row],[Q1''2025]]-Share20[[#This Row],[Q4''2024]]</f>
        <v>0</v>
      </c>
    </row>
    <row r="358" spans="1:7" x14ac:dyDescent="0.45">
      <c r="A358" s="3" t="s">
        <v>327</v>
      </c>
      <c r="B358" s="2">
        <v>0</v>
      </c>
      <c r="C358" s="2">
        <v>0</v>
      </c>
      <c r="D358" s="2">
        <v>0</v>
      </c>
      <c r="E358" s="2">
        <v>0</v>
      </c>
      <c r="F358" s="2">
        <f>VLOOKUP(Share20[[#This Row],[Station]],'[10]Reach and Share'!$A$3:$C$562,3,0)</f>
        <v>0</v>
      </c>
      <c r="G358" s="2">
        <f>Share20[[#This Row],[Q1''2025]]-Share20[[#This Row],[Q4''2024]]</f>
        <v>0</v>
      </c>
    </row>
    <row r="359" spans="1:7" x14ac:dyDescent="0.45">
      <c r="A359" s="3" t="s">
        <v>335</v>
      </c>
      <c r="B359" s="2">
        <v>0</v>
      </c>
      <c r="C359" s="2">
        <v>0</v>
      </c>
      <c r="D359" s="2">
        <v>0</v>
      </c>
      <c r="E359" s="2">
        <v>0</v>
      </c>
      <c r="F359" s="2">
        <f>VLOOKUP(Share20[[#This Row],[Station]],'[10]Reach and Share'!$A$3:$C$562,3,0)</f>
        <v>0</v>
      </c>
      <c r="G359" s="2">
        <f>Share20[[#This Row],[Q1''2025]]-Share20[[#This Row],[Q4''2024]]</f>
        <v>0</v>
      </c>
    </row>
    <row r="360" spans="1:7" x14ac:dyDescent="0.45">
      <c r="A360" s="3" t="s">
        <v>232</v>
      </c>
      <c r="B360" s="2">
        <v>0</v>
      </c>
      <c r="C360" s="2">
        <v>0</v>
      </c>
      <c r="D360" s="2">
        <v>0</v>
      </c>
      <c r="E360" s="2">
        <v>0</v>
      </c>
      <c r="F360" s="2">
        <f>VLOOKUP(Share20[[#This Row],[Station]],'[10]Reach and Share'!$A$3:$C$562,3,0)</f>
        <v>0</v>
      </c>
      <c r="G360" s="2">
        <f>Share20[[#This Row],[Q1''2025]]-Share20[[#This Row],[Q4''2024]]</f>
        <v>0</v>
      </c>
    </row>
    <row r="361" spans="1:7" x14ac:dyDescent="0.45">
      <c r="A361" s="3" t="s">
        <v>165</v>
      </c>
      <c r="B361" s="2">
        <v>0</v>
      </c>
      <c r="C361" s="2">
        <v>0</v>
      </c>
      <c r="D361" s="2">
        <v>0</v>
      </c>
      <c r="E361" s="2">
        <v>0</v>
      </c>
      <c r="F361" s="2">
        <f>VLOOKUP(Share20[[#This Row],[Station]],'[10]Reach and Share'!$A$3:$C$562,3,0)</f>
        <v>0</v>
      </c>
      <c r="G361" s="2">
        <f>Share20[[#This Row],[Q1''2025]]-Share20[[#This Row],[Q4''2024]]</f>
        <v>0</v>
      </c>
    </row>
    <row r="362" spans="1:7" x14ac:dyDescent="0.45">
      <c r="A362" s="3" t="s">
        <v>83</v>
      </c>
      <c r="B362" s="2">
        <v>0</v>
      </c>
      <c r="C362" s="2">
        <v>0</v>
      </c>
      <c r="D362" s="2">
        <v>0</v>
      </c>
      <c r="E362" s="2">
        <v>0</v>
      </c>
      <c r="F362" s="2">
        <f>VLOOKUP(Share20[[#This Row],[Station]],'[10]Reach and Share'!$A$3:$C$562,3,0)</f>
        <v>0</v>
      </c>
      <c r="G362" s="2">
        <f>Share20[[#This Row],[Q1''2025]]-Share20[[#This Row],[Q4''2024]]</f>
        <v>0</v>
      </c>
    </row>
    <row r="363" spans="1:7" x14ac:dyDescent="0.45">
      <c r="A363" s="3" t="s">
        <v>314</v>
      </c>
      <c r="B363" s="2">
        <v>0</v>
      </c>
      <c r="C363" s="2">
        <v>0</v>
      </c>
      <c r="D363" s="2">
        <v>0</v>
      </c>
      <c r="E363" s="2">
        <v>0</v>
      </c>
      <c r="F363" s="2">
        <f>VLOOKUP(Share20[[#This Row],[Station]],'[10]Reach and Share'!$A$3:$C$562,3,0)</f>
        <v>0</v>
      </c>
      <c r="G363" s="2">
        <f>Share20[[#This Row],[Q1''2025]]-Share20[[#This Row],[Q4''2024]]</f>
        <v>0</v>
      </c>
    </row>
    <row r="364" spans="1:7" x14ac:dyDescent="0.45">
      <c r="A364" s="3" t="s">
        <v>440</v>
      </c>
      <c r="B364" s="2">
        <v>0</v>
      </c>
      <c r="C364" s="2">
        <v>0</v>
      </c>
      <c r="D364" s="2">
        <v>0</v>
      </c>
      <c r="E364" s="2">
        <v>0</v>
      </c>
      <c r="F364" s="2">
        <f>VLOOKUP(Share20[[#This Row],[Station]],'[10]Reach and Share'!$A$3:$C$562,3,0)</f>
        <v>0</v>
      </c>
      <c r="G364" s="2">
        <f>Share20[[#This Row],[Q1''2025]]-Share20[[#This Row],[Q4''2024]]</f>
        <v>0</v>
      </c>
    </row>
    <row r="365" spans="1:7" x14ac:dyDescent="0.45">
      <c r="A365" s="3" t="s">
        <v>234</v>
      </c>
      <c r="B365" s="2">
        <v>0</v>
      </c>
      <c r="C365" s="2">
        <v>0</v>
      </c>
      <c r="D365" s="2">
        <v>0</v>
      </c>
      <c r="E365" s="2">
        <v>0</v>
      </c>
      <c r="F365" s="2">
        <f>VLOOKUP(Share20[[#This Row],[Station]],'[10]Reach and Share'!$A$3:$C$562,3,0)</f>
        <v>0</v>
      </c>
      <c r="G365" s="2">
        <f>Share20[[#This Row],[Q1''2025]]-Share20[[#This Row],[Q4''2024]]</f>
        <v>0</v>
      </c>
    </row>
    <row r="366" spans="1:7" x14ac:dyDescent="0.45">
      <c r="A366" s="3" t="s">
        <v>294</v>
      </c>
      <c r="B366" s="2">
        <v>0</v>
      </c>
      <c r="C366" s="2">
        <v>0</v>
      </c>
      <c r="D366" s="2">
        <v>0</v>
      </c>
      <c r="E366" s="2">
        <v>0</v>
      </c>
      <c r="F366" s="2">
        <f>VLOOKUP(Share20[[#This Row],[Station]],'[10]Reach and Share'!$A$3:$C$562,3,0)</f>
        <v>0</v>
      </c>
      <c r="G366" s="2">
        <f>Share20[[#This Row],[Q1''2025]]-Share20[[#This Row],[Q4''2024]]</f>
        <v>0</v>
      </c>
    </row>
    <row r="367" spans="1:7" x14ac:dyDescent="0.45">
      <c r="A367" s="3" t="s">
        <v>296</v>
      </c>
      <c r="B367" s="2">
        <v>0</v>
      </c>
      <c r="C367" s="2">
        <v>0</v>
      </c>
      <c r="D367" s="2">
        <v>0</v>
      </c>
      <c r="E367" s="2">
        <v>0</v>
      </c>
      <c r="F367" s="2">
        <f>VLOOKUP(Share20[[#This Row],[Station]],'[10]Reach and Share'!$A$3:$C$562,3,0)</f>
        <v>0</v>
      </c>
      <c r="G367" s="2">
        <f>Share20[[#This Row],[Q1''2025]]-Share20[[#This Row],[Q4''2024]]</f>
        <v>0</v>
      </c>
    </row>
    <row r="368" spans="1:7" x14ac:dyDescent="0.45">
      <c r="A368" s="3" t="s">
        <v>298</v>
      </c>
      <c r="B368" s="2">
        <v>0</v>
      </c>
      <c r="C368" s="2">
        <v>0</v>
      </c>
      <c r="D368" s="2">
        <v>0</v>
      </c>
      <c r="E368" s="2">
        <v>0</v>
      </c>
      <c r="F368" s="2">
        <f>VLOOKUP(Share20[[#This Row],[Station]],'[10]Reach and Share'!$A$3:$C$562,3,0)</f>
        <v>0</v>
      </c>
      <c r="G368" s="2">
        <f>Share20[[#This Row],[Q1''2025]]-Share20[[#This Row],[Q4''2024]]</f>
        <v>0</v>
      </c>
    </row>
    <row r="369" spans="1:7" x14ac:dyDescent="0.45">
      <c r="A369" s="3" t="s">
        <v>157</v>
      </c>
      <c r="B369" s="2">
        <v>0</v>
      </c>
      <c r="C369" s="2">
        <v>0</v>
      </c>
      <c r="D369" s="2">
        <v>0</v>
      </c>
      <c r="E369" s="2">
        <v>0</v>
      </c>
      <c r="F369" s="2">
        <f>VLOOKUP(Share20[[#This Row],[Station]],'[10]Reach and Share'!$A$3:$C$562,3,0)</f>
        <v>0</v>
      </c>
      <c r="G369" s="2">
        <f>Share20[[#This Row],[Q1''2025]]-Share20[[#This Row],[Q4''2024]]</f>
        <v>0</v>
      </c>
    </row>
    <row r="370" spans="1:7" x14ac:dyDescent="0.45">
      <c r="A370" s="3" t="s">
        <v>297</v>
      </c>
      <c r="B370" s="2">
        <v>0</v>
      </c>
      <c r="C370" s="2">
        <v>0</v>
      </c>
      <c r="D370" s="2">
        <v>0</v>
      </c>
      <c r="E370" s="2">
        <v>0</v>
      </c>
      <c r="F370" s="2">
        <f>VLOOKUP(Share20[[#This Row],[Station]],'[10]Reach and Share'!$A$3:$C$562,3,0)</f>
        <v>0</v>
      </c>
      <c r="G370" s="2">
        <f>Share20[[#This Row],[Q1''2025]]-Share20[[#This Row],[Q4''2024]]</f>
        <v>0</v>
      </c>
    </row>
    <row r="371" spans="1:7" x14ac:dyDescent="0.45">
      <c r="A371" s="3" t="s">
        <v>293</v>
      </c>
      <c r="B371" s="2">
        <v>0</v>
      </c>
      <c r="C371" s="2">
        <v>0</v>
      </c>
      <c r="D371" s="2">
        <v>0</v>
      </c>
      <c r="E371" s="2">
        <v>0</v>
      </c>
      <c r="F371" s="2">
        <f>VLOOKUP(Share20[[#This Row],[Station]],'[10]Reach and Share'!$A$3:$C$562,3,0)</f>
        <v>0</v>
      </c>
      <c r="G371" s="2">
        <f>Share20[[#This Row],[Q1''2025]]-Share20[[#This Row],[Q4''2024]]</f>
        <v>0</v>
      </c>
    </row>
    <row r="372" spans="1:7" x14ac:dyDescent="0.45">
      <c r="A372" s="3" t="s">
        <v>303</v>
      </c>
      <c r="B372" s="2">
        <v>0</v>
      </c>
      <c r="C372" s="2">
        <v>0</v>
      </c>
      <c r="D372" s="2">
        <v>0</v>
      </c>
      <c r="E372" s="2">
        <v>0</v>
      </c>
      <c r="F372" s="2">
        <f>VLOOKUP(Share20[[#This Row],[Station]],'[10]Reach and Share'!$A$3:$C$562,3,0)</f>
        <v>0</v>
      </c>
      <c r="G372" s="2">
        <f>Share20[[#This Row],[Q1''2025]]-Share20[[#This Row],[Q4''2024]]</f>
        <v>0</v>
      </c>
    </row>
    <row r="373" spans="1:7" x14ac:dyDescent="0.45">
      <c r="A373" s="3" t="s">
        <v>467</v>
      </c>
      <c r="B373" s="2">
        <v>0</v>
      </c>
      <c r="C373" s="2">
        <v>0</v>
      </c>
      <c r="D373" s="2">
        <v>0</v>
      </c>
      <c r="E373" s="2">
        <v>0</v>
      </c>
      <c r="F373" s="2">
        <f>VLOOKUP(Share20[[#This Row],[Station]],'[10]Reach and Share'!$A$3:$C$562,3,0)</f>
        <v>0</v>
      </c>
      <c r="G373" s="2">
        <f>Share20[[#This Row],[Q1''2025]]-Share20[[#This Row],[Q4''2024]]</f>
        <v>0</v>
      </c>
    </row>
    <row r="374" spans="1:7" x14ac:dyDescent="0.45">
      <c r="A374" s="3" t="s">
        <v>38</v>
      </c>
      <c r="B374" s="2">
        <v>0</v>
      </c>
      <c r="C374" s="2">
        <v>0</v>
      </c>
      <c r="D374" s="2">
        <v>0</v>
      </c>
      <c r="E374" s="2">
        <v>0</v>
      </c>
      <c r="F374" s="2">
        <f>VLOOKUP(Share20[[#This Row],[Station]],'[10]Reach and Share'!$A$3:$C$562,3,0)</f>
        <v>0</v>
      </c>
      <c r="G374" s="2">
        <f>Share20[[#This Row],[Q1''2025]]-Share20[[#This Row],[Q4''2024]]</f>
        <v>0</v>
      </c>
    </row>
    <row r="375" spans="1:7" x14ac:dyDescent="0.45">
      <c r="A375" s="3" t="s">
        <v>171</v>
      </c>
      <c r="B375" s="2">
        <v>0</v>
      </c>
      <c r="C375" s="2">
        <v>0</v>
      </c>
      <c r="D375" s="2">
        <v>0</v>
      </c>
      <c r="E375" s="2">
        <v>0</v>
      </c>
      <c r="F375" s="2">
        <f>VLOOKUP(Share20[[#This Row],[Station]],'[10]Reach and Share'!$A$3:$C$562,3,0)</f>
        <v>0</v>
      </c>
      <c r="G375" s="2">
        <f>Share20[[#This Row],[Q1''2025]]-Share20[[#This Row],[Q4''2024]]</f>
        <v>0</v>
      </c>
    </row>
    <row r="376" spans="1:7" x14ac:dyDescent="0.45">
      <c r="A376" s="3" t="s">
        <v>313</v>
      </c>
      <c r="B376" s="2">
        <v>0</v>
      </c>
      <c r="C376" s="2">
        <v>0</v>
      </c>
      <c r="D376" s="2">
        <v>0</v>
      </c>
      <c r="E376" s="2">
        <v>0</v>
      </c>
      <c r="F376" s="2">
        <f>VLOOKUP(Share20[[#This Row],[Station]],'[10]Reach and Share'!$A$3:$C$562,3,0)</f>
        <v>0</v>
      </c>
      <c r="G376" s="2">
        <f>Share20[[#This Row],[Q1''2025]]-Share20[[#This Row],[Q4''2024]]</f>
        <v>0</v>
      </c>
    </row>
    <row r="377" spans="1:7" x14ac:dyDescent="0.45">
      <c r="A377" s="3" t="s">
        <v>459</v>
      </c>
      <c r="B377" s="2">
        <v>0</v>
      </c>
      <c r="C377" s="2">
        <v>0</v>
      </c>
      <c r="D377" s="2">
        <v>0</v>
      </c>
      <c r="E377" s="2">
        <v>0</v>
      </c>
      <c r="F377" s="2">
        <f>VLOOKUP(Share20[[#This Row],[Station]],'[10]Reach and Share'!$A$3:$C$562,3,0)</f>
        <v>0</v>
      </c>
      <c r="G377" s="2">
        <f>Share20[[#This Row],[Q1''2025]]-Share20[[#This Row],[Q4''2024]]</f>
        <v>0</v>
      </c>
    </row>
    <row r="378" spans="1:7" x14ac:dyDescent="0.45">
      <c r="A378" s="3" t="s">
        <v>177</v>
      </c>
      <c r="B378" s="2">
        <v>0</v>
      </c>
      <c r="C378" s="2">
        <v>0</v>
      </c>
      <c r="D378" s="2">
        <v>0</v>
      </c>
      <c r="E378" s="2">
        <v>0</v>
      </c>
      <c r="F378" s="2">
        <f>VLOOKUP(Share20[[#This Row],[Station]],'[10]Reach and Share'!$A$3:$C$562,3,0)</f>
        <v>0</v>
      </c>
      <c r="G378" s="2">
        <f>Share20[[#This Row],[Q1''2025]]-Share20[[#This Row],[Q4''2024]]</f>
        <v>0</v>
      </c>
    </row>
    <row r="379" spans="1:7" x14ac:dyDescent="0.45">
      <c r="A379" s="3" t="s">
        <v>403</v>
      </c>
      <c r="B379" s="2">
        <v>0</v>
      </c>
      <c r="C379" s="2">
        <v>0</v>
      </c>
      <c r="D379" s="2">
        <v>0</v>
      </c>
      <c r="E379" s="2">
        <v>0</v>
      </c>
      <c r="F379" s="2">
        <f>VLOOKUP(Share20[[#This Row],[Station]],'[10]Reach and Share'!$A$3:$C$562,3,0)</f>
        <v>0</v>
      </c>
      <c r="G379" s="2">
        <f>Share20[[#This Row],[Q1''2025]]-Share20[[#This Row],[Q4''2024]]</f>
        <v>0</v>
      </c>
    </row>
    <row r="380" spans="1:7" x14ac:dyDescent="0.45">
      <c r="A380" s="3" t="s">
        <v>468</v>
      </c>
      <c r="B380" s="2">
        <v>0</v>
      </c>
      <c r="C380" s="2">
        <v>0</v>
      </c>
      <c r="D380" s="2">
        <v>0</v>
      </c>
      <c r="E380" s="2">
        <v>0</v>
      </c>
      <c r="F380" s="2">
        <f>VLOOKUP(Share20[[#This Row],[Station]],'[10]Reach and Share'!$A$3:$C$562,3,0)</f>
        <v>0</v>
      </c>
      <c r="G380" s="2">
        <f>Share20[[#This Row],[Q1''2025]]-Share20[[#This Row],[Q4''2024]]</f>
        <v>0</v>
      </c>
    </row>
    <row r="381" spans="1:7" x14ac:dyDescent="0.45">
      <c r="A381" s="3" t="s">
        <v>402</v>
      </c>
      <c r="B381" s="2">
        <v>0</v>
      </c>
      <c r="C381" s="2">
        <v>0</v>
      </c>
      <c r="D381" s="2">
        <v>0</v>
      </c>
      <c r="E381" s="2">
        <v>0</v>
      </c>
      <c r="F381" s="2">
        <f>VLOOKUP(Share20[[#This Row],[Station]],'[10]Reach and Share'!$A$3:$C$562,3,0)</f>
        <v>0</v>
      </c>
      <c r="G381" s="2">
        <f>Share20[[#This Row],[Q1''2025]]-Share20[[#This Row],[Q4''2024]]</f>
        <v>0</v>
      </c>
    </row>
    <row r="382" spans="1:7" x14ac:dyDescent="0.45">
      <c r="A382" s="3" t="s">
        <v>404</v>
      </c>
      <c r="B382" s="2">
        <v>0</v>
      </c>
      <c r="C382" s="2">
        <v>0</v>
      </c>
      <c r="D382" s="2">
        <v>0</v>
      </c>
      <c r="E382" s="2">
        <v>0</v>
      </c>
      <c r="F382" s="2">
        <f>VLOOKUP(Share20[[#This Row],[Station]],'[10]Reach and Share'!$A$3:$C$562,3,0)</f>
        <v>0</v>
      </c>
      <c r="G382" s="2">
        <f>Share20[[#This Row],[Q1''2025]]-Share20[[#This Row],[Q4''2024]]</f>
        <v>0</v>
      </c>
    </row>
    <row r="383" spans="1:7" x14ac:dyDescent="0.45">
      <c r="A383" s="3" t="s">
        <v>465</v>
      </c>
      <c r="B383" s="2">
        <v>0</v>
      </c>
      <c r="C383" s="2">
        <v>0</v>
      </c>
      <c r="D383" s="2">
        <v>0</v>
      </c>
      <c r="E383" s="2">
        <v>0</v>
      </c>
      <c r="F383" s="2">
        <f>VLOOKUP(Share20[[#This Row],[Station]],'[10]Reach and Share'!$A$3:$C$562,3,0)</f>
        <v>0</v>
      </c>
      <c r="G383" s="2">
        <f>Share20[[#This Row],[Q1''2025]]-Share20[[#This Row],[Q4''2024]]</f>
        <v>0</v>
      </c>
    </row>
    <row r="384" spans="1:7" x14ac:dyDescent="0.45">
      <c r="A384" s="3" t="s">
        <v>394</v>
      </c>
      <c r="B384" s="2">
        <v>0</v>
      </c>
      <c r="C384" s="2">
        <v>0</v>
      </c>
      <c r="D384" s="2">
        <v>0</v>
      </c>
      <c r="E384" s="2">
        <v>0</v>
      </c>
      <c r="F384" s="2">
        <f>VLOOKUP(Share20[[#This Row],[Station]],'[10]Reach and Share'!$A$3:$C$562,3,0)</f>
        <v>0</v>
      </c>
      <c r="G384" s="2">
        <f>Share20[[#This Row],[Q1''2025]]-Share20[[#This Row],[Q4''2024]]</f>
        <v>0</v>
      </c>
    </row>
    <row r="385" spans="1:7" x14ac:dyDescent="0.45">
      <c r="A385" s="3" t="s">
        <v>405</v>
      </c>
      <c r="B385" s="2">
        <v>0</v>
      </c>
      <c r="C385" s="2">
        <v>0</v>
      </c>
      <c r="D385" s="2">
        <v>0</v>
      </c>
      <c r="E385" s="2">
        <v>0</v>
      </c>
      <c r="F385" s="2">
        <f>VLOOKUP(Share20[[#This Row],[Station]],'[10]Reach and Share'!$A$3:$C$562,3,0)</f>
        <v>0</v>
      </c>
      <c r="G385" s="2">
        <f>Share20[[#This Row],[Q1''2025]]-Share20[[#This Row],[Q4''2024]]</f>
        <v>0</v>
      </c>
    </row>
    <row r="386" spans="1:7" x14ac:dyDescent="0.45">
      <c r="A386" s="3" t="s">
        <v>401</v>
      </c>
      <c r="B386" s="2">
        <v>0</v>
      </c>
      <c r="C386" s="2">
        <v>0</v>
      </c>
      <c r="D386" s="2">
        <v>0</v>
      </c>
      <c r="E386" s="2">
        <v>0</v>
      </c>
      <c r="F386" s="2">
        <f>VLOOKUP(Share20[[#This Row],[Station]],'[10]Reach and Share'!$A$3:$C$562,3,0)</f>
        <v>0</v>
      </c>
      <c r="G386" s="2">
        <f>Share20[[#This Row],[Q1''2025]]-Share20[[#This Row],[Q4''2024]]</f>
        <v>0</v>
      </c>
    </row>
    <row r="387" spans="1:7" x14ac:dyDescent="0.45">
      <c r="A387" s="3" t="s">
        <v>475</v>
      </c>
      <c r="B387" s="2">
        <v>0</v>
      </c>
      <c r="C387" s="2">
        <v>0</v>
      </c>
      <c r="D387" s="2">
        <v>0</v>
      </c>
      <c r="E387" s="2">
        <v>0</v>
      </c>
      <c r="F387" s="2">
        <f>VLOOKUP(Share20[[#This Row],[Station]],'[10]Reach and Share'!$A$3:$C$562,3,0)</f>
        <v>0</v>
      </c>
      <c r="G387" s="2">
        <f>Share20[[#This Row],[Q1''2025]]-Share20[[#This Row],[Q4''2024]]</f>
        <v>0</v>
      </c>
    </row>
    <row r="388" spans="1:7" x14ac:dyDescent="0.45">
      <c r="A388" s="3" t="s">
        <v>388</v>
      </c>
      <c r="B388" s="2">
        <v>0</v>
      </c>
      <c r="C388" s="2">
        <v>0</v>
      </c>
      <c r="D388" s="2">
        <v>0</v>
      </c>
      <c r="E388" s="2">
        <v>0</v>
      </c>
      <c r="F388" s="2">
        <f>VLOOKUP(Share20[[#This Row],[Station]],'[10]Reach and Share'!$A$3:$C$562,3,0)</f>
        <v>0</v>
      </c>
      <c r="G388" s="2">
        <f>Share20[[#This Row],[Q1''2025]]-Share20[[#This Row],[Q4''2024]]</f>
        <v>0</v>
      </c>
    </row>
    <row r="389" spans="1:7" x14ac:dyDescent="0.45">
      <c r="A389" s="3" t="s">
        <v>397</v>
      </c>
      <c r="B389" s="2">
        <v>0</v>
      </c>
      <c r="C389" s="2">
        <v>0</v>
      </c>
      <c r="D389" s="2">
        <v>1.214405360134003E-2</v>
      </c>
      <c r="E389" s="2">
        <v>0</v>
      </c>
      <c r="F389" s="2">
        <f>VLOOKUP(Share20[[#This Row],[Station]],'[10]Reach and Share'!$A$3:$C$562,3,0)</f>
        <v>0</v>
      </c>
      <c r="G389" s="2">
        <f>Share20[[#This Row],[Q1''2025]]-Share20[[#This Row],[Q4''2024]]</f>
        <v>0</v>
      </c>
    </row>
    <row r="390" spans="1:7" x14ac:dyDescent="0.45">
      <c r="A390" s="3" t="s">
        <v>502</v>
      </c>
      <c r="B390" s="2">
        <v>0</v>
      </c>
      <c r="C390" s="2">
        <v>0</v>
      </c>
      <c r="D390" s="2">
        <v>0</v>
      </c>
      <c r="E390" s="2">
        <v>0</v>
      </c>
      <c r="F390" s="2">
        <f>VLOOKUP(Share20[[#This Row],[Station]],'[10]Reach and Share'!$A$3:$C$562,3,0)</f>
        <v>0</v>
      </c>
      <c r="G390" s="2">
        <f>Share20[[#This Row],[Q1''2025]]-Share20[[#This Row],[Q4''2024]]</f>
        <v>0</v>
      </c>
    </row>
    <row r="391" spans="1:7" x14ac:dyDescent="0.45">
      <c r="A391" s="3" t="s">
        <v>400</v>
      </c>
      <c r="B391" s="2">
        <v>0</v>
      </c>
      <c r="C391" s="2">
        <v>0</v>
      </c>
      <c r="D391" s="2">
        <v>0</v>
      </c>
      <c r="E391" s="2">
        <v>0</v>
      </c>
      <c r="F391" s="2">
        <f>VLOOKUP(Share20[[#This Row],[Station]],'[10]Reach and Share'!$A$3:$C$562,3,0)</f>
        <v>0</v>
      </c>
      <c r="G391" s="2">
        <f>Share20[[#This Row],[Q1''2025]]-Share20[[#This Row],[Q4''2024]]</f>
        <v>0</v>
      </c>
    </row>
    <row r="392" spans="1:7" x14ac:dyDescent="0.45">
      <c r="A392" s="3" t="s">
        <v>398</v>
      </c>
      <c r="B392" s="2">
        <v>0</v>
      </c>
      <c r="C392" s="2">
        <v>0</v>
      </c>
      <c r="D392" s="2">
        <v>0</v>
      </c>
      <c r="E392" s="2">
        <v>0</v>
      </c>
      <c r="F392" s="2">
        <f>VLOOKUP(Share20[[#This Row],[Station]],'[10]Reach and Share'!$A$3:$C$562,3,0)</f>
        <v>0</v>
      </c>
      <c r="G392" s="2">
        <f>Share20[[#This Row],[Q1''2025]]-Share20[[#This Row],[Q4''2024]]</f>
        <v>0</v>
      </c>
    </row>
    <row r="393" spans="1:7" x14ac:dyDescent="0.45">
      <c r="A393" s="3" t="s">
        <v>521</v>
      </c>
      <c r="B393" s="2">
        <v>0</v>
      </c>
      <c r="C393" s="2">
        <v>0</v>
      </c>
      <c r="D393" s="2">
        <v>0</v>
      </c>
      <c r="E393" s="2">
        <v>0</v>
      </c>
      <c r="F393" s="2">
        <f>VLOOKUP(Share20[[#This Row],[Station]],'[10]Reach and Share'!$A$3:$C$562,3,0)</f>
        <v>0</v>
      </c>
      <c r="G393" s="2">
        <f>Share20[[#This Row],[Q1''2025]]-Share20[[#This Row],[Q4''2024]]</f>
        <v>0</v>
      </c>
    </row>
    <row r="394" spans="1:7" x14ac:dyDescent="0.45">
      <c r="A394" s="3" t="s">
        <v>35</v>
      </c>
      <c r="B394" s="2">
        <v>0</v>
      </c>
      <c r="C394" s="2">
        <v>0</v>
      </c>
      <c r="D394" s="2">
        <v>0</v>
      </c>
      <c r="E394" s="2">
        <v>0</v>
      </c>
      <c r="F394" s="2">
        <f>VLOOKUP(Share20[[#This Row],[Station]],'[10]Reach and Share'!$A$3:$C$562,3,0)</f>
        <v>0</v>
      </c>
      <c r="G394" s="2">
        <f>Share20[[#This Row],[Q1''2025]]-Share20[[#This Row],[Q4''2024]]</f>
        <v>0</v>
      </c>
    </row>
    <row r="395" spans="1:7" x14ac:dyDescent="0.45">
      <c r="A395" s="3" t="s">
        <v>339</v>
      </c>
      <c r="B395" s="2">
        <v>0</v>
      </c>
      <c r="C395" s="2">
        <v>0</v>
      </c>
      <c r="D395" s="2">
        <v>0</v>
      </c>
      <c r="E395" s="2">
        <v>0</v>
      </c>
      <c r="F395" s="2">
        <f>VLOOKUP(Share20[[#This Row],[Station]],'[10]Reach and Share'!$A$3:$C$562,3,0)</f>
        <v>0</v>
      </c>
      <c r="G395" s="2">
        <f>Share20[[#This Row],[Q1''2025]]-Share20[[#This Row],[Q4''2024]]</f>
        <v>0</v>
      </c>
    </row>
    <row r="396" spans="1:7" x14ac:dyDescent="0.45">
      <c r="A396" s="3" t="s">
        <v>134</v>
      </c>
      <c r="B396" s="2">
        <v>0</v>
      </c>
      <c r="C396" s="2">
        <v>0</v>
      </c>
      <c r="D396" s="2">
        <v>0</v>
      </c>
      <c r="E396" s="2">
        <v>0</v>
      </c>
      <c r="F396" s="2">
        <f>VLOOKUP(Share20[[#This Row],[Station]],'[10]Reach and Share'!$A$3:$C$562,3,0)</f>
        <v>0</v>
      </c>
      <c r="G396" s="2">
        <f>Share20[[#This Row],[Q1''2025]]-Share20[[#This Row],[Q4''2024]]</f>
        <v>0</v>
      </c>
    </row>
    <row r="397" spans="1:7" x14ac:dyDescent="0.45">
      <c r="A397" s="3" t="s">
        <v>172</v>
      </c>
      <c r="B397" s="2">
        <v>0</v>
      </c>
      <c r="C397" s="2">
        <v>0</v>
      </c>
      <c r="D397" s="2">
        <v>0</v>
      </c>
      <c r="E397" s="2">
        <v>0</v>
      </c>
      <c r="F397" s="2">
        <f>VLOOKUP(Share20[[#This Row],[Station]],'[10]Reach and Share'!$A$3:$C$562,3,0)</f>
        <v>0</v>
      </c>
      <c r="G397" s="2">
        <f>Share20[[#This Row],[Q1''2025]]-Share20[[#This Row],[Q4''2024]]</f>
        <v>0</v>
      </c>
    </row>
    <row r="398" spans="1:7" x14ac:dyDescent="0.45">
      <c r="A398" s="3" t="s">
        <v>161</v>
      </c>
      <c r="B398" s="2">
        <v>0</v>
      </c>
      <c r="C398" s="2">
        <v>0</v>
      </c>
      <c r="D398" s="2">
        <v>0</v>
      </c>
      <c r="E398" s="2">
        <v>0</v>
      </c>
      <c r="F398" s="2">
        <f>VLOOKUP(Share20[[#This Row],[Station]],'[10]Reach and Share'!$A$3:$C$562,3,0)</f>
        <v>0</v>
      </c>
      <c r="G398" s="2">
        <f>Share20[[#This Row],[Q1''2025]]-Share20[[#This Row],[Q4''2024]]</f>
        <v>0</v>
      </c>
    </row>
    <row r="399" spans="1:7" x14ac:dyDescent="0.45">
      <c r="A399" s="3" t="s">
        <v>458</v>
      </c>
      <c r="B399" s="2">
        <v>0</v>
      </c>
      <c r="C399" s="2">
        <v>0</v>
      </c>
      <c r="D399" s="2">
        <v>0</v>
      </c>
      <c r="E399" s="2">
        <v>0</v>
      </c>
      <c r="F399" s="2">
        <f>VLOOKUP(Share20[[#This Row],[Station]],'[10]Reach and Share'!$A$3:$C$562,3,0)</f>
        <v>0</v>
      </c>
      <c r="G399" s="2">
        <f>Share20[[#This Row],[Q1''2025]]-Share20[[#This Row],[Q4''2024]]</f>
        <v>0</v>
      </c>
    </row>
    <row r="400" spans="1:7" x14ac:dyDescent="0.45">
      <c r="A400" s="3" t="s">
        <v>433</v>
      </c>
      <c r="B400" s="2">
        <v>0</v>
      </c>
      <c r="C400" s="2">
        <v>0</v>
      </c>
      <c r="D400" s="2">
        <v>0</v>
      </c>
      <c r="E400" s="2">
        <v>0</v>
      </c>
      <c r="F400" s="2">
        <f>VLOOKUP(Share20[[#This Row],[Station]],'[10]Reach and Share'!$A$3:$C$562,3,0)</f>
        <v>0</v>
      </c>
      <c r="G400" s="2">
        <f>Share20[[#This Row],[Q1''2025]]-Share20[[#This Row],[Q4''2024]]</f>
        <v>0</v>
      </c>
    </row>
    <row r="401" spans="1:7" x14ac:dyDescent="0.45">
      <c r="A401" s="3" t="s">
        <v>387</v>
      </c>
      <c r="B401" s="2">
        <v>0</v>
      </c>
      <c r="C401" s="2">
        <v>0</v>
      </c>
      <c r="D401" s="2">
        <v>0</v>
      </c>
      <c r="E401" s="2">
        <v>0</v>
      </c>
      <c r="F401" s="2">
        <f>VLOOKUP(Share20[[#This Row],[Station]],'[10]Reach and Share'!$A$3:$C$562,3,0)</f>
        <v>0</v>
      </c>
      <c r="G401" s="2">
        <f>Share20[[#This Row],[Q1''2025]]-Share20[[#This Row],[Q4''2024]]</f>
        <v>0</v>
      </c>
    </row>
    <row r="402" spans="1:7" x14ac:dyDescent="0.45">
      <c r="A402" s="3" t="s">
        <v>476</v>
      </c>
      <c r="B402" s="2">
        <v>0</v>
      </c>
      <c r="C402" s="2">
        <v>0</v>
      </c>
      <c r="D402" s="2">
        <v>0</v>
      </c>
      <c r="E402" s="2">
        <v>0</v>
      </c>
      <c r="F402" s="2">
        <f>VLOOKUP(Share20[[#This Row],[Station]],'[10]Reach and Share'!$A$3:$C$562,3,0)</f>
        <v>0</v>
      </c>
      <c r="G402" s="2">
        <f>Share20[[#This Row],[Q1''2025]]-Share20[[#This Row],[Q4''2024]]</f>
        <v>0</v>
      </c>
    </row>
    <row r="403" spans="1:7" x14ac:dyDescent="0.45">
      <c r="A403" s="3" t="s">
        <v>21</v>
      </c>
      <c r="B403" s="2">
        <v>0</v>
      </c>
      <c r="C403" s="2">
        <v>0</v>
      </c>
      <c r="D403" s="2">
        <v>0</v>
      </c>
      <c r="E403" s="2">
        <v>0</v>
      </c>
      <c r="F403" s="2">
        <f>VLOOKUP(Share20[[#This Row],[Station]],'[10]Reach and Share'!$A$3:$C$562,3,0)</f>
        <v>0</v>
      </c>
      <c r="G403" s="2">
        <f>Share20[[#This Row],[Q1''2025]]-Share20[[#This Row],[Q4''2024]]</f>
        <v>0</v>
      </c>
    </row>
    <row r="404" spans="1:7" x14ac:dyDescent="0.45">
      <c r="A404" s="3" t="s">
        <v>406</v>
      </c>
      <c r="B404" s="2">
        <v>1.115946880928468E-3</v>
      </c>
      <c r="C404" s="2">
        <v>0</v>
      </c>
      <c r="D404" s="2">
        <v>0</v>
      </c>
      <c r="E404" s="2">
        <v>0</v>
      </c>
      <c r="F404" s="2">
        <f>VLOOKUP(Share20[[#This Row],[Station]],'[10]Reach and Share'!$A$3:$C$562,3,0)</f>
        <v>0</v>
      </c>
      <c r="G404" s="2">
        <f>Share20[[#This Row],[Q1''2025]]-Share20[[#This Row],[Q4''2024]]</f>
        <v>0</v>
      </c>
    </row>
    <row r="405" spans="1:7" x14ac:dyDescent="0.45">
      <c r="A405" s="3" t="s">
        <v>497</v>
      </c>
      <c r="B405" s="2">
        <v>0</v>
      </c>
      <c r="C405" s="2">
        <v>0</v>
      </c>
      <c r="D405" s="2">
        <v>0</v>
      </c>
      <c r="E405" s="2">
        <v>0</v>
      </c>
      <c r="F405" s="2">
        <f>VLOOKUP(Share20[[#This Row],[Station]],'[10]Reach and Share'!$A$3:$C$562,3,0)</f>
        <v>0</v>
      </c>
      <c r="G405" s="2">
        <f>Share20[[#This Row],[Q1''2025]]-Share20[[#This Row],[Q4''2024]]</f>
        <v>0</v>
      </c>
    </row>
    <row r="406" spans="1:7" x14ac:dyDescent="0.45">
      <c r="A406" s="3" t="s">
        <v>408</v>
      </c>
      <c r="B406" s="2">
        <v>0</v>
      </c>
      <c r="C406" s="2">
        <v>0</v>
      </c>
      <c r="D406" s="2">
        <v>0</v>
      </c>
      <c r="E406" s="2">
        <v>0</v>
      </c>
      <c r="F406" s="2">
        <f>VLOOKUP(Share20[[#This Row],[Station]],'[10]Reach and Share'!$A$3:$C$562,3,0)</f>
        <v>0</v>
      </c>
      <c r="G406" s="2">
        <f>Share20[[#This Row],[Q1''2025]]-Share20[[#This Row],[Q4''2024]]</f>
        <v>0</v>
      </c>
    </row>
    <row r="407" spans="1:7" x14ac:dyDescent="0.45">
      <c r="A407" s="3" t="s">
        <v>160</v>
      </c>
      <c r="B407" s="2">
        <v>0</v>
      </c>
      <c r="C407" s="2">
        <v>0</v>
      </c>
      <c r="D407" s="2">
        <v>0</v>
      </c>
      <c r="E407" s="2">
        <v>0</v>
      </c>
      <c r="F407" s="2">
        <f>VLOOKUP(Share20[[#This Row],[Station]],'[10]Reach and Share'!$A$3:$C$562,3,0)</f>
        <v>0</v>
      </c>
      <c r="G407" s="2">
        <f>Share20[[#This Row],[Q1''2025]]-Share20[[#This Row],[Q4''2024]]</f>
        <v>0</v>
      </c>
    </row>
    <row r="408" spans="1:7" x14ac:dyDescent="0.45">
      <c r="A408" s="3" t="s">
        <v>407</v>
      </c>
      <c r="B408" s="2">
        <v>0</v>
      </c>
      <c r="C408" s="2">
        <v>0</v>
      </c>
      <c r="D408" s="2">
        <v>0</v>
      </c>
      <c r="E408" s="2">
        <v>0</v>
      </c>
      <c r="F408" s="2">
        <f>VLOOKUP(Share20[[#This Row],[Station]],'[10]Reach and Share'!$A$3:$C$562,3,0)</f>
        <v>0</v>
      </c>
      <c r="G408" s="2">
        <f>Share20[[#This Row],[Q1''2025]]-Share20[[#This Row],[Q4''2024]]</f>
        <v>0</v>
      </c>
    </row>
    <row r="409" spans="1:7" x14ac:dyDescent="0.45">
      <c r="A409" s="3" t="s">
        <v>410</v>
      </c>
      <c r="B409" s="2">
        <v>0</v>
      </c>
      <c r="C409" s="2">
        <v>0</v>
      </c>
      <c r="D409" s="2">
        <v>0</v>
      </c>
      <c r="E409" s="2">
        <v>0</v>
      </c>
      <c r="F409" s="2">
        <f>VLOOKUP(Share20[[#This Row],[Station]],'[10]Reach and Share'!$A$3:$C$562,3,0)</f>
        <v>0</v>
      </c>
      <c r="G409" s="2">
        <f>Share20[[#This Row],[Q1''2025]]-Share20[[#This Row],[Q4''2024]]</f>
        <v>0</v>
      </c>
    </row>
    <row r="410" spans="1:7" x14ac:dyDescent="0.45">
      <c r="A410" s="3" t="s">
        <v>422</v>
      </c>
      <c r="B410" s="2">
        <v>0</v>
      </c>
      <c r="C410" s="2">
        <v>0</v>
      </c>
      <c r="D410" s="2">
        <v>0</v>
      </c>
      <c r="E410" s="2">
        <v>0</v>
      </c>
      <c r="F410" s="2">
        <f>VLOOKUP(Share20[[#This Row],[Station]],'[10]Reach and Share'!$A$3:$C$562,3,0)</f>
        <v>0</v>
      </c>
      <c r="G410" s="2">
        <f>Share20[[#This Row],[Q1''2025]]-Share20[[#This Row],[Q4''2024]]</f>
        <v>0</v>
      </c>
    </row>
    <row r="411" spans="1:7" x14ac:dyDescent="0.45">
      <c r="A411" s="3" t="s">
        <v>445</v>
      </c>
      <c r="B411" s="2">
        <v>0</v>
      </c>
      <c r="C411" s="2">
        <v>0</v>
      </c>
      <c r="D411" s="2">
        <v>0</v>
      </c>
      <c r="E411" s="2">
        <v>0</v>
      </c>
      <c r="F411" s="2">
        <f>VLOOKUP(Share20[[#This Row],[Station]],'[10]Reach and Share'!$A$3:$C$562,3,0)</f>
        <v>0</v>
      </c>
      <c r="G411" s="2">
        <f>Share20[[#This Row],[Q1''2025]]-Share20[[#This Row],[Q4''2024]]</f>
        <v>0</v>
      </c>
    </row>
    <row r="412" spans="1:7" x14ac:dyDescent="0.45">
      <c r="A412" s="3" t="s">
        <v>399</v>
      </c>
      <c r="B412" s="2">
        <v>0</v>
      </c>
      <c r="C412" s="2">
        <v>0</v>
      </c>
      <c r="D412" s="2">
        <v>0</v>
      </c>
      <c r="E412" s="2">
        <v>0</v>
      </c>
      <c r="F412" s="2">
        <f>VLOOKUP(Share20[[#This Row],[Station]],'[10]Reach and Share'!$A$3:$C$562,3,0)</f>
        <v>0</v>
      </c>
      <c r="G412" s="2">
        <f>Share20[[#This Row],[Q1''2025]]-Share20[[#This Row],[Q4''2024]]</f>
        <v>0</v>
      </c>
    </row>
    <row r="413" spans="1:7" x14ac:dyDescent="0.45">
      <c r="A413" s="3" t="s">
        <v>409</v>
      </c>
      <c r="B413" s="2">
        <v>0</v>
      </c>
      <c r="C413" s="2">
        <v>0</v>
      </c>
      <c r="D413" s="2">
        <v>0</v>
      </c>
      <c r="E413" s="2">
        <v>0</v>
      </c>
      <c r="F413" s="2">
        <f>VLOOKUP(Share20[[#This Row],[Station]],'[10]Reach and Share'!$A$3:$C$562,3,0)</f>
        <v>0</v>
      </c>
      <c r="G413" s="2">
        <f>Share20[[#This Row],[Q1''2025]]-Share20[[#This Row],[Q4''2024]]</f>
        <v>0</v>
      </c>
    </row>
    <row r="414" spans="1:7" x14ac:dyDescent="0.45">
      <c r="A414" s="3" t="s">
        <v>208</v>
      </c>
      <c r="B414" s="2">
        <v>0</v>
      </c>
      <c r="C414" s="2">
        <v>0</v>
      </c>
      <c r="D414" s="2">
        <v>0</v>
      </c>
      <c r="E414" s="2">
        <v>0</v>
      </c>
      <c r="F414" s="2">
        <f>VLOOKUP(Share20[[#This Row],[Station]],'[10]Reach and Share'!$A$3:$C$562,3,0)</f>
        <v>0</v>
      </c>
      <c r="G414" s="2">
        <f>Share20[[#This Row],[Q1''2025]]-Share20[[#This Row],[Q4''2024]]</f>
        <v>0</v>
      </c>
    </row>
    <row r="415" spans="1:7" x14ac:dyDescent="0.45">
      <c r="A415" s="3" t="s">
        <v>203</v>
      </c>
      <c r="B415" s="2">
        <v>0</v>
      </c>
      <c r="C415" s="2">
        <v>0</v>
      </c>
      <c r="D415" s="2">
        <v>0</v>
      </c>
      <c r="E415" s="2">
        <v>0</v>
      </c>
      <c r="F415" s="2">
        <f>VLOOKUP(Share20[[#This Row],[Station]],'[10]Reach and Share'!$A$3:$C$562,3,0)</f>
        <v>0</v>
      </c>
      <c r="G415" s="2">
        <f>Share20[[#This Row],[Q1''2025]]-Share20[[#This Row],[Q4''2024]]</f>
        <v>0</v>
      </c>
    </row>
    <row r="416" spans="1:7" x14ac:dyDescent="0.45">
      <c r="A416" s="3" t="s">
        <v>431</v>
      </c>
      <c r="B416" s="2">
        <v>0</v>
      </c>
      <c r="C416" s="2">
        <v>1.7802233371095649E-3</v>
      </c>
      <c r="D416" s="2">
        <v>0</v>
      </c>
      <c r="E416" s="2">
        <v>0</v>
      </c>
      <c r="F416" s="2">
        <f>VLOOKUP(Share20[[#This Row],[Station]],'[10]Reach and Share'!$A$3:$C$562,3,0)</f>
        <v>0</v>
      </c>
      <c r="G416" s="2">
        <f>Share20[[#This Row],[Q1''2025]]-Share20[[#This Row],[Q4''2024]]</f>
        <v>0</v>
      </c>
    </row>
    <row r="417" spans="1:7" x14ac:dyDescent="0.45">
      <c r="A417" s="3" t="s">
        <v>427</v>
      </c>
      <c r="B417" s="2">
        <v>0</v>
      </c>
      <c r="C417" s="2">
        <v>0</v>
      </c>
      <c r="D417" s="2">
        <v>0</v>
      </c>
      <c r="E417" s="2">
        <v>0</v>
      </c>
      <c r="F417" s="2">
        <f>VLOOKUP(Share20[[#This Row],[Station]],'[10]Reach and Share'!$A$3:$C$562,3,0)</f>
        <v>0</v>
      </c>
      <c r="G417" s="2">
        <f>Share20[[#This Row],[Q1''2025]]-Share20[[#This Row],[Q4''2024]]</f>
        <v>0</v>
      </c>
    </row>
    <row r="418" spans="1:7" x14ac:dyDescent="0.45">
      <c r="A418" s="3" t="s">
        <v>519</v>
      </c>
      <c r="B418" s="2">
        <v>0</v>
      </c>
      <c r="C418" s="2">
        <v>0</v>
      </c>
      <c r="D418" s="2">
        <v>0</v>
      </c>
      <c r="E418" s="2">
        <v>0</v>
      </c>
      <c r="F418" s="2">
        <f>VLOOKUP(Share20[[#This Row],[Station]],'[10]Reach and Share'!$A$3:$C$562,3,0)</f>
        <v>0</v>
      </c>
      <c r="G418" s="2">
        <f>Share20[[#This Row],[Q1''2025]]-Share20[[#This Row],[Q4''2024]]</f>
        <v>0</v>
      </c>
    </row>
    <row r="419" spans="1:7" x14ac:dyDescent="0.45">
      <c r="A419" s="3" t="s">
        <v>426</v>
      </c>
      <c r="B419" s="2">
        <v>0</v>
      </c>
      <c r="C419" s="2">
        <v>0</v>
      </c>
      <c r="D419" s="2">
        <v>0</v>
      </c>
      <c r="E419" s="2">
        <v>0</v>
      </c>
      <c r="F419" s="2">
        <f>VLOOKUP(Share20[[#This Row],[Station]],'[10]Reach and Share'!$A$3:$C$562,3,0)</f>
        <v>0</v>
      </c>
      <c r="G419" s="2">
        <f>Share20[[#This Row],[Q1''2025]]-Share20[[#This Row],[Q4''2024]]</f>
        <v>0</v>
      </c>
    </row>
    <row r="420" spans="1:7" x14ac:dyDescent="0.45">
      <c r="A420" s="3" t="s">
        <v>428</v>
      </c>
      <c r="B420" s="2">
        <v>0</v>
      </c>
      <c r="C420" s="2">
        <v>0</v>
      </c>
      <c r="D420" s="2">
        <v>0</v>
      </c>
      <c r="E420" s="2">
        <v>0</v>
      </c>
      <c r="F420" s="2">
        <f>VLOOKUP(Share20[[#This Row],[Station]],'[10]Reach and Share'!$A$3:$C$562,3,0)</f>
        <v>0</v>
      </c>
      <c r="G420" s="2">
        <f>Share20[[#This Row],[Q1''2025]]-Share20[[#This Row],[Q4''2024]]</f>
        <v>0</v>
      </c>
    </row>
    <row r="421" spans="1:7" x14ac:dyDescent="0.45">
      <c r="A421" s="3" t="s">
        <v>430</v>
      </c>
      <c r="B421" s="2">
        <v>0</v>
      </c>
      <c r="C421" s="2">
        <v>0</v>
      </c>
      <c r="D421" s="2">
        <v>0</v>
      </c>
      <c r="E421" s="2">
        <v>0</v>
      </c>
      <c r="F421" s="2">
        <f>VLOOKUP(Share20[[#This Row],[Station]],'[10]Reach and Share'!$A$3:$C$562,3,0)</f>
        <v>0</v>
      </c>
      <c r="G421" s="2">
        <f>Share20[[#This Row],[Q1''2025]]-Share20[[#This Row],[Q4''2024]]</f>
        <v>0</v>
      </c>
    </row>
    <row r="422" spans="1:7" x14ac:dyDescent="0.45">
      <c r="A422" s="3" t="s">
        <v>509</v>
      </c>
      <c r="B422" s="2">
        <v>0</v>
      </c>
      <c r="C422" s="2">
        <v>0</v>
      </c>
      <c r="D422" s="2">
        <v>0</v>
      </c>
      <c r="E422" s="2">
        <v>0</v>
      </c>
      <c r="F422" s="2">
        <f>VLOOKUP(Share20[[#This Row],[Station]],'[10]Reach and Share'!$A$3:$C$562,3,0)</f>
        <v>0</v>
      </c>
      <c r="G422" s="2">
        <f>Share20[[#This Row],[Q1''2025]]-Share20[[#This Row],[Q4''2024]]</f>
        <v>0</v>
      </c>
    </row>
    <row r="423" spans="1:7" x14ac:dyDescent="0.45">
      <c r="A423" s="3" t="s">
        <v>429</v>
      </c>
      <c r="B423" s="2">
        <v>0</v>
      </c>
      <c r="C423" s="2">
        <v>0</v>
      </c>
      <c r="D423" s="2">
        <v>0</v>
      </c>
      <c r="E423" s="2">
        <v>0</v>
      </c>
      <c r="F423" s="2">
        <f>VLOOKUP(Share20[[#This Row],[Station]],'[10]Reach and Share'!$A$3:$C$562,3,0)</f>
        <v>0</v>
      </c>
      <c r="G423" s="2">
        <f>Share20[[#This Row],[Q1''2025]]-Share20[[#This Row],[Q4''2024]]</f>
        <v>0</v>
      </c>
    </row>
    <row r="424" spans="1:7" x14ac:dyDescent="0.45">
      <c r="A424" s="3" t="s">
        <v>390</v>
      </c>
      <c r="B424" s="2">
        <v>0</v>
      </c>
      <c r="C424" s="2">
        <v>0</v>
      </c>
      <c r="D424" s="2">
        <v>0</v>
      </c>
      <c r="E424" s="2">
        <v>0</v>
      </c>
      <c r="F424" s="2">
        <f>VLOOKUP(Share20[[#This Row],[Station]],'[10]Reach and Share'!$A$3:$C$562,3,0)</f>
        <v>0</v>
      </c>
      <c r="G424" s="2">
        <f>Share20[[#This Row],[Q1''2025]]-Share20[[#This Row],[Q4''2024]]</f>
        <v>0</v>
      </c>
    </row>
    <row r="425" spans="1:7" x14ac:dyDescent="0.45">
      <c r="A425" s="3" t="s">
        <v>389</v>
      </c>
      <c r="B425" s="2">
        <v>0</v>
      </c>
      <c r="C425" s="2">
        <v>0</v>
      </c>
      <c r="D425" s="2">
        <v>0</v>
      </c>
      <c r="E425" s="2">
        <v>0</v>
      </c>
      <c r="F425" s="2">
        <f>VLOOKUP(Share20[[#This Row],[Station]],'[10]Reach and Share'!$A$3:$C$562,3,0)</f>
        <v>0</v>
      </c>
      <c r="G425" s="2">
        <f>Share20[[#This Row],[Q1''2025]]-Share20[[#This Row],[Q4''2024]]</f>
        <v>0</v>
      </c>
    </row>
    <row r="426" spans="1:7" x14ac:dyDescent="0.45">
      <c r="A426" s="3" t="s">
        <v>391</v>
      </c>
      <c r="B426" s="2">
        <v>0</v>
      </c>
      <c r="C426" s="2">
        <v>0</v>
      </c>
      <c r="D426" s="2">
        <v>0</v>
      </c>
      <c r="E426" s="2">
        <v>0</v>
      </c>
      <c r="F426" s="2">
        <f>VLOOKUP(Share20[[#This Row],[Station]],'[10]Reach and Share'!$A$3:$C$562,3,0)</f>
        <v>0</v>
      </c>
      <c r="G426" s="2">
        <f>Share20[[#This Row],[Q1''2025]]-Share20[[#This Row],[Q4''2024]]</f>
        <v>0</v>
      </c>
    </row>
    <row r="427" spans="1:7" x14ac:dyDescent="0.45">
      <c r="A427" s="3" t="s">
        <v>395</v>
      </c>
      <c r="B427" s="2">
        <v>0</v>
      </c>
      <c r="C427" s="2">
        <v>0</v>
      </c>
      <c r="D427" s="2">
        <v>0</v>
      </c>
      <c r="E427" s="2">
        <v>0</v>
      </c>
      <c r="F427" s="2">
        <f>VLOOKUP(Share20[[#This Row],[Station]],'[10]Reach and Share'!$A$3:$C$562,3,0)</f>
        <v>0</v>
      </c>
      <c r="G427" s="2">
        <f>Share20[[#This Row],[Q1''2025]]-Share20[[#This Row],[Q4''2024]]</f>
        <v>0</v>
      </c>
    </row>
    <row r="428" spans="1:7" x14ac:dyDescent="0.45">
      <c r="A428" s="3" t="s">
        <v>393</v>
      </c>
      <c r="B428" s="2">
        <v>0</v>
      </c>
      <c r="C428" s="2">
        <v>9.7103091115067163E-4</v>
      </c>
      <c r="D428" s="2">
        <v>0</v>
      </c>
      <c r="E428" s="2">
        <v>0</v>
      </c>
      <c r="F428" s="2">
        <f>VLOOKUP(Share20[[#This Row],[Station]],'[10]Reach and Share'!$A$3:$C$562,3,0)</f>
        <v>0</v>
      </c>
      <c r="G428" s="2">
        <f>Share20[[#This Row],[Q1''2025]]-Share20[[#This Row],[Q4''2024]]</f>
        <v>0</v>
      </c>
    </row>
    <row r="429" spans="1:7" x14ac:dyDescent="0.45">
      <c r="A429" s="3" t="s">
        <v>392</v>
      </c>
      <c r="B429" s="2">
        <v>0</v>
      </c>
      <c r="C429" s="2">
        <v>0</v>
      </c>
      <c r="D429" s="2">
        <v>0</v>
      </c>
      <c r="E429" s="2">
        <v>0</v>
      </c>
      <c r="F429" s="2">
        <f>VLOOKUP(Share20[[#This Row],[Station]],'[10]Reach and Share'!$A$3:$C$562,3,0)</f>
        <v>0</v>
      </c>
      <c r="G429" s="2">
        <f>Share20[[#This Row],[Q1''2025]]-Share20[[#This Row],[Q4''2024]]</f>
        <v>0</v>
      </c>
    </row>
    <row r="430" spans="1:7" x14ac:dyDescent="0.45">
      <c r="A430" s="3" t="s">
        <v>474</v>
      </c>
      <c r="B430" s="2">
        <v>0</v>
      </c>
      <c r="C430" s="2">
        <v>0</v>
      </c>
      <c r="D430" s="2">
        <v>0</v>
      </c>
      <c r="E430" s="2">
        <v>0</v>
      </c>
      <c r="F430" s="2">
        <f>VLOOKUP(Share20[[#This Row],[Station]],'[10]Reach and Share'!$A$3:$C$562,3,0)</f>
        <v>0</v>
      </c>
      <c r="G430" s="2">
        <f>Share20[[#This Row],[Q1''2025]]-Share20[[#This Row],[Q4''2024]]</f>
        <v>0</v>
      </c>
    </row>
    <row r="431" spans="1:7" x14ac:dyDescent="0.45">
      <c r="A431" s="3" t="s">
        <v>201</v>
      </c>
      <c r="B431" s="2">
        <v>0</v>
      </c>
      <c r="C431" s="2">
        <v>0</v>
      </c>
      <c r="D431" s="2">
        <v>0</v>
      </c>
      <c r="E431" s="2">
        <v>0</v>
      </c>
      <c r="F431" s="2">
        <f>VLOOKUP(Share20[[#This Row],[Station]],'[10]Reach and Share'!$A$3:$C$562,3,0)</f>
        <v>0</v>
      </c>
      <c r="G431" s="2">
        <f>Share20[[#This Row],[Q1''2025]]-Share20[[#This Row],[Q4''2024]]</f>
        <v>0</v>
      </c>
    </row>
    <row r="432" spans="1:7" x14ac:dyDescent="0.45">
      <c r="A432" s="3" t="s">
        <v>437</v>
      </c>
      <c r="B432" s="2">
        <v>0</v>
      </c>
      <c r="C432" s="2">
        <v>0</v>
      </c>
      <c r="D432" s="2">
        <v>0</v>
      </c>
      <c r="E432" s="2">
        <v>0</v>
      </c>
      <c r="F432" s="2">
        <f>VLOOKUP(Share20[[#This Row],[Station]],'[10]Reach and Share'!$A$3:$C$562,3,0)</f>
        <v>0</v>
      </c>
      <c r="G432" s="2">
        <f>Share20[[#This Row],[Q1''2025]]-Share20[[#This Row],[Q4''2024]]</f>
        <v>0</v>
      </c>
    </row>
    <row r="433" spans="1:7" x14ac:dyDescent="0.45">
      <c r="A433" s="3" t="s">
        <v>436</v>
      </c>
      <c r="B433" s="2">
        <v>0</v>
      </c>
      <c r="C433" s="2">
        <v>0</v>
      </c>
      <c r="D433" s="2">
        <v>0</v>
      </c>
      <c r="E433" s="2">
        <v>0</v>
      </c>
      <c r="F433" s="2">
        <f>VLOOKUP(Share20[[#This Row],[Station]],'[10]Reach and Share'!$A$3:$C$562,3,0)</f>
        <v>0</v>
      </c>
      <c r="G433" s="2">
        <f>Share20[[#This Row],[Q1''2025]]-Share20[[#This Row],[Q4''2024]]</f>
        <v>0</v>
      </c>
    </row>
    <row r="434" spans="1:7" x14ac:dyDescent="0.45">
      <c r="A434" s="3" t="s">
        <v>237</v>
      </c>
      <c r="B434" s="2">
        <v>0</v>
      </c>
      <c r="C434" s="2">
        <v>0</v>
      </c>
      <c r="D434" s="2">
        <v>0</v>
      </c>
      <c r="E434" s="2">
        <v>0</v>
      </c>
      <c r="F434" s="2">
        <f>VLOOKUP(Share20[[#This Row],[Station]],'[10]Reach and Share'!$A$3:$C$562,3,0)</f>
        <v>0</v>
      </c>
      <c r="G434" s="2">
        <f>Share20[[#This Row],[Q1''2025]]-Share20[[#This Row],[Q4''2024]]</f>
        <v>0</v>
      </c>
    </row>
    <row r="435" spans="1:7" x14ac:dyDescent="0.45">
      <c r="A435" s="3" t="s">
        <v>187</v>
      </c>
      <c r="B435" s="2">
        <v>0</v>
      </c>
      <c r="C435" s="2">
        <v>0</v>
      </c>
      <c r="D435" s="2">
        <v>0</v>
      </c>
      <c r="E435" s="2">
        <v>0</v>
      </c>
      <c r="F435" s="2">
        <f>VLOOKUP(Share20[[#This Row],[Station]],'[10]Reach and Share'!$A$3:$C$562,3,0)</f>
        <v>0</v>
      </c>
      <c r="G435" s="2">
        <f>Share20[[#This Row],[Q1''2025]]-Share20[[#This Row],[Q4''2024]]</f>
        <v>0</v>
      </c>
    </row>
    <row r="436" spans="1:7" x14ac:dyDescent="0.45">
      <c r="A436" s="3" t="s">
        <v>146</v>
      </c>
      <c r="B436" s="2">
        <v>0</v>
      </c>
      <c r="C436" s="2">
        <v>0</v>
      </c>
      <c r="D436" s="2">
        <v>0</v>
      </c>
      <c r="E436" s="2">
        <v>0</v>
      </c>
      <c r="F436" s="2">
        <f>VLOOKUP(Share20[[#This Row],[Station]],'[10]Reach and Share'!$A$3:$C$562,3,0)</f>
        <v>0</v>
      </c>
      <c r="G436" s="2">
        <f>Share20[[#This Row],[Q1''2025]]-Share20[[#This Row],[Q4''2024]]</f>
        <v>0</v>
      </c>
    </row>
    <row r="437" spans="1:7" x14ac:dyDescent="0.45">
      <c r="A437" s="3" t="s">
        <v>520</v>
      </c>
      <c r="B437" s="2">
        <v>0</v>
      </c>
      <c r="C437" s="2">
        <v>0</v>
      </c>
      <c r="D437" s="2">
        <v>0</v>
      </c>
      <c r="E437" s="2">
        <v>0</v>
      </c>
      <c r="F437" s="2">
        <f>VLOOKUP(Share20[[#This Row],[Station]],'[10]Reach and Share'!$A$3:$C$562,3,0)</f>
        <v>0</v>
      </c>
      <c r="G437" s="2">
        <f>Share20[[#This Row],[Q1''2025]]-Share20[[#This Row],[Q4''2024]]</f>
        <v>0</v>
      </c>
    </row>
    <row r="438" spans="1:7" x14ac:dyDescent="0.45">
      <c r="A438" s="3" t="s">
        <v>478</v>
      </c>
      <c r="B438" s="2">
        <v>0</v>
      </c>
      <c r="C438" s="2">
        <v>0</v>
      </c>
      <c r="D438" s="2">
        <v>0</v>
      </c>
      <c r="E438" s="2">
        <v>0</v>
      </c>
      <c r="F438" s="2">
        <f>VLOOKUP(Share20[[#This Row],[Station]],'[10]Reach and Share'!$A$3:$C$562,3,0)</f>
        <v>0</v>
      </c>
      <c r="G438" s="2">
        <f>Share20[[#This Row],[Q1''2025]]-Share20[[#This Row],[Q4''2024]]</f>
        <v>0</v>
      </c>
    </row>
    <row r="439" spans="1:7" x14ac:dyDescent="0.45">
      <c r="A439" s="3" t="s">
        <v>287</v>
      </c>
      <c r="B439" s="2">
        <v>0</v>
      </c>
      <c r="C439" s="2">
        <v>3.9650428871985761E-3</v>
      </c>
      <c r="D439" s="2">
        <v>0</v>
      </c>
      <c r="E439" s="2">
        <v>0</v>
      </c>
      <c r="F439" s="2">
        <f>VLOOKUP(Share20[[#This Row],[Station]],'[10]Reach and Share'!$A$3:$C$562,3,0)</f>
        <v>0</v>
      </c>
      <c r="G439" s="2">
        <f>Share20[[#This Row],[Q1''2025]]-Share20[[#This Row],[Q4''2024]]</f>
        <v>0</v>
      </c>
    </row>
    <row r="440" spans="1:7" x14ac:dyDescent="0.45">
      <c r="A440" s="3" t="s">
        <v>39</v>
      </c>
      <c r="B440" s="2">
        <v>0</v>
      </c>
      <c r="C440" s="2">
        <v>0</v>
      </c>
      <c r="D440" s="2">
        <v>0</v>
      </c>
      <c r="E440" s="2">
        <v>0</v>
      </c>
      <c r="F440" s="2">
        <f>VLOOKUP(Share20[[#This Row],[Station]],'[10]Reach and Share'!$A$3:$C$562,3,0)</f>
        <v>0</v>
      </c>
      <c r="G440" s="2">
        <f>Share20[[#This Row],[Q1''2025]]-Share20[[#This Row],[Q4''2024]]</f>
        <v>0</v>
      </c>
    </row>
    <row r="441" spans="1:7" x14ac:dyDescent="0.45">
      <c r="A441" s="3" t="s">
        <v>479</v>
      </c>
      <c r="B441" s="2">
        <v>0</v>
      </c>
      <c r="C441" s="2">
        <v>0</v>
      </c>
      <c r="D441" s="2">
        <v>0</v>
      </c>
      <c r="E441" s="2">
        <v>0</v>
      </c>
      <c r="F441" s="2">
        <f>VLOOKUP(Share20[[#This Row],[Station]],'[10]Reach and Share'!$A$3:$C$562,3,0)</f>
        <v>0</v>
      </c>
      <c r="G441" s="2">
        <f>Share20[[#This Row],[Q1''2025]]-Share20[[#This Row],[Q4''2024]]</f>
        <v>0</v>
      </c>
    </row>
    <row r="442" spans="1:7" x14ac:dyDescent="0.45">
      <c r="A442" s="3" t="s">
        <v>184</v>
      </c>
      <c r="B442" s="2">
        <v>0</v>
      </c>
      <c r="C442" s="2">
        <v>0</v>
      </c>
      <c r="D442" s="2">
        <v>0</v>
      </c>
      <c r="E442" s="2">
        <v>0</v>
      </c>
      <c r="F442" s="2">
        <f>VLOOKUP(Share20[[#This Row],[Station]],'[10]Reach and Share'!$A$3:$C$562,3,0)</f>
        <v>0</v>
      </c>
      <c r="G442" s="2">
        <f>Share20[[#This Row],[Q1''2025]]-Share20[[#This Row],[Q4''2024]]</f>
        <v>0</v>
      </c>
    </row>
    <row r="443" spans="1:7" x14ac:dyDescent="0.45">
      <c r="A443" s="3" t="s">
        <v>266</v>
      </c>
      <c r="B443" s="2">
        <v>0</v>
      </c>
      <c r="C443" s="2">
        <v>0</v>
      </c>
      <c r="D443" s="2">
        <v>0</v>
      </c>
      <c r="E443" s="2">
        <v>0</v>
      </c>
      <c r="F443" s="2">
        <f>VLOOKUP(Share20[[#This Row],[Station]],'[10]Reach and Share'!$A$3:$C$562,3,0)</f>
        <v>0</v>
      </c>
      <c r="G443" s="2">
        <f>Share20[[#This Row],[Q1''2025]]-Share20[[#This Row],[Q4''2024]]</f>
        <v>0</v>
      </c>
    </row>
    <row r="444" spans="1:7" x14ac:dyDescent="0.45">
      <c r="A444" s="3" t="s">
        <v>522</v>
      </c>
      <c r="B444" s="2">
        <v>0</v>
      </c>
      <c r="C444" s="2">
        <v>0</v>
      </c>
      <c r="D444" s="2">
        <v>0</v>
      </c>
      <c r="E444" s="2">
        <v>0</v>
      </c>
      <c r="F444" s="2">
        <f>VLOOKUP(Share20[[#This Row],[Station]],'[10]Reach and Share'!$A$3:$C$562,3,0)</f>
        <v>0</v>
      </c>
      <c r="G444" s="2">
        <f>Share20[[#This Row],[Q1''2025]]-Share20[[#This Row],[Q4''2024]]</f>
        <v>0</v>
      </c>
    </row>
    <row r="445" spans="1:7" x14ac:dyDescent="0.45">
      <c r="A445" s="3" t="s">
        <v>452</v>
      </c>
      <c r="B445" s="2">
        <v>2.6703350056643473E-3</v>
      </c>
      <c r="C445" s="2">
        <v>2.6703350056643473E-3</v>
      </c>
      <c r="D445" s="2">
        <v>0</v>
      </c>
      <c r="E445" s="2">
        <v>0</v>
      </c>
      <c r="F445" s="2">
        <f>VLOOKUP(Share20[[#This Row],[Station]],'[10]Reach and Share'!$A$3:$C$562,3,0)</f>
        <v>0</v>
      </c>
      <c r="G445" s="2">
        <f>Share20[[#This Row],[Q1''2025]]-Share20[[#This Row],[Q4''2024]]</f>
        <v>0</v>
      </c>
    </row>
    <row r="446" spans="1:7" x14ac:dyDescent="0.45">
      <c r="A446" s="3" t="s">
        <v>269</v>
      </c>
      <c r="B446" s="2">
        <v>0</v>
      </c>
      <c r="C446" s="2">
        <v>0</v>
      </c>
      <c r="D446" s="2">
        <v>0</v>
      </c>
      <c r="E446" s="2">
        <v>0</v>
      </c>
      <c r="F446" s="2">
        <f>VLOOKUP(Share20[[#This Row],[Station]],'[10]Reach and Share'!$A$3:$C$562,3,0)</f>
        <v>0</v>
      </c>
      <c r="G446" s="2">
        <f>Share20[[#This Row],[Q1''2025]]-Share20[[#This Row],[Q4''2024]]</f>
        <v>0</v>
      </c>
    </row>
    <row r="447" spans="1:7" x14ac:dyDescent="0.45">
      <c r="A447" s="3" t="s">
        <v>503</v>
      </c>
      <c r="B447" s="2">
        <v>0</v>
      </c>
      <c r="C447" s="2">
        <v>0</v>
      </c>
      <c r="D447" s="2">
        <v>0</v>
      </c>
      <c r="E447" s="2">
        <v>0</v>
      </c>
      <c r="F447" s="2">
        <f>VLOOKUP(Share20[[#This Row],[Station]],'[10]Reach and Share'!$A$3:$C$562,3,0)</f>
        <v>0</v>
      </c>
      <c r="G447" s="2">
        <f>Share20[[#This Row],[Q1''2025]]-Share20[[#This Row],[Q4''2024]]</f>
        <v>0</v>
      </c>
    </row>
    <row r="448" spans="1:7" x14ac:dyDescent="0.45">
      <c r="A448" s="3" t="s">
        <v>466</v>
      </c>
      <c r="B448" s="2">
        <v>0</v>
      </c>
      <c r="C448" s="2">
        <v>0</v>
      </c>
      <c r="D448" s="2">
        <v>0</v>
      </c>
      <c r="E448" s="2">
        <v>0</v>
      </c>
      <c r="F448" s="2">
        <f>VLOOKUP(Share20[[#This Row],[Station]],'[10]Reach and Share'!$A$3:$C$562,3,0)</f>
        <v>0</v>
      </c>
      <c r="G448" s="2">
        <f>Share20[[#This Row],[Q1''2025]]-Share20[[#This Row],[Q4''2024]]</f>
        <v>0</v>
      </c>
    </row>
    <row r="449" spans="1:7" x14ac:dyDescent="0.45">
      <c r="A449" s="3" t="s">
        <v>282</v>
      </c>
      <c r="B449" s="2">
        <v>0</v>
      </c>
      <c r="C449" s="2">
        <v>0</v>
      </c>
      <c r="D449" s="2">
        <v>0</v>
      </c>
      <c r="E449" s="2">
        <v>0</v>
      </c>
      <c r="F449" s="2">
        <f>VLOOKUP(Share20[[#This Row],[Station]],'[10]Reach and Share'!$A$3:$C$562,3,0)</f>
        <v>0</v>
      </c>
      <c r="G449" s="2">
        <f>Share20[[#This Row],[Q1''2025]]-Share20[[#This Row],[Q4''2024]]</f>
        <v>0</v>
      </c>
    </row>
    <row r="450" spans="1:7" x14ac:dyDescent="0.45">
      <c r="A450" s="3" t="s">
        <v>93</v>
      </c>
      <c r="B450" s="2">
        <v>0</v>
      </c>
      <c r="C450" s="2">
        <v>0</v>
      </c>
      <c r="D450" s="2">
        <v>0</v>
      </c>
      <c r="E450" s="2">
        <v>0</v>
      </c>
      <c r="F450" s="2">
        <f>VLOOKUP(Share20[[#This Row],[Station]],'[10]Reach and Share'!$A$3:$C$562,3,0)</f>
        <v>0</v>
      </c>
      <c r="G450" s="2">
        <f>Share20[[#This Row],[Q1''2025]]-Share20[[#This Row],[Q4''2024]]</f>
        <v>0</v>
      </c>
    </row>
    <row r="451" spans="1:7" x14ac:dyDescent="0.45">
      <c r="A451" s="3" t="s">
        <v>284</v>
      </c>
      <c r="B451" s="2">
        <v>0</v>
      </c>
      <c r="C451" s="2">
        <v>0</v>
      </c>
      <c r="D451" s="2">
        <v>0</v>
      </c>
      <c r="E451" s="2">
        <v>0</v>
      </c>
      <c r="F451" s="2">
        <f>VLOOKUP(Share20[[#This Row],[Station]],'[10]Reach and Share'!$A$3:$C$562,3,0)</f>
        <v>0</v>
      </c>
      <c r="G451" s="2">
        <f>Share20[[#This Row],[Q1''2025]]-Share20[[#This Row],[Q4''2024]]</f>
        <v>0</v>
      </c>
    </row>
    <row r="452" spans="1:7" x14ac:dyDescent="0.45">
      <c r="A452" s="3" t="s">
        <v>495</v>
      </c>
      <c r="B452" s="2">
        <v>0</v>
      </c>
      <c r="C452" s="2">
        <v>0</v>
      </c>
      <c r="D452" s="2">
        <v>0</v>
      </c>
      <c r="E452" s="2">
        <v>0</v>
      </c>
      <c r="F452" s="2">
        <f>VLOOKUP(Share20[[#This Row],[Station]],'[10]Reach and Share'!$A$3:$C$562,3,0)</f>
        <v>0</v>
      </c>
      <c r="G452" s="2">
        <f>Share20[[#This Row],[Q1''2025]]-Share20[[#This Row],[Q4''2024]]</f>
        <v>0</v>
      </c>
    </row>
    <row r="453" spans="1:7" x14ac:dyDescent="0.45">
      <c r="A453" s="3" t="s">
        <v>250</v>
      </c>
      <c r="B453" s="2">
        <v>0</v>
      </c>
      <c r="C453" s="2">
        <v>0</v>
      </c>
      <c r="D453" s="2">
        <v>0</v>
      </c>
      <c r="E453" s="2">
        <v>0</v>
      </c>
      <c r="F453" s="2">
        <f>VLOOKUP(Share20[[#This Row],[Station]],'[10]Reach and Share'!$A$3:$C$562,3,0)</f>
        <v>0</v>
      </c>
      <c r="G453" s="2">
        <f>Share20[[#This Row],[Q1''2025]]-Share20[[#This Row],[Q4''2024]]</f>
        <v>0</v>
      </c>
    </row>
    <row r="454" spans="1:7" x14ac:dyDescent="0.45">
      <c r="A454" s="3" t="s">
        <v>249</v>
      </c>
      <c r="B454" s="2">
        <v>0</v>
      </c>
      <c r="C454" s="2">
        <v>0</v>
      </c>
      <c r="D454" s="2">
        <v>0</v>
      </c>
      <c r="E454" s="2">
        <v>0</v>
      </c>
      <c r="F454" s="2">
        <f>VLOOKUP(Share20[[#This Row],[Station]],'[10]Reach and Share'!$A$3:$C$562,3,0)</f>
        <v>0</v>
      </c>
      <c r="G454" s="2">
        <f>Share20[[#This Row],[Q1''2025]]-Share20[[#This Row],[Q4''2024]]</f>
        <v>0</v>
      </c>
    </row>
    <row r="455" spans="1:7" x14ac:dyDescent="0.45">
      <c r="A455" s="3" t="s">
        <v>248</v>
      </c>
      <c r="B455" s="2">
        <v>0</v>
      </c>
      <c r="C455" s="2">
        <v>0</v>
      </c>
      <c r="D455" s="2">
        <v>0</v>
      </c>
      <c r="E455" s="2">
        <v>0</v>
      </c>
      <c r="F455" s="2">
        <f>VLOOKUP(Share20[[#This Row],[Station]],'[10]Reach and Share'!$A$3:$C$562,3,0)</f>
        <v>0</v>
      </c>
      <c r="G455" s="2">
        <f>Share20[[#This Row],[Q1''2025]]-Share20[[#This Row],[Q4''2024]]</f>
        <v>0</v>
      </c>
    </row>
    <row r="456" spans="1:7" x14ac:dyDescent="0.45">
      <c r="A456" s="3" t="s">
        <v>153</v>
      </c>
      <c r="B456" s="2">
        <v>0</v>
      </c>
      <c r="C456" s="2">
        <v>0</v>
      </c>
      <c r="D456" s="2">
        <v>0</v>
      </c>
      <c r="E456" s="2">
        <v>0</v>
      </c>
      <c r="F456" s="2">
        <f>VLOOKUP(Share20[[#This Row],[Station]],'[10]Reach and Share'!$A$3:$C$562,3,0)</f>
        <v>0</v>
      </c>
      <c r="G456" s="2">
        <f>Share20[[#This Row],[Q1''2025]]-Share20[[#This Row],[Q4''2024]]</f>
        <v>0</v>
      </c>
    </row>
    <row r="457" spans="1:7" x14ac:dyDescent="0.45">
      <c r="A457" s="3" t="s">
        <v>251</v>
      </c>
      <c r="B457" s="2">
        <v>0</v>
      </c>
      <c r="C457" s="2">
        <v>0</v>
      </c>
      <c r="D457" s="2">
        <v>0</v>
      </c>
      <c r="E457" s="2">
        <v>0</v>
      </c>
      <c r="F457" s="2">
        <f>VLOOKUP(Share20[[#This Row],[Station]],'[10]Reach and Share'!$A$3:$C$562,3,0)</f>
        <v>0</v>
      </c>
      <c r="G457" s="2">
        <f>Share20[[#This Row],[Q1''2025]]-Share20[[#This Row],[Q4''2024]]</f>
        <v>0</v>
      </c>
    </row>
    <row r="458" spans="1:7" x14ac:dyDescent="0.45">
      <c r="A458" s="3" t="s">
        <v>229</v>
      </c>
      <c r="B458" s="2">
        <v>0</v>
      </c>
      <c r="C458" s="2">
        <v>0</v>
      </c>
      <c r="D458" s="2">
        <v>0</v>
      </c>
      <c r="E458" s="2">
        <v>0</v>
      </c>
      <c r="F458" s="2">
        <f>VLOOKUP(Share20[[#This Row],[Station]],'[10]Reach and Share'!$A$3:$C$562,3,0)</f>
        <v>0</v>
      </c>
      <c r="G458" s="2">
        <f>Share20[[#This Row],[Q1''2025]]-Share20[[#This Row],[Q4''2024]]</f>
        <v>0</v>
      </c>
    </row>
    <row r="459" spans="1:7" x14ac:dyDescent="0.45">
      <c r="A459" s="3" t="s">
        <v>245</v>
      </c>
      <c r="B459" s="2">
        <v>0</v>
      </c>
      <c r="C459" s="2">
        <v>0</v>
      </c>
      <c r="D459" s="2">
        <v>0</v>
      </c>
      <c r="E459" s="2">
        <v>0</v>
      </c>
      <c r="F459" s="2">
        <f>VLOOKUP(Share20[[#This Row],[Station]],'[10]Reach and Share'!$A$3:$C$562,3,0)</f>
        <v>0</v>
      </c>
      <c r="G459" s="2">
        <f>Share20[[#This Row],[Q1''2025]]-Share20[[#This Row],[Q4''2024]]</f>
        <v>0</v>
      </c>
    </row>
    <row r="460" spans="1:7" x14ac:dyDescent="0.45">
      <c r="A460" s="3" t="s">
        <v>159</v>
      </c>
      <c r="B460" s="2">
        <v>0</v>
      </c>
      <c r="C460" s="2">
        <v>0</v>
      </c>
      <c r="D460" s="2">
        <v>0</v>
      </c>
      <c r="E460" s="2">
        <v>0</v>
      </c>
      <c r="F460" s="2">
        <f>VLOOKUP(Share20[[#This Row],[Station]],'[10]Reach and Share'!$A$3:$C$562,3,0)</f>
        <v>0</v>
      </c>
      <c r="G460" s="2">
        <f>Share20[[#This Row],[Q1''2025]]-Share20[[#This Row],[Q4''2024]]</f>
        <v>0</v>
      </c>
    </row>
    <row r="461" spans="1:7" x14ac:dyDescent="0.45">
      <c r="A461" s="3" t="s">
        <v>265</v>
      </c>
      <c r="B461" s="2">
        <v>0</v>
      </c>
      <c r="C461" s="2">
        <v>0</v>
      </c>
      <c r="D461" s="2">
        <v>0</v>
      </c>
      <c r="E461" s="2">
        <v>0</v>
      </c>
      <c r="F461" s="2">
        <f>VLOOKUP(Share20[[#This Row],[Station]],'[10]Reach and Share'!$A$3:$C$562,3,0)</f>
        <v>0</v>
      </c>
      <c r="G461" s="2">
        <f>Share20[[#This Row],[Q1''2025]]-Share20[[#This Row],[Q4''2024]]</f>
        <v>0</v>
      </c>
    </row>
    <row r="462" spans="1:7" x14ac:dyDescent="0.45">
      <c r="A462" s="3" t="s">
        <v>504</v>
      </c>
      <c r="B462" s="2">
        <v>0</v>
      </c>
      <c r="C462" s="2">
        <v>0</v>
      </c>
      <c r="D462" s="2">
        <v>0</v>
      </c>
      <c r="E462" s="2">
        <v>0</v>
      </c>
      <c r="F462" s="2">
        <f>VLOOKUP(Share20[[#This Row],[Station]],'[10]Reach and Share'!$A$3:$C$562,3,0)</f>
        <v>0</v>
      </c>
      <c r="G462" s="2">
        <f>Share20[[#This Row],[Q1''2025]]-Share20[[#This Row],[Q4''2024]]</f>
        <v>0</v>
      </c>
    </row>
    <row r="463" spans="1:7" x14ac:dyDescent="0.45">
      <c r="A463" s="3" t="s">
        <v>221</v>
      </c>
      <c r="B463" s="2">
        <v>0</v>
      </c>
      <c r="C463" s="2">
        <v>0</v>
      </c>
      <c r="D463" s="2">
        <v>0</v>
      </c>
      <c r="E463" s="2">
        <v>0</v>
      </c>
      <c r="F463" s="2">
        <f>VLOOKUP(Share20[[#This Row],[Station]],'[10]Reach and Share'!$A$3:$C$562,3,0)</f>
        <v>0</v>
      </c>
      <c r="G463" s="2">
        <f>Share20[[#This Row],[Q1''2025]]-Share20[[#This Row],[Q4''2024]]</f>
        <v>0</v>
      </c>
    </row>
    <row r="464" spans="1:7" x14ac:dyDescent="0.45">
      <c r="A464" s="3" t="s">
        <v>485</v>
      </c>
      <c r="B464" s="2">
        <v>0</v>
      </c>
      <c r="C464" s="2">
        <v>0</v>
      </c>
      <c r="D464" s="2">
        <v>0</v>
      </c>
      <c r="E464" s="2">
        <v>0</v>
      </c>
      <c r="F464" s="2">
        <f>VLOOKUP(Share20[[#This Row],[Station]],'[10]Reach and Share'!$A$3:$C$562,3,0)</f>
        <v>0</v>
      </c>
      <c r="G464" s="2">
        <f>Share20[[#This Row],[Q1''2025]]-Share20[[#This Row],[Q4''2024]]</f>
        <v>0</v>
      </c>
    </row>
    <row r="465" spans="1:7" x14ac:dyDescent="0.45">
      <c r="A465" s="3" t="s">
        <v>244</v>
      </c>
      <c r="B465" s="2">
        <v>0</v>
      </c>
      <c r="C465" s="2">
        <v>0</v>
      </c>
      <c r="D465" s="2">
        <v>0</v>
      </c>
      <c r="E465" s="2">
        <v>0</v>
      </c>
      <c r="F465" s="2">
        <f>VLOOKUP(Share20[[#This Row],[Station]],'[10]Reach and Share'!$A$3:$C$562,3,0)</f>
        <v>0</v>
      </c>
      <c r="G465" s="2">
        <f>Share20[[#This Row],[Q1''2025]]-Share20[[#This Row],[Q4''2024]]</f>
        <v>0</v>
      </c>
    </row>
    <row r="466" spans="1:7" x14ac:dyDescent="0.45">
      <c r="A466" s="3" t="s">
        <v>25</v>
      </c>
      <c r="B466" s="2">
        <v>0</v>
      </c>
      <c r="C466" s="2">
        <v>0</v>
      </c>
      <c r="D466" s="2">
        <v>0</v>
      </c>
      <c r="E466" s="2">
        <v>0</v>
      </c>
      <c r="F466" s="2">
        <f>VLOOKUP(Share20[[#This Row],[Station]],'[10]Reach and Share'!$A$3:$C$562,3,0)</f>
        <v>0</v>
      </c>
      <c r="G466" s="2">
        <f>Share20[[#This Row],[Q1''2025]]-Share20[[#This Row],[Q4''2024]]</f>
        <v>0</v>
      </c>
    </row>
    <row r="467" spans="1:7" x14ac:dyDescent="0.45">
      <c r="A467" s="3" t="s">
        <v>267</v>
      </c>
      <c r="B467" s="2">
        <v>0</v>
      </c>
      <c r="C467" s="2">
        <v>0</v>
      </c>
      <c r="D467" s="2">
        <v>0</v>
      </c>
      <c r="E467" s="2">
        <v>0</v>
      </c>
      <c r="F467" s="2">
        <f>VLOOKUP(Share20[[#This Row],[Station]],'[10]Reach and Share'!$A$3:$C$562,3,0)</f>
        <v>0</v>
      </c>
      <c r="G467" s="2">
        <f>Share20[[#This Row],[Q1''2025]]-Share20[[#This Row],[Q4''2024]]</f>
        <v>0</v>
      </c>
    </row>
    <row r="468" spans="1:7" x14ac:dyDescent="0.45">
      <c r="A468" s="3" t="s">
        <v>274</v>
      </c>
      <c r="B468" s="2">
        <v>0</v>
      </c>
      <c r="C468" s="2">
        <v>0</v>
      </c>
      <c r="D468" s="2">
        <v>0</v>
      </c>
      <c r="E468" s="2">
        <v>0</v>
      </c>
      <c r="F468" s="2">
        <f>VLOOKUP(Share20[[#This Row],[Station]],'[10]Reach and Share'!$A$3:$C$562,3,0)</f>
        <v>0</v>
      </c>
      <c r="G468" s="2">
        <f>Share20[[#This Row],[Q1''2025]]-Share20[[#This Row],[Q4''2024]]</f>
        <v>0</v>
      </c>
    </row>
    <row r="469" spans="1:7" x14ac:dyDescent="0.45">
      <c r="A469" s="3" t="s">
        <v>273</v>
      </c>
      <c r="B469" s="2">
        <v>0</v>
      </c>
      <c r="C469" s="2">
        <v>0</v>
      </c>
      <c r="D469" s="2">
        <v>0</v>
      </c>
      <c r="E469" s="2">
        <v>0</v>
      </c>
      <c r="F469" s="2">
        <f>VLOOKUP(Share20[[#This Row],[Station]],'[10]Reach and Share'!$A$3:$C$562,3,0)</f>
        <v>0</v>
      </c>
      <c r="G469" s="2">
        <f>Share20[[#This Row],[Q1''2025]]-Share20[[#This Row],[Q4''2024]]</f>
        <v>0</v>
      </c>
    </row>
    <row r="470" spans="1:7" x14ac:dyDescent="0.45">
      <c r="A470" s="3" t="s">
        <v>494</v>
      </c>
      <c r="B470" s="2">
        <v>0</v>
      </c>
      <c r="C470" s="2">
        <v>0</v>
      </c>
      <c r="D470" s="2">
        <v>0</v>
      </c>
      <c r="E470" s="2">
        <v>0</v>
      </c>
      <c r="F470" s="2">
        <f>VLOOKUP(Share20[[#This Row],[Station]],'[10]Reach and Share'!$A$3:$C$562,3,0)</f>
        <v>0</v>
      </c>
      <c r="G470" s="2">
        <f>Share20[[#This Row],[Q1''2025]]-Share20[[#This Row],[Q4''2024]]</f>
        <v>0</v>
      </c>
    </row>
    <row r="471" spans="1:7" x14ac:dyDescent="0.45">
      <c r="A471" s="3" t="s">
        <v>275</v>
      </c>
      <c r="B471" s="2">
        <v>0</v>
      </c>
      <c r="C471" s="2">
        <v>0</v>
      </c>
      <c r="D471" s="2">
        <v>0</v>
      </c>
      <c r="E471" s="2">
        <v>0</v>
      </c>
      <c r="F471" s="2">
        <f>VLOOKUP(Share20[[#This Row],[Station]],'[10]Reach and Share'!$A$3:$C$562,3,0)</f>
        <v>0</v>
      </c>
      <c r="G471" s="2">
        <f>Share20[[#This Row],[Q1''2025]]-Share20[[#This Row],[Q4''2024]]</f>
        <v>0</v>
      </c>
    </row>
    <row r="472" spans="1:7" x14ac:dyDescent="0.45">
      <c r="A472" s="3" t="s">
        <v>268</v>
      </c>
      <c r="B472" s="2">
        <v>0</v>
      </c>
      <c r="C472" s="2">
        <v>0</v>
      </c>
      <c r="D472" s="2">
        <v>0</v>
      </c>
      <c r="E472" s="2">
        <v>0</v>
      </c>
      <c r="F472" s="2">
        <f>VLOOKUP(Share20[[#This Row],[Station]],'[10]Reach and Share'!$A$3:$C$562,3,0)</f>
        <v>0</v>
      </c>
      <c r="G472" s="2">
        <f>Share20[[#This Row],[Q1''2025]]-Share20[[#This Row],[Q4''2024]]</f>
        <v>0</v>
      </c>
    </row>
    <row r="473" spans="1:7" x14ac:dyDescent="0.45">
      <c r="A473" s="3" t="s">
        <v>277</v>
      </c>
      <c r="B473" s="2">
        <v>0</v>
      </c>
      <c r="C473" s="2">
        <v>0</v>
      </c>
      <c r="D473" s="2">
        <v>0</v>
      </c>
      <c r="E473" s="2">
        <v>0</v>
      </c>
      <c r="F473" s="2">
        <f>VLOOKUP(Share20[[#This Row],[Station]],'[10]Reach and Share'!$A$3:$C$562,3,0)</f>
        <v>0</v>
      </c>
      <c r="G473" s="2">
        <f>Share20[[#This Row],[Q1''2025]]-Share20[[#This Row],[Q4''2024]]</f>
        <v>0</v>
      </c>
    </row>
    <row r="474" spans="1:7" x14ac:dyDescent="0.45">
      <c r="A474" s="3" t="s">
        <v>276</v>
      </c>
      <c r="B474" s="2">
        <v>5.6643469817122514E-4</v>
      </c>
      <c r="C474" s="2">
        <v>5.6643469817122514E-4</v>
      </c>
      <c r="D474" s="2">
        <v>0</v>
      </c>
      <c r="E474" s="2">
        <v>0</v>
      </c>
      <c r="F474" s="2">
        <f>VLOOKUP(Share20[[#This Row],[Station]],'[10]Reach and Share'!$A$3:$C$562,3,0)</f>
        <v>0</v>
      </c>
      <c r="G474" s="2">
        <f>Share20[[#This Row],[Q1''2025]]-Share20[[#This Row],[Q4''2024]]</f>
        <v>0</v>
      </c>
    </row>
    <row r="475" spans="1:7" x14ac:dyDescent="0.45">
      <c r="A475" s="3" t="s">
        <v>272</v>
      </c>
      <c r="B475" s="2">
        <v>0</v>
      </c>
      <c r="C475" s="2">
        <v>0</v>
      </c>
      <c r="D475" s="2">
        <v>0</v>
      </c>
      <c r="E475" s="2">
        <v>0</v>
      </c>
      <c r="F475" s="2">
        <f>VLOOKUP(Share20[[#This Row],[Station]],'[10]Reach and Share'!$A$3:$C$562,3,0)</f>
        <v>0</v>
      </c>
      <c r="G475" s="2">
        <f>Share20[[#This Row],[Q1''2025]]-Share20[[#This Row],[Q4''2024]]</f>
        <v>0</v>
      </c>
    </row>
    <row r="476" spans="1:7" x14ac:dyDescent="0.45">
      <c r="A476" s="3" t="s">
        <v>338</v>
      </c>
      <c r="B476" s="2">
        <v>0</v>
      </c>
      <c r="C476" s="2">
        <v>0</v>
      </c>
      <c r="D476" s="2">
        <v>0</v>
      </c>
      <c r="E476" s="2">
        <v>0</v>
      </c>
      <c r="F476" s="2">
        <f>VLOOKUP(Share20[[#This Row],[Station]],'[10]Reach and Share'!$A$3:$C$562,3,0)</f>
        <v>0</v>
      </c>
      <c r="G476" s="2">
        <f>Share20[[#This Row],[Q1''2025]]-Share20[[#This Row],[Q4''2024]]</f>
        <v>0</v>
      </c>
    </row>
    <row r="477" spans="1:7" x14ac:dyDescent="0.45">
      <c r="A477" s="3" t="s">
        <v>144</v>
      </c>
      <c r="B477" s="2">
        <v>0</v>
      </c>
      <c r="C477" s="2">
        <v>0</v>
      </c>
      <c r="D477" s="2">
        <v>0</v>
      </c>
      <c r="E477" s="2">
        <v>0</v>
      </c>
      <c r="F477" s="2">
        <f>VLOOKUP(Share20[[#This Row],[Station]],'[10]Reach and Share'!$A$3:$C$562,3,0)</f>
        <v>0</v>
      </c>
      <c r="G477" s="2">
        <f>Share20[[#This Row],[Q1''2025]]-Share20[[#This Row],[Q4''2024]]</f>
        <v>0</v>
      </c>
    </row>
    <row r="478" spans="1:7" x14ac:dyDescent="0.45">
      <c r="A478" s="3" t="s">
        <v>236</v>
      </c>
      <c r="B478" s="2">
        <v>0</v>
      </c>
      <c r="C478" s="2">
        <v>0</v>
      </c>
      <c r="D478" s="2">
        <v>0</v>
      </c>
      <c r="E478" s="2">
        <v>0</v>
      </c>
      <c r="F478" s="2">
        <f>VLOOKUP(Share20[[#This Row],[Station]],'[10]Reach and Share'!$A$3:$C$562,3,0)</f>
        <v>0</v>
      </c>
      <c r="G478" s="2">
        <f>Share20[[#This Row],[Q1''2025]]-Share20[[#This Row],[Q4''2024]]</f>
        <v>0</v>
      </c>
    </row>
    <row r="479" spans="1:7" x14ac:dyDescent="0.45">
      <c r="A479" s="3" t="s">
        <v>270</v>
      </c>
      <c r="B479" s="2">
        <v>0</v>
      </c>
      <c r="C479" s="2">
        <v>0</v>
      </c>
      <c r="D479" s="2">
        <v>0</v>
      </c>
      <c r="E479" s="2">
        <v>0</v>
      </c>
      <c r="F479" s="2">
        <f>VLOOKUP(Share20[[#This Row],[Station]],'[10]Reach and Share'!$A$3:$C$562,3,0)</f>
        <v>0</v>
      </c>
      <c r="G479" s="2">
        <f>Share20[[#This Row],[Q1''2025]]-Share20[[#This Row],[Q4''2024]]</f>
        <v>0</v>
      </c>
    </row>
    <row r="480" spans="1:7" x14ac:dyDescent="0.45">
      <c r="A480" s="3" t="s">
        <v>271</v>
      </c>
      <c r="B480" s="2">
        <v>0</v>
      </c>
      <c r="C480" s="2">
        <v>0</v>
      </c>
      <c r="D480" s="2">
        <v>0</v>
      </c>
      <c r="E480" s="2">
        <v>0</v>
      </c>
      <c r="F480" s="2">
        <f>VLOOKUP(Share20[[#This Row],[Station]],'[10]Reach and Share'!$A$3:$C$562,3,0)</f>
        <v>0</v>
      </c>
      <c r="G480" s="2">
        <f>Share20[[#This Row],[Q1''2025]]-Share20[[#This Row],[Q4''2024]]</f>
        <v>0</v>
      </c>
    </row>
    <row r="481" spans="1:7" x14ac:dyDescent="0.45">
      <c r="A481" s="3" t="s">
        <v>76</v>
      </c>
      <c r="B481" s="2">
        <v>0</v>
      </c>
      <c r="C481" s="2">
        <v>0</v>
      </c>
      <c r="D481" s="2">
        <v>0</v>
      </c>
      <c r="E481" s="2">
        <v>0</v>
      </c>
      <c r="F481" s="2">
        <f>VLOOKUP(Share20[[#This Row],[Station]],'[10]Reach and Share'!$A$3:$C$562,3,0)</f>
        <v>0</v>
      </c>
      <c r="G481" s="2">
        <f>Share20[[#This Row],[Q1''2025]]-Share20[[#This Row],[Q4''2024]]</f>
        <v>0</v>
      </c>
    </row>
    <row r="482" spans="1:7" x14ac:dyDescent="0.45">
      <c r="A482" s="3" t="s">
        <v>496</v>
      </c>
      <c r="B482" s="2">
        <v>0</v>
      </c>
      <c r="C482" s="2">
        <v>0</v>
      </c>
      <c r="D482" s="2">
        <v>0</v>
      </c>
      <c r="E482" s="2">
        <v>0</v>
      </c>
      <c r="F482" s="2">
        <f>VLOOKUP(Share20[[#This Row],[Station]],'[10]Reach and Share'!$A$3:$C$562,3,0)</f>
        <v>0</v>
      </c>
      <c r="G482" s="2">
        <f>Share20[[#This Row],[Q1''2025]]-Share20[[#This Row],[Q4''2024]]</f>
        <v>0</v>
      </c>
    </row>
    <row r="483" spans="1:7" x14ac:dyDescent="0.45">
      <c r="A483" s="3" t="s">
        <v>78</v>
      </c>
      <c r="B483" s="2">
        <v>0</v>
      </c>
      <c r="C483" s="2">
        <v>0</v>
      </c>
      <c r="D483" s="2">
        <v>0</v>
      </c>
      <c r="E483" s="2">
        <v>0</v>
      </c>
      <c r="F483" s="2">
        <f>VLOOKUP(Share20[[#This Row],[Station]],'[10]Reach and Share'!$A$3:$C$562,3,0)</f>
        <v>0</v>
      </c>
      <c r="G483" s="2">
        <f>Share20[[#This Row],[Q1''2025]]-Share20[[#This Row],[Q4''2024]]</f>
        <v>0</v>
      </c>
    </row>
    <row r="484" spans="1:7" x14ac:dyDescent="0.45">
      <c r="A484" s="3" t="s">
        <v>477</v>
      </c>
      <c r="B484" s="2">
        <v>1.4237855946398659E-3</v>
      </c>
      <c r="C484" s="2">
        <v>0</v>
      </c>
      <c r="D484" s="2">
        <v>1.4237855946398659E-3</v>
      </c>
      <c r="E484" s="2">
        <v>0</v>
      </c>
      <c r="F484" s="2">
        <f>VLOOKUP(Share20[[#This Row],[Station]],'[10]Reach and Share'!$A$3:$C$562,3,0)</f>
        <v>0</v>
      </c>
      <c r="G484" s="2">
        <f>Share20[[#This Row],[Q1''2025]]-Share20[[#This Row],[Q4''2024]]</f>
        <v>0</v>
      </c>
    </row>
    <row r="485" spans="1:7" x14ac:dyDescent="0.45">
      <c r="A485" s="3" t="s">
        <v>283</v>
      </c>
      <c r="B485" s="2">
        <v>0</v>
      </c>
      <c r="C485" s="2">
        <v>0</v>
      </c>
      <c r="D485" s="2">
        <v>0</v>
      </c>
      <c r="E485" s="2">
        <v>0</v>
      </c>
      <c r="F485" s="2">
        <f>VLOOKUP(Share20[[#This Row],[Station]],'[10]Reach and Share'!$A$3:$C$562,3,0)</f>
        <v>0</v>
      </c>
      <c r="G485" s="2">
        <f>Share20[[#This Row],[Q1''2025]]-Share20[[#This Row],[Q4''2024]]</f>
        <v>0</v>
      </c>
    </row>
    <row r="486" spans="1:7" x14ac:dyDescent="0.45">
      <c r="A486" s="3" t="s">
        <v>222</v>
      </c>
      <c r="B486" s="2">
        <v>0</v>
      </c>
      <c r="C486" s="2">
        <v>0</v>
      </c>
      <c r="D486" s="2">
        <v>0</v>
      </c>
      <c r="E486" s="2">
        <v>0</v>
      </c>
      <c r="F486" s="2">
        <f>VLOOKUP(Share20[[#This Row],[Station]],'[10]Reach and Share'!$A$3:$C$562,3,0)</f>
        <v>0</v>
      </c>
      <c r="G486" s="2">
        <f>Share20[[#This Row],[Q1''2025]]-Share20[[#This Row],[Q4''2024]]</f>
        <v>0</v>
      </c>
    </row>
    <row r="487" spans="1:7" x14ac:dyDescent="0.45">
      <c r="A487" s="3" t="s">
        <v>288</v>
      </c>
      <c r="B487" s="2">
        <v>0</v>
      </c>
      <c r="C487" s="2">
        <v>0</v>
      </c>
      <c r="D487" s="2">
        <v>0</v>
      </c>
      <c r="E487" s="2">
        <v>0</v>
      </c>
      <c r="F487" s="2">
        <f>VLOOKUP(Share20[[#This Row],[Station]],'[10]Reach and Share'!$A$3:$C$562,3,0)</f>
        <v>0</v>
      </c>
      <c r="G487" s="2">
        <f>Share20[[#This Row],[Q1''2025]]-Share20[[#This Row],[Q4''2024]]</f>
        <v>0</v>
      </c>
    </row>
    <row r="488" spans="1:7" x14ac:dyDescent="0.45">
      <c r="A488" s="3" t="s">
        <v>188</v>
      </c>
      <c r="B488" s="2">
        <v>0</v>
      </c>
      <c r="C488" s="2">
        <v>0</v>
      </c>
      <c r="D488" s="2">
        <v>0</v>
      </c>
      <c r="E488" s="2">
        <v>0</v>
      </c>
      <c r="F488" s="2">
        <f>VLOOKUP(Share20[[#This Row],[Station]],'[10]Reach and Share'!$A$3:$C$562,3,0)</f>
        <v>0</v>
      </c>
      <c r="G488" s="2">
        <f>Share20[[#This Row],[Q1''2025]]-Share20[[#This Row],[Q4''2024]]</f>
        <v>0</v>
      </c>
    </row>
    <row r="489" spans="1:7" x14ac:dyDescent="0.45">
      <c r="A489" s="3" t="s">
        <v>28</v>
      </c>
      <c r="B489" s="2">
        <v>0</v>
      </c>
      <c r="C489" s="2">
        <v>0</v>
      </c>
      <c r="D489" s="2">
        <v>1.9262981574539359E-3</v>
      </c>
      <c r="E489" s="2">
        <v>0</v>
      </c>
      <c r="F489" s="2">
        <f>VLOOKUP(Share20[[#This Row],[Station]],'[10]Reach and Share'!$A$3:$C$562,3,0)</f>
        <v>0</v>
      </c>
      <c r="G489" s="2">
        <f>Share20[[#This Row],[Q1''2025]]-Share20[[#This Row],[Q4''2024]]</f>
        <v>0</v>
      </c>
    </row>
    <row r="490" spans="1:7" x14ac:dyDescent="0.45">
      <c r="A490" s="3" t="s">
        <v>510</v>
      </c>
      <c r="B490" s="2">
        <v>0</v>
      </c>
      <c r="C490" s="2">
        <v>0</v>
      </c>
      <c r="D490" s="2">
        <v>0</v>
      </c>
      <c r="E490" s="2">
        <v>0</v>
      </c>
      <c r="F490" s="2">
        <f>VLOOKUP(Share20[[#This Row],[Station]],'[10]Reach and Share'!$A$3:$C$562,3,0)</f>
        <v>0</v>
      </c>
      <c r="G490" s="2">
        <f>Share20[[#This Row],[Q1''2025]]-Share20[[#This Row],[Q4''2024]]</f>
        <v>0</v>
      </c>
    </row>
    <row r="491" spans="1:7" x14ac:dyDescent="0.45">
      <c r="A491" s="3" t="s">
        <v>73</v>
      </c>
      <c r="B491" s="2">
        <v>0</v>
      </c>
      <c r="C491" s="2">
        <v>0</v>
      </c>
      <c r="D491" s="2">
        <v>0</v>
      </c>
      <c r="E491" s="2">
        <v>0</v>
      </c>
      <c r="F491" s="2">
        <f>VLOOKUP(Share20[[#This Row],[Station]],'[10]Reach and Share'!$A$3:$C$562,3,0)</f>
        <v>0</v>
      </c>
      <c r="G491" s="2">
        <f>Share20[[#This Row],[Q1''2025]]-Share20[[#This Row],[Q4''2024]]</f>
        <v>0</v>
      </c>
    </row>
    <row r="492" spans="1:7" x14ac:dyDescent="0.45">
      <c r="A492" s="3" t="s">
        <v>446</v>
      </c>
      <c r="B492" s="2">
        <v>0</v>
      </c>
      <c r="C492" s="2">
        <v>0</v>
      </c>
      <c r="D492" s="2">
        <v>0</v>
      </c>
      <c r="E492" s="2">
        <v>0</v>
      </c>
      <c r="F492" s="2">
        <f>VLOOKUP(Share20[[#This Row],[Station]],'[10]Reach and Share'!$A$3:$C$562,3,0)</f>
        <v>0</v>
      </c>
      <c r="G492" s="2">
        <f>Share20[[#This Row],[Q1''2025]]-Share20[[#This Row],[Q4''2024]]</f>
        <v>0</v>
      </c>
    </row>
    <row r="493" spans="1:7" x14ac:dyDescent="0.45">
      <c r="A493" s="3" t="s">
        <v>181</v>
      </c>
      <c r="B493" s="2">
        <v>0</v>
      </c>
      <c r="C493" s="2">
        <v>0</v>
      </c>
      <c r="D493" s="2">
        <v>0</v>
      </c>
      <c r="E493" s="2">
        <v>0</v>
      </c>
      <c r="F493" s="2">
        <f>VLOOKUP(Share20[[#This Row],[Station]],'[10]Reach and Share'!$A$3:$C$562,3,0)</f>
        <v>0</v>
      </c>
      <c r="G493" s="2">
        <f>Share20[[#This Row],[Q1''2025]]-Share20[[#This Row],[Q4''2024]]</f>
        <v>0</v>
      </c>
    </row>
    <row r="494" spans="1:7" x14ac:dyDescent="0.45">
      <c r="A494" s="3" t="s">
        <v>280</v>
      </c>
      <c r="B494" s="2">
        <v>0</v>
      </c>
      <c r="C494" s="2">
        <v>0</v>
      </c>
      <c r="D494" s="2">
        <v>0</v>
      </c>
      <c r="E494" s="2">
        <v>0</v>
      </c>
      <c r="F494" s="2">
        <f>VLOOKUP(Share20[[#This Row],[Station]],'[10]Reach and Share'!$A$3:$C$562,3,0)</f>
        <v>0</v>
      </c>
      <c r="G494" s="2">
        <f>Share20[[#This Row],[Q1''2025]]-Share20[[#This Row],[Q4''2024]]</f>
        <v>0</v>
      </c>
    </row>
    <row r="495" spans="1:7" x14ac:dyDescent="0.45">
      <c r="A495" s="3" t="s">
        <v>278</v>
      </c>
      <c r="B495" s="2">
        <v>0</v>
      </c>
      <c r="C495" s="2">
        <v>0</v>
      </c>
      <c r="D495" s="2">
        <v>0</v>
      </c>
      <c r="E495" s="2">
        <v>0</v>
      </c>
      <c r="F495" s="2">
        <f>VLOOKUP(Share20[[#This Row],[Station]],'[10]Reach and Share'!$A$3:$C$562,3,0)</f>
        <v>0</v>
      </c>
      <c r="G495" s="2">
        <f>Share20[[#This Row],[Q1''2025]]-Share20[[#This Row],[Q4''2024]]</f>
        <v>0</v>
      </c>
    </row>
    <row r="496" spans="1:7" x14ac:dyDescent="0.45">
      <c r="A496" s="3" t="s">
        <v>40</v>
      </c>
      <c r="B496" s="2">
        <v>0</v>
      </c>
      <c r="C496" s="2">
        <v>0</v>
      </c>
      <c r="D496" s="2">
        <v>0</v>
      </c>
      <c r="E496" s="2">
        <v>0</v>
      </c>
      <c r="F496" s="2">
        <f>VLOOKUP(Share20[[#This Row],[Station]],'[10]Reach and Share'!$A$3:$C$562,3,0)</f>
        <v>0</v>
      </c>
      <c r="G496" s="2">
        <f>Share20[[#This Row],[Q1''2025]]-Share20[[#This Row],[Q4''2024]]</f>
        <v>0</v>
      </c>
    </row>
    <row r="497" spans="1:7" x14ac:dyDescent="0.45">
      <c r="A497" s="3" t="s">
        <v>292</v>
      </c>
      <c r="B497" s="2">
        <v>0</v>
      </c>
      <c r="C497" s="2">
        <v>0</v>
      </c>
      <c r="D497" s="2">
        <v>0</v>
      </c>
      <c r="E497" s="2">
        <v>1.2838618564642445E-4</v>
      </c>
      <c r="F497" s="2">
        <f>VLOOKUP(Share20[[#This Row],[Station]],'[10]Reach and Share'!$A$3:$C$562,3,0)</f>
        <v>0</v>
      </c>
      <c r="G497" s="2">
        <f>Share20[[#This Row],[Q1''2025]]-Share20[[#This Row],[Q4''2024]]</f>
        <v>-1.2838618564642445E-4</v>
      </c>
    </row>
    <row r="498" spans="1:7" x14ac:dyDescent="0.45">
      <c r="A498" s="3" t="s">
        <v>91</v>
      </c>
      <c r="B498" s="2">
        <v>0</v>
      </c>
      <c r="C498" s="2">
        <v>0</v>
      </c>
      <c r="D498" s="2">
        <v>0</v>
      </c>
      <c r="E498" s="2">
        <v>1.2838618564642445E-4</v>
      </c>
      <c r="F498" s="2">
        <f>VLOOKUP(Share20[[#This Row],[Station]],'[10]Reach and Share'!$A$3:$C$562,3,0)</f>
        <v>0</v>
      </c>
      <c r="G498" s="2">
        <f>Share20[[#This Row],[Q1''2025]]-Share20[[#This Row],[Q4''2024]]</f>
        <v>-1.2838618564642445E-4</v>
      </c>
    </row>
    <row r="499" spans="1:7" x14ac:dyDescent="0.45">
      <c r="A499" s="3" t="s">
        <v>316</v>
      </c>
      <c r="B499" s="2">
        <v>0</v>
      </c>
      <c r="C499" s="2">
        <v>0</v>
      </c>
      <c r="D499" s="2">
        <v>0</v>
      </c>
      <c r="E499" s="2">
        <v>1.9257927846963666E-4</v>
      </c>
      <c r="F499" s="2">
        <f>VLOOKUP(Share20[[#This Row],[Station]],'[10]Reach and Share'!$A$3:$C$562,3,0)</f>
        <v>0</v>
      </c>
      <c r="G499" s="2">
        <f>Share20[[#This Row],[Q1''2025]]-Share20[[#This Row],[Q4''2024]]</f>
        <v>-1.9257927846963666E-4</v>
      </c>
    </row>
    <row r="500" spans="1:7" x14ac:dyDescent="0.45">
      <c r="A500" s="3" t="s">
        <v>139</v>
      </c>
      <c r="B500" s="2">
        <v>0</v>
      </c>
      <c r="C500" s="2">
        <v>0</v>
      </c>
      <c r="D500" s="2">
        <v>0</v>
      </c>
      <c r="E500" s="2">
        <v>1.9257927846963666E-4</v>
      </c>
      <c r="F500" s="2">
        <f>VLOOKUP(Share20[[#This Row],[Station]],'[10]Reach and Share'!$A$3:$C$562,3,0)</f>
        <v>0</v>
      </c>
      <c r="G500" s="2">
        <f>Share20[[#This Row],[Q1''2025]]-Share20[[#This Row],[Q4''2024]]</f>
        <v>-1.9257927846963666E-4</v>
      </c>
    </row>
    <row r="501" spans="1:7" x14ac:dyDescent="0.45">
      <c r="A501" s="3" t="s">
        <v>247</v>
      </c>
      <c r="B501" s="2">
        <v>0</v>
      </c>
      <c r="C501" s="2">
        <v>0</v>
      </c>
      <c r="D501" s="2">
        <v>0</v>
      </c>
      <c r="E501" s="2">
        <v>1.9257927846963666E-4</v>
      </c>
      <c r="F501" s="2">
        <f>VLOOKUP(Share20[[#This Row],[Station]],'[10]Reach and Share'!$A$3:$C$562,3,0)</f>
        <v>0</v>
      </c>
      <c r="G501" s="2">
        <f>Share20[[#This Row],[Q1''2025]]-Share20[[#This Row],[Q4''2024]]</f>
        <v>-1.9257927846963666E-4</v>
      </c>
    </row>
    <row r="502" spans="1:7" x14ac:dyDescent="0.45">
      <c r="A502" s="3" t="s">
        <v>512</v>
      </c>
      <c r="B502" s="2">
        <v>2.5677237129284892E-6</v>
      </c>
      <c r="C502" s="2">
        <v>0</v>
      </c>
      <c r="D502" s="2">
        <v>0</v>
      </c>
      <c r="E502" s="2">
        <v>2.567723712928489E-4</v>
      </c>
      <c r="F502" s="2">
        <f>VLOOKUP(Share20[[#This Row],[Station]],'[10]Reach and Share'!$A$3:$C$562,3,0)</f>
        <v>0</v>
      </c>
      <c r="G502" s="2">
        <f>Share20[[#This Row],[Q1''2025]]-Share20[[#This Row],[Q4''2024]]</f>
        <v>-2.567723712928489E-4</v>
      </c>
    </row>
    <row r="503" spans="1:7" x14ac:dyDescent="0.45">
      <c r="A503" s="3" t="s">
        <v>286</v>
      </c>
      <c r="B503" s="2">
        <v>0</v>
      </c>
      <c r="C503" s="2">
        <v>0</v>
      </c>
      <c r="D503" s="2">
        <v>0</v>
      </c>
      <c r="E503" s="2">
        <v>2.567723712928489E-4</v>
      </c>
      <c r="F503" s="2">
        <f>VLOOKUP(Share20[[#This Row],[Station]],'[10]Reach and Share'!$A$3:$C$562,3,0)</f>
        <v>0</v>
      </c>
      <c r="G503" s="2">
        <f>Share20[[#This Row],[Q1''2025]]-Share20[[#This Row],[Q4''2024]]</f>
        <v>-2.567723712928489E-4</v>
      </c>
    </row>
    <row r="504" spans="1:7" x14ac:dyDescent="0.45">
      <c r="A504" s="3" t="s">
        <v>360</v>
      </c>
      <c r="B504" s="2">
        <v>0</v>
      </c>
      <c r="C504" s="2">
        <v>0</v>
      </c>
      <c r="D504" s="2">
        <v>0</v>
      </c>
      <c r="E504" s="2">
        <v>3.2096546411606116E-4</v>
      </c>
      <c r="F504" s="2">
        <f>VLOOKUP(Share20[[#This Row],[Station]],'[10]Reach and Share'!$A$3:$C$562,3,0)</f>
        <v>0</v>
      </c>
      <c r="G504" s="2">
        <f>Share20[[#This Row],[Q1''2025]]-Share20[[#This Row],[Q4''2024]]</f>
        <v>-3.2096546411606116E-4</v>
      </c>
    </row>
    <row r="505" spans="1:7" x14ac:dyDescent="0.45">
      <c r="A505" s="3" t="s">
        <v>337</v>
      </c>
      <c r="B505" s="2">
        <v>0</v>
      </c>
      <c r="C505" s="2">
        <v>0</v>
      </c>
      <c r="D505" s="2">
        <v>0</v>
      </c>
      <c r="E505" s="2">
        <v>4.4935164976248558E-4</v>
      </c>
      <c r="F505" s="2">
        <f>VLOOKUP(Share20[[#This Row],[Station]],'[10]Reach and Share'!$A$3:$C$562,3,0)</f>
        <v>0</v>
      </c>
      <c r="G505" s="2">
        <f>Share20[[#This Row],[Q1''2025]]-Share20[[#This Row],[Q4''2024]]</f>
        <v>-4.4935164976248558E-4</v>
      </c>
    </row>
    <row r="506" spans="1:7" x14ac:dyDescent="0.45">
      <c r="A506" s="3" t="s">
        <v>305</v>
      </c>
      <c r="B506" s="2">
        <v>2.4550831380426292E-3</v>
      </c>
      <c r="C506" s="2">
        <v>7.4445703188218164E-3</v>
      </c>
      <c r="D506" s="2">
        <v>5.1088777219430483E-3</v>
      </c>
      <c r="E506" s="2">
        <v>5.7773783540890995E-4</v>
      </c>
      <c r="F506" s="2">
        <f>VLOOKUP(Share20[[#This Row],[Station]],'[10]Reach and Share'!$A$3:$C$562,3,0)</f>
        <v>0</v>
      </c>
      <c r="G506" s="2">
        <f>Share20[[#This Row],[Q1''2025]]-Share20[[#This Row],[Q4''2024]]</f>
        <v>-5.7773783540890995E-4</v>
      </c>
    </row>
    <row r="507" spans="1:7" x14ac:dyDescent="0.45">
      <c r="A507" s="3" t="s">
        <v>432</v>
      </c>
      <c r="B507" s="2">
        <v>0</v>
      </c>
      <c r="C507" s="2">
        <v>0</v>
      </c>
      <c r="D507" s="2">
        <v>0</v>
      </c>
      <c r="E507" s="2">
        <v>6.4193092823212233E-4</v>
      </c>
      <c r="F507" s="2">
        <f>VLOOKUP(Share20[[#This Row],[Station]],'[10]Reach and Share'!$A$3:$C$562,3,0)</f>
        <v>0</v>
      </c>
      <c r="G507" s="2">
        <f>Share20[[#This Row],[Q1''2025]]-Share20[[#This Row],[Q4''2024]]</f>
        <v>-6.4193092823212233E-4</v>
      </c>
    </row>
    <row r="508" spans="1:7" x14ac:dyDescent="0.45">
      <c r="A508" s="3" t="s">
        <v>44</v>
      </c>
      <c r="B508" s="2">
        <v>0</v>
      </c>
      <c r="C508" s="2">
        <v>0</v>
      </c>
      <c r="D508" s="2">
        <v>0</v>
      </c>
      <c r="E508" s="2">
        <v>6.4193092823212233E-4</v>
      </c>
      <c r="F508" s="2">
        <f>VLOOKUP(Share20[[#This Row],[Station]],'[10]Reach and Share'!$A$3:$C$562,3,0)</f>
        <v>0</v>
      </c>
      <c r="G508" s="2">
        <f>Share20[[#This Row],[Q1''2025]]-Share20[[#This Row],[Q4''2024]]</f>
        <v>-6.4193092823212233E-4</v>
      </c>
    </row>
    <row r="509" spans="1:7" x14ac:dyDescent="0.45">
      <c r="A509" s="3" t="s">
        <v>24</v>
      </c>
      <c r="B509" s="2">
        <v>0</v>
      </c>
      <c r="C509" s="2">
        <v>0</v>
      </c>
      <c r="D509" s="2">
        <v>4.4388609715242883E-3</v>
      </c>
      <c r="E509" s="2">
        <v>7.0612402105533448E-4</v>
      </c>
      <c r="F509" s="2">
        <f>VLOOKUP(Share20[[#This Row],[Station]],'[10]Reach and Share'!$A$3:$C$562,3,0)</f>
        <v>0</v>
      </c>
      <c r="G509" s="2">
        <f>Share20[[#This Row],[Q1''2025]]-Share20[[#This Row],[Q4''2024]]</f>
        <v>-7.0612402105533448E-4</v>
      </c>
    </row>
    <row r="510" spans="1:7" x14ac:dyDescent="0.45">
      <c r="A510" s="3" t="s">
        <v>33</v>
      </c>
      <c r="B510" s="2">
        <v>0</v>
      </c>
      <c r="C510" s="2">
        <v>0</v>
      </c>
      <c r="D510" s="2">
        <v>0</v>
      </c>
      <c r="E510" s="2">
        <v>1.0912825779946077E-3</v>
      </c>
      <c r="F510" s="2">
        <f>VLOOKUP(Share20[[#This Row],[Station]],'[10]Reach and Share'!$A$3:$C$562,3,0)</f>
        <v>0</v>
      </c>
      <c r="G510" s="2">
        <f>Share20[[#This Row],[Q1''2025]]-Share20[[#This Row],[Q4''2024]]</f>
        <v>-1.0912825779946077E-3</v>
      </c>
    </row>
    <row r="511" spans="1:7" x14ac:dyDescent="0.45">
      <c r="A511" s="3" t="s">
        <v>15</v>
      </c>
      <c r="B511" s="2">
        <v>0</v>
      </c>
      <c r="C511" s="2">
        <v>0</v>
      </c>
      <c r="D511" s="2">
        <v>0</v>
      </c>
      <c r="E511" s="2">
        <v>1.412248042110669E-3</v>
      </c>
      <c r="F511" s="2">
        <f>VLOOKUP(Share20[[#This Row],[Station]],'[10]Reach and Share'!$A$3:$C$562,3,0)</f>
        <v>0</v>
      </c>
      <c r="G511" s="2">
        <f>Share20[[#This Row],[Q1''2025]]-Share20[[#This Row],[Q4''2024]]</f>
        <v>-1.412248042110669E-3</v>
      </c>
    </row>
    <row r="512" spans="1:7" x14ac:dyDescent="0.45">
      <c r="A512" s="3" t="s">
        <v>225</v>
      </c>
      <c r="B512" s="2">
        <v>0</v>
      </c>
      <c r="C512" s="2">
        <v>0</v>
      </c>
      <c r="D512" s="2">
        <v>0</v>
      </c>
      <c r="E512" s="2">
        <v>1.412248042110669E-3</v>
      </c>
      <c r="F512" s="2">
        <f>VLOOKUP(Share20[[#This Row],[Station]],'[10]Reach and Share'!$A$3:$C$562,3,0)</f>
        <v>0</v>
      </c>
      <c r="G512" s="2">
        <f>Share20[[#This Row],[Q1''2025]]-Share20[[#This Row],[Q4''2024]]</f>
        <v>-1.412248042110669E-3</v>
      </c>
    </row>
    <row r="513" spans="1:7" x14ac:dyDescent="0.45">
      <c r="A513" s="3" t="s">
        <v>285</v>
      </c>
      <c r="B513" s="2">
        <v>0</v>
      </c>
      <c r="C513" s="2">
        <v>0</v>
      </c>
      <c r="D513" s="2">
        <v>0</v>
      </c>
      <c r="E513" s="2">
        <v>2.2467582488124274E-3</v>
      </c>
      <c r="F513" s="2">
        <f>VLOOKUP(Share20[[#This Row],[Station]],'[10]Reach and Share'!$A$3:$C$562,3,0)</f>
        <v>0</v>
      </c>
      <c r="G513" s="2">
        <f>Share20[[#This Row],[Q1''2025]]-Share20[[#This Row],[Q4''2024]]</f>
        <v>-2.2467582488124274E-3</v>
      </c>
    </row>
    <row r="514" spans="1:7" x14ac:dyDescent="0.45">
      <c r="A514" s="3" t="s">
        <v>451</v>
      </c>
      <c r="B514" s="2">
        <v>5.016993040945137E-3</v>
      </c>
      <c r="C514" s="2">
        <v>5.016993040945137E-3</v>
      </c>
      <c r="D514" s="2">
        <v>0</v>
      </c>
      <c r="E514" s="2">
        <v>2.6319168057517008E-3</v>
      </c>
      <c r="F514" s="2">
        <f>VLOOKUP(Share20[[#This Row],[Station]],'[10]Reach and Share'!$A$3:$C$562,3,0)</f>
        <v>0</v>
      </c>
      <c r="G514" s="2">
        <f>Share20[[#This Row],[Q1''2025]]-Share20[[#This Row],[Q4''2024]]</f>
        <v>-2.6319168057517008E-3</v>
      </c>
    </row>
    <row r="515" spans="1:7" x14ac:dyDescent="0.45">
      <c r="A515" s="3" t="s">
        <v>90</v>
      </c>
      <c r="B515" s="2">
        <v>0</v>
      </c>
      <c r="C515" s="2">
        <v>0</v>
      </c>
      <c r="D515" s="2">
        <v>7.537688442211055E-3</v>
      </c>
      <c r="E515" s="2">
        <v>3.7231993837463086E-3</v>
      </c>
      <c r="F515" s="2">
        <f>VLOOKUP(Share20[[#This Row],[Station]],'[10]Reach and Share'!$A$3:$C$562,3,0)</f>
        <v>0</v>
      </c>
      <c r="G515" s="2">
        <f>Share20[[#This Row],[Q1''2025]]-Share20[[#This Row],[Q4''2024]]</f>
        <v>-3.7231993837463086E-3</v>
      </c>
    </row>
    <row r="516" spans="1:7" x14ac:dyDescent="0.45">
      <c r="A516" s="3" t="s">
        <v>424</v>
      </c>
      <c r="B516" s="2">
        <v>0</v>
      </c>
      <c r="C516" s="2">
        <v>0</v>
      </c>
      <c r="D516" s="2">
        <v>1.5912897822445559E-3</v>
      </c>
      <c r="E516" s="2">
        <v>3.9157786622159452E-3</v>
      </c>
      <c r="F516" s="2">
        <f>VLOOKUP(Share20[[#This Row],[Station]],'[10]Reach and Share'!$A$3:$C$562,3,0)</f>
        <v>0</v>
      </c>
      <c r="G516" s="2">
        <f>Share20[[#This Row],[Q1''2025]]-Share20[[#This Row],[Q4''2024]]</f>
        <v>-3.9157786622159452E-3</v>
      </c>
    </row>
    <row r="517" spans="1:7" x14ac:dyDescent="0.45">
      <c r="A517" s="3" t="s">
        <v>126</v>
      </c>
      <c r="B517" s="2">
        <v>0</v>
      </c>
      <c r="C517" s="2">
        <v>0</v>
      </c>
      <c r="D517" s="2">
        <v>0</v>
      </c>
      <c r="E517" s="2">
        <v>5.0070612402105539E-3</v>
      </c>
      <c r="F517" s="2">
        <f>VLOOKUP(Share20[[#This Row],[Station]],'[10]Reach and Share'!$A$3:$C$562,3,0)</f>
        <v>0</v>
      </c>
      <c r="G517" s="2">
        <f>Share20[[#This Row],[Q1''2025]]-Share20[[#This Row],[Q4''2024]]</f>
        <v>-5.0070612402105539E-3</v>
      </c>
    </row>
    <row r="518" spans="1:7" x14ac:dyDescent="0.45">
      <c r="A518" s="3" t="s">
        <v>256</v>
      </c>
      <c r="B518" s="2">
        <v>7.9232228545921216E-3</v>
      </c>
      <c r="C518" s="2">
        <v>1.0924097750445061E-2</v>
      </c>
      <c r="D518" s="2">
        <v>0</v>
      </c>
      <c r="E518" s="2">
        <v>6.4193092823212226E-3</v>
      </c>
      <c r="F518" s="2">
        <f>VLOOKUP(Share20[[#This Row],[Station]],'[10]Reach and Share'!$A$3:$C$562,3,0)</f>
        <v>0</v>
      </c>
      <c r="G518" s="2">
        <f>Share20[[#This Row],[Q1''2025]]-Share20[[#This Row],[Q4''2024]]</f>
        <v>-6.4193092823212226E-3</v>
      </c>
    </row>
    <row r="519" spans="1:7" x14ac:dyDescent="0.45">
      <c r="A519" s="3" t="s">
        <v>254</v>
      </c>
      <c r="B519" s="2">
        <v>7.5884387903135805E-3</v>
      </c>
      <c r="C519" s="2">
        <v>0</v>
      </c>
      <c r="D519" s="2">
        <v>5.0251256281407029E-4</v>
      </c>
      <c r="E519" s="2">
        <v>7.9599435100783152E-3</v>
      </c>
      <c r="F519" s="2">
        <f>VLOOKUP(Share20[[#This Row],[Station]],'[10]Reach and Share'!$A$3:$C$562,3,0)</f>
        <v>0</v>
      </c>
      <c r="G519" s="2">
        <f>Share20[[#This Row],[Q1''2025]]-Share20[[#This Row],[Q4''2024]]</f>
        <v>-7.9599435100783152E-3</v>
      </c>
    </row>
    <row r="520" spans="1:7" x14ac:dyDescent="0.45">
      <c r="A520" s="3" t="s">
        <v>10</v>
      </c>
      <c r="B520" s="2">
        <v>0</v>
      </c>
      <c r="C520" s="2">
        <v>0</v>
      </c>
      <c r="D520" s="2">
        <v>0</v>
      </c>
      <c r="E520" s="2">
        <v>1.2068301450763897E-2</v>
      </c>
      <c r="F520" s="2">
        <f>VLOOKUP(Share20[[#This Row],[Station]],'[10]Reach and Share'!$A$3:$C$562,3,0)</f>
        <v>0</v>
      </c>
      <c r="G520" s="2">
        <f>Share20[[#This Row],[Q1''2025]]-Share20[[#This Row],[Q4''2024]]</f>
        <v>-1.2068301450763897E-2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J10" sqref="J10"/>
    </sheetView>
  </sheetViews>
  <sheetFormatPr defaultRowHeight="14.25" x14ac:dyDescent="0.45"/>
  <cols>
    <col min="1" max="1" width="31.796875" bestFit="1" customWidth="1"/>
    <col min="2" max="2" width="31.796875" customWidth="1"/>
    <col min="3" max="4" width="6.73046875" bestFit="1" customWidth="1"/>
    <col min="5" max="5" width="10.59765625" customWidth="1"/>
    <col min="6" max="6" width="13.06640625" customWidth="1"/>
  </cols>
  <sheetData>
    <row r="1" spans="1:7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t="s">
        <v>531</v>
      </c>
      <c r="G1" t="s">
        <v>532</v>
      </c>
    </row>
    <row r="2" spans="1:7" x14ac:dyDescent="0.45">
      <c r="A2" s="3" t="s">
        <v>4</v>
      </c>
      <c r="B2" s="2">
        <v>0.18140000000000001</v>
      </c>
      <c r="C2" s="2">
        <v>0.22309999999999999</v>
      </c>
      <c r="D2" s="2">
        <v>0.20979999999999999</v>
      </c>
      <c r="E2" s="2">
        <v>0.3075</v>
      </c>
      <c r="F2" s="2">
        <f>VLOOKUP(Reach21[[#This Row],[Station]],'[10]Reach and Share'!$A$2:$B$562,2,0)</f>
        <v>0.22700000000000001</v>
      </c>
      <c r="G2" s="2">
        <f>Reach21[[#This Row],[Q1''2025]]-Reach21[[#This Row],[Q4''2024]]</f>
        <v>-8.0499999999999988E-2</v>
      </c>
    </row>
    <row r="3" spans="1:7" x14ac:dyDescent="0.45">
      <c r="A3" s="3" t="s">
        <v>6</v>
      </c>
      <c r="B3" s="2">
        <v>2.9499999999999998E-2</v>
      </c>
      <c r="C3" s="2">
        <v>4.2200000000000001E-2</v>
      </c>
      <c r="D3" s="2">
        <v>4.6899999999999997E-2</v>
      </c>
      <c r="E3" s="2">
        <v>9.7299999999999998E-2</v>
      </c>
      <c r="F3" s="2">
        <f>VLOOKUP(Reach21[[#This Row],[Station]],'[10]Reach and Share'!$A$2:$B$562,2,0)</f>
        <v>5.5800000000000002E-2</v>
      </c>
      <c r="G3" s="2">
        <f>Reach21[[#This Row],[Q1''2025]]-Reach21[[#This Row],[Q4''2024]]</f>
        <v>-4.1499999999999995E-2</v>
      </c>
    </row>
    <row r="4" spans="1:7" x14ac:dyDescent="0.45">
      <c r="A4" s="3" t="s">
        <v>5</v>
      </c>
      <c r="B4" s="2">
        <v>4.9500000000000002E-2</v>
      </c>
      <c r="C4" s="2">
        <v>5.9299999999999999E-2</v>
      </c>
      <c r="D4" s="2">
        <v>6.0699999999999997E-2</v>
      </c>
      <c r="E4" s="2">
        <v>9.1399999999999995E-2</v>
      </c>
      <c r="F4" s="2">
        <f>VLOOKUP(Reach21[[#This Row],[Station]],'[10]Reach and Share'!$A$2:$B$562,2,0)</f>
        <v>5.1799999999999999E-2</v>
      </c>
      <c r="G4" s="2">
        <f>Reach21[[#This Row],[Q1''2025]]-Reach21[[#This Row],[Q4''2024]]</f>
        <v>-3.9599999999999996E-2</v>
      </c>
    </row>
    <row r="5" spans="1:7" x14ac:dyDescent="0.45">
      <c r="A5" s="3" t="s">
        <v>11</v>
      </c>
      <c r="B5" s="2">
        <v>5.0700000000000002E-2</v>
      </c>
      <c r="C5" s="2">
        <v>4.3499999999999997E-2</v>
      </c>
      <c r="D5" s="2">
        <v>3.39E-2</v>
      </c>
      <c r="E5" s="2">
        <v>3.7600000000000001E-2</v>
      </c>
      <c r="F5" s="2">
        <f>VLOOKUP(Reach21[[#This Row],[Station]],'[10]Reach and Share'!$A$2:$B$562,2,0)</f>
        <v>2.9000000000000001E-2</v>
      </c>
      <c r="G5" s="2">
        <f>Reach21[[#This Row],[Q1''2025]]-Reach21[[#This Row],[Q4''2024]]</f>
        <v>-8.6E-3</v>
      </c>
    </row>
    <row r="6" spans="1:7" x14ac:dyDescent="0.45">
      <c r="A6" s="3" t="s">
        <v>279</v>
      </c>
      <c r="B6" s="2">
        <v>3.8E-3</v>
      </c>
      <c r="C6" s="2">
        <v>1.9199999999999998E-2</v>
      </c>
      <c r="D6" s="2">
        <v>9.7000000000000003E-3</v>
      </c>
      <c r="E6" s="2">
        <v>2.1499999999999998E-2</v>
      </c>
      <c r="F6" s="2">
        <f>VLOOKUP(Reach21[[#This Row],[Station]],'[10]Reach and Share'!$A$2:$B$562,2,0)</f>
        <v>2.18E-2</v>
      </c>
      <c r="G6" s="2">
        <f>Reach21[[#This Row],[Q1''2025]]-Reach21[[#This Row],[Q4''2024]]</f>
        <v>3.0000000000000165E-4</v>
      </c>
    </row>
    <row r="7" spans="1:7" x14ac:dyDescent="0.45">
      <c r="A7" s="3" t="s">
        <v>14</v>
      </c>
      <c r="B7" s="2">
        <v>0</v>
      </c>
      <c r="C7" s="2">
        <v>7.1999999999999998E-3</v>
      </c>
      <c r="D7" s="2">
        <v>1.15E-2</v>
      </c>
      <c r="E7" s="2">
        <v>1.3299999999999999E-2</v>
      </c>
      <c r="F7" s="2">
        <f>VLOOKUP(Reach21[[#This Row],[Station]],'[10]Reach and Share'!$A$2:$B$562,2,0)</f>
        <v>1.7299999999999999E-2</v>
      </c>
      <c r="G7" s="2">
        <f>Reach21[[#This Row],[Q1''2025]]-Reach21[[#This Row],[Q4''2024]]</f>
        <v>4.0000000000000001E-3</v>
      </c>
    </row>
    <row r="8" spans="1:7" x14ac:dyDescent="0.45">
      <c r="A8" s="3" t="s">
        <v>8</v>
      </c>
      <c r="B8" s="2">
        <v>8.6999999999999994E-3</v>
      </c>
      <c r="C8" s="2">
        <v>1.1299999999999999E-2</v>
      </c>
      <c r="D8" s="2">
        <v>1.2E-2</v>
      </c>
      <c r="E8" s="2">
        <v>2.01E-2</v>
      </c>
      <c r="F8" s="2">
        <f>VLOOKUP(Reach21[[#This Row],[Station]],'[10]Reach and Share'!$A$2:$B$562,2,0)</f>
        <v>1.41E-2</v>
      </c>
      <c r="G8" s="2">
        <f>Reach21[[#This Row],[Q1''2025]]-Reach21[[#This Row],[Q4''2024]]</f>
        <v>-6.0000000000000001E-3</v>
      </c>
    </row>
    <row r="9" spans="1:7" x14ac:dyDescent="0.45">
      <c r="A9" s="3" t="s">
        <v>17</v>
      </c>
      <c r="B9" s="2">
        <v>1.0999999999999999E-2</v>
      </c>
      <c r="C9" s="2">
        <v>1.6999999999999999E-3</v>
      </c>
      <c r="D9" s="2">
        <v>5.3E-3</v>
      </c>
      <c r="E9" s="2">
        <v>1.0699999999999999E-2</v>
      </c>
      <c r="F9" s="2">
        <f>VLOOKUP(Reach21[[#This Row],[Station]],'[10]Reach and Share'!$A$2:$B$562,2,0)</f>
        <v>1.1900000000000001E-2</v>
      </c>
      <c r="G9" s="2">
        <f>Reach21[[#This Row],[Q1''2025]]-Reach21[[#This Row],[Q4''2024]]</f>
        <v>1.2000000000000014E-3</v>
      </c>
    </row>
    <row r="10" spans="1:7" x14ac:dyDescent="0.45">
      <c r="A10" s="3" t="s">
        <v>7</v>
      </c>
      <c r="B10" s="2">
        <v>4.7999999999999996E-3</v>
      </c>
      <c r="C10" s="2">
        <v>7.7000000000000002E-3</v>
      </c>
      <c r="D10" s="2">
        <v>5.1000000000000004E-3</v>
      </c>
      <c r="E10" s="2">
        <v>1.78E-2</v>
      </c>
      <c r="F10" s="2">
        <f>VLOOKUP(Reach21[[#This Row],[Station]],'[10]Reach and Share'!$A$2:$B$562,2,0)</f>
        <v>1.11E-2</v>
      </c>
      <c r="G10" s="2">
        <f>Reach21[[#This Row],[Q1''2025]]-Reach21[[#This Row],[Q4''2024]]</f>
        <v>-6.6999999999999994E-3</v>
      </c>
    </row>
    <row r="11" spans="1:7" x14ac:dyDescent="0.45">
      <c r="A11" s="3" t="s">
        <v>295</v>
      </c>
      <c r="B11" s="2">
        <v>1E-3</v>
      </c>
      <c r="C11" s="2">
        <v>1.1000000000000001E-3</v>
      </c>
      <c r="D11" s="2">
        <v>2.8E-3</v>
      </c>
      <c r="E11" s="2">
        <v>3.2000000000000002E-3</v>
      </c>
      <c r="F11" s="2">
        <f>VLOOKUP(Reach21[[#This Row],[Station]],'[10]Reach and Share'!$A$2:$B$562,2,0)</f>
        <v>9.9000000000000008E-3</v>
      </c>
      <c r="G11" s="2">
        <f>Reach21[[#This Row],[Q1''2025]]-Reach21[[#This Row],[Q4''2024]]</f>
        <v>6.7000000000000011E-3</v>
      </c>
    </row>
    <row r="12" spans="1:7" x14ac:dyDescent="0.45">
      <c r="A12" s="3" t="s">
        <v>61</v>
      </c>
      <c r="B12" s="2">
        <v>0</v>
      </c>
      <c r="C12" s="2">
        <v>0</v>
      </c>
      <c r="D12" s="2">
        <v>0</v>
      </c>
      <c r="E12" s="2">
        <v>0</v>
      </c>
      <c r="F12" s="2">
        <f>VLOOKUP(Reach21[[#This Row],[Station]],'[10]Reach and Share'!$A$2:$B$562,2,0)</f>
        <v>8.5000000000000006E-3</v>
      </c>
      <c r="G12" s="2">
        <f>Reach21[[#This Row],[Q1''2025]]-Reach21[[#This Row],[Q4''2024]]</f>
        <v>8.5000000000000006E-3</v>
      </c>
    </row>
    <row r="13" spans="1:7" x14ac:dyDescent="0.45">
      <c r="A13" s="3" t="s">
        <v>19</v>
      </c>
      <c r="B13" s="2">
        <v>6.1999999999999998E-3</v>
      </c>
      <c r="C13" s="2">
        <v>8.5000000000000006E-3</v>
      </c>
      <c r="D13" s="2">
        <v>6.4000000000000003E-3</v>
      </c>
      <c r="E13" s="2">
        <v>1.7100000000000001E-2</v>
      </c>
      <c r="F13" s="2">
        <f>VLOOKUP(Reach21[[#This Row],[Station]],'[10]Reach and Share'!$A$2:$B$562,2,0)</f>
        <v>8.2000000000000007E-3</v>
      </c>
      <c r="G13" s="2">
        <f>Reach21[[#This Row],[Q1''2025]]-Reach21[[#This Row],[Q4''2024]]</f>
        <v>-8.8999999999999999E-3</v>
      </c>
    </row>
    <row r="14" spans="1:7" x14ac:dyDescent="0.45">
      <c r="A14" s="3" t="s">
        <v>30</v>
      </c>
      <c r="B14" s="2">
        <v>6.7999999999999996E-3</v>
      </c>
      <c r="C14" s="2">
        <v>9.5999999999999992E-3</v>
      </c>
      <c r="D14" s="2">
        <v>8.3000000000000001E-3</v>
      </c>
      <c r="E14" s="2">
        <v>8.0000000000000002E-3</v>
      </c>
      <c r="F14" s="2">
        <f>VLOOKUP(Reach21[[#This Row],[Station]],'[10]Reach and Share'!$A$2:$B$562,2,0)</f>
        <v>7.1000000000000004E-3</v>
      </c>
      <c r="G14" s="2">
        <f>Reach21[[#This Row],[Q1''2025]]-Reach21[[#This Row],[Q4''2024]]</f>
        <v>-8.9999999999999976E-4</v>
      </c>
    </row>
    <row r="15" spans="1:7" x14ac:dyDescent="0.45">
      <c r="A15" s="3" t="s">
        <v>27</v>
      </c>
      <c r="B15" s="2">
        <v>1.44E-2</v>
      </c>
      <c r="C15" s="2">
        <v>1.35E-2</v>
      </c>
      <c r="D15" s="2">
        <v>1.1999999999999999E-3</v>
      </c>
      <c r="E15" s="2">
        <v>8.9999999999999993E-3</v>
      </c>
      <c r="F15" s="2">
        <f>VLOOKUP(Reach21[[#This Row],[Station]],'[10]Reach and Share'!$A$2:$B$562,2,0)</f>
        <v>4.1999999999999997E-3</v>
      </c>
      <c r="G15" s="2">
        <f>Reach21[[#This Row],[Q1''2025]]-Reach21[[#This Row],[Q4''2024]]</f>
        <v>-4.7999999999999996E-3</v>
      </c>
    </row>
    <row r="16" spans="1:7" x14ac:dyDescent="0.45">
      <c r="A16" s="3" t="s">
        <v>13</v>
      </c>
      <c r="B16" s="2">
        <v>2.3E-3</v>
      </c>
      <c r="C16" s="2">
        <v>2.0999999999999999E-3</v>
      </c>
      <c r="D16" s="2">
        <v>2.2000000000000001E-3</v>
      </c>
      <c r="E16" s="2">
        <v>5.1000000000000004E-3</v>
      </c>
      <c r="F16" s="2">
        <f>VLOOKUP(Reach21[[#This Row],[Station]],'[10]Reach and Share'!$A$2:$B$562,2,0)</f>
        <v>4.0000000000000001E-3</v>
      </c>
      <c r="G16" s="2">
        <f>Reach21[[#This Row],[Q1''2025]]-Reach21[[#This Row],[Q4''2024]]</f>
        <v>-1.1000000000000003E-3</v>
      </c>
    </row>
    <row r="17" spans="1:7" x14ac:dyDescent="0.45">
      <c r="A17" s="3" t="s">
        <v>97</v>
      </c>
      <c r="B17" s="2">
        <v>0</v>
      </c>
      <c r="C17" s="2">
        <v>1E-3</v>
      </c>
      <c r="D17" s="2">
        <v>5.8999999999999999E-3</v>
      </c>
      <c r="E17" s="2">
        <v>2.9999999999999997E-4</v>
      </c>
      <c r="F17" s="2">
        <f>VLOOKUP(Reach21[[#This Row],[Station]],'[10]Reach and Share'!$A$2:$B$562,2,0)</f>
        <v>3.2000000000000002E-3</v>
      </c>
      <c r="G17" s="2">
        <f>Reach21[[#This Row],[Q1''2025]]-Reach21[[#This Row],[Q4''2024]]</f>
        <v>2.9000000000000002E-3</v>
      </c>
    </row>
    <row r="18" spans="1:7" x14ac:dyDescent="0.45">
      <c r="A18" s="3" t="s">
        <v>281</v>
      </c>
      <c r="B18" s="2">
        <v>0</v>
      </c>
      <c r="C18" s="2">
        <v>5.9999999999999995E-4</v>
      </c>
      <c r="D18" s="2">
        <v>2.2000000000000001E-3</v>
      </c>
      <c r="E18" s="2">
        <v>0</v>
      </c>
      <c r="F18" s="2">
        <f>VLOOKUP(Reach21[[#This Row],[Station]],'[10]Reach and Share'!$A$2:$B$562,2,0)</f>
        <v>3.0999999999999999E-3</v>
      </c>
      <c r="G18" s="2">
        <f>Reach21[[#This Row],[Q1''2025]]-Reach21[[#This Row],[Q4''2024]]</f>
        <v>3.0999999999999999E-3</v>
      </c>
    </row>
    <row r="19" spans="1:7" x14ac:dyDescent="0.45">
      <c r="A19" s="3" t="s">
        <v>48</v>
      </c>
      <c r="B19" s="2">
        <v>1E-3</v>
      </c>
      <c r="C19" s="2">
        <v>3.0000000000000001E-3</v>
      </c>
      <c r="D19" s="2">
        <v>2.3E-3</v>
      </c>
      <c r="E19" s="2">
        <v>5.4999999999999997E-3</v>
      </c>
      <c r="F19" s="2">
        <f>VLOOKUP(Reach21[[#This Row],[Station]],'[10]Reach and Share'!$A$2:$B$562,2,0)</f>
        <v>3.0999999999999999E-3</v>
      </c>
      <c r="G19" s="2">
        <f>Reach21[[#This Row],[Q1''2025]]-Reach21[[#This Row],[Q4''2024]]</f>
        <v>-2.3999999999999998E-3</v>
      </c>
    </row>
    <row r="20" spans="1:7" x14ac:dyDescent="0.45">
      <c r="A20" s="3" t="s">
        <v>49</v>
      </c>
      <c r="B20" s="2">
        <v>2.9999999999999997E-4</v>
      </c>
      <c r="C20" s="2">
        <v>2.2000000000000001E-3</v>
      </c>
      <c r="D20" s="2">
        <v>0</v>
      </c>
      <c r="E20" s="2">
        <v>5.9999999999999995E-4</v>
      </c>
      <c r="F20" s="2">
        <f>VLOOKUP(Reach21[[#This Row],[Station]],'[10]Reach and Share'!$A$2:$B$562,2,0)</f>
        <v>2.8999999999999998E-3</v>
      </c>
      <c r="G20" s="2">
        <f>Reach21[[#This Row],[Q1''2025]]-Reach21[[#This Row],[Q4''2024]]</f>
        <v>2.3E-3</v>
      </c>
    </row>
    <row r="21" spans="1:7" x14ac:dyDescent="0.45">
      <c r="A21" s="3" t="s">
        <v>22</v>
      </c>
      <c r="B21" s="2">
        <v>2.0000000000000001E-4</v>
      </c>
      <c r="C21" s="2">
        <v>0</v>
      </c>
      <c r="D21" s="2">
        <v>1.2999999999999999E-3</v>
      </c>
      <c r="E21" s="2">
        <v>0</v>
      </c>
      <c r="F21" s="2">
        <f>VLOOKUP(Reach21[[#This Row],[Station]],'[10]Reach and Share'!$A$2:$B$562,2,0)</f>
        <v>2.3999999999999998E-3</v>
      </c>
      <c r="G21" s="2">
        <f>Reach21[[#This Row],[Q1''2025]]-Reach21[[#This Row],[Q4''2024]]</f>
        <v>2.3999999999999998E-3</v>
      </c>
    </row>
    <row r="22" spans="1:7" x14ac:dyDescent="0.45">
      <c r="A22" s="3" t="s">
        <v>264</v>
      </c>
      <c r="B22" s="2">
        <v>1.4E-3</v>
      </c>
      <c r="C22" s="2">
        <v>2.9999999999999997E-4</v>
      </c>
      <c r="D22" s="2">
        <v>0</v>
      </c>
      <c r="E22" s="2">
        <v>6.9999999999999999E-4</v>
      </c>
      <c r="F22" s="2">
        <f>VLOOKUP(Reach21[[#This Row],[Station]],'[10]Reach and Share'!$A$2:$B$562,2,0)</f>
        <v>2.3E-3</v>
      </c>
      <c r="G22" s="2">
        <f>Reach21[[#This Row],[Q1''2025]]-Reach21[[#This Row],[Q4''2024]]</f>
        <v>1.5999999999999999E-3</v>
      </c>
    </row>
    <row r="23" spans="1:7" x14ac:dyDescent="0.45">
      <c r="A23" s="3" t="s">
        <v>425</v>
      </c>
      <c r="B23" s="2">
        <v>3.3E-3</v>
      </c>
      <c r="C23" s="2">
        <v>5.9999999999999995E-4</v>
      </c>
      <c r="D23" s="2">
        <v>4.5999999999999999E-3</v>
      </c>
      <c r="E23" s="2">
        <v>0.01</v>
      </c>
      <c r="F23" s="2">
        <f>VLOOKUP(Reach21[[#This Row],[Station]],'[10]Reach and Share'!$A$2:$B$562,2,0)</f>
        <v>2E-3</v>
      </c>
      <c r="G23" s="2">
        <f>Reach21[[#This Row],[Q1''2025]]-Reach21[[#This Row],[Q4''2024]]</f>
        <v>-8.0000000000000002E-3</v>
      </c>
    </row>
    <row r="24" spans="1:7" x14ac:dyDescent="0.45">
      <c r="A24" s="3" t="s">
        <v>43</v>
      </c>
      <c r="B24" s="2">
        <v>1.9E-3</v>
      </c>
      <c r="C24" s="2">
        <v>1.9E-3</v>
      </c>
      <c r="D24" s="2">
        <v>1.6000000000000001E-3</v>
      </c>
      <c r="E24" s="2">
        <v>4.0000000000000002E-4</v>
      </c>
      <c r="F24" s="2">
        <f>VLOOKUP(Reach21[[#This Row],[Station]],'[10]Reach and Share'!$A$2:$B$562,2,0)</f>
        <v>1.8E-3</v>
      </c>
      <c r="G24" s="2">
        <f>Reach21[[#This Row],[Q1''2025]]-Reach21[[#This Row],[Q4''2024]]</f>
        <v>1.4E-3</v>
      </c>
    </row>
    <row r="25" spans="1:7" x14ac:dyDescent="0.45">
      <c r="A25" s="3" t="s">
        <v>324</v>
      </c>
      <c r="B25" s="2">
        <v>1.1000000000000001E-3</v>
      </c>
      <c r="C25" s="2">
        <v>2.7000000000000001E-3</v>
      </c>
      <c r="D25" s="2">
        <v>8.0000000000000004E-4</v>
      </c>
      <c r="E25" s="2">
        <v>8.9999999999999998E-4</v>
      </c>
      <c r="F25" s="2">
        <f>VLOOKUP(Reach21[[#This Row],[Station]],'[10]Reach and Share'!$A$2:$B$562,2,0)</f>
        <v>1.5E-3</v>
      </c>
      <c r="G25" s="2">
        <f>Reach21[[#This Row],[Q1''2025]]-Reach21[[#This Row],[Q4''2024]]</f>
        <v>6.0000000000000006E-4</v>
      </c>
    </row>
    <row r="26" spans="1:7" x14ac:dyDescent="0.45">
      <c r="A26" s="3" t="s">
        <v>12</v>
      </c>
      <c r="B26" s="2">
        <v>1E-3</v>
      </c>
      <c r="C26" s="2">
        <v>1.2999999999999999E-3</v>
      </c>
      <c r="D26" s="2">
        <v>1.2999999999999999E-3</v>
      </c>
      <c r="E26" s="2">
        <v>4.4999999999999997E-3</v>
      </c>
      <c r="F26" s="2">
        <f>VLOOKUP(Reach21[[#This Row],[Station]],'[10]Reach and Share'!$A$2:$B$562,2,0)</f>
        <v>1.5E-3</v>
      </c>
      <c r="G26" s="2">
        <f>Reach21[[#This Row],[Q1''2025]]-Reach21[[#This Row],[Q4''2024]]</f>
        <v>-2.9999999999999996E-3</v>
      </c>
    </row>
    <row r="27" spans="1:7" x14ac:dyDescent="0.45">
      <c r="A27" s="3" t="s">
        <v>418</v>
      </c>
      <c r="B27" s="2">
        <v>0</v>
      </c>
      <c r="C27" s="2">
        <v>2.9999999999999997E-4</v>
      </c>
      <c r="D27" s="2">
        <v>0</v>
      </c>
      <c r="E27" s="2">
        <v>5.9999999999999995E-4</v>
      </c>
      <c r="F27" s="2">
        <f>VLOOKUP(Reach21[[#This Row],[Station]],'[10]Reach and Share'!$A$2:$B$562,2,0)</f>
        <v>1.1999999999999999E-3</v>
      </c>
      <c r="G27" s="2">
        <f>Reach21[[#This Row],[Q1''2025]]-Reach21[[#This Row],[Q4''2024]]</f>
        <v>5.9999999999999995E-4</v>
      </c>
    </row>
    <row r="28" spans="1:7" x14ac:dyDescent="0.45">
      <c r="A28" s="3" t="s">
        <v>261</v>
      </c>
      <c r="B28" s="2">
        <v>0</v>
      </c>
      <c r="C28" s="2">
        <v>2.9999999999999997E-4</v>
      </c>
      <c r="D28" s="2">
        <v>5.0000000000000001E-4</v>
      </c>
      <c r="E28" s="2">
        <v>1.6999999999999999E-3</v>
      </c>
      <c r="F28" s="2">
        <f>VLOOKUP(Reach21[[#This Row],[Station]],'[10]Reach and Share'!$A$2:$B$562,2,0)</f>
        <v>1.1999999999999999E-3</v>
      </c>
      <c r="G28" s="2">
        <f>Reach21[[#This Row],[Q1''2025]]-Reach21[[#This Row],[Q4''2024]]</f>
        <v>-5.0000000000000001E-4</v>
      </c>
    </row>
    <row r="29" spans="1:7" x14ac:dyDescent="0.45">
      <c r="A29" s="3" t="s">
        <v>412</v>
      </c>
      <c r="B29" s="2">
        <v>0</v>
      </c>
      <c r="C29" s="2">
        <v>0</v>
      </c>
      <c r="D29" s="2">
        <v>0</v>
      </c>
      <c r="E29" s="2">
        <v>0</v>
      </c>
      <c r="F29" s="2">
        <f>VLOOKUP(Reach21[[#This Row],[Station]],'[10]Reach and Share'!$A$2:$B$562,2,0)</f>
        <v>1E-3</v>
      </c>
      <c r="G29" s="2">
        <f>Reach21[[#This Row],[Q1''2025]]-Reach21[[#This Row],[Q4''2024]]</f>
        <v>1E-3</v>
      </c>
    </row>
    <row r="30" spans="1:7" x14ac:dyDescent="0.45">
      <c r="A30" s="3" t="s">
        <v>42</v>
      </c>
      <c r="B30" s="2">
        <v>0</v>
      </c>
      <c r="C30" s="2">
        <v>1.4E-3</v>
      </c>
      <c r="D30" s="2">
        <v>0</v>
      </c>
      <c r="E30" s="2">
        <v>1.1000000000000001E-3</v>
      </c>
      <c r="F30" s="2">
        <f>VLOOKUP(Reach21[[#This Row],[Station]],'[10]Reach and Share'!$A$2:$B$562,2,0)</f>
        <v>1E-3</v>
      </c>
      <c r="G30" s="2">
        <f>Reach21[[#This Row],[Q1''2025]]-Reach21[[#This Row],[Q4''2024]]</f>
        <v>-1.0000000000000005E-4</v>
      </c>
    </row>
    <row r="31" spans="1:7" x14ac:dyDescent="0.45">
      <c r="A31" s="3" t="s">
        <v>20</v>
      </c>
      <c r="B31" s="2">
        <v>0</v>
      </c>
      <c r="C31" s="2">
        <v>0</v>
      </c>
      <c r="D31" s="2">
        <v>0</v>
      </c>
      <c r="E31" s="2">
        <v>0</v>
      </c>
      <c r="F31" s="2">
        <f>VLOOKUP(Reach21[[#This Row],[Station]],'[10]Reach and Share'!$A$2:$B$562,2,0)</f>
        <v>8.9999999999999998E-4</v>
      </c>
      <c r="G31" s="2">
        <f>Reach21[[#This Row],[Q1''2025]]-Reach21[[#This Row],[Q4''2024]]</f>
        <v>8.9999999999999998E-4</v>
      </c>
    </row>
    <row r="32" spans="1:7" x14ac:dyDescent="0.45">
      <c r="A32" s="3" t="s">
        <v>367</v>
      </c>
      <c r="B32" s="2">
        <v>2.0000000000000001E-4</v>
      </c>
      <c r="C32" s="2">
        <v>0</v>
      </c>
      <c r="D32" s="2">
        <v>1E-3</v>
      </c>
      <c r="E32" s="2">
        <v>1.5E-3</v>
      </c>
      <c r="F32" s="2">
        <f>VLOOKUP(Reach21[[#This Row],[Station]],'[10]Reach and Share'!$A$2:$B$562,2,0)</f>
        <v>8.0000000000000004E-4</v>
      </c>
      <c r="G32" s="2">
        <f>Reach21[[#This Row],[Q1''2025]]-Reach21[[#This Row],[Q4''2024]]</f>
        <v>-6.9999999999999999E-4</v>
      </c>
    </row>
    <row r="33" spans="1:7" x14ac:dyDescent="0.45">
      <c r="A33" s="3" t="s">
        <v>41</v>
      </c>
      <c r="B33" s="2">
        <v>0</v>
      </c>
      <c r="C33" s="2">
        <v>0</v>
      </c>
      <c r="D33" s="2">
        <v>0</v>
      </c>
      <c r="E33" s="2">
        <v>6.9999999999999999E-4</v>
      </c>
      <c r="F33" s="2">
        <f>VLOOKUP(Reach21[[#This Row],[Station]],'[10]Reach and Share'!$A$2:$B$562,2,0)</f>
        <v>5.9999999999999995E-4</v>
      </c>
      <c r="G33" s="2">
        <f>Reach21[[#This Row],[Q1''2025]]-Reach21[[#This Row],[Q4''2024]]</f>
        <v>-1.0000000000000005E-4</v>
      </c>
    </row>
    <row r="34" spans="1:7" x14ac:dyDescent="0.45">
      <c r="A34" s="3" t="s">
        <v>70</v>
      </c>
      <c r="B34" s="2">
        <v>0</v>
      </c>
      <c r="C34" s="2">
        <v>0</v>
      </c>
      <c r="D34" s="2">
        <v>0</v>
      </c>
      <c r="E34" s="2">
        <v>0</v>
      </c>
      <c r="F34" s="2">
        <f>VLOOKUP(Reach21[[#This Row],[Station]],'[10]Reach and Share'!$A$2:$B$562,2,0)</f>
        <v>5.0000000000000001E-4</v>
      </c>
      <c r="G34" s="2">
        <f>Reach21[[#This Row],[Q1''2025]]-Reach21[[#This Row],[Q4''2024]]</f>
        <v>5.0000000000000001E-4</v>
      </c>
    </row>
    <row r="35" spans="1:7" x14ac:dyDescent="0.45">
      <c r="A35" s="3" t="s">
        <v>47</v>
      </c>
      <c r="B35" s="2">
        <v>0</v>
      </c>
      <c r="C35" s="2">
        <v>0</v>
      </c>
      <c r="D35" s="2">
        <v>0</v>
      </c>
      <c r="E35" s="2">
        <v>0</v>
      </c>
      <c r="F35" s="2">
        <f>VLOOKUP(Reach21[[#This Row],[Station]],'[10]Reach and Share'!$A$2:$B$562,2,0)</f>
        <v>5.0000000000000001E-4</v>
      </c>
      <c r="G35" s="2">
        <f>Reach21[[#This Row],[Q1''2025]]-Reach21[[#This Row],[Q4''2024]]</f>
        <v>5.0000000000000001E-4</v>
      </c>
    </row>
    <row r="36" spans="1:7" x14ac:dyDescent="0.45">
      <c r="A36" s="3" t="s">
        <v>396</v>
      </c>
      <c r="B36" s="2">
        <v>0</v>
      </c>
      <c r="C36" s="2">
        <v>6.9999999999999999E-4</v>
      </c>
      <c r="D36" s="2">
        <v>1.2999999999999999E-3</v>
      </c>
      <c r="E36" s="2">
        <v>0</v>
      </c>
      <c r="F36" s="2">
        <f>VLOOKUP(Reach21[[#This Row],[Station]],'[10]Reach and Share'!$A$2:$B$562,2,0)</f>
        <v>5.0000000000000001E-4</v>
      </c>
      <c r="G36" s="2">
        <f>Reach21[[#This Row],[Q1''2025]]-Reach21[[#This Row],[Q4''2024]]</f>
        <v>5.0000000000000001E-4</v>
      </c>
    </row>
    <row r="37" spans="1:7" x14ac:dyDescent="0.45">
      <c r="A37" s="3" t="s">
        <v>9</v>
      </c>
      <c r="B37" s="2">
        <v>2.9999999999999997E-4</v>
      </c>
      <c r="C37" s="2">
        <v>0</v>
      </c>
      <c r="D37" s="2">
        <v>2.0999999999999999E-3</v>
      </c>
      <c r="E37" s="2">
        <v>0</v>
      </c>
      <c r="F37" s="2">
        <f>VLOOKUP(Reach21[[#This Row],[Station]],'[10]Reach and Share'!$A$2:$B$562,2,0)</f>
        <v>4.0000000000000002E-4</v>
      </c>
      <c r="G37" s="2">
        <f>Reach21[[#This Row],[Q1''2025]]-Reach21[[#This Row],[Q4''2024]]</f>
        <v>4.0000000000000002E-4</v>
      </c>
    </row>
    <row r="38" spans="1:7" x14ac:dyDescent="0.45">
      <c r="A38" s="3" t="s">
        <v>365</v>
      </c>
      <c r="B38" s="2">
        <v>0</v>
      </c>
      <c r="C38" s="2">
        <v>0</v>
      </c>
      <c r="D38" s="2">
        <v>0</v>
      </c>
      <c r="E38" s="2">
        <v>0</v>
      </c>
      <c r="F38" s="2">
        <f>VLOOKUP(Reach21[[#This Row],[Station]],'[10]Reach and Share'!$A$2:$B$562,2,0)</f>
        <v>2.0000000000000001E-4</v>
      </c>
      <c r="G38" s="2">
        <f>Reach21[[#This Row],[Q1''2025]]-Reach21[[#This Row],[Q4''2024]]</f>
        <v>2.0000000000000001E-4</v>
      </c>
    </row>
    <row r="39" spans="1:7" x14ac:dyDescent="0.45">
      <c r="A39" s="3" t="s">
        <v>329</v>
      </c>
      <c r="B39" s="2">
        <v>0</v>
      </c>
      <c r="C39" s="2">
        <v>0</v>
      </c>
      <c r="D39" s="2">
        <v>0</v>
      </c>
      <c r="E39" s="2">
        <v>0</v>
      </c>
      <c r="F39" s="2">
        <f>VLOOKUP(Reach21[[#This Row],[Station]],'[10]Reach and Share'!$A$2:$B$562,2,0)</f>
        <v>2.0000000000000001E-4</v>
      </c>
      <c r="G39" s="2">
        <f>Reach21[[#This Row],[Q1''2025]]-Reach21[[#This Row],[Q4''2024]]</f>
        <v>2.0000000000000001E-4</v>
      </c>
    </row>
    <row r="40" spans="1:7" x14ac:dyDescent="0.45">
      <c r="A40" s="3" t="s">
        <v>319</v>
      </c>
      <c r="B40" s="2">
        <v>0</v>
      </c>
      <c r="C40" s="2">
        <v>0</v>
      </c>
      <c r="D40" s="2">
        <v>0</v>
      </c>
      <c r="E40" s="2">
        <v>0</v>
      </c>
      <c r="F40" s="2">
        <f>VLOOKUP(Reach21[[#This Row],[Station]],'[10]Reach and Share'!$A$2:$B$562,2,0)</f>
        <v>2.0000000000000001E-4</v>
      </c>
      <c r="G40" s="2">
        <f>Reach21[[#This Row],[Q1''2025]]-Reach21[[#This Row],[Q4''2024]]</f>
        <v>2.0000000000000001E-4</v>
      </c>
    </row>
    <row r="41" spans="1:7" x14ac:dyDescent="0.45">
      <c r="A41" s="3" t="s">
        <v>336</v>
      </c>
      <c r="B41" s="2">
        <v>8.0000000000000004E-4</v>
      </c>
      <c r="C41" s="2">
        <v>8.0000000000000004E-4</v>
      </c>
      <c r="D41" s="2">
        <v>1.8E-3</v>
      </c>
      <c r="E41" s="2">
        <v>0</v>
      </c>
      <c r="F41" s="2">
        <f>VLOOKUP(Reach21[[#This Row],[Station]],'[10]Reach and Share'!$A$2:$B$562,2,0)</f>
        <v>2.0000000000000001E-4</v>
      </c>
      <c r="G41" s="2">
        <f>Reach21[[#This Row],[Q1''2025]]-Reach21[[#This Row],[Q4''2024]]</f>
        <v>2.0000000000000001E-4</v>
      </c>
    </row>
    <row r="42" spans="1:7" x14ac:dyDescent="0.45">
      <c r="A42" s="3" t="s">
        <v>45</v>
      </c>
      <c r="B42" s="2">
        <v>0</v>
      </c>
      <c r="C42" s="2">
        <v>0</v>
      </c>
      <c r="D42" s="2">
        <v>0</v>
      </c>
      <c r="E42" s="2">
        <v>0</v>
      </c>
      <c r="F42" s="2">
        <f>VLOOKUP(Reach21[[#This Row],[Station]],'[10]Reach and Share'!$A$2:$B$562,2,0)</f>
        <v>2.0000000000000001E-4</v>
      </c>
      <c r="G42" s="2">
        <f>Reach21[[#This Row],[Q1''2025]]-Reach21[[#This Row],[Q4''2024]]</f>
        <v>2.0000000000000001E-4</v>
      </c>
    </row>
    <row r="43" spans="1:7" x14ac:dyDescent="0.45">
      <c r="A43" s="3" t="s">
        <v>506</v>
      </c>
      <c r="B43" s="2">
        <v>0</v>
      </c>
      <c r="C43" s="2"/>
      <c r="D43" s="2"/>
      <c r="E43" s="2">
        <v>0</v>
      </c>
      <c r="F43" s="2">
        <f>VLOOKUP(Reach21[[#This Row],[Station]],'[10]Reach and Share'!$A$2:$B$562,2,0)</f>
        <v>0</v>
      </c>
      <c r="G43" s="2">
        <f>Reach21[[#This Row],[Q1''2025]]-Reach21[[#This Row],[Q4''2024]]</f>
        <v>0</v>
      </c>
    </row>
    <row r="44" spans="1:7" x14ac:dyDescent="0.45">
      <c r="A44" s="3" t="s">
        <v>348</v>
      </c>
      <c r="B44" s="2">
        <v>0</v>
      </c>
      <c r="C44" s="2">
        <v>0</v>
      </c>
      <c r="D44" s="2">
        <v>0</v>
      </c>
      <c r="E44" s="2">
        <v>0</v>
      </c>
      <c r="F44" s="2">
        <f>VLOOKUP(Reach21[[#This Row],[Station]],'[10]Reach and Share'!$A$2:$B$562,2,0)</f>
        <v>0</v>
      </c>
      <c r="G44" s="2">
        <f>Reach21[[#This Row],[Q1''2025]]-Reach21[[#This Row],[Q4''2024]]</f>
        <v>0</v>
      </c>
    </row>
    <row r="45" spans="1:7" x14ac:dyDescent="0.45">
      <c r="A45" s="3" t="s">
        <v>347</v>
      </c>
      <c r="B45" s="2">
        <v>0</v>
      </c>
      <c r="C45" s="2">
        <v>0</v>
      </c>
      <c r="D45" s="2">
        <v>0</v>
      </c>
      <c r="E45" s="2">
        <v>0</v>
      </c>
      <c r="F45" s="2">
        <f>VLOOKUP(Reach21[[#This Row],[Station]],'[10]Reach and Share'!$A$2:$B$562,2,0)</f>
        <v>0</v>
      </c>
      <c r="G45" s="2">
        <f>Reach21[[#This Row],[Q1''2025]]-Reach21[[#This Row],[Q4''2024]]</f>
        <v>0</v>
      </c>
    </row>
    <row r="46" spans="1:7" x14ac:dyDescent="0.45">
      <c r="A46" s="3" t="s">
        <v>344</v>
      </c>
      <c r="B46" s="2">
        <v>0</v>
      </c>
      <c r="C46" s="2">
        <v>0</v>
      </c>
      <c r="D46" s="2">
        <v>0</v>
      </c>
      <c r="E46" s="2">
        <v>0</v>
      </c>
      <c r="F46" s="2">
        <f>VLOOKUP(Reach21[[#This Row],[Station]],'[10]Reach and Share'!$A$2:$B$562,2,0)</f>
        <v>0</v>
      </c>
      <c r="G46" s="2">
        <f>Reach21[[#This Row],[Q1''2025]]-Reach21[[#This Row],[Q4''2024]]</f>
        <v>0</v>
      </c>
    </row>
    <row r="47" spans="1:7" x14ac:dyDescent="0.45">
      <c r="A47" s="3" t="s">
        <v>343</v>
      </c>
      <c r="B47" s="2">
        <v>0</v>
      </c>
      <c r="C47" s="2">
        <v>0</v>
      </c>
      <c r="D47" s="2">
        <v>0</v>
      </c>
      <c r="E47" s="2">
        <v>0</v>
      </c>
      <c r="F47" s="2">
        <f>VLOOKUP(Reach21[[#This Row],[Station]],'[10]Reach and Share'!$A$2:$B$562,2,0)</f>
        <v>0</v>
      </c>
      <c r="G47" s="2">
        <f>Reach21[[#This Row],[Q1''2025]]-Reach21[[#This Row],[Q4''2024]]</f>
        <v>0</v>
      </c>
    </row>
    <row r="48" spans="1:7" x14ac:dyDescent="0.45">
      <c r="A48" s="3" t="s">
        <v>493</v>
      </c>
      <c r="B48" s="2">
        <v>0</v>
      </c>
      <c r="C48" s="2"/>
      <c r="D48" s="2"/>
      <c r="E48" s="2">
        <v>0</v>
      </c>
      <c r="F48" s="2">
        <f>VLOOKUP(Reach21[[#This Row],[Station]],'[10]Reach and Share'!$A$2:$B$562,2,0)</f>
        <v>0</v>
      </c>
      <c r="G48" s="2">
        <f>Reach21[[#This Row],[Q1''2025]]-Reach21[[#This Row],[Q4''2024]]</f>
        <v>0</v>
      </c>
    </row>
    <row r="49" spans="1:7" x14ac:dyDescent="0.45">
      <c r="A49" s="3" t="s">
        <v>346</v>
      </c>
      <c r="B49" s="2">
        <v>0</v>
      </c>
      <c r="C49" s="2">
        <v>0</v>
      </c>
      <c r="D49" s="2">
        <v>0</v>
      </c>
      <c r="E49" s="2">
        <v>0</v>
      </c>
      <c r="F49" s="2">
        <f>VLOOKUP(Reach21[[#This Row],[Station]],'[10]Reach and Share'!$A$2:$B$562,2,0)</f>
        <v>0</v>
      </c>
      <c r="G49" s="2">
        <f>Reach21[[#This Row],[Q1''2025]]-Reach21[[#This Row],[Q4''2024]]</f>
        <v>0</v>
      </c>
    </row>
    <row r="50" spans="1:7" x14ac:dyDescent="0.45">
      <c r="A50" s="3" t="s">
        <v>345</v>
      </c>
      <c r="B50" s="2">
        <v>0</v>
      </c>
      <c r="C50" s="2">
        <v>0</v>
      </c>
      <c r="D50" s="2">
        <v>0</v>
      </c>
      <c r="E50" s="2">
        <v>0</v>
      </c>
      <c r="F50" s="2">
        <f>VLOOKUP(Reach21[[#This Row],[Station]],'[10]Reach and Share'!$A$2:$B$562,2,0)</f>
        <v>0</v>
      </c>
      <c r="G50" s="2">
        <f>Reach21[[#This Row],[Q1''2025]]-Reach21[[#This Row],[Q4''2024]]</f>
        <v>0</v>
      </c>
    </row>
    <row r="51" spans="1:7" x14ac:dyDescent="0.45">
      <c r="A51" s="3" t="s">
        <v>376</v>
      </c>
      <c r="B51" s="2">
        <v>0</v>
      </c>
      <c r="C51" s="2">
        <v>0</v>
      </c>
      <c r="D51" s="2">
        <v>0</v>
      </c>
      <c r="E51" s="2">
        <v>0</v>
      </c>
      <c r="F51" s="2">
        <f>VLOOKUP(Reach21[[#This Row],[Station]],'[10]Reach and Share'!$A$2:$B$562,2,0)</f>
        <v>0</v>
      </c>
      <c r="G51" s="2">
        <f>Reach21[[#This Row],[Q1''2025]]-Reach21[[#This Row],[Q4''2024]]</f>
        <v>0</v>
      </c>
    </row>
    <row r="52" spans="1:7" x14ac:dyDescent="0.45">
      <c r="A52" s="3" t="s">
        <v>372</v>
      </c>
      <c r="B52" s="2">
        <v>0</v>
      </c>
      <c r="C52" s="2">
        <v>0</v>
      </c>
      <c r="D52" s="2">
        <v>0</v>
      </c>
      <c r="E52" s="2">
        <v>0</v>
      </c>
      <c r="F52" s="2">
        <f>VLOOKUP(Reach21[[#This Row],[Station]],'[10]Reach and Share'!$A$2:$B$562,2,0)</f>
        <v>0</v>
      </c>
      <c r="G52" s="2">
        <f>Reach21[[#This Row],[Q1''2025]]-Reach21[[#This Row],[Q4''2024]]</f>
        <v>0</v>
      </c>
    </row>
    <row r="53" spans="1:7" x14ac:dyDescent="0.45">
      <c r="A53" s="3" t="s">
        <v>373</v>
      </c>
      <c r="B53" s="2">
        <v>0</v>
      </c>
      <c r="C53" s="2">
        <v>0</v>
      </c>
      <c r="D53" s="2">
        <v>0</v>
      </c>
      <c r="E53" s="2">
        <v>0</v>
      </c>
      <c r="F53" s="2">
        <f>VLOOKUP(Reach21[[#This Row],[Station]],'[10]Reach and Share'!$A$2:$B$562,2,0)</f>
        <v>0</v>
      </c>
      <c r="G53" s="2">
        <f>Reach21[[#This Row],[Q1''2025]]-Reach21[[#This Row],[Q4''2024]]</f>
        <v>0</v>
      </c>
    </row>
    <row r="54" spans="1:7" x14ac:dyDescent="0.45">
      <c r="A54" s="3" t="s">
        <v>215</v>
      </c>
      <c r="B54" s="2">
        <v>0</v>
      </c>
      <c r="C54" s="2">
        <v>0</v>
      </c>
      <c r="D54" s="2">
        <v>0</v>
      </c>
      <c r="E54" s="2">
        <v>0</v>
      </c>
      <c r="F54" s="2">
        <f>VLOOKUP(Reach21[[#This Row],[Station]],'[10]Reach and Share'!$A$2:$B$562,2,0)</f>
        <v>0</v>
      </c>
      <c r="G54" s="2">
        <f>Reach21[[#This Row],[Q1''2025]]-Reach21[[#This Row],[Q4''2024]]</f>
        <v>0</v>
      </c>
    </row>
    <row r="55" spans="1:7" x14ac:dyDescent="0.45">
      <c r="A55" s="3" t="s">
        <v>352</v>
      </c>
      <c r="B55" s="2">
        <v>0</v>
      </c>
      <c r="C55" s="2">
        <v>0</v>
      </c>
      <c r="D55" s="2">
        <v>0</v>
      </c>
      <c r="E55" s="2">
        <v>0</v>
      </c>
      <c r="F55" s="2">
        <f>VLOOKUP(Reach21[[#This Row],[Station]],'[10]Reach and Share'!$A$2:$B$562,2,0)</f>
        <v>0</v>
      </c>
      <c r="G55" s="2">
        <f>Reach21[[#This Row],[Q1''2025]]-Reach21[[#This Row],[Q4''2024]]</f>
        <v>0</v>
      </c>
    </row>
    <row r="56" spans="1:7" x14ac:dyDescent="0.45">
      <c r="A56" s="3" t="s">
        <v>350</v>
      </c>
      <c r="B56" s="2">
        <v>0</v>
      </c>
      <c r="C56" s="2">
        <v>0</v>
      </c>
      <c r="D56" s="2">
        <v>0</v>
      </c>
      <c r="E56" s="2">
        <v>0</v>
      </c>
      <c r="F56" s="2">
        <f>VLOOKUP(Reach21[[#This Row],[Station]],'[10]Reach and Share'!$A$2:$B$562,2,0)</f>
        <v>0</v>
      </c>
      <c r="G56" s="2">
        <f>Reach21[[#This Row],[Q1''2025]]-Reach21[[#This Row],[Q4''2024]]</f>
        <v>0</v>
      </c>
    </row>
    <row r="57" spans="1:7" x14ac:dyDescent="0.45">
      <c r="A57" s="3" t="s">
        <v>374</v>
      </c>
      <c r="B57" s="2">
        <v>0</v>
      </c>
      <c r="C57" s="2">
        <v>0</v>
      </c>
      <c r="D57" s="2">
        <v>0</v>
      </c>
      <c r="E57" s="2">
        <v>0</v>
      </c>
      <c r="F57" s="2">
        <f>VLOOKUP(Reach21[[#This Row],[Station]],'[10]Reach and Share'!$A$2:$B$562,2,0)</f>
        <v>0</v>
      </c>
      <c r="G57" s="2">
        <f>Reach21[[#This Row],[Q1''2025]]-Reach21[[#This Row],[Q4''2024]]</f>
        <v>0</v>
      </c>
    </row>
    <row r="58" spans="1:7" x14ac:dyDescent="0.45">
      <c r="A58" s="3" t="s">
        <v>349</v>
      </c>
      <c r="B58" s="2">
        <v>0</v>
      </c>
      <c r="C58" s="2">
        <v>0</v>
      </c>
      <c r="D58" s="2">
        <v>0</v>
      </c>
      <c r="E58" s="2">
        <v>0</v>
      </c>
      <c r="F58" s="2">
        <f>VLOOKUP(Reach21[[#This Row],[Station]],'[10]Reach and Share'!$A$2:$B$562,2,0)</f>
        <v>0</v>
      </c>
      <c r="G58" s="2">
        <f>Reach21[[#This Row],[Q1''2025]]-Reach21[[#This Row],[Q4''2024]]</f>
        <v>0</v>
      </c>
    </row>
    <row r="59" spans="1:7" x14ac:dyDescent="0.45">
      <c r="A59" s="3" t="s">
        <v>364</v>
      </c>
      <c r="B59" s="2">
        <v>0</v>
      </c>
      <c r="C59" s="2">
        <v>0</v>
      </c>
      <c r="D59" s="2">
        <v>0</v>
      </c>
      <c r="E59" s="2">
        <v>0</v>
      </c>
      <c r="F59" s="2">
        <f>VLOOKUP(Reach21[[#This Row],[Station]],'[10]Reach and Share'!$A$2:$B$562,2,0)</f>
        <v>0</v>
      </c>
      <c r="G59" s="2">
        <f>Reach21[[#This Row],[Q1''2025]]-Reach21[[#This Row],[Q4''2024]]</f>
        <v>0</v>
      </c>
    </row>
    <row r="60" spans="1:7" x14ac:dyDescent="0.45">
      <c r="A60" s="3" t="s">
        <v>340</v>
      </c>
      <c r="B60" s="2">
        <v>0</v>
      </c>
      <c r="C60" s="2">
        <v>0</v>
      </c>
      <c r="D60" s="2">
        <v>0</v>
      </c>
      <c r="E60" s="2">
        <v>0</v>
      </c>
      <c r="F60" s="2">
        <f>VLOOKUP(Reach21[[#This Row],[Station]],'[10]Reach and Share'!$A$2:$B$562,2,0)</f>
        <v>0</v>
      </c>
      <c r="G60" s="2">
        <f>Reach21[[#This Row],[Q1''2025]]-Reach21[[#This Row],[Q4''2024]]</f>
        <v>0</v>
      </c>
    </row>
    <row r="61" spans="1:7" x14ac:dyDescent="0.45">
      <c r="A61" s="3" t="s">
        <v>384</v>
      </c>
      <c r="B61" s="2">
        <v>0</v>
      </c>
      <c r="C61" s="2">
        <v>0</v>
      </c>
      <c r="D61" s="2">
        <v>0</v>
      </c>
      <c r="E61" s="2">
        <v>0</v>
      </c>
      <c r="F61" s="2">
        <f>VLOOKUP(Reach21[[#This Row],[Station]],'[10]Reach and Share'!$A$2:$B$562,2,0)</f>
        <v>0</v>
      </c>
      <c r="G61" s="2">
        <f>Reach21[[#This Row],[Q1''2025]]-Reach21[[#This Row],[Q4''2024]]</f>
        <v>0</v>
      </c>
    </row>
    <row r="62" spans="1:7" x14ac:dyDescent="0.45">
      <c r="A62" s="3" t="s">
        <v>31</v>
      </c>
      <c r="B62" s="2">
        <v>0</v>
      </c>
      <c r="C62" s="2">
        <v>0</v>
      </c>
      <c r="D62" s="2">
        <v>6.9999999999999999E-4</v>
      </c>
      <c r="E62" s="2">
        <v>0</v>
      </c>
      <c r="F62" s="2">
        <f>VLOOKUP(Reach21[[#This Row],[Station]],'[10]Reach and Share'!$A$2:$B$562,2,0)</f>
        <v>0</v>
      </c>
      <c r="G62" s="2">
        <f>Reach21[[#This Row],[Q1''2025]]-Reach21[[#This Row],[Q4''2024]]</f>
        <v>0</v>
      </c>
    </row>
    <row r="63" spans="1:7" x14ac:dyDescent="0.45">
      <c r="A63" s="3" t="s">
        <v>351</v>
      </c>
      <c r="B63" s="2">
        <v>0</v>
      </c>
      <c r="C63" s="2">
        <v>0</v>
      </c>
      <c r="D63" s="2">
        <v>0</v>
      </c>
      <c r="E63" s="2">
        <v>0</v>
      </c>
      <c r="F63" s="2">
        <f>VLOOKUP(Reach21[[#This Row],[Station]],'[10]Reach and Share'!$A$2:$B$562,2,0)</f>
        <v>0</v>
      </c>
      <c r="G63" s="2">
        <f>Reach21[[#This Row],[Q1''2025]]-Reach21[[#This Row],[Q4''2024]]</f>
        <v>0</v>
      </c>
    </row>
    <row r="64" spans="1:7" x14ac:dyDescent="0.45">
      <c r="A64" s="3" t="s">
        <v>382</v>
      </c>
      <c r="B64" s="2">
        <v>0</v>
      </c>
      <c r="C64" s="2">
        <v>0</v>
      </c>
      <c r="D64" s="2">
        <v>0</v>
      </c>
      <c r="E64" s="2">
        <v>0</v>
      </c>
      <c r="F64" s="2">
        <f>VLOOKUP(Reach21[[#This Row],[Station]],'[10]Reach and Share'!$A$2:$B$562,2,0)</f>
        <v>0</v>
      </c>
      <c r="G64" s="2">
        <f>Reach21[[#This Row],[Q1''2025]]-Reach21[[#This Row],[Q4''2024]]</f>
        <v>0</v>
      </c>
    </row>
    <row r="65" spans="1:7" x14ac:dyDescent="0.45">
      <c r="A65" s="3" t="s">
        <v>383</v>
      </c>
      <c r="B65" s="2">
        <v>0</v>
      </c>
      <c r="C65" s="2">
        <v>0</v>
      </c>
      <c r="D65" s="2">
        <v>0</v>
      </c>
      <c r="E65" s="2">
        <v>0</v>
      </c>
      <c r="F65" s="2">
        <f>VLOOKUP(Reach21[[#This Row],[Station]],'[10]Reach and Share'!$A$2:$B$562,2,0)</f>
        <v>0</v>
      </c>
      <c r="G65" s="2">
        <f>Reach21[[#This Row],[Q1''2025]]-Reach21[[#This Row],[Q4''2024]]</f>
        <v>0</v>
      </c>
    </row>
    <row r="66" spans="1:7" x14ac:dyDescent="0.45">
      <c r="A66" s="3" t="s">
        <v>375</v>
      </c>
      <c r="B66" s="2">
        <v>0</v>
      </c>
      <c r="C66" s="2">
        <v>0</v>
      </c>
      <c r="D66" s="2">
        <v>4.0000000000000002E-4</v>
      </c>
      <c r="E66" s="2">
        <v>0</v>
      </c>
      <c r="F66" s="2">
        <f>VLOOKUP(Reach21[[#This Row],[Station]],'[10]Reach and Share'!$A$2:$B$562,2,0)</f>
        <v>0</v>
      </c>
      <c r="G66" s="2">
        <f>Reach21[[#This Row],[Q1''2025]]-Reach21[[#This Row],[Q4''2024]]</f>
        <v>0</v>
      </c>
    </row>
    <row r="67" spans="1:7" x14ac:dyDescent="0.45">
      <c r="A67" s="3" t="s">
        <v>192</v>
      </c>
      <c r="B67" s="2">
        <v>0</v>
      </c>
      <c r="C67" s="2">
        <v>0</v>
      </c>
      <c r="D67" s="2">
        <v>0</v>
      </c>
      <c r="E67" s="2">
        <v>0</v>
      </c>
      <c r="F67" s="2">
        <f>VLOOKUP(Reach21[[#This Row],[Station]],'[10]Reach and Share'!$A$2:$B$562,2,0)</f>
        <v>0</v>
      </c>
      <c r="G67" s="2">
        <f>Reach21[[#This Row],[Q1''2025]]-Reach21[[#This Row],[Q4''2024]]</f>
        <v>0</v>
      </c>
    </row>
    <row r="68" spans="1:7" x14ac:dyDescent="0.45">
      <c r="A68" s="3" t="s">
        <v>362</v>
      </c>
      <c r="B68" s="2">
        <v>0</v>
      </c>
      <c r="C68" s="2">
        <v>4.0000000000000002E-4</v>
      </c>
      <c r="D68" s="2">
        <v>0</v>
      </c>
      <c r="E68" s="2">
        <v>0</v>
      </c>
      <c r="F68" s="2">
        <f>VLOOKUP(Reach21[[#This Row],[Station]],'[10]Reach and Share'!$A$2:$B$562,2,0)</f>
        <v>0</v>
      </c>
      <c r="G68" s="2">
        <f>Reach21[[#This Row],[Q1''2025]]-Reach21[[#This Row],[Q4''2024]]</f>
        <v>0</v>
      </c>
    </row>
    <row r="69" spans="1:7" x14ac:dyDescent="0.45">
      <c r="A69" s="3" t="s">
        <v>241</v>
      </c>
      <c r="B69" s="2">
        <v>0</v>
      </c>
      <c r="C69" s="2">
        <v>0</v>
      </c>
      <c r="D69" s="2">
        <v>0</v>
      </c>
      <c r="E69" s="2">
        <v>0</v>
      </c>
      <c r="F69" s="2">
        <f>VLOOKUP(Reach21[[#This Row],[Station]],'[10]Reach and Share'!$A$2:$B$562,2,0)</f>
        <v>0</v>
      </c>
      <c r="G69" s="2">
        <f>Reach21[[#This Row],[Q1''2025]]-Reach21[[#This Row],[Q4''2024]]</f>
        <v>0</v>
      </c>
    </row>
    <row r="70" spans="1:7" x14ac:dyDescent="0.45">
      <c r="A70" s="3" t="s">
        <v>29</v>
      </c>
      <c r="B70" s="2">
        <v>0</v>
      </c>
      <c r="C70" s="2">
        <v>0</v>
      </c>
      <c r="D70" s="2">
        <v>1E-3</v>
      </c>
      <c r="E70" s="2">
        <v>0</v>
      </c>
      <c r="F70" s="2">
        <f>VLOOKUP(Reach21[[#This Row],[Station]],'[10]Reach and Share'!$A$2:$B$562,2,0)</f>
        <v>0</v>
      </c>
      <c r="G70" s="2">
        <f>Reach21[[#This Row],[Q1''2025]]-Reach21[[#This Row],[Q4''2024]]</f>
        <v>0</v>
      </c>
    </row>
    <row r="71" spans="1:7" x14ac:dyDescent="0.45">
      <c r="A71" s="3" t="s">
        <v>378</v>
      </c>
      <c r="B71" s="2">
        <v>0</v>
      </c>
      <c r="C71" s="2">
        <v>0</v>
      </c>
      <c r="D71" s="2">
        <v>0</v>
      </c>
      <c r="E71" s="2">
        <v>0</v>
      </c>
      <c r="F71" s="2">
        <f>VLOOKUP(Reach21[[#This Row],[Station]],'[10]Reach and Share'!$A$2:$B$562,2,0)</f>
        <v>0</v>
      </c>
      <c r="G71" s="2">
        <f>Reach21[[#This Row],[Q1''2025]]-Reach21[[#This Row],[Q4''2024]]</f>
        <v>0</v>
      </c>
    </row>
    <row r="72" spans="1:7" x14ac:dyDescent="0.45">
      <c r="A72" s="3" t="s">
        <v>462</v>
      </c>
      <c r="B72" s="2">
        <v>0</v>
      </c>
      <c r="C72" s="2"/>
      <c r="D72" s="2">
        <v>0</v>
      </c>
      <c r="E72" s="2">
        <v>0</v>
      </c>
      <c r="F72" s="2">
        <f>VLOOKUP(Reach21[[#This Row],[Station]],'[10]Reach and Share'!$A$2:$B$562,2,0)</f>
        <v>0</v>
      </c>
      <c r="G72" s="2">
        <f>Reach21[[#This Row],[Q1''2025]]-Reach21[[#This Row],[Q4''2024]]</f>
        <v>0</v>
      </c>
    </row>
    <row r="73" spans="1:7" x14ac:dyDescent="0.45">
      <c r="A73" s="3" t="s">
        <v>341</v>
      </c>
      <c r="B73" s="2">
        <v>0</v>
      </c>
      <c r="C73" s="2">
        <v>0</v>
      </c>
      <c r="D73" s="2">
        <v>0</v>
      </c>
      <c r="E73" s="2">
        <v>0</v>
      </c>
      <c r="F73" s="2">
        <f>VLOOKUP(Reach21[[#This Row],[Station]],'[10]Reach and Share'!$A$2:$B$562,2,0)</f>
        <v>0</v>
      </c>
      <c r="G73" s="2">
        <f>Reach21[[#This Row],[Q1''2025]]-Reach21[[#This Row],[Q4''2024]]</f>
        <v>0</v>
      </c>
    </row>
    <row r="74" spans="1:7" x14ac:dyDescent="0.45">
      <c r="A74" s="3" t="s">
        <v>377</v>
      </c>
      <c r="B74" s="2">
        <v>0</v>
      </c>
      <c r="C74" s="2">
        <v>0</v>
      </c>
      <c r="D74" s="2">
        <v>0</v>
      </c>
      <c r="E74" s="2">
        <v>0</v>
      </c>
      <c r="F74" s="2">
        <f>VLOOKUP(Reach21[[#This Row],[Station]],'[10]Reach and Share'!$A$2:$B$562,2,0)</f>
        <v>0</v>
      </c>
      <c r="G74" s="2">
        <f>Reach21[[#This Row],[Q1''2025]]-Reach21[[#This Row],[Q4''2024]]</f>
        <v>0</v>
      </c>
    </row>
    <row r="75" spans="1:7" x14ac:dyDescent="0.45">
      <c r="A75" s="3" t="s">
        <v>342</v>
      </c>
      <c r="B75" s="2">
        <v>0</v>
      </c>
      <c r="C75" s="2">
        <v>0</v>
      </c>
      <c r="D75" s="2">
        <v>0</v>
      </c>
      <c r="E75" s="2">
        <v>0</v>
      </c>
      <c r="F75" s="2">
        <f>VLOOKUP(Reach21[[#This Row],[Station]],'[10]Reach and Share'!$A$2:$B$562,2,0)</f>
        <v>0</v>
      </c>
      <c r="G75" s="2">
        <f>Reach21[[#This Row],[Q1''2025]]-Reach21[[#This Row],[Q4''2024]]</f>
        <v>0</v>
      </c>
    </row>
    <row r="76" spans="1:7" x14ac:dyDescent="0.45">
      <c r="A76" s="3" t="s">
        <v>381</v>
      </c>
      <c r="B76" s="2">
        <v>0</v>
      </c>
      <c r="C76" s="2">
        <v>0</v>
      </c>
      <c r="D76" s="2">
        <v>0</v>
      </c>
      <c r="E76" s="2">
        <v>0</v>
      </c>
      <c r="F76" s="2">
        <f>VLOOKUP(Reach21[[#This Row],[Station]],'[10]Reach and Share'!$A$2:$B$562,2,0)</f>
        <v>0</v>
      </c>
      <c r="G76" s="2">
        <f>Reach21[[#This Row],[Q1''2025]]-Reach21[[#This Row],[Q4''2024]]</f>
        <v>0</v>
      </c>
    </row>
    <row r="77" spans="1:7" x14ac:dyDescent="0.45">
      <c r="A77" s="3" t="s">
        <v>36</v>
      </c>
      <c r="B77" s="2">
        <v>0</v>
      </c>
      <c r="C77" s="2">
        <v>0</v>
      </c>
      <c r="D77" s="2">
        <v>0</v>
      </c>
      <c r="E77" s="2">
        <v>0</v>
      </c>
      <c r="F77" s="2">
        <f>VLOOKUP(Reach21[[#This Row],[Station]],'[10]Reach and Share'!$A$2:$B$562,2,0)</f>
        <v>0</v>
      </c>
      <c r="G77" s="2">
        <f>Reach21[[#This Row],[Q1''2025]]-Reach21[[#This Row],[Q4''2024]]</f>
        <v>0</v>
      </c>
    </row>
    <row r="78" spans="1:7" x14ac:dyDescent="0.45">
      <c r="A78" s="3" t="s">
        <v>380</v>
      </c>
      <c r="B78" s="2">
        <v>0</v>
      </c>
      <c r="C78" s="2">
        <v>0</v>
      </c>
      <c r="D78" s="2">
        <v>0</v>
      </c>
      <c r="E78" s="2">
        <v>0</v>
      </c>
      <c r="F78" s="2">
        <f>VLOOKUP(Reach21[[#This Row],[Station]],'[10]Reach and Share'!$A$2:$B$562,2,0)</f>
        <v>0</v>
      </c>
      <c r="G78" s="2">
        <f>Reach21[[#This Row],[Q1''2025]]-Reach21[[#This Row],[Q4''2024]]</f>
        <v>0</v>
      </c>
    </row>
    <row r="79" spans="1:7" x14ac:dyDescent="0.45">
      <c r="A79" s="3" t="s">
        <v>379</v>
      </c>
      <c r="B79" s="2">
        <v>0</v>
      </c>
      <c r="C79" s="2">
        <v>0</v>
      </c>
      <c r="D79" s="2">
        <v>0</v>
      </c>
      <c r="E79" s="2">
        <v>0</v>
      </c>
      <c r="F79" s="2">
        <f>VLOOKUP(Reach21[[#This Row],[Station]],'[10]Reach and Share'!$A$2:$B$562,2,0)</f>
        <v>0</v>
      </c>
      <c r="G79" s="2">
        <f>Reach21[[#This Row],[Q1''2025]]-Reach21[[#This Row],[Q4''2024]]</f>
        <v>0</v>
      </c>
    </row>
    <row r="80" spans="1:7" x14ac:dyDescent="0.45">
      <c r="A80" s="3" t="s">
        <v>361</v>
      </c>
      <c r="B80" s="2">
        <v>0</v>
      </c>
      <c r="C80" s="2">
        <v>0</v>
      </c>
      <c r="D80" s="2">
        <v>0</v>
      </c>
      <c r="E80" s="2">
        <v>0</v>
      </c>
      <c r="F80" s="2">
        <f>VLOOKUP(Reach21[[#This Row],[Station]],'[10]Reach and Share'!$A$2:$B$562,2,0)</f>
        <v>0</v>
      </c>
      <c r="G80" s="2">
        <f>Reach21[[#This Row],[Q1''2025]]-Reach21[[#This Row],[Q4''2024]]</f>
        <v>0</v>
      </c>
    </row>
    <row r="81" spans="1:7" x14ac:dyDescent="0.45">
      <c r="A81" s="3" t="s">
        <v>353</v>
      </c>
      <c r="B81" s="2">
        <v>0</v>
      </c>
      <c r="C81" s="2">
        <v>0</v>
      </c>
      <c r="D81" s="2">
        <v>0</v>
      </c>
      <c r="E81" s="2">
        <v>0</v>
      </c>
      <c r="F81" s="2">
        <f>VLOOKUP(Reach21[[#This Row],[Station]],'[10]Reach and Share'!$A$2:$B$562,2,0)</f>
        <v>0</v>
      </c>
      <c r="G81" s="2">
        <f>Reach21[[#This Row],[Q1''2025]]-Reach21[[#This Row],[Q4''2024]]</f>
        <v>0</v>
      </c>
    </row>
    <row r="82" spans="1:7" x14ac:dyDescent="0.45">
      <c r="A82" s="3" t="s">
        <v>417</v>
      </c>
      <c r="B82" s="2">
        <v>0</v>
      </c>
      <c r="C82" s="2">
        <v>0</v>
      </c>
      <c r="D82" s="2">
        <v>0</v>
      </c>
      <c r="E82" s="2">
        <v>0</v>
      </c>
      <c r="F82" s="2">
        <f>VLOOKUP(Reach21[[#This Row],[Station]],'[10]Reach and Share'!$A$2:$B$562,2,0)</f>
        <v>0</v>
      </c>
      <c r="G82" s="2">
        <f>Reach21[[#This Row],[Q1''2025]]-Reach21[[#This Row],[Q4''2024]]</f>
        <v>0</v>
      </c>
    </row>
    <row r="83" spans="1:7" x14ac:dyDescent="0.45">
      <c r="A83" s="3" t="s">
        <v>207</v>
      </c>
      <c r="B83" s="2">
        <v>0</v>
      </c>
      <c r="C83" s="2">
        <v>0</v>
      </c>
      <c r="D83" s="2">
        <v>0</v>
      </c>
      <c r="E83" s="2">
        <v>0</v>
      </c>
      <c r="F83" s="2">
        <f>VLOOKUP(Reach21[[#This Row],[Station]],'[10]Reach and Share'!$A$2:$B$562,2,0)</f>
        <v>0</v>
      </c>
      <c r="G83" s="2">
        <f>Reach21[[#This Row],[Q1''2025]]-Reach21[[#This Row],[Q4''2024]]</f>
        <v>0</v>
      </c>
    </row>
    <row r="84" spans="1:7" x14ac:dyDescent="0.45">
      <c r="A84" s="3" t="s">
        <v>471</v>
      </c>
      <c r="B84" s="2">
        <v>0</v>
      </c>
      <c r="C84" s="2"/>
      <c r="D84" s="2">
        <v>0</v>
      </c>
      <c r="E84" s="2">
        <v>0</v>
      </c>
      <c r="F84" s="2">
        <f>VLOOKUP(Reach21[[#This Row],[Station]],'[10]Reach and Share'!$A$2:$B$562,2,0)</f>
        <v>0</v>
      </c>
      <c r="G84" s="2">
        <f>Reach21[[#This Row],[Q1''2025]]-Reach21[[#This Row],[Q4''2024]]</f>
        <v>0</v>
      </c>
    </row>
    <row r="85" spans="1:7" x14ac:dyDescent="0.45">
      <c r="A85" s="3" t="s">
        <v>32</v>
      </c>
      <c r="B85" s="2">
        <v>0</v>
      </c>
      <c r="C85" s="2">
        <v>0</v>
      </c>
      <c r="D85" s="2">
        <v>0</v>
      </c>
      <c r="E85" s="2">
        <v>0</v>
      </c>
      <c r="F85" s="2">
        <f>VLOOKUP(Reach21[[#This Row],[Station]],'[10]Reach and Share'!$A$2:$B$562,2,0)</f>
        <v>0</v>
      </c>
      <c r="G85" s="2">
        <f>Reach21[[#This Row],[Q1''2025]]-Reach21[[#This Row],[Q4''2024]]</f>
        <v>0</v>
      </c>
    </row>
    <row r="86" spans="1:7" x14ac:dyDescent="0.45">
      <c r="A86" s="3" t="s">
        <v>518</v>
      </c>
      <c r="B86" s="2">
        <v>0</v>
      </c>
      <c r="C86" s="2"/>
      <c r="D86" s="2"/>
      <c r="E86" s="2">
        <v>0</v>
      </c>
      <c r="F86" s="2">
        <f>VLOOKUP(Reach21[[#This Row],[Station]],'[10]Reach and Share'!$A$2:$B$562,2,0)</f>
        <v>0</v>
      </c>
      <c r="G86" s="2">
        <f>Reach21[[#This Row],[Q1''2025]]-Reach21[[#This Row],[Q4''2024]]</f>
        <v>0</v>
      </c>
    </row>
    <row r="87" spans="1:7" x14ac:dyDescent="0.45">
      <c r="A87" s="3" t="s">
        <v>190</v>
      </c>
      <c r="B87" s="2">
        <v>0</v>
      </c>
      <c r="C87" s="2">
        <v>0</v>
      </c>
      <c r="D87" s="2">
        <v>0</v>
      </c>
      <c r="E87" s="2">
        <v>0</v>
      </c>
      <c r="F87" s="2">
        <f>VLOOKUP(Reach21[[#This Row],[Station]],'[10]Reach and Share'!$A$2:$B$562,2,0)</f>
        <v>0</v>
      </c>
      <c r="G87" s="2">
        <f>Reach21[[#This Row],[Q1''2025]]-Reach21[[#This Row],[Q4''2024]]</f>
        <v>0</v>
      </c>
    </row>
    <row r="88" spans="1:7" x14ac:dyDescent="0.45">
      <c r="A88" s="3" t="s">
        <v>173</v>
      </c>
      <c r="B88" s="2">
        <v>0</v>
      </c>
      <c r="C88" s="2">
        <v>0</v>
      </c>
      <c r="D88" s="2">
        <v>0</v>
      </c>
      <c r="E88" s="2">
        <v>0</v>
      </c>
      <c r="F88" s="2">
        <f>VLOOKUP(Reach21[[#This Row],[Station]],'[10]Reach and Share'!$A$2:$B$562,2,0)</f>
        <v>0</v>
      </c>
      <c r="G88" s="2">
        <f>Reach21[[#This Row],[Q1''2025]]-Reach21[[#This Row],[Q4''2024]]</f>
        <v>0</v>
      </c>
    </row>
    <row r="89" spans="1:7" x14ac:dyDescent="0.45">
      <c r="A89" s="3" t="s">
        <v>416</v>
      </c>
      <c r="B89" s="2">
        <v>0</v>
      </c>
      <c r="C89" s="2">
        <v>0</v>
      </c>
      <c r="D89" s="2">
        <v>0</v>
      </c>
      <c r="E89" s="2">
        <v>0</v>
      </c>
      <c r="F89" s="2">
        <f>VLOOKUP(Reach21[[#This Row],[Station]],'[10]Reach and Share'!$A$2:$B$562,2,0)</f>
        <v>0</v>
      </c>
      <c r="G89" s="2">
        <f>Reach21[[#This Row],[Q1''2025]]-Reach21[[#This Row],[Q4''2024]]</f>
        <v>0</v>
      </c>
    </row>
    <row r="90" spans="1:7" x14ac:dyDescent="0.45">
      <c r="A90" s="3" t="s">
        <v>491</v>
      </c>
      <c r="B90" s="2">
        <v>0</v>
      </c>
      <c r="C90" s="2"/>
      <c r="D90" s="2">
        <v>0</v>
      </c>
      <c r="E90" s="2">
        <v>0</v>
      </c>
      <c r="F90" s="2">
        <f>VLOOKUP(Reach21[[#This Row],[Station]],'[10]Reach and Share'!$A$2:$B$562,2,0)</f>
        <v>0</v>
      </c>
      <c r="G90" s="2">
        <f>Reach21[[#This Row],[Q1''2025]]-Reach21[[#This Row],[Q4''2024]]</f>
        <v>0</v>
      </c>
    </row>
    <row r="91" spans="1:7" x14ac:dyDescent="0.45">
      <c r="A91" s="3" t="s">
        <v>414</v>
      </c>
      <c r="B91" s="2">
        <v>0</v>
      </c>
      <c r="C91" s="2">
        <v>0</v>
      </c>
      <c r="D91" s="2">
        <v>0</v>
      </c>
      <c r="E91" s="2">
        <v>0</v>
      </c>
      <c r="F91" s="2">
        <f>VLOOKUP(Reach21[[#This Row],[Station]],'[10]Reach and Share'!$A$2:$B$562,2,0)</f>
        <v>0</v>
      </c>
      <c r="G91" s="2">
        <f>Reach21[[#This Row],[Q1''2025]]-Reach21[[#This Row],[Q4''2024]]</f>
        <v>0</v>
      </c>
    </row>
    <row r="92" spans="1:7" x14ac:dyDescent="0.45">
      <c r="A92" s="3" t="s">
        <v>501</v>
      </c>
      <c r="B92" s="2">
        <v>0</v>
      </c>
      <c r="C92" s="2"/>
      <c r="D92" s="2"/>
      <c r="E92" s="2">
        <v>0</v>
      </c>
      <c r="F92" s="2">
        <f>VLOOKUP(Reach21[[#This Row],[Station]],'[10]Reach and Share'!$A$2:$B$562,2,0)</f>
        <v>0</v>
      </c>
      <c r="G92" s="2">
        <f>Reach21[[#This Row],[Q1''2025]]-Reach21[[#This Row],[Q4''2024]]</f>
        <v>0</v>
      </c>
    </row>
    <row r="93" spans="1:7" x14ac:dyDescent="0.45">
      <c r="A93" s="3" t="s">
        <v>147</v>
      </c>
      <c r="B93" s="2">
        <v>0</v>
      </c>
      <c r="C93" s="2">
        <v>0</v>
      </c>
      <c r="D93" s="2">
        <v>0</v>
      </c>
      <c r="E93" s="2">
        <v>0</v>
      </c>
      <c r="F93" s="2">
        <f>VLOOKUP(Reach21[[#This Row],[Station]],'[10]Reach and Share'!$A$2:$B$562,2,0)</f>
        <v>0</v>
      </c>
      <c r="G93" s="2">
        <f>Reach21[[#This Row],[Q1''2025]]-Reach21[[#This Row],[Q4''2024]]</f>
        <v>0</v>
      </c>
    </row>
    <row r="94" spans="1:7" x14ac:dyDescent="0.45">
      <c r="A94" s="3" t="s">
        <v>415</v>
      </c>
      <c r="B94" s="2">
        <v>0</v>
      </c>
      <c r="C94" s="2">
        <v>0</v>
      </c>
      <c r="D94" s="2">
        <v>0</v>
      </c>
      <c r="E94" s="2">
        <v>0</v>
      </c>
      <c r="F94" s="2">
        <f>VLOOKUP(Reach21[[#This Row],[Station]],'[10]Reach and Share'!$A$2:$B$562,2,0)</f>
        <v>0</v>
      </c>
      <c r="G94" s="2">
        <f>Reach21[[#This Row],[Q1''2025]]-Reach21[[#This Row],[Q4''2024]]</f>
        <v>0</v>
      </c>
    </row>
    <row r="95" spans="1:7" x14ac:dyDescent="0.45">
      <c r="A95" s="3" t="s">
        <v>469</v>
      </c>
      <c r="B95" s="2">
        <v>0</v>
      </c>
      <c r="C95" s="2"/>
      <c r="D95" s="2">
        <v>0</v>
      </c>
      <c r="E95" s="2">
        <v>0</v>
      </c>
      <c r="F95" s="2">
        <f>VLOOKUP(Reach21[[#This Row],[Station]],'[10]Reach and Share'!$A$2:$B$562,2,0)</f>
        <v>0</v>
      </c>
      <c r="G95" s="2">
        <f>Reach21[[#This Row],[Q1''2025]]-Reach21[[#This Row],[Q4''2024]]</f>
        <v>0</v>
      </c>
    </row>
    <row r="96" spans="1:7" x14ac:dyDescent="0.45">
      <c r="A96" s="3" t="s">
        <v>456</v>
      </c>
      <c r="B96" s="2">
        <v>0</v>
      </c>
      <c r="C96" s="2">
        <v>0</v>
      </c>
      <c r="D96" s="2">
        <v>0</v>
      </c>
      <c r="E96" s="2">
        <v>0</v>
      </c>
      <c r="F96" s="2">
        <f>VLOOKUP(Reach21[[#This Row],[Station]],'[10]Reach and Share'!$A$2:$B$562,2,0)</f>
        <v>0</v>
      </c>
      <c r="G96" s="2">
        <f>Reach21[[#This Row],[Q1''2025]]-Reach21[[#This Row],[Q4''2024]]</f>
        <v>0</v>
      </c>
    </row>
    <row r="97" spans="1:7" x14ac:dyDescent="0.45">
      <c r="A97" s="3" t="s">
        <v>163</v>
      </c>
      <c r="B97" s="2">
        <v>0</v>
      </c>
      <c r="C97" s="2">
        <v>0</v>
      </c>
      <c r="D97" s="2">
        <v>0</v>
      </c>
      <c r="E97" s="2">
        <v>0</v>
      </c>
      <c r="F97" s="2">
        <f>VLOOKUP(Reach21[[#This Row],[Station]],'[10]Reach and Share'!$A$2:$B$562,2,0)</f>
        <v>0</v>
      </c>
      <c r="G97" s="2">
        <f>Reach21[[#This Row],[Q1''2025]]-Reach21[[#This Row],[Q4''2024]]</f>
        <v>0</v>
      </c>
    </row>
    <row r="98" spans="1:7" x14ac:dyDescent="0.45">
      <c r="A98" s="3" t="s">
        <v>226</v>
      </c>
      <c r="B98" s="2">
        <v>0</v>
      </c>
      <c r="C98" s="2">
        <v>0</v>
      </c>
      <c r="D98" s="2">
        <v>0</v>
      </c>
      <c r="E98" s="2">
        <v>0</v>
      </c>
      <c r="F98" s="2">
        <f>VLOOKUP(Reach21[[#This Row],[Station]],'[10]Reach and Share'!$A$2:$B$562,2,0)</f>
        <v>0</v>
      </c>
      <c r="G98" s="2">
        <f>Reach21[[#This Row],[Q1''2025]]-Reach21[[#This Row],[Q4''2024]]</f>
        <v>0</v>
      </c>
    </row>
    <row r="99" spans="1:7" x14ac:dyDescent="0.45">
      <c r="A99" s="3" t="s">
        <v>195</v>
      </c>
      <c r="B99" s="2">
        <v>0</v>
      </c>
      <c r="C99" s="2">
        <v>0</v>
      </c>
      <c r="D99" s="2">
        <v>0</v>
      </c>
      <c r="E99" s="2">
        <v>0</v>
      </c>
      <c r="F99" s="2">
        <f>VLOOKUP(Reach21[[#This Row],[Station]],'[10]Reach and Share'!$A$2:$B$562,2,0)</f>
        <v>0</v>
      </c>
      <c r="G99" s="2">
        <f>Reach21[[#This Row],[Q1''2025]]-Reach21[[#This Row],[Q4''2024]]</f>
        <v>0</v>
      </c>
    </row>
    <row r="100" spans="1:7" x14ac:dyDescent="0.45">
      <c r="A100" s="3" t="s">
        <v>423</v>
      </c>
      <c r="B100" s="2">
        <v>0</v>
      </c>
      <c r="C100" s="2">
        <v>0</v>
      </c>
      <c r="D100" s="2">
        <v>0</v>
      </c>
      <c r="E100" s="2">
        <v>0</v>
      </c>
      <c r="F100" s="2">
        <f>VLOOKUP(Reach21[[#This Row],[Station]],'[10]Reach and Share'!$A$2:$B$562,2,0)</f>
        <v>0</v>
      </c>
      <c r="G100" s="2">
        <f>Reach21[[#This Row],[Q1''2025]]-Reach21[[#This Row],[Q4''2024]]</f>
        <v>0</v>
      </c>
    </row>
    <row r="101" spans="1:7" x14ac:dyDescent="0.45">
      <c r="A101" s="3" t="s">
        <v>182</v>
      </c>
      <c r="B101" s="2">
        <v>0</v>
      </c>
      <c r="C101" s="2">
        <v>0</v>
      </c>
      <c r="D101" s="2">
        <v>0</v>
      </c>
      <c r="E101" s="2">
        <v>0</v>
      </c>
      <c r="F101" s="2">
        <f>VLOOKUP(Reach21[[#This Row],[Station]],'[10]Reach and Share'!$A$2:$B$562,2,0)</f>
        <v>0</v>
      </c>
      <c r="G101" s="2">
        <f>Reach21[[#This Row],[Q1''2025]]-Reach21[[#This Row],[Q4''2024]]</f>
        <v>0</v>
      </c>
    </row>
    <row r="102" spans="1:7" x14ac:dyDescent="0.45">
      <c r="A102" s="3" t="s">
        <v>444</v>
      </c>
      <c r="B102" s="2">
        <v>0</v>
      </c>
      <c r="C102" s="2">
        <v>0</v>
      </c>
      <c r="D102" s="2">
        <v>0</v>
      </c>
      <c r="E102" s="2">
        <v>0</v>
      </c>
      <c r="F102" s="2">
        <f>VLOOKUP(Reach21[[#This Row],[Station]],'[10]Reach and Share'!$A$2:$B$562,2,0)</f>
        <v>0</v>
      </c>
      <c r="G102" s="2">
        <f>Reach21[[#This Row],[Q1''2025]]-Reach21[[#This Row],[Q4''2024]]</f>
        <v>0</v>
      </c>
    </row>
    <row r="103" spans="1:7" x14ac:dyDescent="0.45">
      <c r="A103" s="3" t="s">
        <v>180</v>
      </c>
      <c r="B103" s="2">
        <v>0</v>
      </c>
      <c r="C103" s="2">
        <v>0</v>
      </c>
      <c r="D103" s="2">
        <v>0</v>
      </c>
      <c r="E103" s="2">
        <v>0</v>
      </c>
      <c r="F103" s="2">
        <f>VLOOKUP(Reach21[[#This Row],[Station]],'[10]Reach and Share'!$A$2:$B$562,2,0)</f>
        <v>0</v>
      </c>
      <c r="G103" s="2">
        <f>Reach21[[#This Row],[Q1''2025]]-Reach21[[#This Row],[Q4''2024]]</f>
        <v>0</v>
      </c>
    </row>
    <row r="104" spans="1:7" x14ac:dyDescent="0.45">
      <c r="A104" s="3" t="s">
        <v>168</v>
      </c>
      <c r="B104" s="2">
        <v>0</v>
      </c>
      <c r="C104" s="2">
        <v>0</v>
      </c>
      <c r="D104" s="2">
        <v>0</v>
      </c>
      <c r="E104" s="2">
        <v>0</v>
      </c>
      <c r="F104" s="2">
        <f>VLOOKUP(Reach21[[#This Row],[Station]],'[10]Reach and Share'!$A$2:$B$562,2,0)</f>
        <v>0</v>
      </c>
      <c r="G104" s="2">
        <f>Reach21[[#This Row],[Q1''2025]]-Reach21[[#This Row],[Q4''2024]]</f>
        <v>0</v>
      </c>
    </row>
    <row r="105" spans="1:7" x14ac:dyDescent="0.45">
      <c r="A105" s="3" t="s">
        <v>421</v>
      </c>
      <c r="B105" s="2">
        <v>0</v>
      </c>
      <c r="C105" s="2">
        <v>0</v>
      </c>
      <c r="D105" s="2">
        <v>0</v>
      </c>
      <c r="E105" s="2">
        <v>0</v>
      </c>
      <c r="F105" s="2">
        <f>VLOOKUP(Reach21[[#This Row],[Station]],'[10]Reach and Share'!$A$2:$B$562,2,0)</f>
        <v>0</v>
      </c>
      <c r="G105" s="2">
        <f>Reach21[[#This Row],[Q1''2025]]-Reach21[[#This Row],[Q4''2024]]</f>
        <v>0</v>
      </c>
    </row>
    <row r="106" spans="1:7" x14ac:dyDescent="0.45">
      <c r="A106" s="3" t="s">
        <v>186</v>
      </c>
      <c r="B106" s="2">
        <v>0</v>
      </c>
      <c r="C106" s="2">
        <v>0</v>
      </c>
      <c r="D106" s="2">
        <v>0</v>
      </c>
      <c r="E106" s="2">
        <v>0</v>
      </c>
      <c r="F106" s="2">
        <f>VLOOKUP(Reach21[[#This Row],[Station]],'[10]Reach and Share'!$A$2:$B$562,2,0)</f>
        <v>0</v>
      </c>
      <c r="G106" s="2">
        <f>Reach21[[#This Row],[Q1''2025]]-Reach21[[#This Row],[Q4''2024]]</f>
        <v>0</v>
      </c>
    </row>
    <row r="107" spans="1:7" x14ac:dyDescent="0.45">
      <c r="A107" s="3" t="s">
        <v>191</v>
      </c>
      <c r="B107" s="2">
        <v>0</v>
      </c>
      <c r="C107" s="2">
        <v>0</v>
      </c>
      <c r="D107" s="2">
        <v>0</v>
      </c>
      <c r="E107" s="2">
        <v>0</v>
      </c>
      <c r="F107" s="2">
        <f>VLOOKUP(Reach21[[#This Row],[Station]],'[10]Reach and Share'!$A$2:$B$562,2,0)</f>
        <v>0</v>
      </c>
      <c r="G107" s="2">
        <f>Reach21[[#This Row],[Q1''2025]]-Reach21[[#This Row],[Q4''2024]]</f>
        <v>0</v>
      </c>
    </row>
    <row r="108" spans="1:7" x14ac:dyDescent="0.45">
      <c r="A108" s="3" t="s">
        <v>238</v>
      </c>
      <c r="B108" s="2">
        <v>0</v>
      </c>
      <c r="C108" s="2">
        <v>0</v>
      </c>
      <c r="D108" s="2">
        <v>0</v>
      </c>
      <c r="E108" s="2">
        <v>0</v>
      </c>
      <c r="F108" s="2">
        <f>VLOOKUP(Reach21[[#This Row],[Station]],'[10]Reach and Share'!$A$2:$B$562,2,0)</f>
        <v>0</v>
      </c>
      <c r="G108" s="2">
        <f>Reach21[[#This Row],[Q1''2025]]-Reach21[[#This Row],[Q4''2024]]</f>
        <v>0</v>
      </c>
    </row>
    <row r="109" spans="1:7" x14ac:dyDescent="0.45">
      <c r="A109" s="3" t="s">
        <v>419</v>
      </c>
      <c r="B109" s="2">
        <v>2.9999999999999997E-4</v>
      </c>
      <c r="C109" s="2">
        <v>0</v>
      </c>
      <c r="D109" s="2">
        <v>0</v>
      </c>
      <c r="E109" s="2">
        <v>0</v>
      </c>
      <c r="F109" s="2">
        <f>VLOOKUP(Reach21[[#This Row],[Station]],'[10]Reach and Share'!$A$2:$B$562,2,0)</f>
        <v>0</v>
      </c>
      <c r="G109" s="2">
        <f>Reach21[[#This Row],[Q1''2025]]-Reach21[[#This Row],[Q4''2024]]</f>
        <v>0</v>
      </c>
    </row>
    <row r="110" spans="1:7" x14ac:dyDescent="0.45">
      <c r="A110" s="3" t="s">
        <v>420</v>
      </c>
      <c r="B110" s="2">
        <v>0</v>
      </c>
      <c r="C110" s="2">
        <v>0</v>
      </c>
      <c r="D110" s="2">
        <v>0</v>
      </c>
      <c r="E110" s="2">
        <v>0</v>
      </c>
      <c r="F110" s="2">
        <f>VLOOKUP(Reach21[[#This Row],[Station]],'[10]Reach and Share'!$A$2:$B$562,2,0)</f>
        <v>0</v>
      </c>
      <c r="G110" s="2">
        <f>Reach21[[#This Row],[Q1''2025]]-Reach21[[#This Row],[Q4''2024]]</f>
        <v>0</v>
      </c>
    </row>
    <row r="111" spans="1:7" x14ac:dyDescent="0.45">
      <c r="A111" s="3" t="s">
        <v>457</v>
      </c>
      <c r="B111" s="2">
        <v>0</v>
      </c>
      <c r="C111" s="2">
        <v>0</v>
      </c>
      <c r="D111" s="2">
        <v>0</v>
      </c>
      <c r="E111" s="2">
        <v>0</v>
      </c>
      <c r="F111" s="2">
        <f>VLOOKUP(Reach21[[#This Row],[Station]],'[10]Reach and Share'!$A$2:$B$562,2,0)</f>
        <v>0</v>
      </c>
      <c r="G111" s="2">
        <f>Reach21[[#This Row],[Q1''2025]]-Reach21[[#This Row],[Q4''2024]]</f>
        <v>0</v>
      </c>
    </row>
    <row r="112" spans="1:7" x14ac:dyDescent="0.45">
      <c r="A112" s="3" t="s">
        <v>357</v>
      </c>
      <c r="B112" s="2">
        <v>0</v>
      </c>
      <c r="C112" s="2">
        <v>0</v>
      </c>
      <c r="D112" s="2">
        <v>0</v>
      </c>
      <c r="E112" s="2">
        <v>0</v>
      </c>
      <c r="F112" s="2">
        <f>VLOOKUP(Reach21[[#This Row],[Station]],'[10]Reach and Share'!$A$2:$B$562,2,0)</f>
        <v>0</v>
      </c>
      <c r="G112" s="2">
        <f>Reach21[[#This Row],[Q1''2025]]-Reach21[[#This Row],[Q4''2024]]</f>
        <v>0</v>
      </c>
    </row>
    <row r="113" spans="1:7" x14ac:dyDescent="0.45">
      <c r="A113" s="3" t="s">
        <v>356</v>
      </c>
      <c r="B113" s="2">
        <v>0</v>
      </c>
      <c r="C113" s="2">
        <v>0</v>
      </c>
      <c r="D113" s="2">
        <v>0</v>
      </c>
      <c r="E113" s="2">
        <v>0</v>
      </c>
      <c r="F113" s="2">
        <f>VLOOKUP(Reach21[[#This Row],[Station]],'[10]Reach and Share'!$A$2:$B$562,2,0)</f>
        <v>0</v>
      </c>
      <c r="G113" s="2">
        <f>Reach21[[#This Row],[Q1''2025]]-Reach21[[#This Row],[Q4''2024]]</f>
        <v>0</v>
      </c>
    </row>
    <row r="114" spans="1:7" x14ac:dyDescent="0.45">
      <c r="A114" s="3" t="s">
        <v>355</v>
      </c>
      <c r="B114" s="2">
        <v>0</v>
      </c>
      <c r="C114" s="2">
        <v>0</v>
      </c>
      <c r="D114" s="2">
        <v>0</v>
      </c>
      <c r="E114" s="2">
        <v>0</v>
      </c>
      <c r="F114" s="2">
        <f>VLOOKUP(Reach21[[#This Row],[Station]],'[10]Reach and Share'!$A$2:$B$562,2,0)</f>
        <v>0</v>
      </c>
      <c r="G114" s="2">
        <f>Reach21[[#This Row],[Q1''2025]]-Reach21[[#This Row],[Q4''2024]]</f>
        <v>0</v>
      </c>
    </row>
    <row r="115" spans="1:7" x14ac:dyDescent="0.45">
      <c r="A115" s="3" t="s">
        <v>358</v>
      </c>
      <c r="B115" s="2">
        <v>0</v>
      </c>
      <c r="C115" s="2">
        <v>0</v>
      </c>
      <c r="D115" s="2">
        <v>0</v>
      </c>
      <c r="E115" s="2">
        <v>0</v>
      </c>
      <c r="F115" s="2">
        <f>VLOOKUP(Reach21[[#This Row],[Station]],'[10]Reach and Share'!$A$2:$B$562,2,0)</f>
        <v>0</v>
      </c>
      <c r="G115" s="2">
        <f>Reach21[[#This Row],[Q1''2025]]-Reach21[[#This Row],[Q4''2024]]</f>
        <v>0</v>
      </c>
    </row>
    <row r="116" spans="1:7" x14ac:dyDescent="0.45">
      <c r="A116" s="3" t="s">
        <v>217</v>
      </c>
      <c r="B116" s="2">
        <v>0</v>
      </c>
      <c r="C116" s="2">
        <v>0</v>
      </c>
      <c r="D116" s="2">
        <v>0</v>
      </c>
      <c r="E116" s="2">
        <v>0</v>
      </c>
      <c r="F116" s="2">
        <f>VLOOKUP(Reach21[[#This Row],[Station]],'[10]Reach and Share'!$A$2:$B$562,2,0)</f>
        <v>0</v>
      </c>
      <c r="G116" s="2">
        <f>Reach21[[#This Row],[Q1''2025]]-Reach21[[#This Row],[Q4''2024]]</f>
        <v>0</v>
      </c>
    </row>
    <row r="117" spans="1:7" x14ac:dyDescent="0.45">
      <c r="A117" s="3" t="s">
        <v>359</v>
      </c>
      <c r="B117" s="2">
        <v>0</v>
      </c>
      <c r="C117" s="2">
        <v>0</v>
      </c>
      <c r="D117" s="2">
        <v>0</v>
      </c>
      <c r="E117" s="2">
        <v>0</v>
      </c>
      <c r="F117" s="2">
        <f>VLOOKUP(Reach21[[#This Row],[Station]],'[10]Reach and Share'!$A$2:$B$562,2,0)</f>
        <v>0</v>
      </c>
      <c r="G117" s="2">
        <f>Reach21[[#This Row],[Q1''2025]]-Reach21[[#This Row],[Q4''2024]]</f>
        <v>0</v>
      </c>
    </row>
    <row r="118" spans="1:7" x14ac:dyDescent="0.45">
      <c r="A118" s="3" t="s">
        <v>158</v>
      </c>
      <c r="B118" s="2">
        <v>0</v>
      </c>
      <c r="C118" s="2">
        <v>0</v>
      </c>
      <c r="D118" s="2">
        <v>0</v>
      </c>
      <c r="E118" s="2">
        <v>0</v>
      </c>
      <c r="F118" s="2">
        <f>VLOOKUP(Reach21[[#This Row],[Station]],'[10]Reach and Share'!$A$2:$B$562,2,0)</f>
        <v>0</v>
      </c>
      <c r="G118" s="2">
        <f>Reach21[[#This Row],[Q1''2025]]-Reach21[[#This Row],[Q4''2024]]</f>
        <v>0</v>
      </c>
    </row>
    <row r="119" spans="1:7" x14ac:dyDescent="0.45">
      <c r="A119" s="3" t="s">
        <v>242</v>
      </c>
      <c r="B119" s="2">
        <v>0</v>
      </c>
      <c r="C119" s="2">
        <v>0</v>
      </c>
      <c r="D119" s="2">
        <v>0</v>
      </c>
      <c r="E119" s="2">
        <v>0</v>
      </c>
      <c r="F119" s="2">
        <f>VLOOKUP(Reach21[[#This Row],[Station]],'[10]Reach and Share'!$A$2:$B$562,2,0)</f>
        <v>0</v>
      </c>
      <c r="G119" s="2">
        <f>Reach21[[#This Row],[Q1''2025]]-Reach21[[#This Row],[Q4''2024]]</f>
        <v>0</v>
      </c>
    </row>
    <row r="120" spans="1:7" x14ac:dyDescent="0.45">
      <c r="A120" s="3" t="s">
        <v>169</v>
      </c>
      <c r="B120" s="2">
        <v>0</v>
      </c>
      <c r="C120" s="2">
        <v>0</v>
      </c>
      <c r="D120" s="2">
        <v>0</v>
      </c>
      <c r="E120" s="2">
        <v>0</v>
      </c>
      <c r="F120" s="2">
        <f>VLOOKUP(Reach21[[#This Row],[Station]],'[10]Reach and Share'!$A$2:$B$562,2,0)</f>
        <v>0</v>
      </c>
      <c r="G120" s="2">
        <f>Reach21[[#This Row],[Q1''2025]]-Reach21[[#This Row],[Q4''2024]]</f>
        <v>0</v>
      </c>
    </row>
    <row r="121" spans="1:7" x14ac:dyDescent="0.45">
      <c r="A121" s="3" t="s">
        <v>473</v>
      </c>
      <c r="B121" s="2">
        <v>0</v>
      </c>
      <c r="C121" s="2"/>
      <c r="D121" s="2">
        <v>0</v>
      </c>
      <c r="E121" s="2">
        <v>0</v>
      </c>
      <c r="F121" s="2">
        <f>VLOOKUP(Reach21[[#This Row],[Station]],'[10]Reach and Share'!$A$2:$B$562,2,0)</f>
        <v>0</v>
      </c>
      <c r="G121" s="2">
        <f>Reach21[[#This Row],[Q1''2025]]-Reach21[[#This Row],[Q4''2024]]</f>
        <v>0</v>
      </c>
    </row>
    <row r="122" spans="1:7" x14ac:dyDescent="0.45">
      <c r="A122" s="3" t="s">
        <v>354</v>
      </c>
      <c r="B122" s="2">
        <v>0</v>
      </c>
      <c r="C122" s="2">
        <v>0</v>
      </c>
      <c r="D122" s="2">
        <v>0</v>
      </c>
      <c r="E122" s="2">
        <v>0</v>
      </c>
      <c r="F122" s="2">
        <f>VLOOKUP(Reach21[[#This Row],[Station]],'[10]Reach and Share'!$A$2:$B$562,2,0)</f>
        <v>0</v>
      </c>
      <c r="G122" s="2">
        <f>Reach21[[#This Row],[Q1''2025]]-Reach21[[#This Row],[Q4''2024]]</f>
        <v>0</v>
      </c>
    </row>
    <row r="123" spans="1:7" x14ac:dyDescent="0.45">
      <c r="A123" s="3" t="s">
        <v>507</v>
      </c>
      <c r="B123" s="2">
        <v>0</v>
      </c>
      <c r="C123" s="2"/>
      <c r="D123" s="2"/>
      <c r="E123" s="2">
        <v>0</v>
      </c>
      <c r="F123" s="2">
        <f>VLOOKUP(Reach21[[#This Row],[Station]],'[10]Reach and Share'!$A$2:$B$562,2,0)</f>
        <v>0</v>
      </c>
      <c r="G123" s="2">
        <f>Reach21[[#This Row],[Q1''2025]]-Reach21[[#This Row],[Q4''2024]]</f>
        <v>0</v>
      </c>
    </row>
    <row r="124" spans="1:7" x14ac:dyDescent="0.45">
      <c r="A124" s="3" t="s">
        <v>119</v>
      </c>
      <c r="B124" s="2">
        <v>0</v>
      </c>
      <c r="C124" s="2">
        <v>0</v>
      </c>
      <c r="D124" s="2">
        <v>0</v>
      </c>
      <c r="E124" s="2">
        <v>0</v>
      </c>
      <c r="F124" s="2">
        <f>VLOOKUP(Reach21[[#This Row],[Station]],'[10]Reach and Share'!$A$2:$B$562,2,0)</f>
        <v>0</v>
      </c>
      <c r="G124" s="2">
        <f>Reach21[[#This Row],[Q1''2025]]-Reach21[[#This Row],[Q4''2024]]</f>
        <v>0</v>
      </c>
    </row>
    <row r="125" spans="1:7" x14ac:dyDescent="0.45">
      <c r="A125" s="3" t="s">
        <v>118</v>
      </c>
      <c r="B125" s="2">
        <v>0</v>
      </c>
      <c r="C125" s="2">
        <v>0</v>
      </c>
      <c r="D125" s="2">
        <v>0</v>
      </c>
      <c r="E125" s="2">
        <v>0</v>
      </c>
      <c r="F125" s="2">
        <f>VLOOKUP(Reach21[[#This Row],[Station]],'[10]Reach and Share'!$A$2:$B$562,2,0)</f>
        <v>0</v>
      </c>
      <c r="G125" s="2">
        <f>Reach21[[#This Row],[Q1''2025]]-Reach21[[#This Row],[Q4''2024]]</f>
        <v>0</v>
      </c>
    </row>
    <row r="126" spans="1:7" x14ac:dyDescent="0.45">
      <c r="A126" s="3" t="s">
        <v>117</v>
      </c>
      <c r="B126" s="2">
        <v>0</v>
      </c>
      <c r="C126" s="2">
        <v>0</v>
      </c>
      <c r="D126" s="2">
        <v>0</v>
      </c>
      <c r="E126" s="2">
        <v>0</v>
      </c>
      <c r="F126" s="2">
        <f>VLOOKUP(Reach21[[#This Row],[Station]],'[10]Reach and Share'!$A$2:$B$562,2,0)</f>
        <v>0</v>
      </c>
      <c r="G126" s="2">
        <f>Reach21[[#This Row],[Q1''2025]]-Reach21[[#This Row],[Q4''2024]]</f>
        <v>0</v>
      </c>
    </row>
    <row r="127" spans="1:7" x14ac:dyDescent="0.45">
      <c r="A127" s="3" t="s">
        <v>472</v>
      </c>
      <c r="B127" s="2">
        <v>0</v>
      </c>
      <c r="C127" s="2"/>
      <c r="D127" s="2">
        <v>0</v>
      </c>
      <c r="E127" s="2">
        <v>0</v>
      </c>
      <c r="F127" s="2">
        <f>VLOOKUP(Reach21[[#This Row],[Station]],'[10]Reach and Share'!$A$2:$B$562,2,0)</f>
        <v>0</v>
      </c>
      <c r="G127" s="2">
        <f>Reach21[[#This Row],[Q1''2025]]-Reach21[[#This Row],[Q4''2024]]</f>
        <v>0</v>
      </c>
    </row>
    <row r="128" spans="1:7" x14ac:dyDescent="0.45">
      <c r="A128" s="3" t="s">
        <v>386</v>
      </c>
      <c r="B128" s="2">
        <v>0</v>
      </c>
      <c r="C128" s="2">
        <v>0</v>
      </c>
      <c r="D128" s="2">
        <v>0</v>
      </c>
      <c r="E128" s="2">
        <v>0</v>
      </c>
      <c r="F128" s="2">
        <f>VLOOKUP(Reach21[[#This Row],[Station]],'[10]Reach and Share'!$A$2:$B$562,2,0)</f>
        <v>0</v>
      </c>
      <c r="G128" s="2">
        <f>Reach21[[#This Row],[Q1''2025]]-Reach21[[#This Row],[Q4''2024]]</f>
        <v>0</v>
      </c>
    </row>
    <row r="129" spans="1:7" x14ac:dyDescent="0.45">
      <c r="A129" s="3" t="s">
        <v>443</v>
      </c>
      <c r="B129" s="2">
        <v>0</v>
      </c>
      <c r="C129" s="2">
        <v>0</v>
      </c>
      <c r="D129" s="2">
        <v>0</v>
      </c>
      <c r="E129" s="2">
        <v>0</v>
      </c>
      <c r="F129" s="2">
        <f>VLOOKUP(Reach21[[#This Row],[Station]],'[10]Reach and Share'!$A$2:$B$562,2,0)</f>
        <v>0</v>
      </c>
      <c r="G129" s="2">
        <f>Reach21[[#This Row],[Q1''2025]]-Reach21[[#This Row],[Q4''2024]]</f>
        <v>0</v>
      </c>
    </row>
    <row r="130" spans="1:7" x14ac:dyDescent="0.45">
      <c r="A130" s="3" t="s">
        <v>34</v>
      </c>
      <c r="B130" s="2">
        <v>0</v>
      </c>
      <c r="C130" s="2">
        <v>0</v>
      </c>
      <c r="D130" s="2">
        <v>0</v>
      </c>
      <c r="E130" s="2">
        <v>0</v>
      </c>
      <c r="F130" s="2">
        <f>VLOOKUP(Reach21[[#This Row],[Station]],'[10]Reach and Share'!$A$2:$B$562,2,0)</f>
        <v>0</v>
      </c>
      <c r="G130" s="2">
        <f>Reach21[[#This Row],[Q1''2025]]-Reach21[[#This Row],[Q4''2024]]</f>
        <v>0</v>
      </c>
    </row>
    <row r="131" spans="1:7" x14ac:dyDescent="0.45">
      <c r="A131" s="3" t="s">
        <v>463</v>
      </c>
      <c r="B131" s="2">
        <v>0</v>
      </c>
      <c r="C131" s="2"/>
      <c r="D131" s="2">
        <v>0</v>
      </c>
      <c r="E131" s="2">
        <v>0</v>
      </c>
      <c r="F131" s="2">
        <f>VLOOKUP(Reach21[[#This Row],[Station]],'[10]Reach and Share'!$A$2:$B$562,2,0)</f>
        <v>0</v>
      </c>
      <c r="G131" s="2">
        <f>Reach21[[#This Row],[Q1''2025]]-Reach21[[#This Row],[Q4''2024]]</f>
        <v>0</v>
      </c>
    </row>
    <row r="132" spans="1:7" x14ac:dyDescent="0.45">
      <c r="A132" s="3" t="s">
        <v>413</v>
      </c>
      <c r="B132" s="2">
        <v>0</v>
      </c>
      <c r="C132" s="2">
        <v>0</v>
      </c>
      <c r="D132" s="2">
        <v>0</v>
      </c>
      <c r="E132" s="2">
        <v>0</v>
      </c>
      <c r="F132" s="2">
        <f>VLOOKUP(Reach21[[#This Row],[Station]],'[10]Reach and Share'!$A$2:$B$562,2,0)</f>
        <v>0</v>
      </c>
      <c r="G132" s="2">
        <f>Reach21[[#This Row],[Q1''2025]]-Reach21[[#This Row],[Q4''2024]]</f>
        <v>0</v>
      </c>
    </row>
    <row r="133" spans="1:7" x14ac:dyDescent="0.45">
      <c r="A133" s="3" t="s">
        <v>411</v>
      </c>
      <c r="B133" s="2">
        <v>0</v>
      </c>
      <c r="C133" s="2">
        <v>0</v>
      </c>
      <c r="D133" s="2">
        <v>0</v>
      </c>
      <c r="E133" s="2">
        <v>0</v>
      </c>
      <c r="F133" s="2">
        <f>VLOOKUP(Reach21[[#This Row],[Station]],'[10]Reach and Share'!$A$2:$B$562,2,0)</f>
        <v>0</v>
      </c>
      <c r="G133" s="2">
        <f>Reach21[[#This Row],[Q1''2025]]-Reach21[[#This Row],[Q4''2024]]</f>
        <v>0</v>
      </c>
    </row>
    <row r="134" spans="1:7" x14ac:dyDescent="0.45">
      <c r="A134" s="3" t="s">
        <v>500</v>
      </c>
      <c r="B134" s="2">
        <v>0</v>
      </c>
      <c r="C134" s="2"/>
      <c r="D134" s="2"/>
      <c r="E134" s="2">
        <v>0</v>
      </c>
      <c r="F134" s="2">
        <f>VLOOKUP(Reach21[[#This Row],[Station]],'[10]Reach and Share'!$A$2:$B$562,2,0)</f>
        <v>0</v>
      </c>
      <c r="G134" s="2">
        <f>Reach21[[#This Row],[Q1''2025]]-Reach21[[#This Row],[Q4''2024]]</f>
        <v>0</v>
      </c>
    </row>
    <row r="135" spans="1:7" x14ac:dyDescent="0.45">
      <c r="A135" s="3" t="s">
        <v>508</v>
      </c>
      <c r="B135" s="2">
        <v>0</v>
      </c>
      <c r="C135" s="2"/>
      <c r="D135" s="2"/>
      <c r="E135" s="2">
        <v>0</v>
      </c>
      <c r="F135" s="2">
        <f>VLOOKUP(Reach21[[#This Row],[Station]],'[10]Reach and Share'!$A$2:$B$562,2,0)</f>
        <v>0</v>
      </c>
      <c r="G135" s="2">
        <f>Reach21[[#This Row],[Q1''2025]]-Reach21[[#This Row],[Q4''2024]]</f>
        <v>0</v>
      </c>
    </row>
    <row r="136" spans="1:7" x14ac:dyDescent="0.45">
      <c r="A136" s="3" t="s">
        <v>23</v>
      </c>
      <c r="B136" s="2">
        <v>2.5000000000000001E-3</v>
      </c>
      <c r="C136" s="2">
        <v>0</v>
      </c>
      <c r="D136" s="2">
        <v>0</v>
      </c>
      <c r="E136" s="2">
        <v>0</v>
      </c>
      <c r="F136" s="2">
        <f>VLOOKUP(Reach21[[#This Row],[Station]],'[10]Reach and Share'!$A$2:$B$562,2,0)</f>
        <v>0</v>
      </c>
      <c r="G136" s="2">
        <f>Reach21[[#This Row],[Q1''2025]]-Reach21[[#This Row],[Q4''2024]]</f>
        <v>0</v>
      </c>
    </row>
    <row r="137" spans="1:7" x14ac:dyDescent="0.45">
      <c r="A137" s="3" t="s">
        <v>92</v>
      </c>
      <c r="B137" s="2">
        <v>0</v>
      </c>
      <c r="C137" s="2">
        <v>0</v>
      </c>
      <c r="D137" s="2">
        <v>0</v>
      </c>
      <c r="E137" s="2">
        <v>0</v>
      </c>
      <c r="F137" s="2">
        <f>VLOOKUP(Reach21[[#This Row],[Station]],'[10]Reach and Share'!$A$2:$B$562,2,0)</f>
        <v>0</v>
      </c>
      <c r="G137" s="2">
        <f>Reach21[[#This Row],[Q1''2025]]-Reach21[[#This Row],[Q4''2024]]</f>
        <v>0</v>
      </c>
    </row>
    <row r="138" spans="1:7" x14ac:dyDescent="0.45">
      <c r="A138" s="3" t="s">
        <v>239</v>
      </c>
      <c r="B138" s="2">
        <v>0</v>
      </c>
      <c r="C138" s="2">
        <v>0</v>
      </c>
      <c r="D138" s="2">
        <v>0</v>
      </c>
      <c r="E138" s="2">
        <v>0</v>
      </c>
      <c r="F138" s="2">
        <f>VLOOKUP(Reach21[[#This Row],[Station]],'[10]Reach and Share'!$A$2:$B$562,2,0)</f>
        <v>0</v>
      </c>
      <c r="G138" s="2">
        <f>Reach21[[#This Row],[Q1''2025]]-Reach21[[#This Row],[Q4''2024]]</f>
        <v>0</v>
      </c>
    </row>
    <row r="139" spans="1:7" x14ac:dyDescent="0.45">
      <c r="A139" s="3" t="s">
        <v>442</v>
      </c>
      <c r="B139" s="2">
        <v>0</v>
      </c>
      <c r="C139" s="2">
        <v>0</v>
      </c>
      <c r="D139" s="2">
        <v>0</v>
      </c>
      <c r="E139" s="2">
        <v>0</v>
      </c>
      <c r="F139" s="2">
        <f>VLOOKUP(Reach21[[#This Row],[Station]],'[10]Reach and Share'!$A$2:$B$562,2,0)</f>
        <v>0</v>
      </c>
      <c r="G139" s="2">
        <f>Reach21[[#This Row],[Q1''2025]]-Reach21[[#This Row],[Q4''2024]]</f>
        <v>0</v>
      </c>
    </row>
    <row r="140" spans="1:7" x14ac:dyDescent="0.45">
      <c r="A140" s="3" t="s">
        <v>438</v>
      </c>
      <c r="B140" s="2">
        <v>0</v>
      </c>
      <c r="C140" s="2">
        <v>0</v>
      </c>
      <c r="D140" s="2">
        <v>0</v>
      </c>
      <c r="E140" s="2">
        <v>0</v>
      </c>
      <c r="F140" s="2">
        <f>VLOOKUP(Reach21[[#This Row],[Station]],'[10]Reach and Share'!$A$2:$B$562,2,0)</f>
        <v>0</v>
      </c>
      <c r="G140" s="2">
        <f>Reach21[[#This Row],[Q1''2025]]-Reach21[[#This Row],[Q4''2024]]</f>
        <v>0</v>
      </c>
    </row>
    <row r="141" spans="1:7" x14ac:dyDescent="0.45">
      <c r="A141" s="3" t="s">
        <v>363</v>
      </c>
      <c r="B141" s="2">
        <v>0</v>
      </c>
      <c r="C141" s="2">
        <v>0</v>
      </c>
      <c r="D141" s="2">
        <v>0</v>
      </c>
      <c r="E141" s="2">
        <v>0</v>
      </c>
      <c r="F141" s="2">
        <f>VLOOKUP(Reach21[[#This Row],[Station]],'[10]Reach and Share'!$A$2:$B$562,2,0)</f>
        <v>0</v>
      </c>
      <c r="G141" s="2">
        <f>Reach21[[#This Row],[Q1''2025]]-Reach21[[#This Row],[Q4''2024]]</f>
        <v>0</v>
      </c>
    </row>
    <row r="142" spans="1:7" x14ac:dyDescent="0.45">
      <c r="A142" s="3" t="s">
        <v>385</v>
      </c>
      <c r="B142" s="2">
        <v>0</v>
      </c>
      <c r="C142" s="2">
        <v>0</v>
      </c>
      <c r="D142" s="2">
        <v>0</v>
      </c>
      <c r="E142" s="2">
        <v>0</v>
      </c>
      <c r="F142" s="2">
        <f>VLOOKUP(Reach21[[#This Row],[Station]],'[10]Reach and Share'!$A$2:$B$562,2,0)</f>
        <v>0</v>
      </c>
      <c r="G142" s="2">
        <f>Reach21[[#This Row],[Q1''2025]]-Reach21[[#This Row],[Q4''2024]]</f>
        <v>0</v>
      </c>
    </row>
    <row r="143" spans="1:7" x14ac:dyDescent="0.45">
      <c r="A143" s="3" t="s">
        <v>69</v>
      </c>
      <c r="B143" s="2">
        <v>0</v>
      </c>
      <c r="C143" s="2">
        <v>0</v>
      </c>
      <c r="D143" s="2">
        <v>0</v>
      </c>
      <c r="E143" s="2">
        <v>0</v>
      </c>
      <c r="F143" s="2">
        <f>VLOOKUP(Reach21[[#This Row],[Station]],'[10]Reach and Share'!$A$2:$B$562,2,0)</f>
        <v>0</v>
      </c>
      <c r="G143" s="2">
        <f>Reach21[[#This Row],[Q1''2025]]-Reach21[[#This Row],[Q4''2024]]</f>
        <v>0</v>
      </c>
    </row>
    <row r="144" spans="1:7" x14ac:dyDescent="0.45">
      <c r="A144" s="3" t="s">
        <v>68</v>
      </c>
      <c r="B144" s="2">
        <v>0</v>
      </c>
      <c r="C144" s="2">
        <v>0</v>
      </c>
      <c r="D144" s="2">
        <v>0</v>
      </c>
      <c r="E144" s="2">
        <v>0</v>
      </c>
      <c r="F144" s="2">
        <f>VLOOKUP(Reach21[[#This Row],[Station]],'[10]Reach and Share'!$A$2:$B$562,2,0)</f>
        <v>0</v>
      </c>
      <c r="G144" s="2">
        <f>Reach21[[#This Row],[Q1''2025]]-Reach21[[#This Row],[Q4''2024]]</f>
        <v>0</v>
      </c>
    </row>
    <row r="145" spans="1:7" x14ac:dyDescent="0.45">
      <c r="A145" s="3" t="s">
        <v>198</v>
      </c>
      <c r="B145" s="2">
        <v>0</v>
      </c>
      <c r="C145" s="2">
        <v>0</v>
      </c>
      <c r="D145" s="2">
        <v>0</v>
      </c>
      <c r="E145" s="2">
        <v>0</v>
      </c>
      <c r="F145" s="2">
        <f>VLOOKUP(Reach21[[#This Row],[Station]],'[10]Reach and Share'!$A$2:$B$562,2,0)</f>
        <v>0</v>
      </c>
      <c r="G145" s="2">
        <f>Reach21[[#This Row],[Q1''2025]]-Reach21[[#This Row],[Q4''2024]]</f>
        <v>0</v>
      </c>
    </row>
    <row r="146" spans="1:7" x14ac:dyDescent="0.45">
      <c r="A146" s="3" t="s">
        <v>65</v>
      </c>
      <c r="B146" s="2">
        <v>0</v>
      </c>
      <c r="C146" s="2">
        <v>0</v>
      </c>
      <c r="D146" s="2">
        <v>0</v>
      </c>
      <c r="E146" s="2">
        <v>0</v>
      </c>
      <c r="F146" s="2">
        <f>VLOOKUP(Reach21[[#This Row],[Station]],'[10]Reach and Share'!$A$2:$B$562,2,0)</f>
        <v>0</v>
      </c>
      <c r="G146" s="2">
        <f>Reach21[[#This Row],[Q1''2025]]-Reach21[[#This Row],[Q4''2024]]</f>
        <v>0</v>
      </c>
    </row>
    <row r="147" spans="1:7" x14ac:dyDescent="0.45">
      <c r="A147" s="3" t="s">
        <v>96</v>
      </c>
      <c r="B147" s="2">
        <v>0</v>
      </c>
      <c r="C147" s="2">
        <v>0</v>
      </c>
      <c r="D147" s="2">
        <v>0</v>
      </c>
      <c r="E147" s="2">
        <v>0</v>
      </c>
      <c r="F147" s="2">
        <f>VLOOKUP(Reach21[[#This Row],[Station]],'[10]Reach and Share'!$A$2:$B$562,2,0)</f>
        <v>0</v>
      </c>
      <c r="G147" s="2">
        <f>Reach21[[#This Row],[Q1''2025]]-Reach21[[#This Row],[Q4''2024]]</f>
        <v>0</v>
      </c>
    </row>
    <row r="148" spans="1:7" x14ac:dyDescent="0.45">
      <c r="A148" s="3" t="s">
        <v>227</v>
      </c>
      <c r="B148" s="2">
        <v>0</v>
      </c>
      <c r="C148" s="2">
        <v>0</v>
      </c>
      <c r="D148" s="2">
        <v>0</v>
      </c>
      <c r="E148" s="2">
        <v>0</v>
      </c>
      <c r="F148" s="2">
        <f>VLOOKUP(Reach21[[#This Row],[Station]],'[10]Reach and Share'!$A$2:$B$562,2,0)</f>
        <v>0</v>
      </c>
      <c r="G148" s="2">
        <f>Reach21[[#This Row],[Q1''2025]]-Reach21[[#This Row],[Q4''2024]]</f>
        <v>0</v>
      </c>
    </row>
    <row r="149" spans="1:7" x14ac:dyDescent="0.45">
      <c r="A149" s="3" t="s">
        <v>60</v>
      </c>
      <c r="B149" s="2">
        <v>0</v>
      </c>
      <c r="C149" s="2">
        <v>0</v>
      </c>
      <c r="D149" s="2">
        <v>0</v>
      </c>
      <c r="E149" s="2">
        <v>0</v>
      </c>
      <c r="F149" s="2">
        <f>VLOOKUP(Reach21[[#This Row],[Station]],'[10]Reach and Share'!$A$2:$B$562,2,0)</f>
        <v>0</v>
      </c>
      <c r="G149" s="2">
        <f>Reach21[[#This Row],[Q1''2025]]-Reach21[[#This Row],[Q4''2024]]</f>
        <v>0</v>
      </c>
    </row>
    <row r="150" spans="1:7" x14ac:dyDescent="0.45">
      <c r="A150" s="3" t="s">
        <v>63</v>
      </c>
      <c r="B150" s="2">
        <v>0</v>
      </c>
      <c r="C150" s="2">
        <v>0</v>
      </c>
      <c r="D150" s="2">
        <v>0</v>
      </c>
      <c r="E150" s="2">
        <v>0</v>
      </c>
      <c r="F150" s="2">
        <f>VLOOKUP(Reach21[[#This Row],[Station]],'[10]Reach and Share'!$A$2:$B$562,2,0)</f>
        <v>0</v>
      </c>
      <c r="G150" s="2">
        <f>Reach21[[#This Row],[Q1''2025]]-Reach21[[#This Row],[Q4''2024]]</f>
        <v>0</v>
      </c>
    </row>
    <row r="151" spans="1:7" x14ac:dyDescent="0.45">
      <c r="A151" s="3" t="s">
        <v>200</v>
      </c>
      <c r="B151" s="2">
        <v>0</v>
      </c>
      <c r="C151" s="2">
        <v>0</v>
      </c>
      <c r="D151" s="2">
        <v>0</v>
      </c>
      <c r="E151" s="2">
        <v>0</v>
      </c>
      <c r="F151" s="2">
        <f>VLOOKUP(Reach21[[#This Row],[Station]],'[10]Reach and Share'!$A$2:$B$562,2,0)</f>
        <v>0</v>
      </c>
      <c r="G151" s="2">
        <f>Reach21[[#This Row],[Q1''2025]]-Reach21[[#This Row],[Q4''2024]]</f>
        <v>0</v>
      </c>
    </row>
    <row r="152" spans="1:7" x14ac:dyDescent="0.45">
      <c r="A152" s="3" t="s">
        <v>62</v>
      </c>
      <c r="B152" s="2">
        <v>0</v>
      </c>
      <c r="C152" s="2">
        <v>0</v>
      </c>
      <c r="D152" s="2">
        <v>0</v>
      </c>
      <c r="E152" s="2">
        <v>0</v>
      </c>
      <c r="F152" s="2">
        <f>VLOOKUP(Reach21[[#This Row],[Station]],'[10]Reach and Share'!$A$2:$B$562,2,0)</f>
        <v>0</v>
      </c>
      <c r="G152" s="2">
        <f>Reach21[[#This Row],[Q1''2025]]-Reach21[[#This Row],[Q4''2024]]</f>
        <v>0</v>
      </c>
    </row>
    <row r="153" spans="1:7" x14ac:dyDescent="0.45">
      <c r="A153" s="3" t="s">
        <v>64</v>
      </c>
      <c r="B153" s="2">
        <v>0</v>
      </c>
      <c r="C153" s="2">
        <v>0</v>
      </c>
      <c r="D153" s="2">
        <v>0</v>
      </c>
      <c r="E153" s="2">
        <v>0</v>
      </c>
      <c r="F153" s="2">
        <f>VLOOKUP(Reach21[[#This Row],[Station]],'[10]Reach and Share'!$A$2:$B$562,2,0)</f>
        <v>0</v>
      </c>
      <c r="G153" s="2">
        <f>Reach21[[#This Row],[Q1''2025]]-Reach21[[#This Row],[Q4''2024]]</f>
        <v>0</v>
      </c>
    </row>
    <row r="154" spans="1:7" x14ac:dyDescent="0.45">
      <c r="A154" s="3" t="s">
        <v>67</v>
      </c>
      <c r="B154" s="2">
        <v>0</v>
      </c>
      <c r="C154" s="2">
        <v>0</v>
      </c>
      <c r="D154" s="2">
        <v>0</v>
      </c>
      <c r="E154" s="2">
        <v>0</v>
      </c>
      <c r="F154" s="2">
        <f>VLOOKUP(Reach21[[#This Row],[Station]],'[10]Reach and Share'!$A$2:$B$562,2,0)</f>
        <v>0</v>
      </c>
      <c r="G154" s="2">
        <f>Reach21[[#This Row],[Q1''2025]]-Reach21[[#This Row],[Q4''2024]]</f>
        <v>0</v>
      </c>
    </row>
    <row r="155" spans="1:7" x14ac:dyDescent="0.45">
      <c r="A155" s="3" t="s">
        <v>66</v>
      </c>
      <c r="B155" s="2">
        <v>0</v>
      </c>
      <c r="C155" s="2">
        <v>0</v>
      </c>
      <c r="D155" s="2">
        <v>2.0000000000000001E-4</v>
      </c>
      <c r="E155" s="2">
        <v>0</v>
      </c>
      <c r="F155" s="2">
        <f>VLOOKUP(Reach21[[#This Row],[Station]],'[10]Reach and Share'!$A$2:$B$562,2,0)</f>
        <v>0</v>
      </c>
      <c r="G155" s="2">
        <f>Reach21[[#This Row],[Q1''2025]]-Reach21[[#This Row],[Q4''2024]]</f>
        <v>0</v>
      </c>
    </row>
    <row r="156" spans="1:7" x14ac:dyDescent="0.45">
      <c r="A156" s="3" t="s">
        <v>178</v>
      </c>
      <c r="B156" s="2">
        <v>0</v>
      </c>
      <c r="C156" s="2">
        <v>0</v>
      </c>
      <c r="D156" s="2">
        <v>0</v>
      </c>
      <c r="E156" s="2">
        <v>0</v>
      </c>
      <c r="F156" s="2">
        <f>VLOOKUP(Reach21[[#This Row],[Station]],'[10]Reach and Share'!$A$2:$B$562,2,0)</f>
        <v>0</v>
      </c>
      <c r="G156" s="2">
        <f>Reach21[[#This Row],[Q1''2025]]-Reach21[[#This Row],[Q4''2024]]</f>
        <v>0</v>
      </c>
    </row>
    <row r="157" spans="1:7" x14ac:dyDescent="0.45">
      <c r="A157" s="3" t="s">
        <v>77</v>
      </c>
      <c r="B157" s="2">
        <v>0</v>
      </c>
      <c r="C157" s="2">
        <v>0</v>
      </c>
      <c r="D157" s="2">
        <v>0</v>
      </c>
      <c r="E157" s="2">
        <v>0</v>
      </c>
      <c r="F157" s="2">
        <f>VLOOKUP(Reach21[[#This Row],[Station]],'[10]Reach and Share'!$A$2:$B$562,2,0)</f>
        <v>0</v>
      </c>
      <c r="G157" s="2">
        <f>Reach21[[#This Row],[Q1''2025]]-Reach21[[#This Row],[Q4''2024]]</f>
        <v>0</v>
      </c>
    </row>
    <row r="158" spans="1:7" x14ac:dyDescent="0.45">
      <c r="A158" s="3" t="s">
        <v>216</v>
      </c>
      <c r="B158" s="2">
        <v>0</v>
      </c>
      <c r="C158" s="2">
        <v>0</v>
      </c>
      <c r="D158" s="2">
        <v>0</v>
      </c>
      <c r="E158" s="2">
        <v>0</v>
      </c>
      <c r="F158" s="2">
        <f>VLOOKUP(Reach21[[#This Row],[Station]],'[10]Reach and Share'!$A$2:$B$562,2,0)</f>
        <v>0</v>
      </c>
      <c r="G158" s="2">
        <f>Reach21[[#This Row],[Q1''2025]]-Reach21[[#This Row],[Q4''2024]]</f>
        <v>0</v>
      </c>
    </row>
    <row r="159" spans="1:7" x14ac:dyDescent="0.45">
      <c r="A159" s="3" t="s">
        <v>128</v>
      </c>
      <c r="B159" s="2">
        <v>0</v>
      </c>
      <c r="C159" s="2">
        <v>0</v>
      </c>
      <c r="D159" s="2">
        <v>0</v>
      </c>
      <c r="E159" s="2">
        <v>0</v>
      </c>
      <c r="F159" s="2">
        <f>VLOOKUP(Reach21[[#This Row],[Station]],'[10]Reach and Share'!$A$2:$B$562,2,0)</f>
        <v>0</v>
      </c>
      <c r="G159" s="2">
        <f>Reach21[[#This Row],[Q1''2025]]-Reach21[[#This Row],[Q4''2024]]</f>
        <v>0</v>
      </c>
    </row>
    <row r="160" spans="1:7" x14ac:dyDescent="0.45">
      <c r="A160" s="3" t="s">
        <v>514</v>
      </c>
      <c r="B160" s="2">
        <v>0</v>
      </c>
      <c r="C160" s="2"/>
      <c r="D160" s="2"/>
      <c r="E160" s="2">
        <v>0</v>
      </c>
      <c r="F160" s="2">
        <f>VLOOKUP(Reach21[[#This Row],[Station]],'[10]Reach and Share'!$A$2:$B$562,2,0)</f>
        <v>0</v>
      </c>
      <c r="G160" s="2">
        <f>Reach21[[#This Row],[Q1''2025]]-Reach21[[#This Row],[Q4''2024]]</f>
        <v>0</v>
      </c>
    </row>
    <row r="161" spans="1:7" x14ac:dyDescent="0.45">
      <c r="A161" s="3" t="s">
        <v>196</v>
      </c>
      <c r="B161" s="2">
        <v>0</v>
      </c>
      <c r="C161" s="2">
        <v>0</v>
      </c>
      <c r="D161" s="2">
        <v>0</v>
      </c>
      <c r="E161" s="2">
        <v>0</v>
      </c>
      <c r="F161" s="2">
        <f>VLOOKUP(Reach21[[#This Row],[Station]],'[10]Reach and Share'!$A$2:$B$562,2,0)</f>
        <v>0</v>
      </c>
      <c r="G161" s="2">
        <f>Reach21[[#This Row],[Q1''2025]]-Reach21[[#This Row],[Q4''2024]]</f>
        <v>0</v>
      </c>
    </row>
    <row r="162" spans="1:7" x14ac:dyDescent="0.45">
      <c r="A162" s="3" t="s">
        <v>129</v>
      </c>
      <c r="B162" s="2">
        <v>0</v>
      </c>
      <c r="C162" s="2">
        <v>0</v>
      </c>
      <c r="D162" s="2">
        <v>0</v>
      </c>
      <c r="E162" s="2">
        <v>0</v>
      </c>
      <c r="F162" s="2">
        <f>VLOOKUP(Reach21[[#This Row],[Station]],'[10]Reach and Share'!$A$2:$B$562,2,0)</f>
        <v>0</v>
      </c>
      <c r="G162" s="2">
        <f>Reach21[[#This Row],[Q1''2025]]-Reach21[[#This Row],[Q4''2024]]</f>
        <v>0</v>
      </c>
    </row>
    <row r="163" spans="1:7" x14ac:dyDescent="0.45">
      <c r="A163" s="3" t="s">
        <v>189</v>
      </c>
      <c r="B163" s="2">
        <v>0</v>
      </c>
      <c r="C163" s="2">
        <v>0</v>
      </c>
      <c r="D163" s="2">
        <v>0</v>
      </c>
      <c r="E163" s="2">
        <v>0</v>
      </c>
      <c r="F163" s="2">
        <f>VLOOKUP(Reach21[[#This Row],[Station]],'[10]Reach and Share'!$A$2:$B$562,2,0)</f>
        <v>0</v>
      </c>
      <c r="G163" s="2">
        <f>Reach21[[#This Row],[Q1''2025]]-Reach21[[#This Row],[Q4''2024]]</f>
        <v>0</v>
      </c>
    </row>
    <row r="164" spans="1:7" x14ac:dyDescent="0.45">
      <c r="A164" s="3" t="s">
        <v>490</v>
      </c>
      <c r="B164" s="2">
        <v>0</v>
      </c>
      <c r="C164" s="2"/>
      <c r="D164" s="2">
        <v>0</v>
      </c>
      <c r="E164" s="2">
        <v>0</v>
      </c>
      <c r="F164" s="2">
        <f>VLOOKUP(Reach21[[#This Row],[Station]],'[10]Reach and Share'!$A$2:$B$562,2,0)</f>
        <v>0</v>
      </c>
      <c r="G164" s="2">
        <f>Reach21[[#This Row],[Q1''2025]]-Reach21[[#This Row],[Q4''2024]]</f>
        <v>0</v>
      </c>
    </row>
    <row r="165" spans="1:7" x14ac:dyDescent="0.45">
      <c r="A165" s="3" t="s">
        <v>460</v>
      </c>
      <c r="B165" s="2">
        <v>0</v>
      </c>
      <c r="C165" s="2">
        <v>0</v>
      </c>
      <c r="D165" s="2">
        <v>0</v>
      </c>
      <c r="E165" s="2">
        <v>0</v>
      </c>
      <c r="F165" s="2">
        <f>VLOOKUP(Reach21[[#This Row],[Station]],'[10]Reach and Share'!$A$2:$B$562,2,0)</f>
        <v>0</v>
      </c>
      <c r="G165" s="2">
        <f>Reach21[[#This Row],[Q1''2025]]-Reach21[[#This Row],[Q4''2024]]</f>
        <v>0</v>
      </c>
    </row>
    <row r="166" spans="1:7" x14ac:dyDescent="0.45">
      <c r="A166" s="3" t="s">
        <v>124</v>
      </c>
      <c r="B166" s="2">
        <v>0</v>
      </c>
      <c r="C166" s="2">
        <v>0</v>
      </c>
      <c r="D166" s="2">
        <v>0</v>
      </c>
      <c r="E166" s="2">
        <v>0</v>
      </c>
      <c r="F166" s="2">
        <f>VLOOKUP(Reach21[[#This Row],[Station]],'[10]Reach and Share'!$A$2:$B$562,2,0)</f>
        <v>0</v>
      </c>
      <c r="G166" s="2">
        <f>Reach21[[#This Row],[Q1''2025]]-Reach21[[#This Row],[Q4''2024]]</f>
        <v>0</v>
      </c>
    </row>
    <row r="167" spans="1:7" x14ac:dyDescent="0.45">
      <c r="A167" s="3" t="s">
        <v>122</v>
      </c>
      <c r="B167" s="2">
        <v>0</v>
      </c>
      <c r="C167" s="2">
        <v>0</v>
      </c>
      <c r="D167" s="2">
        <v>0</v>
      </c>
      <c r="E167" s="2">
        <v>0</v>
      </c>
      <c r="F167" s="2">
        <f>VLOOKUP(Reach21[[#This Row],[Station]],'[10]Reach and Share'!$A$2:$B$562,2,0)</f>
        <v>0</v>
      </c>
      <c r="G167" s="2">
        <f>Reach21[[#This Row],[Q1''2025]]-Reach21[[#This Row],[Q4''2024]]</f>
        <v>0</v>
      </c>
    </row>
    <row r="168" spans="1:7" x14ac:dyDescent="0.45">
      <c r="A168" s="3" t="s">
        <v>98</v>
      </c>
      <c r="B168" s="2">
        <v>0</v>
      </c>
      <c r="C168" s="2">
        <v>2.9999999999999997E-4</v>
      </c>
      <c r="D168" s="2">
        <v>0</v>
      </c>
      <c r="E168" s="2">
        <v>0</v>
      </c>
      <c r="F168" s="2">
        <f>VLOOKUP(Reach21[[#This Row],[Station]],'[10]Reach and Share'!$A$2:$B$562,2,0)</f>
        <v>0</v>
      </c>
      <c r="G168" s="2">
        <f>Reach21[[#This Row],[Q1''2025]]-Reach21[[#This Row],[Q4''2024]]</f>
        <v>0</v>
      </c>
    </row>
    <row r="169" spans="1:7" x14ac:dyDescent="0.45">
      <c r="A169" s="3" t="s">
        <v>179</v>
      </c>
      <c r="B169" s="2">
        <v>0</v>
      </c>
      <c r="C169" s="2">
        <v>0</v>
      </c>
      <c r="D169" s="2">
        <v>0</v>
      </c>
      <c r="E169" s="2">
        <v>0</v>
      </c>
      <c r="F169" s="2">
        <f>VLOOKUP(Reach21[[#This Row],[Station]],'[10]Reach and Share'!$A$2:$B$562,2,0)</f>
        <v>0</v>
      </c>
      <c r="G169" s="2">
        <f>Reach21[[#This Row],[Q1''2025]]-Reach21[[#This Row],[Q4''2024]]</f>
        <v>0</v>
      </c>
    </row>
    <row r="170" spans="1:7" x14ac:dyDescent="0.45">
      <c r="A170" s="3" t="s">
        <v>125</v>
      </c>
      <c r="B170" s="2">
        <v>0</v>
      </c>
      <c r="C170" s="2">
        <v>0</v>
      </c>
      <c r="D170" s="2">
        <v>0</v>
      </c>
      <c r="E170" s="2">
        <v>0</v>
      </c>
      <c r="F170" s="2">
        <f>VLOOKUP(Reach21[[#This Row],[Station]],'[10]Reach and Share'!$A$2:$B$562,2,0)</f>
        <v>0</v>
      </c>
      <c r="G170" s="2">
        <f>Reach21[[#This Row],[Q1''2025]]-Reach21[[#This Row],[Q4''2024]]</f>
        <v>0</v>
      </c>
    </row>
    <row r="171" spans="1:7" x14ac:dyDescent="0.45">
      <c r="A171" s="3" t="s">
        <v>137</v>
      </c>
      <c r="B171" s="2">
        <v>0</v>
      </c>
      <c r="C171" s="2">
        <v>0</v>
      </c>
      <c r="D171" s="2">
        <v>0</v>
      </c>
      <c r="E171" s="2">
        <v>0</v>
      </c>
      <c r="F171" s="2">
        <f>VLOOKUP(Reach21[[#This Row],[Station]],'[10]Reach and Share'!$A$2:$B$562,2,0)</f>
        <v>0</v>
      </c>
      <c r="G171" s="2">
        <f>Reach21[[#This Row],[Q1''2025]]-Reach21[[#This Row],[Q4''2024]]</f>
        <v>0</v>
      </c>
    </row>
    <row r="172" spans="1:7" x14ac:dyDescent="0.45">
      <c r="A172" s="3" t="s">
        <v>210</v>
      </c>
      <c r="B172" s="2">
        <v>0</v>
      </c>
      <c r="C172" s="2">
        <v>0</v>
      </c>
      <c r="D172" s="2">
        <v>0</v>
      </c>
      <c r="E172" s="2">
        <v>0</v>
      </c>
      <c r="F172" s="2">
        <f>VLOOKUP(Reach21[[#This Row],[Station]],'[10]Reach and Share'!$A$2:$B$562,2,0)</f>
        <v>0</v>
      </c>
      <c r="G172" s="2">
        <f>Reach21[[#This Row],[Q1''2025]]-Reach21[[#This Row],[Q4''2024]]</f>
        <v>0</v>
      </c>
    </row>
    <row r="173" spans="1:7" x14ac:dyDescent="0.45">
      <c r="A173" s="3" t="s">
        <v>71</v>
      </c>
      <c r="B173" s="2">
        <v>0</v>
      </c>
      <c r="C173" s="2">
        <v>0</v>
      </c>
      <c r="D173" s="2">
        <v>0</v>
      </c>
      <c r="E173" s="2">
        <v>0</v>
      </c>
      <c r="F173" s="2">
        <f>VLOOKUP(Reach21[[#This Row],[Station]],'[10]Reach and Share'!$A$2:$B$562,2,0)</f>
        <v>0</v>
      </c>
      <c r="G173" s="2">
        <f>Reach21[[#This Row],[Q1''2025]]-Reach21[[#This Row],[Q4''2024]]</f>
        <v>0</v>
      </c>
    </row>
    <row r="174" spans="1:7" x14ac:dyDescent="0.45">
      <c r="A174" s="3" t="s">
        <v>74</v>
      </c>
      <c r="B174" s="2">
        <v>0</v>
      </c>
      <c r="C174" s="2">
        <v>0</v>
      </c>
      <c r="D174" s="2">
        <v>0</v>
      </c>
      <c r="E174" s="2">
        <v>0</v>
      </c>
      <c r="F174" s="2">
        <f>VLOOKUP(Reach21[[#This Row],[Station]],'[10]Reach and Share'!$A$2:$B$562,2,0)</f>
        <v>0</v>
      </c>
      <c r="G174" s="2">
        <f>Reach21[[#This Row],[Q1''2025]]-Reach21[[#This Row],[Q4''2024]]</f>
        <v>0</v>
      </c>
    </row>
    <row r="175" spans="1:7" x14ac:dyDescent="0.45">
      <c r="A175" s="3" t="s">
        <v>86</v>
      </c>
      <c r="B175" s="2">
        <v>0</v>
      </c>
      <c r="C175" s="2">
        <v>0</v>
      </c>
      <c r="D175" s="2">
        <v>0</v>
      </c>
      <c r="E175" s="2">
        <v>0</v>
      </c>
      <c r="F175" s="2">
        <f>VLOOKUP(Reach21[[#This Row],[Station]],'[10]Reach and Share'!$A$2:$B$562,2,0)</f>
        <v>0</v>
      </c>
      <c r="G175" s="2">
        <f>Reach21[[#This Row],[Q1''2025]]-Reach21[[#This Row],[Q4''2024]]</f>
        <v>0</v>
      </c>
    </row>
    <row r="176" spans="1:7" x14ac:dyDescent="0.45">
      <c r="A176" s="3" t="s">
        <v>72</v>
      </c>
      <c r="B176" s="2">
        <v>0</v>
      </c>
      <c r="C176" s="2">
        <v>0</v>
      </c>
      <c r="D176" s="2">
        <v>0</v>
      </c>
      <c r="E176" s="2">
        <v>0</v>
      </c>
      <c r="F176" s="2">
        <f>VLOOKUP(Reach21[[#This Row],[Station]],'[10]Reach and Share'!$A$2:$B$562,2,0)</f>
        <v>0</v>
      </c>
      <c r="G176" s="2">
        <f>Reach21[[#This Row],[Q1''2025]]-Reach21[[#This Row],[Q4''2024]]</f>
        <v>0</v>
      </c>
    </row>
    <row r="177" spans="1:7" x14ac:dyDescent="0.45">
      <c r="A177" s="3" t="s">
        <v>209</v>
      </c>
      <c r="B177" s="2">
        <v>0</v>
      </c>
      <c r="C177" s="2">
        <v>0</v>
      </c>
      <c r="D177" s="2">
        <v>0</v>
      </c>
      <c r="E177" s="2">
        <v>0</v>
      </c>
      <c r="F177" s="2">
        <f>VLOOKUP(Reach21[[#This Row],[Station]],'[10]Reach and Share'!$A$2:$B$562,2,0)</f>
        <v>0</v>
      </c>
      <c r="G177" s="2">
        <f>Reach21[[#This Row],[Q1''2025]]-Reach21[[#This Row],[Q4''2024]]</f>
        <v>0</v>
      </c>
    </row>
    <row r="178" spans="1:7" x14ac:dyDescent="0.45">
      <c r="A178" s="3" t="s">
        <v>52</v>
      </c>
      <c r="B178" s="2">
        <v>0</v>
      </c>
      <c r="C178" s="2">
        <v>0</v>
      </c>
      <c r="D178" s="2">
        <v>0</v>
      </c>
      <c r="E178" s="2">
        <v>0</v>
      </c>
      <c r="F178" s="2">
        <f>VLOOKUP(Reach21[[#This Row],[Station]],'[10]Reach and Share'!$A$2:$B$562,2,0)</f>
        <v>0</v>
      </c>
      <c r="G178" s="2">
        <f>Reach21[[#This Row],[Q1''2025]]-Reach21[[#This Row],[Q4''2024]]</f>
        <v>0</v>
      </c>
    </row>
    <row r="179" spans="1:7" x14ac:dyDescent="0.45">
      <c r="A179" s="3" t="s">
        <v>224</v>
      </c>
      <c r="B179" s="2">
        <v>0</v>
      </c>
      <c r="C179" s="2">
        <v>0</v>
      </c>
      <c r="D179" s="2">
        <v>0</v>
      </c>
      <c r="E179" s="2">
        <v>0</v>
      </c>
      <c r="F179" s="2">
        <f>VLOOKUP(Reach21[[#This Row],[Station]],'[10]Reach and Share'!$A$2:$B$562,2,0)</f>
        <v>0</v>
      </c>
      <c r="G179" s="2">
        <f>Reach21[[#This Row],[Q1''2025]]-Reach21[[#This Row],[Q4''2024]]</f>
        <v>0</v>
      </c>
    </row>
    <row r="180" spans="1:7" x14ac:dyDescent="0.45">
      <c r="A180" s="3" t="s">
        <v>517</v>
      </c>
      <c r="B180" s="2">
        <v>0</v>
      </c>
      <c r="C180" s="2"/>
      <c r="D180" s="2"/>
      <c r="E180" s="2">
        <v>0</v>
      </c>
      <c r="F180" s="2">
        <f>VLOOKUP(Reach21[[#This Row],[Station]],'[10]Reach and Share'!$A$2:$B$562,2,0)</f>
        <v>0</v>
      </c>
      <c r="G180" s="2">
        <f>Reach21[[#This Row],[Q1''2025]]-Reach21[[#This Row],[Q4''2024]]</f>
        <v>0</v>
      </c>
    </row>
    <row r="181" spans="1:7" x14ac:dyDescent="0.45">
      <c r="A181" s="3" t="s">
        <v>516</v>
      </c>
      <c r="B181" s="2">
        <v>0</v>
      </c>
      <c r="C181" s="2"/>
      <c r="D181" s="2"/>
      <c r="E181" s="2">
        <v>0</v>
      </c>
      <c r="F181" s="2">
        <f>VLOOKUP(Reach21[[#This Row],[Station]],'[10]Reach and Share'!$A$2:$B$562,2,0)</f>
        <v>0</v>
      </c>
      <c r="G181" s="2">
        <f>Reach21[[#This Row],[Q1''2025]]-Reach21[[#This Row],[Q4''2024]]</f>
        <v>0</v>
      </c>
    </row>
    <row r="182" spans="1:7" x14ac:dyDescent="0.45">
      <c r="A182" s="3" t="s">
        <v>213</v>
      </c>
      <c r="B182" s="2">
        <v>0</v>
      </c>
      <c r="C182" s="2">
        <v>0</v>
      </c>
      <c r="D182" s="2">
        <v>0</v>
      </c>
      <c r="E182" s="2">
        <v>0</v>
      </c>
      <c r="F182" s="2">
        <f>VLOOKUP(Reach21[[#This Row],[Station]],'[10]Reach and Share'!$A$2:$B$562,2,0)</f>
        <v>0</v>
      </c>
      <c r="G182" s="2">
        <f>Reach21[[#This Row],[Q1''2025]]-Reach21[[#This Row],[Q4''2024]]</f>
        <v>0</v>
      </c>
    </row>
    <row r="183" spans="1:7" x14ac:dyDescent="0.45">
      <c r="A183" s="3" t="s">
        <v>470</v>
      </c>
      <c r="B183" s="2">
        <v>0</v>
      </c>
      <c r="C183" s="2"/>
      <c r="D183" s="2">
        <v>0</v>
      </c>
      <c r="E183" s="2">
        <v>0</v>
      </c>
      <c r="F183" s="2">
        <f>VLOOKUP(Reach21[[#This Row],[Station]],'[10]Reach and Share'!$A$2:$B$562,2,0)</f>
        <v>0</v>
      </c>
      <c r="G183" s="2">
        <f>Reach21[[#This Row],[Q1''2025]]-Reach21[[#This Row],[Q4''2024]]</f>
        <v>0</v>
      </c>
    </row>
    <row r="184" spans="1:7" x14ac:dyDescent="0.45">
      <c r="A184" s="3" t="s">
        <v>95</v>
      </c>
      <c r="B184" s="2">
        <v>0</v>
      </c>
      <c r="C184" s="2">
        <v>0</v>
      </c>
      <c r="D184" s="2">
        <v>0</v>
      </c>
      <c r="E184" s="2">
        <v>0</v>
      </c>
      <c r="F184" s="2">
        <f>VLOOKUP(Reach21[[#This Row],[Station]],'[10]Reach and Share'!$A$2:$B$562,2,0)</f>
        <v>0</v>
      </c>
      <c r="G184" s="2">
        <f>Reach21[[#This Row],[Q1''2025]]-Reach21[[#This Row],[Q4''2024]]</f>
        <v>0</v>
      </c>
    </row>
    <row r="185" spans="1:7" x14ac:dyDescent="0.45">
      <c r="A185" s="3" t="s">
        <v>94</v>
      </c>
      <c r="B185" s="2">
        <v>0</v>
      </c>
      <c r="C185" s="2">
        <v>0</v>
      </c>
      <c r="D185" s="2">
        <v>0</v>
      </c>
      <c r="E185" s="2">
        <v>0</v>
      </c>
      <c r="F185" s="2">
        <f>VLOOKUP(Reach21[[#This Row],[Station]],'[10]Reach and Share'!$A$2:$B$562,2,0)</f>
        <v>0</v>
      </c>
      <c r="G185" s="2">
        <f>Reach21[[#This Row],[Q1''2025]]-Reach21[[#This Row],[Q4''2024]]</f>
        <v>0</v>
      </c>
    </row>
    <row r="186" spans="1:7" x14ac:dyDescent="0.45">
      <c r="A186" s="3" t="s">
        <v>175</v>
      </c>
      <c r="B186" s="2">
        <v>0</v>
      </c>
      <c r="C186" s="2">
        <v>0</v>
      </c>
      <c r="D186" s="2">
        <v>0</v>
      </c>
      <c r="E186" s="2">
        <v>0</v>
      </c>
      <c r="F186" s="2">
        <f>VLOOKUP(Reach21[[#This Row],[Station]],'[10]Reach and Share'!$A$2:$B$562,2,0)</f>
        <v>0</v>
      </c>
      <c r="G186" s="2">
        <f>Reach21[[#This Row],[Q1''2025]]-Reach21[[#This Row],[Q4''2024]]</f>
        <v>0</v>
      </c>
    </row>
    <row r="187" spans="1:7" x14ac:dyDescent="0.45">
      <c r="A187" s="3" t="s">
        <v>53</v>
      </c>
      <c r="B187" s="2">
        <v>0</v>
      </c>
      <c r="C187" s="2">
        <v>0</v>
      </c>
      <c r="D187" s="2">
        <v>0</v>
      </c>
      <c r="E187" s="2">
        <v>0</v>
      </c>
      <c r="F187" s="2">
        <f>VLOOKUP(Reach21[[#This Row],[Station]],'[10]Reach and Share'!$A$2:$B$562,2,0)</f>
        <v>0</v>
      </c>
      <c r="G187" s="2">
        <f>Reach21[[#This Row],[Q1''2025]]-Reach21[[#This Row],[Q4''2024]]</f>
        <v>0</v>
      </c>
    </row>
    <row r="188" spans="1:7" x14ac:dyDescent="0.45">
      <c r="A188" s="3" t="s">
        <v>59</v>
      </c>
      <c r="B188" s="2">
        <v>0</v>
      </c>
      <c r="C188" s="2">
        <v>0</v>
      </c>
      <c r="D188" s="2">
        <v>0</v>
      </c>
      <c r="E188" s="2">
        <v>0</v>
      </c>
      <c r="F188" s="2">
        <f>VLOOKUP(Reach21[[#This Row],[Station]],'[10]Reach and Share'!$A$2:$B$562,2,0)</f>
        <v>0</v>
      </c>
      <c r="G188" s="2">
        <f>Reach21[[#This Row],[Q1''2025]]-Reach21[[#This Row],[Q4''2024]]</f>
        <v>0</v>
      </c>
    </row>
    <row r="189" spans="1:7" x14ac:dyDescent="0.45">
      <c r="A189" s="3" t="s">
        <v>441</v>
      </c>
      <c r="B189" s="2">
        <v>0</v>
      </c>
      <c r="C189" s="2">
        <v>0</v>
      </c>
      <c r="D189" s="2">
        <v>0</v>
      </c>
      <c r="E189" s="2">
        <v>0</v>
      </c>
      <c r="F189" s="2">
        <f>VLOOKUP(Reach21[[#This Row],[Station]],'[10]Reach and Share'!$A$2:$B$562,2,0)</f>
        <v>0</v>
      </c>
      <c r="G189" s="2">
        <f>Reach21[[#This Row],[Q1''2025]]-Reach21[[#This Row],[Q4''2024]]</f>
        <v>0</v>
      </c>
    </row>
    <row r="190" spans="1:7" x14ac:dyDescent="0.45">
      <c r="A190" s="3" t="s">
        <v>58</v>
      </c>
      <c r="B190" s="2">
        <v>0</v>
      </c>
      <c r="C190" s="2">
        <v>1.1000000000000001E-3</v>
      </c>
      <c r="D190" s="2">
        <v>8.0000000000000004E-4</v>
      </c>
      <c r="E190" s="2">
        <v>0</v>
      </c>
      <c r="F190" s="2">
        <f>VLOOKUP(Reach21[[#This Row],[Station]],'[10]Reach and Share'!$A$2:$B$562,2,0)</f>
        <v>0</v>
      </c>
      <c r="G190" s="2">
        <f>Reach21[[#This Row],[Q1''2025]]-Reach21[[#This Row],[Q4''2024]]</f>
        <v>0</v>
      </c>
    </row>
    <row r="191" spans="1:7" x14ac:dyDescent="0.45">
      <c r="A191" s="3" t="s">
        <v>489</v>
      </c>
      <c r="B191" s="2">
        <v>0</v>
      </c>
      <c r="C191" s="2"/>
      <c r="D191" s="2">
        <v>0</v>
      </c>
      <c r="E191" s="2">
        <v>0</v>
      </c>
      <c r="F191" s="2">
        <f>VLOOKUP(Reach21[[#This Row],[Station]],'[10]Reach and Share'!$A$2:$B$562,2,0)</f>
        <v>0</v>
      </c>
      <c r="G191" s="2">
        <f>Reach21[[#This Row],[Q1''2025]]-Reach21[[#This Row],[Q4''2024]]</f>
        <v>0</v>
      </c>
    </row>
    <row r="192" spans="1:7" x14ac:dyDescent="0.45">
      <c r="A192" s="3" t="s">
        <v>18</v>
      </c>
      <c r="B192" s="2">
        <v>0</v>
      </c>
      <c r="C192" s="2">
        <v>0</v>
      </c>
      <c r="D192" s="2">
        <v>0</v>
      </c>
      <c r="E192" s="2">
        <v>0</v>
      </c>
      <c r="F192" s="2">
        <f>VLOOKUP(Reach21[[#This Row],[Station]],'[10]Reach and Share'!$A$2:$B$562,2,0)</f>
        <v>0</v>
      </c>
      <c r="G192" s="2">
        <f>Reach21[[#This Row],[Q1''2025]]-Reach21[[#This Row],[Q4''2024]]</f>
        <v>0</v>
      </c>
    </row>
    <row r="193" spans="1:7" x14ac:dyDescent="0.45">
      <c r="A193" s="3" t="s">
        <v>51</v>
      </c>
      <c r="B193" s="2">
        <v>0</v>
      </c>
      <c r="C193" s="2">
        <v>0</v>
      </c>
      <c r="D193" s="2">
        <v>0</v>
      </c>
      <c r="E193" s="2">
        <v>0</v>
      </c>
      <c r="F193" s="2">
        <f>VLOOKUP(Reach21[[#This Row],[Station]],'[10]Reach and Share'!$A$2:$B$562,2,0)</f>
        <v>0</v>
      </c>
      <c r="G193" s="2">
        <f>Reach21[[#This Row],[Q1''2025]]-Reach21[[#This Row],[Q4''2024]]</f>
        <v>0</v>
      </c>
    </row>
    <row r="194" spans="1:7" x14ac:dyDescent="0.45">
      <c r="A194" s="3" t="s">
        <v>57</v>
      </c>
      <c r="B194" s="2">
        <v>0</v>
      </c>
      <c r="C194" s="2">
        <v>0</v>
      </c>
      <c r="D194" s="2">
        <v>0</v>
      </c>
      <c r="E194" s="2">
        <v>0</v>
      </c>
      <c r="F194" s="2">
        <f>VLOOKUP(Reach21[[#This Row],[Station]],'[10]Reach and Share'!$A$2:$B$562,2,0)</f>
        <v>0</v>
      </c>
      <c r="G194" s="2">
        <f>Reach21[[#This Row],[Q1''2025]]-Reach21[[#This Row],[Q4''2024]]</f>
        <v>0</v>
      </c>
    </row>
    <row r="195" spans="1:7" x14ac:dyDescent="0.45">
      <c r="A195" s="3" t="s">
        <v>55</v>
      </c>
      <c r="B195" s="2">
        <v>0</v>
      </c>
      <c r="C195" s="2">
        <v>0</v>
      </c>
      <c r="D195" s="2">
        <v>0</v>
      </c>
      <c r="E195" s="2">
        <v>0</v>
      </c>
      <c r="F195" s="2">
        <f>VLOOKUP(Reach21[[#This Row],[Station]],'[10]Reach and Share'!$A$2:$B$562,2,0)</f>
        <v>0</v>
      </c>
      <c r="G195" s="2">
        <f>Reach21[[#This Row],[Q1''2025]]-Reach21[[#This Row],[Q4''2024]]</f>
        <v>0</v>
      </c>
    </row>
    <row r="196" spans="1:7" x14ac:dyDescent="0.45">
      <c r="A196" s="3" t="s">
        <v>214</v>
      </c>
      <c r="B196" s="2">
        <v>0</v>
      </c>
      <c r="C196" s="2">
        <v>0</v>
      </c>
      <c r="D196" s="2">
        <v>0</v>
      </c>
      <c r="E196" s="2">
        <v>0</v>
      </c>
      <c r="F196" s="2">
        <f>VLOOKUP(Reach21[[#This Row],[Station]],'[10]Reach and Share'!$A$2:$B$562,2,0)</f>
        <v>0</v>
      </c>
      <c r="G196" s="2">
        <f>Reach21[[#This Row],[Q1''2025]]-Reach21[[#This Row],[Q4''2024]]</f>
        <v>0</v>
      </c>
    </row>
    <row r="197" spans="1:7" x14ac:dyDescent="0.45">
      <c r="A197" s="3" t="s">
        <v>54</v>
      </c>
      <c r="B197" s="2">
        <v>0</v>
      </c>
      <c r="C197" s="2">
        <v>0</v>
      </c>
      <c r="D197" s="2">
        <v>0</v>
      </c>
      <c r="E197" s="2">
        <v>0</v>
      </c>
      <c r="F197" s="2">
        <f>VLOOKUP(Reach21[[#This Row],[Station]],'[10]Reach and Share'!$A$2:$B$562,2,0)</f>
        <v>0</v>
      </c>
      <c r="G197" s="2">
        <f>Reach21[[#This Row],[Q1''2025]]-Reach21[[#This Row],[Q4''2024]]</f>
        <v>0</v>
      </c>
    </row>
    <row r="198" spans="1:7" x14ac:dyDescent="0.45">
      <c r="A198" s="3" t="s">
        <v>199</v>
      </c>
      <c r="B198" s="2">
        <v>0</v>
      </c>
      <c r="C198" s="2">
        <v>0</v>
      </c>
      <c r="D198" s="2">
        <v>0</v>
      </c>
      <c r="E198" s="2">
        <v>0</v>
      </c>
      <c r="F198" s="2">
        <f>VLOOKUP(Reach21[[#This Row],[Station]],'[10]Reach and Share'!$A$2:$B$562,2,0)</f>
        <v>0</v>
      </c>
      <c r="G198" s="2">
        <f>Reach21[[#This Row],[Q1''2025]]-Reach21[[#This Row],[Q4''2024]]</f>
        <v>0</v>
      </c>
    </row>
    <row r="199" spans="1:7" x14ac:dyDescent="0.45">
      <c r="A199" s="3" t="s">
        <v>162</v>
      </c>
      <c r="B199" s="2">
        <v>0</v>
      </c>
      <c r="C199" s="2">
        <v>0</v>
      </c>
      <c r="D199" s="2">
        <v>0</v>
      </c>
      <c r="E199" s="2">
        <v>0</v>
      </c>
      <c r="F199" s="2">
        <f>VLOOKUP(Reach21[[#This Row],[Station]],'[10]Reach and Share'!$A$2:$B$562,2,0)</f>
        <v>0</v>
      </c>
      <c r="G199" s="2">
        <f>Reach21[[#This Row],[Q1''2025]]-Reach21[[#This Row],[Q4''2024]]</f>
        <v>0</v>
      </c>
    </row>
    <row r="200" spans="1:7" x14ac:dyDescent="0.45">
      <c r="A200" s="3" t="s">
        <v>453</v>
      </c>
      <c r="B200" s="2">
        <v>0</v>
      </c>
      <c r="C200" s="2">
        <v>0</v>
      </c>
      <c r="D200" s="2">
        <v>0</v>
      </c>
      <c r="E200" s="2">
        <v>0</v>
      </c>
      <c r="F200" s="2">
        <f>VLOOKUP(Reach21[[#This Row],[Station]],'[10]Reach and Share'!$A$2:$B$562,2,0)</f>
        <v>0</v>
      </c>
      <c r="G200" s="2">
        <f>Reach21[[#This Row],[Q1''2025]]-Reach21[[#This Row],[Q4''2024]]</f>
        <v>0</v>
      </c>
    </row>
    <row r="201" spans="1:7" x14ac:dyDescent="0.45">
      <c r="A201" s="3" t="s">
        <v>56</v>
      </c>
      <c r="B201" s="2">
        <v>0</v>
      </c>
      <c r="C201" s="2">
        <v>0</v>
      </c>
      <c r="D201" s="2">
        <v>0</v>
      </c>
      <c r="E201" s="2">
        <v>0</v>
      </c>
      <c r="F201" s="2">
        <f>VLOOKUP(Reach21[[#This Row],[Station]],'[10]Reach and Share'!$A$2:$B$562,2,0)</f>
        <v>0</v>
      </c>
      <c r="G201" s="2">
        <f>Reach21[[#This Row],[Q1''2025]]-Reach21[[#This Row],[Q4''2024]]</f>
        <v>0</v>
      </c>
    </row>
    <row r="202" spans="1:7" x14ac:dyDescent="0.45">
      <c r="A202" s="3" t="s">
        <v>115</v>
      </c>
      <c r="B202" s="2">
        <v>0</v>
      </c>
      <c r="C202" s="2">
        <v>0</v>
      </c>
      <c r="D202" s="2">
        <v>0</v>
      </c>
      <c r="E202" s="2">
        <v>0</v>
      </c>
      <c r="F202" s="2">
        <f>VLOOKUP(Reach21[[#This Row],[Station]],'[10]Reach and Share'!$A$2:$B$562,2,0)</f>
        <v>0</v>
      </c>
      <c r="G202" s="2">
        <f>Reach21[[#This Row],[Q1''2025]]-Reach21[[#This Row],[Q4''2024]]</f>
        <v>0</v>
      </c>
    </row>
    <row r="203" spans="1:7" x14ac:dyDescent="0.45">
      <c r="A203" s="3" t="s">
        <v>114</v>
      </c>
      <c r="B203" s="2">
        <v>0</v>
      </c>
      <c r="C203" s="2">
        <v>0</v>
      </c>
      <c r="D203" s="2">
        <v>0</v>
      </c>
      <c r="E203" s="2">
        <v>0</v>
      </c>
      <c r="F203" s="2">
        <f>VLOOKUP(Reach21[[#This Row],[Station]],'[10]Reach and Share'!$A$2:$B$562,2,0)</f>
        <v>0</v>
      </c>
      <c r="G203" s="2">
        <f>Reach21[[#This Row],[Q1''2025]]-Reach21[[#This Row],[Q4''2024]]</f>
        <v>0</v>
      </c>
    </row>
    <row r="204" spans="1:7" x14ac:dyDescent="0.45">
      <c r="A204" s="3" t="s">
        <v>113</v>
      </c>
      <c r="B204" s="2">
        <v>0</v>
      </c>
      <c r="C204" s="2">
        <v>0</v>
      </c>
      <c r="D204" s="2">
        <v>0</v>
      </c>
      <c r="E204" s="2">
        <v>0</v>
      </c>
      <c r="F204" s="2">
        <f>VLOOKUP(Reach21[[#This Row],[Station]],'[10]Reach and Share'!$A$2:$B$562,2,0)</f>
        <v>0</v>
      </c>
      <c r="G204" s="2">
        <f>Reach21[[#This Row],[Q1''2025]]-Reach21[[#This Row],[Q4''2024]]</f>
        <v>0</v>
      </c>
    </row>
    <row r="205" spans="1:7" x14ac:dyDescent="0.45">
      <c r="A205" s="3" t="s">
        <v>116</v>
      </c>
      <c r="B205" s="2">
        <v>0</v>
      </c>
      <c r="C205" s="2">
        <v>0</v>
      </c>
      <c r="D205" s="2">
        <v>0</v>
      </c>
      <c r="E205" s="2">
        <v>0</v>
      </c>
      <c r="F205" s="2">
        <f>VLOOKUP(Reach21[[#This Row],[Station]],'[10]Reach and Share'!$A$2:$B$562,2,0)</f>
        <v>0</v>
      </c>
      <c r="G205" s="2">
        <f>Reach21[[#This Row],[Q1''2025]]-Reach21[[#This Row],[Q4''2024]]</f>
        <v>0</v>
      </c>
    </row>
    <row r="206" spans="1:7" x14ac:dyDescent="0.45">
      <c r="A206" s="3" t="s">
        <v>166</v>
      </c>
      <c r="B206" s="2">
        <v>0</v>
      </c>
      <c r="C206" s="2">
        <v>0</v>
      </c>
      <c r="D206" s="2">
        <v>0</v>
      </c>
      <c r="E206" s="2">
        <v>0</v>
      </c>
      <c r="F206" s="2">
        <f>VLOOKUP(Reach21[[#This Row],[Station]],'[10]Reach and Share'!$A$2:$B$562,2,0)</f>
        <v>0</v>
      </c>
      <c r="G206" s="2">
        <f>Reach21[[#This Row],[Q1''2025]]-Reach21[[#This Row],[Q4''2024]]</f>
        <v>0</v>
      </c>
    </row>
    <row r="207" spans="1:7" x14ac:dyDescent="0.45">
      <c r="A207" s="3" t="s">
        <v>240</v>
      </c>
      <c r="B207" s="2">
        <v>0</v>
      </c>
      <c r="C207" s="2">
        <v>0</v>
      </c>
      <c r="D207" s="2">
        <v>0</v>
      </c>
      <c r="E207" s="2">
        <v>0</v>
      </c>
      <c r="F207" s="2">
        <f>VLOOKUP(Reach21[[#This Row],[Station]],'[10]Reach and Share'!$A$2:$B$562,2,0)</f>
        <v>0</v>
      </c>
      <c r="G207" s="2">
        <f>Reach21[[#This Row],[Q1''2025]]-Reach21[[#This Row],[Q4''2024]]</f>
        <v>0</v>
      </c>
    </row>
    <row r="208" spans="1:7" x14ac:dyDescent="0.45">
      <c r="A208" s="3" t="s">
        <v>205</v>
      </c>
      <c r="B208" s="2">
        <v>0</v>
      </c>
      <c r="C208" s="2">
        <v>0</v>
      </c>
      <c r="D208" s="2">
        <v>0</v>
      </c>
      <c r="E208" s="2">
        <v>0</v>
      </c>
      <c r="F208" s="2">
        <f>VLOOKUP(Reach21[[#This Row],[Station]],'[10]Reach and Share'!$A$2:$B$562,2,0)</f>
        <v>0</v>
      </c>
      <c r="G208" s="2">
        <f>Reach21[[#This Row],[Q1''2025]]-Reach21[[#This Row],[Q4''2024]]</f>
        <v>0</v>
      </c>
    </row>
    <row r="209" spans="1:7" x14ac:dyDescent="0.45">
      <c r="A209" s="3" t="s">
        <v>112</v>
      </c>
      <c r="B209" s="2">
        <v>0</v>
      </c>
      <c r="C209" s="2">
        <v>0</v>
      </c>
      <c r="D209" s="2">
        <v>0</v>
      </c>
      <c r="E209" s="2">
        <v>0</v>
      </c>
      <c r="F209" s="2">
        <f>VLOOKUP(Reach21[[#This Row],[Station]],'[10]Reach and Share'!$A$2:$B$562,2,0)</f>
        <v>0</v>
      </c>
      <c r="G209" s="2">
        <f>Reach21[[#This Row],[Q1''2025]]-Reach21[[#This Row],[Q4''2024]]</f>
        <v>0</v>
      </c>
    </row>
    <row r="210" spans="1:7" x14ac:dyDescent="0.45">
      <c r="A210" s="3" t="s">
        <v>204</v>
      </c>
      <c r="B210" s="2">
        <v>0</v>
      </c>
      <c r="C210" s="2">
        <v>0</v>
      </c>
      <c r="D210" s="2">
        <v>0</v>
      </c>
      <c r="E210" s="2">
        <v>0</v>
      </c>
      <c r="F210" s="2">
        <f>VLOOKUP(Reach21[[#This Row],[Station]],'[10]Reach and Share'!$A$2:$B$562,2,0)</f>
        <v>0</v>
      </c>
      <c r="G210" s="2">
        <f>Reach21[[#This Row],[Q1''2025]]-Reach21[[#This Row],[Q4''2024]]</f>
        <v>0</v>
      </c>
    </row>
    <row r="211" spans="1:7" x14ac:dyDescent="0.45">
      <c r="A211" s="3" t="s">
        <v>107</v>
      </c>
      <c r="B211" s="2">
        <v>0</v>
      </c>
      <c r="C211" s="2">
        <v>0</v>
      </c>
      <c r="D211" s="2">
        <v>0</v>
      </c>
      <c r="E211" s="2">
        <v>0</v>
      </c>
      <c r="F211" s="2">
        <f>VLOOKUP(Reach21[[#This Row],[Station]],'[10]Reach and Share'!$A$2:$B$562,2,0)</f>
        <v>0</v>
      </c>
      <c r="G211" s="2">
        <f>Reach21[[#This Row],[Q1''2025]]-Reach21[[#This Row],[Q4''2024]]</f>
        <v>0</v>
      </c>
    </row>
    <row r="212" spans="1:7" x14ac:dyDescent="0.45">
      <c r="A212" s="3" t="s">
        <v>450</v>
      </c>
      <c r="B212" s="2">
        <v>0</v>
      </c>
      <c r="C212" s="2">
        <v>0</v>
      </c>
      <c r="D212" s="2">
        <v>0</v>
      </c>
      <c r="E212" s="2">
        <v>0</v>
      </c>
      <c r="F212" s="2">
        <f>VLOOKUP(Reach21[[#This Row],[Station]],'[10]Reach and Share'!$A$2:$B$562,2,0)</f>
        <v>0</v>
      </c>
      <c r="G212" s="2">
        <f>Reach21[[#This Row],[Q1''2025]]-Reach21[[#This Row],[Q4''2024]]</f>
        <v>0</v>
      </c>
    </row>
    <row r="213" spans="1:7" x14ac:dyDescent="0.45">
      <c r="A213" s="3" t="s">
        <v>108</v>
      </c>
      <c r="B213" s="2">
        <v>0</v>
      </c>
      <c r="C213" s="2">
        <v>0</v>
      </c>
      <c r="D213" s="2">
        <v>0</v>
      </c>
      <c r="E213" s="2">
        <v>0</v>
      </c>
      <c r="F213" s="2">
        <f>VLOOKUP(Reach21[[#This Row],[Station]],'[10]Reach and Share'!$A$2:$B$562,2,0)</f>
        <v>0</v>
      </c>
      <c r="G213" s="2">
        <f>Reach21[[#This Row],[Q1''2025]]-Reach21[[#This Row],[Q4''2024]]</f>
        <v>0</v>
      </c>
    </row>
    <row r="214" spans="1:7" x14ac:dyDescent="0.45">
      <c r="A214" s="3" t="s">
        <v>111</v>
      </c>
      <c r="B214" s="2">
        <v>0</v>
      </c>
      <c r="C214" s="2">
        <v>0</v>
      </c>
      <c r="D214" s="2">
        <v>0</v>
      </c>
      <c r="E214" s="2">
        <v>0</v>
      </c>
      <c r="F214" s="2">
        <f>VLOOKUP(Reach21[[#This Row],[Station]],'[10]Reach and Share'!$A$2:$B$562,2,0)</f>
        <v>0</v>
      </c>
      <c r="G214" s="2">
        <f>Reach21[[#This Row],[Q1''2025]]-Reach21[[#This Row],[Q4''2024]]</f>
        <v>0</v>
      </c>
    </row>
    <row r="215" spans="1:7" x14ac:dyDescent="0.45">
      <c r="A215" s="3" t="s">
        <v>109</v>
      </c>
      <c r="B215" s="2">
        <v>0</v>
      </c>
      <c r="C215" s="2">
        <v>0</v>
      </c>
      <c r="D215" s="2">
        <v>0</v>
      </c>
      <c r="E215" s="2">
        <v>0</v>
      </c>
      <c r="F215" s="2">
        <f>VLOOKUP(Reach21[[#This Row],[Station]],'[10]Reach and Share'!$A$2:$B$562,2,0)</f>
        <v>0</v>
      </c>
      <c r="G215" s="2">
        <f>Reach21[[#This Row],[Q1''2025]]-Reach21[[#This Row],[Q4''2024]]</f>
        <v>0</v>
      </c>
    </row>
    <row r="216" spans="1:7" x14ac:dyDescent="0.45">
      <c r="A216" s="3" t="s">
        <v>99</v>
      </c>
      <c r="B216" s="2">
        <v>0</v>
      </c>
      <c r="C216" s="2">
        <v>0</v>
      </c>
      <c r="D216" s="2">
        <v>0</v>
      </c>
      <c r="E216" s="2">
        <v>0</v>
      </c>
      <c r="F216" s="2">
        <f>VLOOKUP(Reach21[[#This Row],[Station]],'[10]Reach and Share'!$A$2:$B$562,2,0)</f>
        <v>0</v>
      </c>
      <c r="G216" s="2">
        <f>Reach21[[#This Row],[Q1''2025]]-Reach21[[#This Row],[Q4''2024]]</f>
        <v>0</v>
      </c>
    </row>
    <row r="217" spans="1:7" x14ac:dyDescent="0.45">
      <c r="A217" s="3" t="s">
        <v>197</v>
      </c>
      <c r="B217" s="2">
        <v>0</v>
      </c>
      <c r="C217" s="2">
        <v>0</v>
      </c>
      <c r="D217" s="2">
        <v>0</v>
      </c>
      <c r="E217" s="2">
        <v>0</v>
      </c>
      <c r="F217" s="2">
        <f>VLOOKUP(Reach21[[#This Row],[Station]],'[10]Reach and Share'!$A$2:$B$562,2,0)</f>
        <v>0</v>
      </c>
      <c r="G217" s="2">
        <f>Reach21[[#This Row],[Q1''2025]]-Reach21[[#This Row],[Q4''2024]]</f>
        <v>0</v>
      </c>
    </row>
    <row r="218" spans="1:7" x14ac:dyDescent="0.45">
      <c r="A218" s="3" t="s">
        <v>369</v>
      </c>
      <c r="B218" s="2">
        <v>0</v>
      </c>
      <c r="C218" s="2">
        <v>0</v>
      </c>
      <c r="D218" s="2">
        <v>0</v>
      </c>
      <c r="E218" s="2">
        <v>0</v>
      </c>
      <c r="F218" s="2">
        <f>VLOOKUP(Reach21[[#This Row],[Station]],'[10]Reach and Share'!$A$2:$B$562,2,0)</f>
        <v>0</v>
      </c>
      <c r="G218" s="2">
        <f>Reach21[[#This Row],[Q1''2025]]-Reach21[[#This Row],[Q4''2024]]</f>
        <v>0</v>
      </c>
    </row>
    <row r="219" spans="1:7" x14ac:dyDescent="0.45">
      <c r="A219" s="3" t="s">
        <v>368</v>
      </c>
      <c r="B219" s="2">
        <v>0</v>
      </c>
      <c r="C219" s="2">
        <v>0</v>
      </c>
      <c r="D219" s="2">
        <v>0</v>
      </c>
      <c r="E219" s="2">
        <v>0</v>
      </c>
      <c r="F219" s="2">
        <f>VLOOKUP(Reach21[[#This Row],[Station]],'[10]Reach and Share'!$A$2:$B$562,2,0)</f>
        <v>0</v>
      </c>
      <c r="G219" s="2">
        <f>Reach21[[#This Row],[Q1''2025]]-Reach21[[#This Row],[Q4''2024]]</f>
        <v>0</v>
      </c>
    </row>
    <row r="220" spans="1:7" x14ac:dyDescent="0.45">
      <c r="A220" s="3" t="s">
        <v>223</v>
      </c>
      <c r="B220" s="2">
        <v>0</v>
      </c>
      <c r="C220" s="2">
        <v>0</v>
      </c>
      <c r="D220" s="2">
        <v>0</v>
      </c>
      <c r="E220" s="2">
        <v>0</v>
      </c>
      <c r="F220" s="2">
        <f>VLOOKUP(Reach21[[#This Row],[Station]],'[10]Reach and Share'!$A$2:$B$562,2,0)</f>
        <v>0</v>
      </c>
      <c r="G220" s="2">
        <f>Reach21[[#This Row],[Q1''2025]]-Reach21[[#This Row],[Q4''2024]]</f>
        <v>0</v>
      </c>
    </row>
    <row r="221" spans="1:7" x14ac:dyDescent="0.45">
      <c r="A221" s="3" t="s">
        <v>183</v>
      </c>
      <c r="B221" s="2">
        <v>0</v>
      </c>
      <c r="C221" s="2">
        <v>0</v>
      </c>
      <c r="D221" s="2">
        <v>0</v>
      </c>
      <c r="E221" s="2">
        <v>0</v>
      </c>
      <c r="F221" s="2">
        <f>VLOOKUP(Reach21[[#This Row],[Station]],'[10]Reach and Share'!$A$2:$B$562,2,0)</f>
        <v>0</v>
      </c>
      <c r="G221" s="2">
        <f>Reach21[[#This Row],[Q1''2025]]-Reach21[[#This Row],[Q4''2024]]</f>
        <v>0</v>
      </c>
    </row>
    <row r="222" spans="1:7" x14ac:dyDescent="0.45">
      <c r="A222" s="3" t="s">
        <v>50</v>
      </c>
      <c r="B222" s="2">
        <v>0</v>
      </c>
      <c r="C222" s="2">
        <v>0</v>
      </c>
      <c r="D222" s="2">
        <v>0</v>
      </c>
      <c r="E222" s="2">
        <v>0</v>
      </c>
      <c r="F222" s="2">
        <f>VLOOKUP(Reach21[[#This Row],[Station]],'[10]Reach and Share'!$A$2:$B$562,2,0)</f>
        <v>0</v>
      </c>
      <c r="G222" s="2">
        <f>Reach21[[#This Row],[Q1''2025]]-Reach21[[#This Row],[Q4''2024]]</f>
        <v>0</v>
      </c>
    </row>
    <row r="223" spans="1:7" x14ac:dyDescent="0.45">
      <c r="A223" s="3" t="s">
        <v>371</v>
      </c>
      <c r="B223" s="2">
        <v>0</v>
      </c>
      <c r="C223" s="2">
        <v>0</v>
      </c>
      <c r="D223" s="2">
        <v>0</v>
      </c>
      <c r="E223" s="2">
        <v>0</v>
      </c>
      <c r="F223" s="2">
        <f>VLOOKUP(Reach21[[#This Row],[Station]],'[10]Reach and Share'!$A$2:$B$562,2,0)</f>
        <v>0</v>
      </c>
      <c r="G223" s="2">
        <f>Reach21[[#This Row],[Q1''2025]]-Reach21[[#This Row],[Q4''2024]]</f>
        <v>0</v>
      </c>
    </row>
    <row r="224" spans="1:7" x14ac:dyDescent="0.45">
      <c r="A224" s="3" t="s">
        <v>370</v>
      </c>
      <c r="B224" s="2">
        <v>0</v>
      </c>
      <c r="C224" s="2">
        <v>0</v>
      </c>
      <c r="D224" s="2">
        <v>0</v>
      </c>
      <c r="E224" s="2">
        <v>0</v>
      </c>
      <c r="F224" s="2">
        <f>VLOOKUP(Reach21[[#This Row],[Station]],'[10]Reach and Share'!$A$2:$B$562,2,0)</f>
        <v>0</v>
      </c>
      <c r="G224" s="2">
        <f>Reach21[[#This Row],[Q1''2025]]-Reach21[[#This Row],[Q4''2024]]</f>
        <v>0</v>
      </c>
    </row>
    <row r="225" spans="1:7" x14ac:dyDescent="0.45">
      <c r="A225" s="3" t="s">
        <v>150</v>
      </c>
      <c r="B225" s="2">
        <v>0</v>
      </c>
      <c r="C225" s="2">
        <v>0</v>
      </c>
      <c r="D225" s="2">
        <v>0</v>
      </c>
      <c r="E225" s="2">
        <v>0</v>
      </c>
      <c r="F225" s="2">
        <f>VLOOKUP(Reach21[[#This Row],[Station]],'[10]Reach and Share'!$A$2:$B$562,2,0)</f>
        <v>0</v>
      </c>
      <c r="G225" s="2">
        <f>Reach21[[#This Row],[Q1''2025]]-Reach21[[#This Row],[Q4''2024]]</f>
        <v>0</v>
      </c>
    </row>
    <row r="226" spans="1:7" x14ac:dyDescent="0.45">
      <c r="A226" s="3" t="s">
        <v>243</v>
      </c>
      <c r="B226" s="2">
        <v>0</v>
      </c>
      <c r="C226" s="2">
        <v>0</v>
      </c>
      <c r="D226" s="2">
        <v>0</v>
      </c>
      <c r="E226" s="2">
        <v>0</v>
      </c>
      <c r="F226" s="2">
        <f>VLOOKUP(Reach21[[#This Row],[Station]],'[10]Reach and Share'!$A$2:$B$562,2,0)</f>
        <v>0</v>
      </c>
      <c r="G226" s="2">
        <f>Reach21[[#This Row],[Q1''2025]]-Reach21[[#This Row],[Q4''2024]]</f>
        <v>0</v>
      </c>
    </row>
    <row r="227" spans="1:7" x14ac:dyDescent="0.45">
      <c r="A227" s="3" t="s">
        <v>156</v>
      </c>
      <c r="B227" s="2">
        <v>0</v>
      </c>
      <c r="C227" s="2">
        <v>0</v>
      </c>
      <c r="D227" s="2">
        <v>0</v>
      </c>
      <c r="E227" s="2">
        <v>0</v>
      </c>
      <c r="F227" s="2">
        <f>VLOOKUP(Reach21[[#This Row],[Station]],'[10]Reach and Share'!$A$2:$B$562,2,0)</f>
        <v>0</v>
      </c>
      <c r="G227" s="2">
        <f>Reach21[[#This Row],[Q1''2025]]-Reach21[[#This Row],[Q4''2024]]</f>
        <v>0</v>
      </c>
    </row>
    <row r="228" spans="1:7" x14ac:dyDescent="0.45">
      <c r="A228" s="3" t="s">
        <v>154</v>
      </c>
      <c r="B228" s="2">
        <v>0</v>
      </c>
      <c r="C228" s="2">
        <v>0</v>
      </c>
      <c r="D228" s="2">
        <v>0</v>
      </c>
      <c r="E228" s="2">
        <v>0</v>
      </c>
      <c r="F228" s="2">
        <f>VLOOKUP(Reach21[[#This Row],[Station]],'[10]Reach and Share'!$A$2:$B$562,2,0)</f>
        <v>0</v>
      </c>
      <c r="G228" s="2">
        <f>Reach21[[#This Row],[Q1''2025]]-Reach21[[#This Row],[Q4''2024]]</f>
        <v>0</v>
      </c>
    </row>
    <row r="229" spans="1:7" x14ac:dyDescent="0.45">
      <c r="A229" s="3" t="s">
        <v>230</v>
      </c>
      <c r="B229" s="2">
        <v>0</v>
      </c>
      <c r="C229" s="2">
        <v>0</v>
      </c>
      <c r="D229" s="2">
        <v>0</v>
      </c>
      <c r="E229" s="2">
        <v>0</v>
      </c>
      <c r="F229" s="2">
        <f>VLOOKUP(Reach21[[#This Row],[Station]],'[10]Reach and Share'!$A$2:$B$562,2,0)</f>
        <v>0</v>
      </c>
      <c r="G229" s="2">
        <f>Reach21[[#This Row],[Q1''2025]]-Reach21[[#This Row],[Q4''2024]]</f>
        <v>0</v>
      </c>
    </row>
    <row r="230" spans="1:7" x14ac:dyDescent="0.45">
      <c r="A230" s="3" t="s">
        <v>206</v>
      </c>
      <c r="B230" s="2">
        <v>0</v>
      </c>
      <c r="C230" s="2">
        <v>0</v>
      </c>
      <c r="D230" s="2">
        <v>0</v>
      </c>
      <c r="E230" s="2">
        <v>0</v>
      </c>
      <c r="F230" s="2">
        <f>VLOOKUP(Reach21[[#This Row],[Station]],'[10]Reach and Share'!$A$2:$B$562,2,0)</f>
        <v>0</v>
      </c>
      <c r="G230" s="2">
        <f>Reach21[[#This Row],[Q1''2025]]-Reach21[[#This Row],[Q4''2024]]</f>
        <v>0</v>
      </c>
    </row>
    <row r="231" spans="1:7" x14ac:dyDescent="0.45">
      <c r="A231" s="3" t="s">
        <v>366</v>
      </c>
      <c r="B231" s="2">
        <v>0</v>
      </c>
      <c r="C231" s="2">
        <v>0</v>
      </c>
      <c r="D231" s="2">
        <v>0</v>
      </c>
      <c r="E231" s="2">
        <v>0</v>
      </c>
      <c r="F231" s="2">
        <f>VLOOKUP(Reach21[[#This Row],[Station]],'[10]Reach and Share'!$A$2:$B$562,2,0)</f>
        <v>0</v>
      </c>
      <c r="G231" s="2">
        <f>Reach21[[#This Row],[Q1''2025]]-Reach21[[#This Row],[Q4''2024]]</f>
        <v>0</v>
      </c>
    </row>
    <row r="232" spans="1:7" x14ac:dyDescent="0.45">
      <c r="A232" s="3" t="s">
        <v>131</v>
      </c>
      <c r="B232" s="2">
        <v>0</v>
      </c>
      <c r="C232" s="2">
        <v>0</v>
      </c>
      <c r="D232" s="2">
        <v>0</v>
      </c>
      <c r="E232" s="2">
        <v>0</v>
      </c>
      <c r="F232" s="2">
        <f>VLOOKUP(Reach21[[#This Row],[Station]],'[10]Reach and Share'!$A$2:$B$562,2,0)</f>
        <v>0</v>
      </c>
      <c r="G232" s="2">
        <f>Reach21[[#This Row],[Q1''2025]]-Reach21[[#This Row],[Q4''2024]]</f>
        <v>0</v>
      </c>
    </row>
    <row r="233" spans="1:7" x14ac:dyDescent="0.45">
      <c r="A233" s="3" t="s">
        <v>130</v>
      </c>
      <c r="B233" s="2">
        <v>0</v>
      </c>
      <c r="C233" s="2">
        <v>0</v>
      </c>
      <c r="D233" s="2">
        <v>0</v>
      </c>
      <c r="E233" s="2">
        <v>0</v>
      </c>
      <c r="F233" s="2">
        <f>VLOOKUP(Reach21[[#This Row],[Station]],'[10]Reach and Share'!$A$2:$B$562,2,0)</f>
        <v>0</v>
      </c>
      <c r="G233" s="2">
        <f>Reach21[[#This Row],[Q1''2025]]-Reach21[[#This Row],[Q4''2024]]</f>
        <v>0</v>
      </c>
    </row>
    <row r="234" spans="1:7" x14ac:dyDescent="0.45">
      <c r="A234" s="3" t="s">
        <v>127</v>
      </c>
      <c r="B234" s="2">
        <v>0</v>
      </c>
      <c r="C234" s="2">
        <v>0</v>
      </c>
      <c r="D234" s="2">
        <v>0</v>
      </c>
      <c r="E234" s="2">
        <v>0</v>
      </c>
      <c r="F234" s="2">
        <f>VLOOKUP(Reach21[[#This Row],[Station]],'[10]Reach and Share'!$A$2:$B$562,2,0)</f>
        <v>0</v>
      </c>
      <c r="G234" s="2">
        <f>Reach21[[#This Row],[Q1''2025]]-Reach21[[#This Row],[Q4''2024]]</f>
        <v>0</v>
      </c>
    </row>
    <row r="235" spans="1:7" x14ac:dyDescent="0.45">
      <c r="A235" s="3" t="s">
        <v>138</v>
      </c>
      <c r="B235" s="2">
        <v>0</v>
      </c>
      <c r="C235" s="2">
        <v>0</v>
      </c>
      <c r="D235" s="2">
        <v>0</v>
      </c>
      <c r="E235" s="2">
        <v>0</v>
      </c>
      <c r="F235" s="2">
        <f>VLOOKUP(Reach21[[#This Row],[Station]],'[10]Reach and Share'!$A$2:$B$562,2,0)</f>
        <v>0</v>
      </c>
      <c r="G235" s="2">
        <f>Reach21[[#This Row],[Q1''2025]]-Reach21[[#This Row],[Q4''2024]]</f>
        <v>0</v>
      </c>
    </row>
    <row r="236" spans="1:7" x14ac:dyDescent="0.45">
      <c r="A236" s="3" t="s">
        <v>140</v>
      </c>
      <c r="B236" s="2">
        <v>0</v>
      </c>
      <c r="C236" s="2">
        <v>0</v>
      </c>
      <c r="D236" s="2">
        <v>0</v>
      </c>
      <c r="E236" s="2">
        <v>0</v>
      </c>
      <c r="F236" s="2">
        <f>VLOOKUP(Reach21[[#This Row],[Station]],'[10]Reach and Share'!$A$2:$B$562,2,0)</f>
        <v>0</v>
      </c>
      <c r="G236" s="2">
        <f>Reach21[[#This Row],[Q1''2025]]-Reach21[[#This Row],[Q4''2024]]</f>
        <v>0</v>
      </c>
    </row>
    <row r="237" spans="1:7" x14ac:dyDescent="0.45">
      <c r="A237" s="3" t="s">
        <v>455</v>
      </c>
      <c r="B237" s="2">
        <v>0</v>
      </c>
      <c r="C237" s="2">
        <v>0</v>
      </c>
      <c r="D237" s="2">
        <v>0</v>
      </c>
      <c r="E237" s="2">
        <v>0</v>
      </c>
      <c r="F237" s="2">
        <f>VLOOKUP(Reach21[[#This Row],[Station]],'[10]Reach and Share'!$A$2:$B$562,2,0)</f>
        <v>0</v>
      </c>
      <c r="G237" s="2">
        <f>Reach21[[#This Row],[Q1''2025]]-Reach21[[#This Row],[Q4''2024]]</f>
        <v>0</v>
      </c>
    </row>
    <row r="238" spans="1:7" x14ac:dyDescent="0.45">
      <c r="A238" s="3" t="s">
        <v>145</v>
      </c>
      <c r="B238" s="2">
        <v>0</v>
      </c>
      <c r="C238" s="2">
        <v>0</v>
      </c>
      <c r="D238" s="2">
        <v>0</v>
      </c>
      <c r="E238" s="2">
        <v>0</v>
      </c>
      <c r="F238" s="2">
        <f>VLOOKUP(Reach21[[#This Row],[Station]],'[10]Reach and Share'!$A$2:$B$562,2,0)</f>
        <v>0</v>
      </c>
      <c r="G238" s="2">
        <f>Reach21[[#This Row],[Q1''2025]]-Reach21[[#This Row],[Q4''2024]]</f>
        <v>0</v>
      </c>
    </row>
    <row r="239" spans="1:7" x14ac:dyDescent="0.45">
      <c r="A239" s="3" t="s">
        <v>136</v>
      </c>
      <c r="B239" s="2">
        <v>0</v>
      </c>
      <c r="C239" s="2">
        <v>0</v>
      </c>
      <c r="D239" s="2">
        <v>0</v>
      </c>
      <c r="E239" s="2">
        <v>0</v>
      </c>
      <c r="F239" s="2">
        <f>VLOOKUP(Reach21[[#This Row],[Station]],'[10]Reach and Share'!$A$2:$B$562,2,0)</f>
        <v>0</v>
      </c>
      <c r="G239" s="2">
        <f>Reach21[[#This Row],[Q1''2025]]-Reach21[[#This Row],[Q4''2024]]</f>
        <v>0</v>
      </c>
    </row>
    <row r="240" spans="1:7" x14ac:dyDescent="0.45">
      <c r="A240" s="3" t="s">
        <v>515</v>
      </c>
      <c r="B240" s="2">
        <v>0</v>
      </c>
      <c r="C240" s="2"/>
      <c r="D240" s="2"/>
      <c r="E240" s="2">
        <v>0</v>
      </c>
      <c r="F240" s="2">
        <f>VLOOKUP(Reach21[[#This Row],[Station]],'[10]Reach and Share'!$A$2:$B$562,2,0)</f>
        <v>0</v>
      </c>
      <c r="G240" s="2">
        <f>Reach21[[#This Row],[Q1''2025]]-Reach21[[#This Row],[Q4''2024]]</f>
        <v>0</v>
      </c>
    </row>
    <row r="241" spans="1:7" x14ac:dyDescent="0.45">
      <c r="A241" s="3" t="s">
        <v>132</v>
      </c>
      <c r="B241" s="2">
        <v>0</v>
      </c>
      <c r="C241" s="2">
        <v>0</v>
      </c>
      <c r="D241" s="2">
        <v>0</v>
      </c>
      <c r="E241" s="2">
        <v>0</v>
      </c>
      <c r="F241" s="2">
        <f>VLOOKUP(Reach21[[#This Row],[Station]],'[10]Reach and Share'!$A$2:$B$562,2,0)</f>
        <v>0</v>
      </c>
      <c r="G241" s="2">
        <f>Reach21[[#This Row],[Q1''2025]]-Reach21[[#This Row],[Q4''2024]]</f>
        <v>0</v>
      </c>
    </row>
    <row r="242" spans="1:7" x14ac:dyDescent="0.45">
      <c r="A242" s="3" t="s">
        <v>454</v>
      </c>
      <c r="B242" s="2">
        <v>0</v>
      </c>
      <c r="C242" s="2">
        <v>0</v>
      </c>
      <c r="D242" s="2">
        <v>0</v>
      </c>
      <c r="E242" s="2">
        <v>0</v>
      </c>
      <c r="F242" s="2">
        <f>VLOOKUP(Reach21[[#This Row],[Station]],'[10]Reach and Share'!$A$2:$B$562,2,0)</f>
        <v>0</v>
      </c>
      <c r="G242" s="2">
        <f>Reach21[[#This Row],[Q1''2025]]-Reach21[[#This Row],[Q4''2024]]</f>
        <v>0</v>
      </c>
    </row>
    <row r="243" spans="1:7" x14ac:dyDescent="0.45">
      <c r="A243" s="3" t="s">
        <v>123</v>
      </c>
      <c r="B243" s="2">
        <v>0</v>
      </c>
      <c r="C243" s="2">
        <v>0</v>
      </c>
      <c r="D243" s="2">
        <v>0</v>
      </c>
      <c r="E243" s="2">
        <v>0</v>
      </c>
      <c r="F243" s="2">
        <f>VLOOKUP(Reach21[[#This Row],[Station]],'[10]Reach and Share'!$A$2:$B$562,2,0)</f>
        <v>0</v>
      </c>
      <c r="G243" s="2">
        <f>Reach21[[#This Row],[Q1''2025]]-Reach21[[#This Row],[Q4''2024]]</f>
        <v>0</v>
      </c>
    </row>
    <row r="244" spans="1:7" x14ac:dyDescent="0.45">
      <c r="A244" s="3" t="s">
        <v>135</v>
      </c>
      <c r="B244" s="2">
        <v>0</v>
      </c>
      <c r="C244" s="2">
        <v>0</v>
      </c>
      <c r="D244" s="2">
        <v>0</v>
      </c>
      <c r="E244" s="2">
        <v>0</v>
      </c>
      <c r="F244" s="2">
        <f>VLOOKUP(Reach21[[#This Row],[Station]],'[10]Reach and Share'!$A$2:$B$562,2,0)</f>
        <v>0</v>
      </c>
      <c r="G244" s="2">
        <f>Reach21[[#This Row],[Q1''2025]]-Reach21[[#This Row],[Q4''2024]]</f>
        <v>0</v>
      </c>
    </row>
    <row r="245" spans="1:7" x14ac:dyDescent="0.45">
      <c r="A245" s="3" t="s">
        <v>155</v>
      </c>
      <c r="B245" s="2">
        <v>0</v>
      </c>
      <c r="C245" s="2">
        <v>0</v>
      </c>
      <c r="D245" s="2">
        <v>0</v>
      </c>
      <c r="E245" s="2">
        <v>0</v>
      </c>
      <c r="F245" s="2">
        <f>VLOOKUP(Reach21[[#This Row],[Station]],'[10]Reach and Share'!$A$2:$B$562,2,0)</f>
        <v>0</v>
      </c>
      <c r="G245" s="2">
        <f>Reach21[[#This Row],[Q1''2025]]-Reach21[[#This Row],[Q4''2024]]</f>
        <v>0</v>
      </c>
    </row>
    <row r="246" spans="1:7" x14ac:dyDescent="0.45">
      <c r="A246" s="3" t="s">
        <v>133</v>
      </c>
      <c r="B246" s="2">
        <v>0</v>
      </c>
      <c r="C246" s="2">
        <v>0</v>
      </c>
      <c r="D246" s="2">
        <v>0</v>
      </c>
      <c r="E246" s="2">
        <v>0</v>
      </c>
      <c r="F246" s="2">
        <f>VLOOKUP(Reach21[[#This Row],[Station]],'[10]Reach and Share'!$A$2:$B$562,2,0)</f>
        <v>0</v>
      </c>
      <c r="G246" s="2">
        <f>Reach21[[#This Row],[Q1''2025]]-Reach21[[#This Row],[Q4''2024]]</f>
        <v>0</v>
      </c>
    </row>
    <row r="247" spans="1:7" x14ac:dyDescent="0.45">
      <c r="A247" s="3" t="s">
        <v>141</v>
      </c>
      <c r="B247" s="2">
        <v>0</v>
      </c>
      <c r="C247" s="2">
        <v>0</v>
      </c>
      <c r="D247" s="2">
        <v>0</v>
      </c>
      <c r="E247" s="2">
        <v>0</v>
      </c>
      <c r="F247" s="2">
        <f>VLOOKUP(Reach21[[#This Row],[Station]],'[10]Reach and Share'!$A$2:$B$562,2,0)</f>
        <v>0</v>
      </c>
      <c r="G247" s="2">
        <f>Reach21[[#This Row],[Q1''2025]]-Reach21[[#This Row],[Q4''2024]]</f>
        <v>0</v>
      </c>
    </row>
    <row r="248" spans="1:7" x14ac:dyDescent="0.45">
      <c r="A248" s="3" t="s">
        <v>103</v>
      </c>
      <c r="B248" s="2">
        <v>0</v>
      </c>
      <c r="C248" s="2">
        <v>0</v>
      </c>
      <c r="D248" s="2">
        <v>0</v>
      </c>
      <c r="E248" s="2">
        <v>0</v>
      </c>
      <c r="F248" s="2">
        <f>VLOOKUP(Reach21[[#This Row],[Station]],'[10]Reach and Share'!$A$2:$B$562,2,0)</f>
        <v>0</v>
      </c>
      <c r="G248" s="2">
        <f>Reach21[[#This Row],[Q1''2025]]-Reach21[[#This Row],[Q4''2024]]</f>
        <v>0</v>
      </c>
    </row>
    <row r="249" spans="1:7" x14ac:dyDescent="0.45">
      <c r="A249" s="3" t="s">
        <v>102</v>
      </c>
      <c r="B249" s="2">
        <v>0</v>
      </c>
      <c r="C249" s="2">
        <v>0</v>
      </c>
      <c r="D249" s="2">
        <v>0</v>
      </c>
      <c r="E249" s="2">
        <v>0</v>
      </c>
      <c r="F249" s="2">
        <f>VLOOKUP(Reach21[[#This Row],[Station]],'[10]Reach and Share'!$A$2:$B$562,2,0)</f>
        <v>0</v>
      </c>
      <c r="G249" s="2">
        <f>Reach21[[#This Row],[Q1''2025]]-Reach21[[#This Row],[Q4''2024]]</f>
        <v>0</v>
      </c>
    </row>
    <row r="250" spans="1:7" x14ac:dyDescent="0.45">
      <c r="A250" s="3" t="s">
        <v>101</v>
      </c>
      <c r="B250" s="2">
        <v>0</v>
      </c>
      <c r="C250" s="2">
        <v>0</v>
      </c>
      <c r="D250" s="2">
        <v>0</v>
      </c>
      <c r="E250" s="2">
        <v>0</v>
      </c>
      <c r="F250" s="2">
        <f>VLOOKUP(Reach21[[#This Row],[Station]],'[10]Reach and Share'!$A$2:$B$562,2,0)</f>
        <v>0</v>
      </c>
      <c r="G250" s="2">
        <f>Reach21[[#This Row],[Q1''2025]]-Reach21[[#This Row],[Q4''2024]]</f>
        <v>0</v>
      </c>
    </row>
    <row r="251" spans="1:7" x14ac:dyDescent="0.45">
      <c r="A251" s="3" t="s">
        <v>104</v>
      </c>
      <c r="B251" s="2">
        <v>0</v>
      </c>
      <c r="C251" s="2">
        <v>0</v>
      </c>
      <c r="D251" s="2">
        <v>0</v>
      </c>
      <c r="E251" s="2">
        <v>0</v>
      </c>
      <c r="F251" s="2">
        <f>VLOOKUP(Reach21[[#This Row],[Station]],'[10]Reach and Share'!$A$2:$B$562,2,0)</f>
        <v>0</v>
      </c>
      <c r="G251" s="2">
        <f>Reach21[[#This Row],[Q1''2025]]-Reach21[[#This Row],[Q4''2024]]</f>
        <v>0</v>
      </c>
    </row>
    <row r="252" spans="1:7" x14ac:dyDescent="0.45">
      <c r="A252" s="3" t="s">
        <v>219</v>
      </c>
      <c r="B252" s="2">
        <v>0</v>
      </c>
      <c r="C252" s="2">
        <v>0</v>
      </c>
      <c r="D252" s="2">
        <v>0</v>
      </c>
      <c r="E252" s="2">
        <v>0</v>
      </c>
      <c r="F252" s="2">
        <f>VLOOKUP(Reach21[[#This Row],[Station]],'[10]Reach and Share'!$A$2:$B$562,2,0)</f>
        <v>0</v>
      </c>
      <c r="G252" s="2">
        <f>Reach21[[#This Row],[Q1''2025]]-Reach21[[#This Row],[Q4''2024]]</f>
        <v>0</v>
      </c>
    </row>
    <row r="253" spans="1:7" x14ac:dyDescent="0.45">
      <c r="A253" s="3" t="s">
        <v>106</v>
      </c>
      <c r="B253" s="2">
        <v>0</v>
      </c>
      <c r="C253" s="2">
        <v>0</v>
      </c>
      <c r="D253" s="2">
        <v>0</v>
      </c>
      <c r="E253" s="2">
        <v>0</v>
      </c>
      <c r="F253" s="2">
        <f>VLOOKUP(Reach21[[#This Row],[Station]],'[10]Reach and Share'!$A$2:$B$562,2,0)</f>
        <v>0</v>
      </c>
      <c r="G253" s="2">
        <f>Reach21[[#This Row],[Q1''2025]]-Reach21[[#This Row],[Q4''2024]]</f>
        <v>0</v>
      </c>
    </row>
    <row r="254" spans="1:7" x14ac:dyDescent="0.45">
      <c r="A254" s="3" t="s">
        <v>105</v>
      </c>
      <c r="B254" s="2">
        <v>0</v>
      </c>
      <c r="C254" s="2">
        <v>0</v>
      </c>
      <c r="D254" s="2">
        <v>0</v>
      </c>
      <c r="E254" s="2">
        <v>0</v>
      </c>
      <c r="F254" s="2">
        <f>VLOOKUP(Reach21[[#This Row],[Station]],'[10]Reach and Share'!$A$2:$B$562,2,0)</f>
        <v>0</v>
      </c>
      <c r="G254" s="2">
        <f>Reach21[[#This Row],[Q1''2025]]-Reach21[[#This Row],[Q4''2024]]</f>
        <v>0</v>
      </c>
    </row>
    <row r="255" spans="1:7" x14ac:dyDescent="0.45">
      <c r="A255" s="3" t="s">
        <v>100</v>
      </c>
      <c r="B255" s="2">
        <v>0</v>
      </c>
      <c r="C255" s="2">
        <v>0</v>
      </c>
      <c r="D255" s="2">
        <v>0</v>
      </c>
      <c r="E255" s="2">
        <v>0</v>
      </c>
      <c r="F255" s="2">
        <f>VLOOKUP(Reach21[[#This Row],[Station]],'[10]Reach and Share'!$A$2:$B$562,2,0)</f>
        <v>0</v>
      </c>
      <c r="G255" s="2">
        <f>Reach21[[#This Row],[Q1''2025]]-Reach21[[#This Row],[Q4''2024]]</f>
        <v>0</v>
      </c>
    </row>
    <row r="256" spans="1:7" x14ac:dyDescent="0.45">
      <c r="A256" s="3" t="s">
        <v>211</v>
      </c>
      <c r="B256" s="2">
        <v>0</v>
      </c>
      <c r="C256" s="2">
        <v>0</v>
      </c>
      <c r="D256" s="2">
        <v>0</v>
      </c>
      <c r="E256" s="2">
        <v>0</v>
      </c>
      <c r="F256" s="2">
        <f>VLOOKUP(Reach21[[#This Row],[Station]],'[10]Reach and Share'!$A$2:$B$562,2,0)</f>
        <v>0</v>
      </c>
      <c r="G256" s="2">
        <f>Reach21[[#This Row],[Q1''2025]]-Reach21[[#This Row],[Q4''2024]]</f>
        <v>0</v>
      </c>
    </row>
    <row r="257" spans="1:7" x14ac:dyDescent="0.45">
      <c r="A257" s="3" t="s">
        <v>143</v>
      </c>
      <c r="B257" s="2">
        <v>0</v>
      </c>
      <c r="C257" s="2">
        <v>0</v>
      </c>
      <c r="D257" s="2">
        <v>0</v>
      </c>
      <c r="E257" s="2">
        <v>0</v>
      </c>
      <c r="F257" s="2">
        <f>VLOOKUP(Reach21[[#This Row],[Station]],'[10]Reach and Share'!$A$2:$B$562,2,0)</f>
        <v>0</v>
      </c>
      <c r="G257" s="2">
        <f>Reach21[[#This Row],[Q1''2025]]-Reach21[[#This Row],[Q4''2024]]</f>
        <v>0</v>
      </c>
    </row>
    <row r="258" spans="1:7" x14ac:dyDescent="0.45">
      <c r="A258" s="3" t="s">
        <v>142</v>
      </c>
      <c r="B258" s="2">
        <v>0</v>
      </c>
      <c r="C258" s="2">
        <v>0</v>
      </c>
      <c r="D258" s="2">
        <v>6.9999999999999999E-4</v>
      </c>
      <c r="E258" s="2">
        <v>0</v>
      </c>
      <c r="F258" s="2">
        <f>VLOOKUP(Reach21[[#This Row],[Station]],'[10]Reach and Share'!$A$2:$B$562,2,0)</f>
        <v>0</v>
      </c>
      <c r="G258" s="2">
        <f>Reach21[[#This Row],[Q1''2025]]-Reach21[[#This Row],[Q4''2024]]</f>
        <v>0</v>
      </c>
    </row>
    <row r="259" spans="1:7" x14ac:dyDescent="0.45">
      <c r="A259" s="3" t="s">
        <v>121</v>
      </c>
      <c r="B259" s="2">
        <v>0</v>
      </c>
      <c r="C259" s="2">
        <v>0</v>
      </c>
      <c r="D259" s="2">
        <v>0</v>
      </c>
      <c r="E259" s="2">
        <v>0</v>
      </c>
      <c r="F259" s="2">
        <f>VLOOKUP(Reach21[[#This Row],[Station]],'[10]Reach and Share'!$A$2:$B$562,2,0)</f>
        <v>0</v>
      </c>
      <c r="G259" s="2">
        <f>Reach21[[#This Row],[Q1''2025]]-Reach21[[#This Row],[Q4''2024]]</f>
        <v>0</v>
      </c>
    </row>
    <row r="260" spans="1:7" x14ac:dyDescent="0.45">
      <c r="A260" s="3" t="s">
        <v>120</v>
      </c>
      <c r="B260" s="2">
        <v>0</v>
      </c>
      <c r="C260" s="2">
        <v>0</v>
      </c>
      <c r="D260" s="2">
        <v>0</v>
      </c>
      <c r="E260" s="2">
        <v>0</v>
      </c>
      <c r="F260" s="2">
        <f>VLOOKUP(Reach21[[#This Row],[Station]],'[10]Reach and Share'!$A$2:$B$562,2,0)</f>
        <v>0</v>
      </c>
      <c r="G260" s="2">
        <f>Reach21[[#This Row],[Q1''2025]]-Reach21[[#This Row],[Q4''2024]]</f>
        <v>0</v>
      </c>
    </row>
    <row r="261" spans="1:7" x14ac:dyDescent="0.45">
      <c r="A261" s="3" t="s">
        <v>110</v>
      </c>
      <c r="B261" s="2">
        <v>0</v>
      </c>
      <c r="C261" s="2">
        <v>2.5000000000000001E-3</v>
      </c>
      <c r="D261" s="2">
        <v>5.9999999999999995E-4</v>
      </c>
      <c r="E261" s="2">
        <v>0</v>
      </c>
      <c r="F261" s="2">
        <f>VLOOKUP(Reach21[[#This Row],[Station]],'[10]Reach and Share'!$A$2:$B$562,2,0)</f>
        <v>0</v>
      </c>
      <c r="G261" s="2">
        <f>Reach21[[#This Row],[Q1''2025]]-Reach21[[#This Row],[Q4''2024]]</f>
        <v>0</v>
      </c>
    </row>
    <row r="262" spans="1:7" x14ac:dyDescent="0.45">
      <c r="A262" s="3" t="s">
        <v>212</v>
      </c>
      <c r="B262" s="2">
        <v>0</v>
      </c>
      <c r="C262" s="2">
        <v>0</v>
      </c>
      <c r="D262" s="2">
        <v>0</v>
      </c>
      <c r="E262" s="2">
        <v>0</v>
      </c>
      <c r="F262" s="2">
        <f>VLOOKUP(Reach21[[#This Row],[Station]],'[10]Reach and Share'!$A$2:$B$562,2,0)</f>
        <v>0</v>
      </c>
      <c r="G262" s="2">
        <f>Reach21[[#This Row],[Q1''2025]]-Reach21[[#This Row],[Q4''2024]]</f>
        <v>0</v>
      </c>
    </row>
    <row r="263" spans="1:7" x14ac:dyDescent="0.45">
      <c r="A263" s="3" t="s">
        <v>322</v>
      </c>
      <c r="B263" s="2">
        <v>0</v>
      </c>
      <c r="C263" s="2">
        <v>0</v>
      </c>
      <c r="D263" s="2">
        <v>0</v>
      </c>
      <c r="E263" s="2">
        <v>0</v>
      </c>
      <c r="F263" s="2">
        <f>VLOOKUP(Reach21[[#This Row],[Station]],'[10]Reach and Share'!$A$2:$B$562,2,0)</f>
        <v>0</v>
      </c>
      <c r="G263" s="2">
        <f>Reach21[[#This Row],[Q1''2025]]-Reach21[[#This Row],[Q4''2024]]</f>
        <v>0</v>
      </c>
    </row>
    <row r="264" spans="1:7" x14ac:dyDescent="0.45">
      <c r="A264" s="3" t="s">
        <v>321</v>
      </c>
      <c r="B264" s="2">
        <v>0</v>
      </c>
      <c r="C264" s="2">
        <v>0</v>
      </c>
      <c r="D264" s="2">
        <v>0</v>
      </c>
      <c r="E264" s="2">
        <v>0</v>
      </c>
      <c r="F264" s="2">
        <f>VLOOKUP(Reach21[[#This Row],[Station]],'[10]Reach and Share'!$A$2:$B$562,2,0)</f>
        <v>0</v>
      </c>
      <c r="G264" s="2">
        <f>Reach21[[#This Row],[Q1''2025]]-Reach21[[#This Row],[Q4''2024]]</f>
        <v>0</v>
      </c>
    </row>
    <row r="265" spans="1:7" x14ac:dyDescent="0.45">
      <c r="A265" s="3" t="s">
        <v>481</v>
      </c>
      <c r="B265" s="2">
        <v>0</v>
      </c>
      <c r="C265" s="2"/>
      <c r="D265" s="2">
        <v>0</v>
      </c>
      <c r="E265" s="2">
        <v>0</v>
      </c>
      <c r="F265" s="2">
        <f>VLOOKUP(Reach21[[#This Row],[Station]],'[10]Reach and Share'!$A$2:$B$562,2,0)</f>
        <v>0</v>
      </c>
      <c r="G265" s="2">
        <f>Reach21[[#This Row],[Q1''2025]]-Reach21[[#This Row],[Q4''2024]]</f>
        <v>0</v>
      </c>
    </row>
    <row r="266" spans="1:7" x14ac:dyDescent="0.45">
      <c r="A266" s="3" t="s">
        <v>37</v>
      </c>
      <c r="B266" s="2">
        <v>0</v>
      </c>
      <c r="C266" s="2">
        <v>0</v>
      </c>
      <c r="D266" s="2">
        <v>0</v>
      </c>
      <c r="E266" s="2">
        <v>0</v>
      </c>
      <c r="F266" s="2">
        <f>VLOOKUP(Reach21[[#This Row],[Station]],'[10]Reach and Share'!$A$2:$B$562,2,0)</f>
        <v>0</v>
      </c>
      <c r="G266" s="2">
        <f>Reach21[[#This Row],[Q1''2025]]-Reach21[[#This Row],[Q4''2024]]</f>
        <v>0</v>
      </c>
    </row>
    <row r="267" spans="1:7" x14ac:dyDescent="0.45">
      <c r="A267" s="3" t="s">
        <v>323</v>
      </c>
      <c r="B267" s="2">
        <v>0</v>
      </c>
      <c r="C267" s="2">
        <v>0</v>
      </c>
      <c r="D267" s="2">
        <v>0</v>
      </c>
      <c r="E267" s="2">
        <v>0</v>
      </c>
      <c r="F267" s="2">
        <f>VLOOKUP(Reach21[[#This Row],[Station]],'[10]Reach and Share'!$A$2:$B$562,2,0)</f>
        <v>0</v>
      </c>
      <c r="G267" s="2">
        <f>Reach21[[#This Row],[Q1''2025]]-Reach21[[#This Row],[Q4''2024]]</f>
        <v>0</v>
      </c>
    </row>
    <row r="268" spans="1:7" x14ac:dyDescent="0.45">
      <c r="A268" s="3" t="s">
        <v>482</v>
      </c>
      <c r="B268" s="2">
        <v>0</v>
      </c>
      <c r="C268" s="2"/>
      <c r="D268" s="2">
        <v>0</v>
      </c>
      <c r="E268" s="2">
        <v>0</v>
      </c>
      <c r="F268" s="2">
        <f>VLOOKUP(Reach21[[#This Row],[Station]],'[10]Reach and Share'!$A$2:$B$562,2,0)</f>
        <v>0</v>
      </c>
      <c r="G268" s="2">
        <f>Reach21[[#This Row],[Q1''2025]]-Reach21[[#This Row],[Q4''2024]]</f>
        <v>0</v>
      </c>
    </row>
    <row r="269" spans="1:7" x14ac:dyDescent="0.45">
      <c r="A269" s="3" t="s">
        <v>46</v>
      </c>
      <c r="B269" s="2">
        <v>0</v>
      </c>
      <c r="C269" s="2">
        <v>0</v>
      </c>
      <c r="D269" s="2">
        <v>5.9999999999999995E-4</v>
      </c>
      <c r="E269" s="2">
        <v>0</v>
      </c>
      <c r="F269" s="2">
        <f>VLOOKUP(Reach21[[#This Row],[Station]],'[10]Reach and Share'!$A$2:$B$562,2,0)</f>
        <v>0</v>
      </c>
      <c r="G269" s="2">
        <f>Reach21[[#This Row],[Q1''2025]]-Reach21[[#This Row],[Q4''2024]]</f>
        <v>0</v>
      </c>
    </row>
    <row r="270" spans="1:7" x14ac:dyDescent="0.45">
      <c r="A270" s="3" t="s">
        <v>320</v>
      </c>
      <c r="B270" s="2">
        <v>0</v>
      </c>
      <c r="C270" s="2">
        <v>0</v>
      </c>
      <c r="D270" s="2">
        <v>0</v>
      </c>
      <c r="E270" s="2">
        <v>0</v>
      </c>
      <c r="F270" s="2">
        <f>VLOOKUP(Reach21[[#This Row],[Station]],'[10]Reach and Share'!$A$2:$B$562,2,0)</f>
        <v>0</v>
      </c>
      <c r="G270" s="2">
        <f>Reach21[[#This Row],[Q1''2025]]-Reach21[[#This Row],[Q4''2024]]</f>
        <v>0</v>
      </c>
    </row>
    <row r="271" spans="1:7" x14ac:dyDescent="0.45">
      <c r="A271" s="3" t="s">
        <v>315</v>
      </c>
      <c r="B271" s="2">
        <v>0</v>
      </c>
      <c r="C271" s="2">
        <v>0</v>
      </c>
      <c r="D271" s="2">
        <v>0</v>
      </c>
      <c r="E271" s="2">
        <v>0</v>
      </c>
      <c r="F271" s="2">
        <f>VLOOKUP(Reach21[[#This Row],[Station]],'[10]Reach and Share'!$A$2:$B$562,2,0)</f>
        <v>0</v>
      </c>
      <c r="G271" s="2">
        <f>Reach21[[#This Row],[Q1''2025]]-Reach21[[#This Row],[Q4''2024]]</f>
        <v>0</v>
      </c>
    </row>
    <row r="272" spans="1:7" x14ac:dyDescent="0.45">
      <c r="A272" s="3" t="s">
        <v>82</v>
      </c>
      <c r="B272" s="2">
        <v>0</v>
      </c>
      <c r="C272" s="2">
        <v>0</v>
      </c>
      <c r="D272" s="2">
        <v>0</v>
      </c>
      <c r="E272" s="2">
        <v>0</v>
      </c>
      <c r="F272" s="2">
        <f>VLOOKUP(Reach21[[#This Row],[Station]],'[10]Reach and Share'!$A$2:$B$562,2,0)</f>
        <v>0</v>
      </c>
      <c r="G272" s="2">
        <f>Reach21[[#This Row],[Q1''2025]]-Reach21[[#This Row],[Q4''2024]]</f>
        <v>0</v>
      </c>
    </row>
    <row r="273" spans="1:7" x14ac:dyDescent="0.45">
      <c r="A273" s="3" t="s">
        <v>291</v>
      </c>
      <c r="B273" s="2">
        <v>0</v>
      </c>
      <c r="C273" s="2">
        <v>0</v>
      </c>
      <c r="D273" s="2">
        <v>0</v>
      </c>
      <c r="E273" s="2">
        <v>0</v>
      </c>
      <c r="F273" s="2">
        <f>VLOOKUP(Reach21[[#This Row],[Station]],'[10]Reach and Share'!$A$2:$B$562,2,0)</f>
        <v>0</v>
      </c>
      <c r="G273" s="2">
        <f>Reach21[[#This Row],[Q1''2025]]-Reach21[[#This Row],[Q4''2024]]</f>
        <v>0</v>
      </c>
    </row>
    <row r="274" spans="1:7" x14ac:dyDescent="0.45">
      <c r="A274" s="3" t="s">
        <v>317</v>
      </c>
      <c r="B274" s="2">
        <v>0</v>
      </c>
      <c r="C274" s="2">
        <v>0</v>
      </c>
      <c r="D274" s="2">
        <v>2.9999999999999997E-4</v>
      </c>
      <c r="E274" s="2">
        <v>0</v>
      </c>
      <c r="F274" s="2">
        <f>VLOOKUP(Reach21[[#This Row],[Station]],'[10]Reach and Share'!$A$2:$B$562,2,0)</f>
        <v>0</v>
      </c>
      <c r="G274" s="2">
        <f>Reach21[[#This Row],[Q1''2025]]-Reach21[[#This Row],[Q4''2024]]</f>
        <v>0</v>
      </c>
    </row>
    <row r="275" spans="1:7" x14ac:dyDescent="0.45">
      <c r="A275" s="3" t="s">
        <v>435</v>
      </c>
      <c r="B275" s="2">
        <v>0</v>
      </c>
      <c r="C275" s="2">
        <v>0</v>
      </c>
      <c r="D275" s="2">
        <v>0</v>
      </c>
      <c r="E275" s="2">
        <v>0</v>
      </c>
      <c r="F275" s="2">
        <f>VLOOKUP(Reach21[[#This Row],[Station]],'[10]Reach and Share'!$A$2:$B$562,2,0)</f>
        <v>0</v>
      </c>
      <c r="G275" s="2">
        <f>Reach21[[#This Row],[Q1''2025]]-Reach21[[#This Row],[Q4''2024]]</f>
        <v>0</v>
      </c>
    </row>
    <row r="276" spans="1:7" x14ac:dyDescent="0.45">
      <c r="A276" s="3" t="s">
        <v>167</v>
      </c>
      <c r="B276" s="2">
        <v>0</v>
      </c>
      <c r="C276" s="2">
        <v>0</v>
      </c>
      <c r="D276" s="2">
        <v>0</v>
      </c>
      <c r="E276" s="2">
        <v>0</v>
      </c>
      <c r="F276" s="2">
        <f>VLOOKUP(Reach21[[#This Row],[Station]],'[10]Reach and Share'!$A$2:$B$562,2,0)</f>
        <v>0</v>
      </c>
      <c r="G276" s="2">
        <f>Reach21[[#This Row],[Q1''2025]]-Reach21[[#This Row],[Q4''2024]]</f>
        <v>0</v>
      </c>
    </row>
    <row r="277" spans="1:7" x14ac:dyDescent="0.45">
      <c r="A277" s="3" t="s">
        <v>318</v>
      </c>
      <c r="B277" s="2">
        <v>0</v>
      </c>
      <c r="C277" s="2">
        <v>0</v>
      </c>
      <c r="D277" s="2">
        <v>0</v>
      </c>
      <c r="E277" s="2">
        <v>0</v>
      </c>
      <c r="F277" s="2">
        <f>VLOOKUP(Reach21[[#This Row],[Station]],'[10]Reach and Share'!$A$2:$B$562,2,0)</f>
        <v>0</v>
      </c>
      <c r="G277" s="2">
        <f>Reach21[[#This Row],[Q1''2025]]-Reach21[[#This Row],[Q4''2024]]</f>
        <v>0</v>
      </c>
    </row>
    <row r="278" spans="1:7" x14ac:dyDescent="0.45">
      <c r="A278" s="3" t="s">
        <v>87</v>
      </c>
      <c r="B278" s="2">
        <v>0</v>
      </c>
      <c r="C278" s="2">
        <v>0</v>
      </c>
      <c r="D278" s="2">
        <v>0</v>
      </c>
      <c r="E278" s="2">
        <v>0</v>
      </c>
      <c r="F278" s="2">
        <f>VLOOKUP(Reach21[[#This Row],[Station]],'[10]Reach and Share'!$A$2:$B$562,2,0)</f>
        <v>0</v>
      </c>
      <c r="G278" s="2">
        <f>Reach21[[#This Row],[Q1''2025]]-Reach21[[#This Row],[Q4''2024]]</f>
        <v>0</v>
      </c>
    </row>
    <row r="279" spans="1:7" x14ac:dyDescent="0.45">
      <c r="A279" s="3" t="s">
        <v>330</v>
      </c>
      <c r="B279" s="2">
        <v>0</v>
      </c>
      <c r="C279" s="2">
        <v>0</v>
      </c>
      <c r="D279" s="2">
        <v>0</v>
      </c>
      <c r="E279" s="2">
        <v>0</v>
      </c>
      <c r="F279" s="2">
        <f>VLOOKUP(Reach21[[#This Row],[Station]],'[10]Reach and Share'!$A$2:$B$562,2,0)</f>
        <v>0</v>
      </c>
      <c r="G279" s="2">
        <f>Reach21[[#This Row],[Q1''2025]]-Reach21[[#This Row],[Q4''2024]]</f>
        <v>0</v>
      </c>
    </row>
    <row r="280" spans="1:7" x14ac:dyDescent="0.45">
      <c r="A280" s="3" t="s">
        <v>331</v>
      </c>
      <c r="B280" s="2">
        <v>0</v>
      </c>
      <c r="C280" s="2">
        <v>0</v>
      </c>
      <c r="D280" s="2">
        <v>0</v>
      </c>
      <c r="E280" s="2">
        <v>0</v>
      </c>
      <c r="F280" s="2">
        <f>VLOOKUP(Reach21[[#This Row],[Station]],'[10]Reach and Share'!$A$2:$B$562,2,0)</f>
        <v>0</v>
      </c>
      <c r="G280" s="2">
        <f>Reach21[[#This Row],[Q1''2025]]-Reach21[[#This Row],[Q4''2024]]</f>
        <v>0</v>
      </c>
    </row>
    <row r="281" spans="1:7" x14ac:dyDescent="0.45">
      <c r="A281" s="3" t="s">
        <v>334</v>
      </c>
      <c r="B281" s="2">
        <v>0</v>
      </c>
      <c r="C281" s="2">
        <v>0</v>
      </c>
      <c r="D281" s="2">
        <v>0</v>
      </c>
      <c r="E281" s="2">
        <v>0</v>
      </c>
      <c r="F281" s="2">
        <f>VLOOKUP(Reach21[[#This Row],[Station]],'[10]Reach and Share'!$A$2:$B$562,2,0)</f>
        <v>0</v>
      </c>
      <c r="G281" s="2">
        <f>Reach21[[#This Row],[Q1''2025]]-Reach21[[#This Row],[Q4''2024]]</f>
        <v>0</v>
      </c>
    </row>
    <row r="282" spans="1:7" x14ac:dyDescent="0.45">
      <c r="A282" s="3" t="s">
        <v>328</v>
      </c>
      <c r="B282" s="2">
        <v>0</v>
      </c>
      <c r="C282" s="2">
        <v>0</v>
      </c>
      <c r="D282" s="2">
        <v>0</v>
      </c>
      <c r="E282" s="2">
        <v>0</v>
      </c>
      <c r="F282" s="2">
        <f>VLOOKUP(Reach21[[#This Row],[Station]],'[10]Reach and Share'!$A$2:$B$562,2,0)</f>
        <v>0</v>
      </c>
      <c r="G282" s="2">
        <f>Reach21[[#This Row],[Q1''2025]]-Reach21[[#This Row],[Q4''2024]]</f>
        <v>0</v>
      </c>
    </row>
    <row r="283" spans="1:7" x14ac:dyDescent="0.45">
      <c r="A283" s="3" t="s">
        <v>332</v>
      </c>
      <c r="B283" s="2">
        <v>0</v>
      </c>
      <c r="C283" s="2">
        <v>0</v>
      </c>
      <c r="D283" s="2">
        <v>0</v>
      </c>
      <c r="E283" s="2">
        <v>0</v>
      </c>
      <c r="F283" s="2">
        <f>VLOOKUP(Reach21[[#This Row],[Station]],'[10]Reach and Share'!$A$2:$B$562,2,0)</f>
        <v>0</v>
      </c>
      <c r="G283" s="2">
        <f>Reach21[[#This Row],[Q1''2025]]-Reach21[[#This Row],[Q4''2024]]</f>
        <v>0</v>
      </c>
    </row>
    <row r="284" spans="1:7" x14ac:dyDescent="0.45">
      <c r="A284" s="3" t="s">
        <v>326</v>
      </c>
      <c r="B284" s="2">
        <v>0</v>
      </c>
      <c r="C284" s="2">
        <v>0</v>
      </c>
      <c r="D284" s="2">
        <v>0</v>
      </c>
      <c r="E284" s="2">
        <v>0</v>
      </c>
      <c r="F284" s="2">
        <f>VLOOKUP(Reach21[[#This Row],[Station]],'[10]Reach and Share'!$A$2:$B$562,2,0)</f>
        <v>0</v>
      </c>
      <c r="G284" s="2">
        <f>Reach21[[#This Row],[Q1''2025]]-Reach21[[#This Row],[Q4''2024]]</f>
        <v>0</v>
      </c>
    </row>
    <row r="285" spans="1:7" x14ac:dyDescent="0.45">
      <c r="A285" s="3" t="s">
        <v>233</v>
      </c>
      <c r="B285" s="2">
        <v>0</v>
      </c>
      <c r="C285" s="2">
        <v>0</v>
      </c>
      <c r="D285" s="2">
        <v>0</v>
      </c>
      <c r="E285" s="2">
        <v>0</v>
      </c>
      <c r="F285" s="2">
        <f>VLOOKUP(Reach21[[#This Row],[Station]],'[10]Reach and Share'!$A$2:$B$562,2,0)</f>
        <v>0</v>
      </c>
      <c r="G285" s="2">
        <f>Reach21[[#This Row],[Q1''2025]]-Reach21[[#This Row],[Q4''2024]]</f>
        <v>0</v>
      </c>
    </row>
    <row r="286" spans="1:7" x14ac:dyDescent="0.45">
      <c r="A286" s="3" t="s">
        <v>483</v>
      </c>
      <c r="B286" s="2">
        <v>0</v>
      </c>
      <c r="C286" s="2"/>
      <c r="D286" s="2">
        <v>0</v>
      </c>
      <c r="E286" s="2">
        <v>0</v>
      </c>
      <c r="F286" s="2">
        <f>VLOOKUP(Reach21[[#This Row],[Station]],'[10]Reach and Share'!$A$2:$B$562,2,0)</f>
        <v>0</v>
      </c>
      <c r="G286" s="2">
        <f>Reach21[[#This Row],[Q1''2025]]-Reach21[[#This Row],[Q4''2024]]</f>
        <v>0</v>
      </c>
    </row>
    <row r="287" spans="1:7" x14ac:dyDescent="0.45">
      <c r="A287" s="3" t="s">
        <v>193</v>
      </c>
      <c r="B287" s="2">
        <v>0</v>
      </c>
      <c r="C287" s="2">
        <v>0</v>
      </c>
      <c r="D287" s="2">
        <v>0</v>
      </c>
      <c r="E287" s="2">
        <v>0</v>
      </c>
      <c r="F287" s="2">
        <f>VLOOKUP(Reach21[[#This Row],[Station]],'[10]Reach and Share'!$A$2:$B$562,2,0)</f>
        <v>0</v>
      </c>
      <c r="G287" s="2">
        <f>Reach21[[#This Row],[Q1''2025]]-Reach21[[#This Row],[Q4''2024]]</f>
        <v>0</v>
      </c>
    </row>
    <row r="288" spans="1:7" x14ac:dyDescent="0.45">
      <c r="A288" s="3" t="s">
        <v>325</v>
      </c>
      <c r="B288" s="2">
        <v>0</v>
      </c>
      <c r="C288" s="2">
        <v>0</v>
      </c>
      <c r="D288" s="2">
        <v>0</v>
      </c>
      <c r="E288" s="2">
        <v>0</v>
      </c>
      <c r="F288" s="2">
        <f>VLOOKUP(Reach21[[#This Row],[Station]],'[10]Reach and Share'!$A$2:$B$562,2,0)</f>
        <v>0</v>
      </c>
      <c r="G288" s="2">
        <f>Reach21[[#This Row],[Q1''2025]]-Reach21[[#This Row],[Q4''2024]]</f>
        <v>0</v>
      </c>
    </row>
    <row r="289" spans="1:7" x14ac:dyDescent="0.45">
      <c r="A289" s="3" t="s">
        <v>492</v>
      </c>
      <c r="B289" s="2">
        <v>0</v>
      </c>
      <c r="C289" s="2"/>
      <c r="D289" s="2"/>
      <c r="E289" s="2">
        <v>0</v>
      </c>
      <c r="F289" s="2">
        <f>VLOOKUP(Reach21[[#This Row],[Station]],'[10]Reach and Share'!$A$2:$B$562,2,0)</f>
        <v>0</v>
      </c>
      <c r="G289" s="2">
        <f>Reach21[[#This Row],[Q1''2025]]-Reach21[[#This Row],[Q4''2024]]</f>
        <v>0</v>
      </c>
    </row>
    <row r="290" spans="1:7" x14ac:dyDescent="0.45">
      <c r="A290" s="3" t="s">
        <v>484</v>
      </c>
      <c r="B290" s="2">
        <v>2.9999999999999997E-4</v>
      </c>
      <c r="C290" s="2"/>
      <c r="D290" s="2">
        <v>2.9999999999999997E-4</v>
      </c>
      <c r="E290" s="2">
        <v>0</v>
      </c>
      <c r="F290" s="2">
        <f>VLOOKUP(Reach21[[#This Row],[Station]],'[10]Reach and Share'!$A$2:$B$562,2,0)</f>
        <v>0</v>
      </c>
      <c r="G290" s="2">
        <f>Reach21[[#This Row],[Q1''2025]]-Reach21[[#This Row],[Q4''2024]]</f>
        <v>0</v>
      </c>
    </row>
    <row r="291" spans="1:7" x14ac:dyDescent="0.45">
      <c r="A291" s="3" t="s">
        <v>290</v>
      </c>
      <c r="B291" s="2">
        <v>0</v>
      </c>
      <c r="C291" s="2">
        <v>0</v>
      </c>
      <c r="D291" s="2">
        <v>0</v>
      </c>
      <c r="E291" s="2">
        <v>0</v>
      </c>
      <c r="F291" s="2">
        <f>VLOOKUP(Reach21[[#This Row],[Station]],'[10]Reach and Share'!$A$2:$B$562,2,0)</f>
        <v>0</v>
      </c>
      <c r="G291" s="2">
        <f>Reach21[[#This Row],[Q1''2025]]-Reach21[[#This Row],[Q4''2024]]</f>
        <v>0</v>
      </c>
    </row>
    <row r="292" spans="1:7" x14ac:dyDescent="0.45">
      <c r="A292" s="3" t="s">
        <v>511</v>
      </c>
      <c r="B292" s="2">
        <v>0</v>
      </c>
      <c r="C292" s="2"/>
      <c r="D292" s="2"/>
      <c r="E292" s="2">
        <v>0</v>
      </c>
      <c r="F292" s="2">
        <f>VLOOKUP(Reach21[[#This Row],[Station]],'[10]Reach and Share'!$A$2:$B$562,2,0)</f>
        <v>0</v>
      </c>
      <c r="G292" s="2">
        <f>Reach21[[#This Row],[Q1''2025]]-Reach21[[#This Row],[Q4''2024]]</f>
        <v>0</v>
      </c>
    </row>
    <row r="293" spans="1:7" x14ac:dyDescent="0.45">
      <c r="A293" s="3" t="s">
        <v>257</v>
      </c>
      <c r="B293" s="2">
        <v>0</v>
      </c>
      <c r="C293" s="2">
        <v>0</v>
      </c>
      <c r="D293" s="2">
        <v>0</v>
      </c>
      <c r="E293" s="2">
        <v>0</v>
      </c>
      <c r="F293" s="2">
        <f>VLOOKUP(Reach21[[#This Row],[Station]],'[10]Reach and Share'!$A$2:$B$562,2,0)</f>
        <v>0</v>
      </c>
      <c r="G293" s="2">
        <f>Reach21[[#This Row],[Q1''2025]]-Reach21[[#This Row],[Q4''2024]]</f>
        <v>0</v>
      </c>
    </row>
    <row r="294" spans="1:7" x14ac:dyDescent="0.45">
      <c r="A294" s="3" t="s">
        <v>255</v>
      </c>
      <c r="B294" s="2">
        <v>0</v>
      </c>
      <c r="C294" s="2">
        <v>0</v>
      </c>
      <c r="D294" s="2">
        <v>0</v>
      </c>
      <c r="E294" s="2">
        <v>0</v>
      </c>
      <c r="F294" s="2">
        <f>VLOOKUP(Reach21[[#This Row],[Station]],'[10]Reach and Share'!$A$2:$B$562,2,0)</f>
        <v>0</v>
      </c>
      <c r="G294" s="2">
        <f>Reach21[[#This Row],[Q1''2025]]-Reach21[[#This Row],[Q4''2024]]</f>
        <v>0</v>
      </c>
    </row>
    <row r="295" spans="1:7" x14ac:dyDescent="0.45">
      <c r="A295" s="3" t="s">
        <v>258</v>
      </c>
      <c r="B295" s="2">
        <v>0</v>
      </c>
      <c r="C295" s="2">
        <v>0</v>
      </c>
      <c r="D295" s="2">
        <v>0</v>
      </c>
      <c r="E295" s="2">
        <v>0</v>
      </c>
      <c r="F295" s="2">
        <f>VLOOKUP(Reach21[[#This Row],[Station]],'[10]Reach and Share'!$A$2:$B$562,2,0)</f>
        <v>0</v>
      </c>
      <c r="G295" s="2">
        <f>Reach21[[#This Row],[Q1''2025]]-Reach21[[#This Row],[Q4''2024]]</f>
        <v>0</v>
      </c>
    </row>
    <row r="296" spans="1:7" x14ac:dyDescent="0.45">
      <c r="A296" s="3" t="s">
        <v>260</v>
      </c>
      <c r="B296" s="2">
        <v>0</v>
      </c>
      <c r="C296" s="2">
        <v>0</v>
      </c>
      <c r="D296" s="2">
        <v>0</v>
      </c>
      <c r="E296" s="2">
        <v>0</v>
      </c>
      <c r="F296" s="2">
        <f>VLOOKUP(Reach21[[#This Row],[Station]],'[10]Reach and Share'!$A$2:$B$562,2,0)</f>
        <v>0</v>
      </c>
      <c r="G296" s="2">
        <f>Reach21[[#This Row],[Q1''2025]]-Reach21[[#This Row],[Q4''2024]]</f>
        <v>0</v>
      </c>
    </row>
    <row r="297" spans="1:7" x14ac:dyDescent="0.45">
      <c r="A297" s="3" t="s">
        <v>448</v>
      </c>
      <c r="B297" s="2">
        <v>0</v>
      </c>
      <c r="C297" s="2">
        <v>0</v>
      </c>
      <c r="D297" s="2">
        <v>0</v>
      </c>
      <c r="E297" s="2">
        <v>0</v>
      </c>
      <c r="F297" s="2">
        <f>VLOOKUP(Reach21[[#This Row],[Station]],'[10]Reach and Share'!$A$2:$B$562,2,0)</f>
        <v>0</v>
      </c>
      <c r="G297" s="2">
        <f>Reach21[[#This Row],[Q1''2025]]-Reach21[[#This Row],[Q4''2024]]</f>
        <v>0</v>
      </c>
    </row>
    <row r="298" spans="1:7" x14ac:dyDescent="0.45">
      <c r="A298" s="3" t="s">
        <v>259</v>
      </c>
      <c r="B298" s="2">
        <v>0</v>
      </c>
      <c r="C298" s="2">
        <v>0</v>
      </c>
      <c r="D298" s="2">
        <v>0</v>
      </c>
      <c r="E298" s="2">
        <v>0</v>
      </c>
      <c r="F298" s="2">
        <f>VLOOKUP(Reach21[[#This Row],[Station]],'[10]Reach and Share'!$A$2:$B$562,2,0)</f>
        <v>0</v>
      </c>
      <c r="G298" s="2">
        <f>Reach21[[#This Row],[Q1''2025]]-Reach21[[#This Row],[Q4''2024]]</f>
        <v>0</v>
      </c>
    </row>
    <row r="299" spans="1:7" x14ac:dyDescent="0.45">
      <c r="A299" s="3" t="s">
        <v>26</v>
      </c>
      <c r="B299" s="2">
        <v>0</v>
      </c>
      <c r="C299" s="2">
        <v>0</v>
      </c>
      <c r="D299" s="2">
        <v>0</v>
      </c>
      <c r="E299" s="2">
        <v>0</v>
      </c>
      <c r="F299" s="2">
        <f>VLOOKUP(Reach21[[#This Row],[Station]],'[10]Reach and Share'!$A$2:$B$562,2,0)</f>
        <v>0</v>
      </c>
      <c r="G299" s="2">
        <f>Reach21[[#This Row],[Q1''2025]]-Reach21[[#This Row],[Q4''2024]]</f>
        <v>0</v>
      </c>
    </row>
    <row r="300" spans="1:7" x14ac:dyDescent="0.45">
      <c r="A300" s="3" t="s">
        <v>253</v>
      </c>
      <c r="B300" s="2">
        <v>0</v>
      </c>
      <c r="C300" s="2">
        <v>0</v>
      </c>
      <c r="D300" s="2">
        <v>0</v>
      </c>
      <c r="E300" s="2">
        <v>0</v>
      </c>
      <c r="F300" s="2">
        <f>VLOOKUP(Reach21[[#This Row],[Station]],'[10]Reach and Share'!$A$2:$B$562,2,0)</f>
        <v>0</v>
      </c>
      <c r="G300" s="2">
        <f>Reach21[[#This Row],[Q1''2025]]-Reach21[[#This Row],[Q4''2024]]</f>
        <v>0</v>
      </c>
    </row>
    <row r="301" spans="1:7" x14ac:dyDescent="0.45">
      <c r="A301" s="3" t="s">
        <v>252</v>
      </c>
      <c r="B301" s="2">
        <v>0</v>
      </c>
      <c r="C301" s="2">
        <v>0</v>
      </c>
      <c r="D301" s="2">
        <v>0</v>
      </c>
      <c r="E301" s="2">
        <v>0</v>
      </c>
      <c r="F301" s="2">
        <f>VLOOKUP(Reach21[[#This Row],[Station]],'[10]Reach and Share'!$A$2:$B$562,2,0)</f>
        <v>0</v>
      </c>
      <c r="G301" s="2">
        <f>Reach21[[#This Row],[Q1''2025]]-Reach21[[#This Row],[Q4''2024]]</f>
        <v>0</v>
      </c>
    </row>
    <row r="302" spans="1:7" x14ac:dyDescent="0.45">
      <c r="A302" s="3" t="s">
        <v>79</v>
      </c>
      <c r="B302" s="2">
        <v>0</v>
      </c>
      <c r="C302" s="2">
        <v>0</v>
      </c>
      <c r="D302" s="2">
        <v>0</v>
      </c>
      <c r="E302" s="2">
        <v>0</v>
      </c>
      <c r="F302" s="2">
        <f>VLOOKUP(Reach21[[#This Row],[Station]],'[10]Reach and Share'!$A$2:$B$562,2,0)</f>
        <v>0</v>
      </c>
      <c r="G302" s="2">
        <f>Reach21[[#This Row],[Q1''2025]]-Reach21[[#This Row],[Q4''2024]]</f>
        <v>0</v>
      </c>
    </row>
    <row r="303" spans="1:7" x14ac:dyDescent="0.45">
      <c r="A303" s="3" t="s">
        <v>447</v>
      </c>
      <c r="B303" s="2">
        <v>0</v>
      </c>
      <c r="C303" s="2">
        <v>0</v>
      </c>
      <c r="D303" s="2">
        <v>0</v>
      </c>
      <c r="E303" s="2">
        <v>0</v>
      </c>
      <c r="F303" s="2">
        <f>VLOOKUP(Reach21[[#This Row],[Station]],'[10]Reach and Share'!$A$2:$B$562,2,0)</f>
        <v>0</v>
      </c>
      <c r="G303" s="2">
        <f>Reach21[[#This Row],[Q1''2025]]-Reach21[[#This Row],[Q4''2024]]</f>
        <v>0</v>
      </c>
    </row>
    <row r="304" spans="1:7" x14ac:dyDescent="0.45">
      <c r="A304" s="3" t="s">
        <v>434</v>
      </c>
      <c r="B304" s="2">
        <v>0</v>
      </c>
      <c r="C304" s="2">
        <v>0</v>
      </c>
      <c r="D304" s="2">
        <v>0</v>
      </c>
      <c r="E304" s="2">
        <v>0</v>
      </c>
      <c r="F304" s="2">
        <f>VLOOKUP(Reach21[[#This Row],[Station]],'[10]Reach and Share'!$A$2:$B$562,2,0)</f>
        <v>0</v>
      </c>
      <c r="G304" s="2">
        <f>Reach21[[#This Row],[Q1''2025]]-Reach21[[#This Row],[Q4''2024]]</f>
        <v>0</v>
      </c>
    </row>
    <row r="305" spans="1:7" x14ac:dyDescent="0.45">
      <c r="A305" s="3" t="s">
        <v>464</v>
      </c>
      <c r="B305" s="2">
        <v>0</v>
      </c>
      <c r="C305" s="2"/>
      <c r="D305" s="2">
        <v>0</v>
      </c>
      <c r="E305" s="2">
        <v>0</v>
      </c>
      <c r="F305" s="2">
        <f>VLOOKUP(Reach21[[#This Row],[Station]],'[10]Reach and Share'!$A$2:$B$562,2,0)</f>
        <v>0</v>
      </c>
      <c r="G305" s="2">
        <f>Reach21[[#This Row],[Q1''2025]]-Reach21[[#This Row],[Q4''2024]]</f>
        <v>0</v>
      </c>
    </row>
    <row r="306" spans="1:7" x14ac:dyDescent="0.45">
      <c r="A306" s="3" t="s">
        <v>246</v>
      </c>
      <c r="B306" s="2">
        <v>0</v>
      </c>
      <c r="C306" s="2">
        <v>0</v>
      </c>
      <c r="D306" s="2">
        <v>0</v>
      </c>
      <c r="E306" s="2">
        <v>0</v>
      </c>
      <c r="F306" s="2">
        <f>VLOOKUP(Reach21[[#This Row],[Station]],'[10]Reach and Share'!$A$2:$B$562,2,0)</f>
        <v>0</v>
      </c>
      <c r="G306" s="2">
        <f>Reach21[[#This Row],[Q1''2025]]-Reach21[[#This Row],[Q4''2024]]</f>
        <v>0</v>
      </c>
    </row>
    <row r="307" spans="1:7" x14ac:dyDescent="0.45">
      <c r="A307" s="3" t="s">
        <v>228</v>
      </c>
      <c r="B307" s="2">
        <v>0</v>
      </c>
      <c r="C307" s="2">
        <v>0</v>
      </c>
      <c r="D307" s="2">
        <v>0</v>
      </c>
      <c r="E307" s="2">
        <v>0</v>
      </c>
      <c r="F307" s="2">
        <f>VLOOKUP(Reach21[[#This Row],[Station]],'[10]Reach and Share'!$A$2:$B$562,2,0)</f>
        <v>0</v>
      </c>
      <c r="G307" s="2">
        <f>Reach21[[#This Row],[Q1''2025]]-Reach21[[#This Row],[Q4''2024]]</f>
        <v>0</v>
      </c>
    </row>
    <row r="308" spans="1:7" x14ac:dyDescent="0.45">
      <c r="A308" s="3" t="s">
        <v>164</v>
      </c>
      <c r="B308" s="2">
        <v>0</v>
      </c>
      <c r="C308" s="2">
        <v>0</v>
      </c>
      <c r="D308" s="2">
        <v>0</v>
      </c>
      <c r="E308" s="2">
        <v>0</v>
      </c>
      <c r="F308" s="2">
        <f>VLOOKUP(Reach21[[#This Row],[Station]],'[10]Reach and Share'!$A$2:$B$562,2,0)</f>
        <v>0</v>
      </c>
      <c r="G308" s="2">
        <f>Reach21[[#This Row],[Q1''2025]]-Reach21[[#This Row],[Q4''2024]]</f>
        <v>0</v>
      </c>
    </row>
    <row r="309" spans="1:7" x14ac:dyDescent="0.45">
      <c r="A309" s="3" t="s">
        <v>170</v>
      </c>
      <c r="B309" s="2">
        <v>0</v>
      </c>
      <c r="C309" s="2">
        <v>0</v>
      </c>
      <c r="D309" s="2">
        <v>0</v>
      </c>
      <c r="E309" s="2">
        <v>0</v>
      </c>
      <c r="F309" s="2">
        <f>VLOOKUP(Reach21[[#This Row],[Station]],'[10]Reach and Share'!$A$2:$B$562,2,0)</f>
        <v>0</v>
      </c>
      <c r="G309" s="2">
        <f>Reach21[[#This Row],[Q1''2025]]-Reach21[[#This Row],[Q4''2024]]</f>
        <v>0</v>
      </c>
    </row>
    <row r="310" spans="1:7" x14ac:dyDescent="0.45">
      <c r="A310" s="3" t="s">
        <v>81</v>
      </c>
      <c r="B310" s="2">
        <v>0</v>
      </c>
      <c r="C310" s="2">
        <v>0</v>
      </c>
      <c r="D310" s="2">
        <v>0</v>
      </c>
      <c r="E310" s="2">
        <v>0</v>
      </c>
      <c r="F310" s="2">
        <f>VLOOKUP(Reach21[[#This Row],[Station]],'[10]Reach and Share'!$A$2:$B$562,2,0)</f>
        <v>0</v>
      </c>
      <c r="G310" s="2">
        <f>Reach21[[#This Row],[Q1''2025]]-Reach21[[#This Row],[Q4''2024]]</f>
        <v>0</v>
      </c>
    </row>
    <row r="311" spans="1:7" x14ac:dyDescent="0.45">
      <c r="A311" s="3" t="s">
        <v>289</v>
      </c>
      <c r="B311" s="2">
        <v>0</v>
      </c>
      <c r="C311" s="2">
        <v>0</v>
      </c>
      <c r="D311" s="2">
        <v>0</v>
      </c>
      <c r="E311" s="2">
        <v>0</v>
      </c>
      <c r="F311" s="2">
        <f>VLOOKUP(Reach21[[#This Row],[Station]],'[10]Reach and Share'!$A$2:$B$562,2,0)</f>
        <v>0</v>
      </c>
      <c r="G311" s="2">
        <f>Reach21[[#This Row],[Q1''2025]]-Reach21[[#This Row],[Q4''2024]]</f>
        <v>0</v>
      </c>
    </row>
    <row r="312" spans="1:7" x14ac:dyDescent="0.45">
      <c r="A312" s="3" t="s">
        <v>220</v>
      </c>
      <c r="B312" s="2">
        <v>0</v>
      </c>
      <c r="C312" s="2">
        <v>0</v>
      </c>
      <c r="D312" s="2">
        <v>0</v>
      </c>
      <c r="E312" s="2">
        <v>0</v>
      </c>
      <c r="F312" s="2">
        <f>VLOOKUP(Reach21[[#This Row],[Station]],'[10]Reach and Share'!$A$2:$B$562,2,0)</f>
        <v>0</v>
      </c>
      <c r="G312" s="2">
        <f>Reach21[[#This Row],[Q1''2025]]-Reach21[[#This Row],[Q4''2024]]</f>
        <v>0</v>
      </c>
    </row>
    <row r="313" spans="1:7" x14ac:dyDescent="0.45">
      <c r="A313" s="3" t="s">
        <v>439</v>
      </c>
      <c r="B313" s="2">
        <v>2.0000000000000001E-4</v>
      </c>
      <c r="C313" s="2">
        <v>2.0000000000000001E-4</v>
      </c>
      <c r="D313" s="2">
        <v>0</v>
      </c>
      <c r="E313" s="2">
        <v>0</v>
      </c>
      <c r="F313" s="2">
        <f>VLOOKUP(Reach21[[#This Row],[Station]],'[10]Reach and Share'!$A$2:$B$562,2,0)</f>
        <v>0</v>
      </c>
      <c r="G313" s="2">
        <f>Reach21[[#This Row],[Q1''2025]]-Reach21[[#This Row],[Q4''2024]]</f>
        <v>0</v>
      </c>
    </row>
    <row r="314" spans="1:7" x14ac:dyDescent="0.45">
      <c r="A314" s="3" t="s">
        <v>231</v>
      </c>
      <c r="B314" s="2">
        <v>0</v>
      </c>
      <c r="C314" s="2">
        <v>0</v>
      </c>
      <c r="D314" s="2">
        <v>0</v>
      </c>
      <c r="E314" s="2">
        <v>0</v>
      </c>
      <c r="F314" s="2">
        <f>VLOOKUP(Reach21[[#This Row],[Station]],'[10]Reach and Share'!$A$2:$B$562,2,0)</f>
        <v>0</v>
      </c>
      <c r="G314" s="2">
        <f>Reach21[[#This Row],[Q1''2025]]-Reach21[[#This Row],[Q4''2024]]</f>
        <v>0</v>
      </c>
    </row>
    <row r="315" spans="1:7" x14ac:dyDescent="0.45">
      <c r="A315" s="3" t="s">
        <v>480</v>
      </c>
      <c r="B315" s="2">
        <v>8.9999999999999998E-4</v>
      </c>
      <c r="C315" s="2"/>
      <c r="D315" s="2">
        <v>8.9999999999999998E-4</v>
      </c>
      <c r="E315" s="2">
        <v>0</v>
      </c>
      <c r="F315" s="2">
        <f>VLOOKUP(Reach21[[#This Row],[Station]],'[10]Reach and Share'!$A$2:$B$562,2,0)</f>
        <v>0</v>
      </c>
      <c r="G315" s="2">
        <f>Reach21[[#This Row],[Q1''2025]]-Reach21[[#This Row],[Q4''2024]]</f>
        <v>0</v>
      </c>
    </row>
    <row r="316" spans="1:7" x14ac:dyDescent="0.45">
      <c r="A316" s="3" t="s">
        <v>262</v>
      </c>
      <c r="B316" s="2">
        <v>0</v>
      </c>
      <c r="C316" s="2">
        <v>0</v>
      </c>
      <c r="D316" s="2">
        <v>0</v>
      </c>
      <c r="E316" s="2">
        <v>0</v>
      </c>
      <c r="F316" s="2">
        <f>VLOOKUP(Reach21[[#This Row],[Station]],'[10]Reach and Share'!$A$2:$B$562,2,0)</f>
        <v>0</v>
      </c>
      <c r="G316" s="2">
        <f>Reach21[[#This Row],[Q1''2025]]-Reach21[[#This Row],[Q4''2024]]</f>
        <v>0</v>
      </c>
    </row>
    <row r="317" spans="1:7" x14ac:dyDescent="0.45">
      <c r="A317" s="3" t="s">
        <v>202</v>
      </c>
      <c r="B317" s="2">
        <v>0</v>
      </c>
      <c r="C317" s="2">
        <v>0</v>
      </c>
      <c r="D317" s="2">
        <v>0</v>
      </c>
      <c r="E317" s="2">
        <v>0</v>
      </c>
      <c r="F317" s="2">
        <f>VLOOKUP(Reach21[[#This Row],[Station]],'[10]Reach and Share'!$A$2:$B$562,2,0)</f>
        <v>0</v>
      </c>
      <c r="G317" s="2">
        <f>Reach21[[#This Row],[Q1''2025]]-Reach21[[#This Row],[Q4''2024]]</f>
        <v>0</v>
      </c>
    </row>
    <row r="318" spans="1:7" x14ac:dyDescent="0.45">
      <c r="A318" s="3" t="s">
        <v>174</v>
      </c>
      <c r="B318" s="2">
        <v>0</v>
      </c>
      <c r="C318" s="2">
        <v>0</v>
      </c>
      <c r="D318" s="2">
        <v>0</v>
      </c>
      <c r="E318" s="2">
        <v>0</v>
      </c>
      <c r="F318" s="2">
        <f>VLOOKUP(Reach21[[#This Row],[Station]],'[10]Reach and Share'!$A$2:$B$562,2,0)</f>
        <v>0</v>
      </c>
      <c r="G318" s="2">
        <f>Reach21[[#This Row],[Q1''2025]]-Reach21[[#This Row],[Q4''2024]]</f>
        <v>0</v>
      </c>
    </row>
    <row r="319" spans="1:7" x14ac:dyDescent="0.45">
      <c r="A319" s="3" t="s">
        <v>498</v>
      </c>
      <c r="B319" s="2">
        <v>0</v>
      </c>
      <c r="C319" s="2"/>
      <c r="D319" s="2"/>
      <c r="E319" s="2">
        <v>0</v>
      </c>
      <c r="F319" s="2">
        <f>VLOOKUP(Reach21[[#This Row],[Station]],'[10]Reach and Share'!$A$2:$B$562,2,0)</f>
        <v>0</v>
      </c>
      <c r="G319" s="2">
        <f>Reach21[[#This Row],[Q1''2025]]-Reach21[[#This Row],[Q4''2024]]</f>
        <v>0</v>
      </c>
    </row>
    <row r="320" spans="1:7" x14ac:dyDescent="0.45">
      <c r="A320" s="3" t="s">
        <v>263</v>
      </c>
      <c r="B320" s="2">
        <v>0</v>
      </c>
      <c r="C320" s="2">
        <v>0</v>
      </c>
      <c r="D320" s="2">
        <v>0</v>
      </c>
      <c r="E320" s="2">
        <v>0</v>
      </c>
      <c r="F320" s="2">
        <f>VLOOKUP(Reach21[[#This Row],[Station]],'[10]Reach and Share'!$A$2:$B$562,2,0)</f>
        <v>0</v>
      </c>
      <c r="G320" s="2">
        <f>Reach21[[#This Row],[Q1''2025]]-Reach21[[#This Row],[Q4''2024]]</f>
        <v>0</v>
      </c>
    </row>
    <row r="321" spans="1:7" x14ac:dyDescent="0.45">
      <c r="A321" s="3" t="s">
        <v>185</v>
      </c>
      <c r="B321" s="2">
        <v>0</v>
      </c>
      <c r="C321" s="2">
        <v>0</v>
      </c>
      <c r="D321" s="2">
        <v>0</v>
      </c>
      <c r="E321" s="2">
        <v>0</v>
      </c>
      <c r="F321" s="2">
        <f>VLOOKUP(Reach21[[#This Row],[Station]],'[10]Reach and Share'!$A$2:$B$562,2,0)</f>
        <v>0</v>
      </c>
      <c r="G321" s="2">
        <f>Reach21[[#This Row],[Q1''2025]]-Reach21[[#This Row],[Q4''2024]]</f>
        <v>0</v>
      </c>
    </row>
    <row r="322" spans="1:7" x14ac:dyDescent="0.45">
      <c r="A322" s="3" t="s">
        <v>152</v>
      </c>
      <c r="B322" s="2">
        <v>0</v>
      </c>
      <c r="C322" s="2">
        <v>0</v>
      </c>
      <c r="D322" s="2">
        <v>0</v>
      </c>
      <c r="E322" s="2">
        <v>0</v>
      </c>
      <c r="F322" s="2">
        <f>VLOOKUP(Reach21[[#This Row],[Station]],'[10]Reach and Share'!$A$2:$B$562,2,0)</f>
        <v>0</v>
      </c>
      <c r="G322" s="2">
        <f>Reach21[[#This Row],[Q1''2025]]-Reach21[[#This Row],[Q4''2024]]</f>
        <v>0</v>
      </c>
    </row>
    <row r="323" spans="1:7" x14ac:dyDescent="0.45">
      <c r="A323" s="3" t="s">
        <v>307</v>
      </c>
      <c r="B323" s="2">
        <v>0</v>
      </c>
      <c r="C323" s="2">
        <v>0</v>
      </c>
      <c r="D323" s="2">
        <v>0</v>
      </c>
      <c r="E323" s="2">
        <v>0</v>
      </c>
      <c r="F323" s="2">
        <f>VLOOKUP(Reach21[[#This Row],[Station]],'[10]Reach and Share'!$A$2:$B$562,2,0)</f>
        <v>0</v>
      </c>
      <c r="G323" s="2">
        <f>Reach21[[#This Row],[Q1''2025]]-Reach21[[#This Row],[Q4''2024]]</f>
        <v>0</v>
      </c>
    </row>
    <row r="324" spans="1:7" x14ac:dyDescent="0.45">
      <c r="A324" s="3" t="s">
        <v>488</v>
      </c>
      <c r="B324" s="2">
        <v>0</v>
      </c>
      <c r="C324" s="2"/>
      <c r="D324" s="2">
        <v>0</v>
      </c>
      <c r="E324" s="2">
        <v>0</v>
      </c>
      <c r="F324" s="2">
        <f>VLOOKUP(Reach21[[#This Row],[Station]],'[10]Reach and Share'!$A$2:$B$562,2,0)</f>
        <v>0</v>
      </c>
      <c r="G324" s="2">
        <f>Reach21[[#This Row],[Q1''2025]]-Reach21[[#This Row],[Q4''2024]]</f>
        <v>0</v>
      </c>
    </row>
    <row r="325" spans="1:7" x14ac:dyDescent="0.45">
      <c r="A325" s="3" t="s">
        <v>308</v>
      </c>
      <c r="B325" s="2">
        <v>0</v>
      </c>
      <c r="C325" s="2">
        <v>0</v>
      </c>
      <c r="D325" s="2">
        <v>0</v>
      </c>
      <c r="E325" s="2">
        <v>0</v>
      </c>
      <c r="F325" s="2">
        <f>VLOOKUP(Reach21[[#This Row],[Station]],'[10]Reach and Share'!$A$2:$B$562,2,0)</f>
        <v>0</v>
      </c>
      <c r="G325" s="2">
        <f>Reach21[[#This Row],[Q1''2025]]-Reach21[[#This Row],[Q4''2024]]</f>
        <v>0</v>
      </c>
    </row>
    <row r="326" spans="1:7" x14ac:dyDescent="0.45">
      <c r="A326" s="3" t="s">
        <v>149</v>
      </c>
      <c r="B326" s="2">
        <v>0</v>
      </c>
      <c r="C326" s="2">
        <v>0</v>
      </c>
      <c r="D326" s="2">
        <v>0</v>
      </c>
      <c r="E326" s="2">
        <v>0</v>
      </c>
      <c r="F326" s="2">
        <f>VLOOKUP(Reach21[[#This Row],[Station]],'[10]Reach and Share'!$A$2:$B$562,2,0)</f>
        <v>0</v>
      </c>
      <c r="G326" s="2">
        <f>Reach21[[#This Row],[Q1''2025]]-Reach21[[#This Row],[Q4''2024]]</f>
        <v>0</v>
      </c>
    </row>
    <row r="327" spans="1:7" x14ac:dyDescent="0.45">
      <c r="A327" s="3" t="s">
        <v>310</v>
      </c>
      <c r="B327" s="2">
        <v>0</v>
      </c>
      <c r="C327" s="2">
        <v>0</v>
      </c>
      <c r="D327" s="2">
        <v>5.9999999999999995E-4</v>
      </c>
      <c r="E327" s="2">
        <v>0</v>
      </c>
      <c r="F327" s="2">
        <f>VLOOKUP(Reach21[[#This Row],[Station]],'[10]Reach and Share'!$A$2:$B$562,2,0)</f>
        <v>0</v>
      </c>
      <c r="G327" s="2">
        <f>Reach21[[#This Row],[Q1''2025]]-Reach21[[#This Row],[Q4''2024]]</f>
        <v>0</v>
      </c>
    </row>
    <row r="328" spans="1:7" x14ac:dyDescent="0.45">
      <c r="A328" s="3" t="s">
        <v>309</v>
      </c>
      <c r="B328" s="2">
        <v>0</v>
      </c>
      <c r="C328" s="2">
        <v>0</v>
      </c>
      <c r="D328" s="2">
        <v>0</v>
      </c>
      <c r="E328" s="2">
        <v>0</v>
      </c>
      <c r="F328" s="2">
        <f>VLOOKUP(Reach21[[#This Row],[Station]],'[10]Reach and Share'!$A$2:$B$562,2,0)</f>
        <v>0</v>
      </c>
      <c r="G328" s="2">
        <f>Reach21[[#This Row],[Q1''2025]]-Reach21[[#This Row],[Q4''2024]]</f>
        <v>0</v>
      </c>
    </row>
    <row r="329" spans="1:7" x14ac:dyDescent="0.45">
      <c r="A329" s="3" t="s">
        <v>304</v>
      </c>
      <c r="B329" s="2">
        <v>0</v>
      </c>
      <c r="C329" s="2">
        <v>8.9999999999999998E-4</v>
      </c>
      <c r="D329" s="2">
        <v>0</v>
      </c>
      <c r="E329" s="2">
        <v>0</v>
      </c>
      <c r="F329" s="2">
        <f>VLOOKUP(Reach21[[#This Row],[Station]],'[10]Reach and Share'!$A$2:$B$562,2,0)</f>
        <v>0</v>
      </c>
      <c r="G329" s="2">
        <f>Reach21[[#This Row],[Q1''2025]]-Reach21[[#This Row],[Q4''2024]]</f>
        <v>0</v>
      </c>
    </row>
    <row r="330" spans="1:7" x14ac:dyDescent="0.45">
      <c r="A330" s="3" t="s">
        <v>301</v>
      </c>
      <c r="B330" s="2">
        <v>0</v>
      </c>
      <c r="C330" s="2">
        <v>0</v>
      </c>
      <c r="D330" s="2">
        <v>0</v>
      </c>
      <c r="E330" s="2">
        <v>0</v>
      </c>
      <c r="F330" s="2">
        <f>VLOOKUP(Reach21[[#This Row],[Station]],'[10]Reach and Share'!$A$2:$B$562,2,0)</f>
        <v>0</v>
      </c>
      <c r="G330" s="2">
        <f>Reach21[[#This Row],[Q1''2025]]-Reach21[[#This Row],[Q4''2024]]</f>
        <v>0</v>
      </c>
    </row>
    <row r="331" spans="1:7" x14ac:dyDescent="0.45">
      <c r="A331" s="3" t="s">
        <v>300</v>
      </c>
      <c r="B331" s="2">
        <v>0</v>
      </c>
      <c r="C331" s="2">
        <v>0</v>
      </c>
      <c r="D331" s="2">
        <v>0</v>
      </c>
      <c r="E331" s="2">
        <v>0</v>
      </c>
      <c r="F331" s="2">
        <f>VLOOKUP(Reach21[[#This Row],[Station]],'[10]Reach and Share'!$A$2:$B$562,2,0)</f>
        <v>0</v>
      </c>
      <c r="G331" s="2">
        <f>Reach21[[#This Row],[Q1''2025]]-Reach21[[#This Row],[Q4''2024]]</f>
        <v>0</v>
      </c>
    </row>
    <row r="332" spans="1:7" x14ac:dyDescent="0.45">
      <c r="A332" s="3" t="s">
        <v>218</v>
      </c>
      <c r="B332" s="2">
        <v>0</v>
      </c>
      <c r="C332" s="2">
        <v>0</v>
      </c>
      <c r="D332" s="2">
        <v>0</v>
      </c>
      <c r="E332" s="2">
        <v>0</v>
      </c>
      <c r="F332" s="2">
        <f>VLOOKUP(Reach21[[#This Row],[Station]],'[10]Reach and Share'!$A$2:$B$562,2,0)</f>
        <v>0</v>
      </c>
      <c r="G332" s="2">
        <f>Reach21[[#This Row],[Q1''2025]]-Reach21[[#This Row],[Q4''2024]]</f>
        <v>0</v>
      </c>
    </row>
    <row r="333" spans="1:7" x14ac:dyDescent="0.45">
      <c r="A333" s="3" t="s">
        <v>235</v>
      </c>
      <c r="B333" s="2">
        <v>0</v>
      </c>
      <c r="C333" s="2">
        <v>0</v>
      </c>
      <c r="D333" s="2">
        <v>0</v>
      </c>
      <c r="E333" s="2">
        <v>0</v>
      </c>
      <c r="F333" s="2">
        <f>VLOOKUP(Reach21[[#This Row],[Station]],'[10]Reach and Share'!$A$2:$B$562,2,0)</f>
        <v>0</v>
      </c>
      <c r="G333" s="2">
        <f>Reach21[[#This Row],[Q1''2025]]-Reach21[[#This Row],[Q4''2024]]</f>
        <v>0</v>
      </c>
    </row>
    <row r="334" spans="1:7" x14ac:dyDescent="0.45">
      <c r="A334" s="3" t="s">
        <v>302</v>
      </c>
      <c r="B334" s="2">
        <v>0</v>
      </c>
      <c r="C334" s="2">
        <v>0</v>
      </c>
      <c r="D334" s="2">
        <v>0</v>
      </c>
      <c r="E334" s="2">
        <v>0</v>
      </c>
      <c r="F334" s="2">
        <f>VLOOKUP(Reach21[[#This Row],[Station]],'[10]Reach and Share'!$A$2:$B$562,2,0)</f>
        <v>0</v>
      </c>
      <c r="G334" s="2">
        <f>Reach21[[#This Row],[Q1''2025]]-Reach21[[#This Row],[Q4''2024]]</f>
        <v>0</v>
      </c>
    </row>
    <row r="335" spans="1:7" x14ac:dyDescent="0.45">
      <c r="A335" s="3" t="s">
        <v>80</v>
      </c>
      <c r="B335" s="2">
        <v>0</v>
      </c>
      <c r="C335" s="2">
        <v>0</v>
      </c>
      <c r="D335" s="2">
        <v>0</v>
      </c>
      <c r="E335" s="2">
        <v>0</v>
      </c>
      <c r="F335" s="2">
        <f>VLOOKUP(Reach21[[#This Row],[Station]],'[10]Reach and Share'!$A$2:$B$562,2,0)</f>
        <v>0</v>
      </c>
      <c r="G335" s="2">
        <f>Reach21[[#This Row],[Q1''2025]]-Reach21[[#This Row],[Q4''2024]]</f>
        <v>0</v>
      </c>
    </row>
    <row r="336" spans="1:7" x14ac:dyDescent="0.45">
      <c r="A336" s="3" t="s">
        <v>16</v>
      </c>
      <c r="B336" s="2">
        <v>0</v>
      </c>
      <c r="C336" s="2">
        <v>0</v>
      </c>
      <c r="D336" s="2">
        <v>0</v>
      </c>
      <c r="E336" s="2">
        <v>0</v>
      </c>
      <c r="F336" s="2">
        <f>VLOOKUP(Reach21[[#This Row],[Station]],'[10]Reach and Share'!$A$2:$B$562,2,0)</f>
        <v>0</v>
      </c>
      <c r="G336" s="2">
        <f>Reach21[[#This Row],[Q1''2025]]-Reach21[[#This Row],[Q4''2024]]</f>
        <v>0</v>
      </c>
    </row>
    <row r="337" spans="1:7" x14ac:dyDescent="0.45">
      <c r="A337" s="3" t="s">
        <v>499</v>
      </c>
      <c r="B337" s="2">
        <v>0</v>
      </c>
      <c r="C337" s="2"/>
      <c r="D337" s="2"/>
      <c r="E337" s="2">
        <v>0</v>
      </c>
      <c r="F337" s="2">
        <f>VLOOKUP(Reach21[[#This Row],[Station]],'[10]Reach and Share'!$A$2:$B$562,2,0)</f>
        <v>0</v>
      </c>
      <c r="G337" s="2">
        <f>Reach21[[#This Row],[Q1''2025]]-Reach21[[#This Row],[Q4''2024]]</f>
        <v>0</v>
      </c>
    </row>
    <row r="338" spans="1:7" x14ac:dyDescent="0.45">
      <c r="A338" s="3" t="s">
        <v>312</v>
      </c>
      <c r="B338" s="2">
        <v>0</v>
      </c>
      <c r="C338" s="2">
        <v>0</v>
      </c>
      <c r="D338" s="2">
        <v>0</v>
      </c>
      <c r="E338" s="2">
        <v>0</v>
      </c>
      <c r="F338" s="2">
        <f>VLOOKUP(Reach21[[#This Row],[Station]],'[10]Reach and Share'!$A$2:$B$562,2,0)</f>
        <v>0</v>
      </c>
      <c r="G338" s="2">
        <f>Reach21[[#This Row],[Q1''2025]]-Reach21[[#This Row],[Q4''2024]]</f>
        <v>0</v>
      </c>
    </row>
    <row r="339" spans="1:7" x14ac:dyDescent="0.45">
      <c r="A339" s="3" t="s">
        <v>306</v>
      </c>
      <c r="B339" s="2">
        <v>0</v>
      </c>
      <c r="C339" s="2">
        <v>0</v>
      </c>
      <c r="D339" s="2">
        <v>0</v>
      </c>
      <c r="E339" s="2">
        <v>0</v>
      </c>
      <c r="F339" s="2">
        <f>VLOOKUP(Reach21[[#This Row],[Station]],'[10]Reach and Share'!$A$2:$B$562,2,0)</f>
        <v>0</v>
      </c>
      <c r="G339" s="2">
        <f>Reach21[[#This Row],[Q1''2025]]-Reach21[[#This Row],[Q4''2024]]</f>
        <v>0</v>
      </c>
    </row>
    <row r="340" spans="1:7" x14ac:dyDescent="0.45">
      <c r="A340" s="3" t="s">
        <v>513</v>
      </c>
      <c r="B340" s="2">
        <v>0</v>
      </c>
      <c r="C340" s="2"/>
      <c r="D340" s="2"/>
      <c r="E340" s="2">
        <v>0</v>
      </c>
      <c r="F340" s="2">
        <f>VLOOKUP(Reach21[[#This Row],[Station]],'[10]Reach and Share'!$A$2:$B$562,2,0)</f>
        <v>0</v>
      </c>
      <c r="G340" s="2">
        <f>Reach21[[#This Row],[Q1''2025]]-Reach21[[#This Row],[Q4''2024]]</f>
        <v>0</v>
      </c>
    </row>
    <row r="341" spans="1:7" x14ac:dyDescent="0.45">
      <c r="A341" s="3" t="s">
        <v>505</v>
      </c>
      <c r="B341" s="2">
        <v>0</v>
      </c>
      <c r="C341" s="2"/>
      <c r="D341" s="2"/>
      <c r="E341" s="2">
        <v>0</v>
      </c>
      <c r="F341" s="2">
        <f>VLOOKUP(Reach21[[#This Row],[Station]],'[10]Reach and Share'!$A$2:$B$562,2,0)</f>
        <v>0</v>
      </c>
      <c r="G341" s="2">
        <f>Reach21[[#This Row],[Q1''2025]]-Reach21[[#This Row],[Q4''2024]]</f>
        <v>0</v>
      </c>
    </row>
    <row r="342" spans="1:7" x14ac:dyDescent="0.45">
      <c r="A342" s="3" t="s">
        <v>486</v>
      </c>
      <c r="B342" s="2">
        <v>0</v>
      </c>
      <c r="C342" s="2"/>
      <c r="D342" s="2">
        <v>0</v>
      </c>
      <c r="E342" s="2">
        <v>0</v>
      </c>
      <c r="F342" s="2">
        <f>VLOOKUP(Reach21[[#This Row],[Station]],'[10]Reach and Share'!$A$2:$B$562,2,0)</f>
        <v>0</v>
      </c>
      <c r="G342" s="2">
        <f>Reach21[[#This Row],[Q1''2025]]-Reach21[[#This Row],[Q4''2024]]</f>
        <v>0</v>
      </c>
    </row>
    <row r="343" spans="1:7" x14ac:dyDescent="0.45">
      <c r="A343" s="3" t="s">
        <v>84</v>
      </c>
      <c r="B343" s="2">
        <v>0</v>
      </c>
      <c r="C343" s="2">
        <v>0</v>
      </c>
      <c r="D343" s="2">
        <v>0</v>
      </c>
      <c r="E343" s="2">
        <v>0</v>
      </c>
      <c r="F343" s="2">
        <f>VLOOKUP(Reach21[[#This Row],[Station]],'[10]Reach and Share'!$A$2:$B$562,2,0)</f>
        <v>0</v>
      </c>
      <c r="G343" s="2">
        <f>Reach21[[#This Row],[Q1''2025]]-Reach21[[#This Row],[Q4''2024]]</f>
        <v>0</v>
      </c>
    </row>
    <row r="344" spans="1:7" x14ac:dyDescent="0.45">
      <c r="A344" s="3" t="s">
        <v>311</v>
      </c>
      <c r="B344" s="2">
        <v>0</v>
      </c>
      <c r="C344" s="2">
        <v>0</v>
      </c>
      <c r="D344" s="2">
        <v>0</v>
      </c>
      <c r="E344" s="2">
        <v>0</v>
      </c>
      <c r="F344" s="2">
        <f>VLOOKUP(Reach21[[#This Row],[Station]],'[10]Reach and Share'!$A$2:$B$562,2,0)</f>
        <v>0</v>
      </c>
      <c r="G344" s="2">
        <f>Reach21[[#This Row],[Q1''2025]]-Reach21[[#This Row],[Q4''2024]]</f>
        <v>0</v>
      </c>
    </row>
    <row r="345" spans="1:7" x14ac:dyDescent="0.45">
      <c r="A345" s="3" t="s">
        <v>487</v>
      </c>
      <c r="B345" s="2">
        <v>6.9999999999999999E-4</v>
      </c>
      <c r="C345" s="2"/>
      <c r="D345" s="2">
        <v>6.9999999999999999E-4</v>
      </c>
      <c r="E345" s="2">
        <v>0</v>
      </c>
      <c r="F345" s="2">
        <f>VLOOKUP(Reach21[[#This Row],[Station]],'[10]Reach and Share'!$A$2:$B$562,2,0)</f>
        <v>0</v>
      </c>
      <c r="G345" s="2">
        <f>Reach21[[#This Row],[Q1''2025]]-Reach21[[#This Row],[Q4''2024]]</f>
        <v>0</v>
      </c>
    </row>
    <row r="346" spans="1:7" x14ac:dyDescent="0.45">
      <c r="A346" s="3" t="s">
        <v>89</v>
      </c>
      <c r="B346" s="2">
        <v>0</v>
      </c>
      <c r="C346" s="2">
        <v>0</v>
      </c>
      <c r="D346" s="2">
        <v>0</v>
      </c>
      <c r="E346" s="2">
        <v>0</v>
      </c>
      <c r="F346" s="2">
        <f>VLOOKUP(Reach21[[#This Row],[Station]],'[10]Reach and Share'!$A$2:$B$562,2,0)</f>
        <v>0</v>
      </c>
      <c r="G346" s="2">
        <f>Reach21[[#This Row],[Q1''2025]]-Reach21[[#This Row],[Q4''2024]]</f>
        <v>0</v>
      </c>
    </row>
    <row r="347" spans="1:7" x14ac:dyDescent="0.45">
      <c r="A347" s="3" t="s">
        <v>85</v>
      </c>
      <c r="B347" s="2">
        <v>0</v>
      </c>
      <c r="C347" s="2">
        <v>0</v>
      </c>
      <c r="D347" s="2">
        <v>0</v>
      </c>
      <c r="E347" s="2">
        <v>0</v>
      </c>
      <c r="F347" s="2">
        <f>VLOOKUP(Reach21[[#This Row],[Station]],'[10]Reach and Share'!$A$2:$B$562,2,0)</f>
        <v>0</v>
      </c>
      <c r="G347" s="2">
        <f>Reach21[[#This Row],[Q1''2025]]-Reach21[[#This Row],[Q4''2024]]</f>
        <v>0</v>
      </c>
    </row>
    <row r="348" spans="1:7" x14ac:dyDescent="0.45">
      <c r="A348" s="3" t="s">
        <v>75</v>
      </c>
      <c r="B348" s="2">
        <v>0</v>
      </c>
      <c r="C348" s="2">
        <v>0</v>
      </c>
      <c r="D348" s="2">
        <v>0</v>
      </c>
      <c r="E348" s="2">
        <v>0</v>
      </c>
      <c r="F348" s="2">
        <f>VLOOKUP(Reach21[[#This Row],[Station]],'[10]Reach and Share'!$A$2:$B$562,2,0)</f>
        <v>0</v>
      </c>
      <c r="G348" s="2">
        <f>Reach21[[#This Row],[Q1''2025]]-Reach21[[#This Row],[Q4''2024]]</f>
        <v>0</v>
      </c>
    </row>
    <row r="349" spans="1:7" x14ac:dyDescent="0.45">
      <c r="A349" s="3" t="s">
        <v>148</v>
      </c>
      <c r="B349" s="2">
        <v>0</v>
      </c>
      <c r="C349" s="2">
        <v>0</v>
      </c>
      <c r="D349" s="2">
        <v>1.1999999999999999E-3</v>
      </c>
      <c r="E349" s="2">
        <v>0</v>
      </c>
      <c r="F349" s="2">
        <f>VLOOKUP(Reach21[[#This Row],[Station]],'[10]Reach and Share'!$A$2:$B$562,2,0)</f>
        <v>0</v>
      </c>
      <c r="G349" s="2">
        <f>Reach21[[#This Row],[Q1''2025]]-Reach21[[#This Row],[Q4''2024]]</f>
        <v>0</v>
      </c>
    </row>
    <row r="350" spans="1:7" x14ac:dyDescent="0.45">
      <c r="A350" s="3" t="s">
        <v>299</v>
      </c>
      <c r="B350" s="2">
        <v>0</v>
      </c>
      <c r="C350" s="2">
        <v>0</v>
      </c>
      <c r="D350" s="2">
        <v>0</v>
      </c>
      <c r="E350" s="2">
        <v>0</v>
      </c>
      <c r="F350" s="2">
        <f>VLOOKUP(Reach21[[#This Row],[Station]],'[10]Reach and Share'!$A$2:$B$562,2,0)</f>
        <v>0</v>
      </c>
      <c r="G350" s="2">
        <f>Reach21[[#This Row],[Q1''2025]]-Reach21[[#This Row],[Q4''2024]]</f>
        <v>0</v>
      </c>
    </row>
    <row r="351" spans="1:7" x14ac:dyDescent="0.45">
      <c r="A351" s="3" t="s">
        <v>333</v>
      </c>
      <c r="B351" s="2">
        <v>0</v>
      </c>
      <c r="C351" s="2">
        <v>0</v>
      </c>
      <c r="D351" s="2">
        <v>0</v>
      </c>
      <c r="E351" s="2">
        <v>0</v>
      </c>
      <c r="F351" s="2">
        <f>VLOOKUP(Reach21[[#This Row],[Station]],'[10]Reach and Share'!$A$2:$B$562,2,0)</f>
        <v>0</v>
      </c>
      <c r="G351" s="2">
        <f>Reach21[[#This Row],[Q1''2025]]-Reach21[[#This Row],[Q4''2024]]</f>
        <v>0</v>
      </c>
    </row>
    <row r="352" spans="1:7" x14ac:dyDescent="0.45">
      <c r="A352" s="3" t="s">
        <v>194</v>
      </c>
      <c r="B352" s="2">
        <v>0</v>
      </c>
      <c r="C352" s="2">
        <v>0</v>
      </c>
      <c r="D352" s="2">
        <v>0</v>
      </c>
      <c r="E352" s="2">
        <v>0</v>
      </c>
      <c r="F352" s="2">
        <f>VLOOKUP(Reach21[[#This Row],[Station]],'[10]Reach and Share'!$A$2:$B$562,2,0)</f>
        <v>0</v>
      </c>
      <c r="G352" s="2">
        <f>Reach21[[#This Row],[Q1''2025]]-Reach21[[#This Row],[Q4''2024]]</f>
        <v>0</v>
      </c>
    </row>
    <row r="353" spans="1:7" x14ac:dyDescent="0.45">
      <c r="A353" s="3" t="s">
        <v>176</v>
      </c>
      <c r="B353" s="2">
        <v>0</v>
      </c>
      <c r="C353" s="2">
        <v>0</v>
      </c>
      <c r="D353" s="2">
        <v>0</v>
      </c>
      <c r="E353" s="2">
        <v>0</v>
      </c>
      <c r="F353" s="2">
        <f>VLOOKUP(Reach21[[#This Row],[Station]],'[10]Reach and Share'!$A$2:$B$562,2,0)</f>
        <v>0</v>
      </c>
      <c r="G353" s="2">
        <f>Reach21[[#This Row],[Q1''2025]]-Reach21[[#This Row],[Q4''2024]]</f>
        <v>0</v>
      </c>
    </row>
    <row r="354" spans="1:7" x14ac:dyDescent="0.45">
      <c r="A354" s="3" t="s">
        <v>151</v>
      </c>
      <c r="B354" s="2">
        <v>0</v>
      </c>
      <c r="C354" s="2">
        <v>0</v>
      </c>
      <c r="D354" s="2">
        <v>0</v>
      </c>
      <c r="E354" s="2">
        <v>0</v>
      </c>
      <c r="F354" s="2">
        <f>VLOOKUP(Reach21[[#This Row],[Station]],'[10]Reach and Share'!$A$2:$B$562,2,0)</f>
        <v>0</v>
      </c>
      <c r="G354" s="2">
        <f>Reach21[[#This Row],[Q1''2025]]-Reach21[[#This Row],[Q4''2024]]</f>
        <v>0</v>
      </c>
    </row>
    <row r="355" spans="1:7" x14ac:dyDescent="0.45">
      <c r="A355" s="3" t="s">
        <v>461</v>
      </c>
      <c r="B355" s="2">
        <v>0</v>
      </c>
      <c r="C355" s="2"/>
      <c r="D355" s="2">
        <v>0</v>
      </c>
      <c r="E355" s="2">
        <v>0</v>
      </c>
      <c r="F355" s="2">
        <f>VLOOKUP(Reach21[[#This Row],[Station]],'[10]Reach and Share'!$A$2:$B$562,2,0)</f>
        <v>0</v>
      </c>
      <c r="G355" s="2">
        <f>Reach21[[#This Row],[Q1''2025]]-Reach21[[#This Row],[Q4''2024]]</f>
        <v>0</v>
      </c>
    </row>
    <row r="356" spans="1:7" x14ac:dyDescent="0.45">
      <c r="A356" s="3" t="s">
        <v>449</v>
      </c>
      <c r="B356" s="2">
        <v>0</v>
      </c>
      <c r="C356" s="2">
        <v>0</v>
      </c>
      <c r="D356" s="2">
        <v>0</v>
      </c>
      <c r="E356" s="2">
        <v>0</v>
      </c>
      <c r="F356" s="2">
        <f>VLOOKUP(Reach21[[#This Row],[Station]],'[10]Reach and Share'!$A$2:$B$562,2,0)</f>
        <v>0</v>
      </c>
      <c r="G356" s="2">
        <f>Reach21[[#This Row],[Q1''2025]]-Reach21[[#This Row],[Q4''2024]]</f>
        <v>0</v>
      </c>
    </row>
    <row r="357" spans="1:7" x14ac:dyDescent="0.45">
      <c r="A357" s="3" t="s">
        <v>88</v>
      </c>
      <c r="B357" s="2">
        <v>0</v>
      </c>
      <c r="C357" s="2">
        <v>6.9999999999999999E-4</v>
      </c>
      <c r="D357" s="2">
        <v>0</v>
      </c>
      <c r="E357" s="2">
        <v>0</v>
      </c>
      <c r="F357" s="2">
        <f>VLOOKUP(Reach21[[#This Row],[Station]],'[10]Reach and Share'!$A$2:$B$562,2,0)</f>
        <v>0</v>
      </c>
      <c r="G357" s="2">
        <f>Reach21[[#This Row],[Q1''2025]]-Reach21[[#This Row],[Q4''2024]]</f>
        <v>0</v>
      </c>
    </row>
    <row r="358" spans="1:7" x14ac:dyDescent="0.45">
      <c r="A358" s="3" t="s">
        <v>327</v>
      </c>
      <c r="B358" s="2">
        <v>0</v>
      </c>
      <c r="C358" s="2">
        <v>0</v>
      </c>
      <c r="D358" s="2">
        <v>0</v>
      </c>
      <c r="E358" s="2">
        <v>0</v>
      </c>
      <c r="F358" s="2">
        <f>VLOOKUP(Reach21[[#This Row],[Station]],'[10]Reach and Share'!$A$2:$B$562,2,0)</f>
        <v>0</v>
      </c>
      <c r="G358" s="2">
        <f>Reach21[[#This Row],[Q1''2025]]-Reach21[[#This Row],[Q4''2024]]</f>
        <v>0</v>
      </c>
    </row>
    <row r="359" spans="1:7" x14ac:dyDescent="0.45">
      <c r="A359" s="3" t="s">
        <v>335</v>
      </c>
      <c r="B359" s="2">
        <v>0</v>
      </c>
      <c r="C359" s="2">
        <v>0</v>
      </c>
      <c r="D359" s="2">
        <v>0</v>
      </c>
      <c r="E359" s="2">
        <v>0</v>
      </c>
      <c r="F359" s="2">
        <f>VLOOKUP(Reach21[[#This Row],[Station]],'[10]Reach and Share'!$A$2:$B$562,2,0)</f>
        <v>0</v>
      </c>
      <c r="G359" s="2">
        <f>Reach21[[#This Row],[Q1''2025]]-Reach21[[#This Row],[Q4''2024]]</f>
        <v>0</v>
      </c>
    </row>
    <row r="360" spans="1:7" x14ac:dyDescent="0.45">
      <c r="A360" s="3" t="s">
        <v>232</v>
      </c>
      <c r="B360" s="2">
        <v>0</v>
      </c>
      <c r="C360" s="2">
        <v>0</v>
      </c>
      <c r="D360" s="2">
        <v>0</v>
      </c>
      <c r="E360" s="2">
        <v>0</v>
      </c>
      <c r="F360" s="2">
        <f>VLOOKUP(Reach21[[#This Row],[Station]],'[10]Reach and Share'!$A$2:$B$562,2,0)</f>
        <v>0</v>
      </c>
      <c r="G360" s="2">
        <f>Reach21[[#This Row],[Q1''2025]]-Reach21[[#This Row],[Q4''2024]]</f>
        <v>0</v>
      </c>
    </row>
    <row r="361" spans="1:7" x14ac:dyDescent="0.45">
      <c r="A361" s="3" t="s">
        <v>165</v>
      </c>
      <c r="B361" s="2">
        <v>0</v>
      </c>
      <c r="C361" s="2">
        <v>0</v>
      </c>
      <c r="D361" s="2">
        <v>0</v>
      </c>
      <c r="E361" s="2">
        <v>0</v>
      </c>
      <c r="F361" s="2">
        <f>VLOOKUP(Reach21[[#This Row],[Station]],'[10]Reach and Share'!$A$2:$B$562,2,0)</f>
        <v>0</v>
      </c>
      <c r="G361" s="2">
        <f>Reach21[[#This Row],[Q1''2025]]-Reach21[[#This Row],[Q4''2024]]</f>
        <v>0</v>
      </c>
    </row>
    <row r="362" spans="1:7" x14ac:dyDescent="0.45">
      <c r="A362" s="3" t="s">
        <v>83</v>
      </c>
      <c r="B362" s="2">
        <v>0</v>
      </c>
      <c r="C362" s="2">
        <v>0</v>
      </c>
      <c r="D362" s="2">
        <v>0</v>
      </c>
      <c r="E362" s="2">
        <v>0</v>
      </c>
      <c r="F362" s="2">
        <f>VLOOKUP(Reach21[[#This Row],[Station]],'[10]Reach and Share'!$A$2:$B$562,2,0)</f>
        <v>0</v>
      </c>
      <c r="G362" s="2">
        <f>Reach21[[#This Row],[Q1''2025]]-Reach21[[#This Row],[Q4''2024]]</f>
        <v>0</v>
      </c>
    </row>
    <row r="363" spans="1:7" x14ac:dyDescent="0.45">
      <c r="A363" s="3" t="s">
        <v>314</v>
      </c>
      <c r="B363" s="2">
        <v>0</v>
      </c>
      <c r="C363" s="2">
        <v>0</v>
      </c>
      <c r="D363" s="2">
        <v>0</v>
      </c>
      <c r="E363" s="2">
        <v>0</v>
      </c>
      <c r="F363" s="2">
        <f>VLOOKUP(Reach21[[#This Row],[Station]],'[10]Reach and Share'!$A$2:$B$562,2,0)</f>
        <v>0</v>
      </c>
      <c r="G363" s="2">
        <f>Reach21[[#This Row],[Q1''2025]]-Reach21[[#This Row],[Q4''2024]]</f>
        <v>0</v>
      </c>
    </row>
    <row r="364" spans="1:7" x14ac:dyDescent="0.45">
      <c r="A364" s="3" t="s">
        <v>440</v>
      </c>
      <c r="B364" s="2">
        <v>0</v>
      </c>
      <c r="C364" s="2">
        <v>0</v>
      </c>
      <c r="D364" s="2">
        <v>0</v>
      </c>
      <c r="E364" s="2">
        <v>0</v>
      </c>
      <c r="F364" s="2">
        <f>VLOOKUP(Reach21[[#This Row],[Station]],'[10]Reach and Share'!$A$2:$B$562,2,0)</f>
        <v>0</v>
      </c>
      <c r="G364" s="2">
        <f>Reach21[[#This Row],[Q1''2025]]-Reach21[[#This Row],[Q4''2024]]</f>
        <v>0</v>
      </c>
    </row>
    <row r="365" spans="1:7" x14ac:dyDescent="0.45">
      <c r="A365" s="3" t="s">
        <v>234</v>
      </c>
      <c r="B365" s="2">
        <v>0</v>
      </c>
      <c r="C365" s="2">
        <v>0</v>
      </c>
      <c r="D365" s="2">
        <v>0</v>
      </c>
      <c r="E365" s="2">
        <v>0</v>
      </c>
      <c r="F365" s="2">
        <f>VLOOKUP(Reach21[[#This Row],[Station]],'[10]Reach and Share'!$A$2:$B$562,2,0)</f>
        <v>0</v>
      </c>
      <c r="G365" s="2">
        <f>Reach21[[#This Row],[Q1''2025]]-Reach21[[#This Row],[Q4''2024]]</f>
        <v>0</v>
      </c>
    </row>
    <row r="366" spans="1:7" x14ac:dyDescent="0.45">
      <c r="A366" s="3" t="s">
        <v>294</v>
      </c>
      <c r="B366" s="2">
        <v>0</v>
      </c>
      <c r="C366" s="2">
        <v>0</v>
      </c>
      <c r="D366" s="2">
        <v>0</v>
      </c>
      <c r="E366" s="2">
        <v>0</v>
      </c>
      <c r="F366" s="2">
        <f>VLOOKUP(Reach21[[#This Row],[Station]],'[10]Reach and Share'!$A$2:$B$562,2,0)</f>
        <v>0</v>
      </c>
      <c r="G366" s="2">
        <f>Reach21[[#This Row],[Q1''2025]]-Reach21[[#This Row],[Q4''2024]]</f>
        <v>0</v>
      </c>
    </row>
    <row r="367" spans="1:7" x14ac:dyDescent="0.45">
      <c r="A367" s="3" t="s">
        <v>296</v>
      </c>
      <c r="B367" s="2">
        <v>0</v>
      </c>
      <c r="C367" s="2">
        <v>0</v>
      </c>
      <c r="D367" s="2">
        <v>0</v>
      </c>
      <c r="E367" s="2">
        <v>0</v>
      </c>
      <c r="F367" s="2">
        <f>VLOOKUP(Reach21[[#This Row],[Station]],'[10]Reach and Share'!$A$2:$B$562,2,0)</f>
        <v>0</v>
      </c>
      <c r="G367" s="2">
        <f>Reach21[[#This Row],[Q1''2025]]-Reach21[[#This Row],[Q4''2024]]</f>
        <v>0</v>
      </c>
    </row>
    <row r="368" spans="1:7" x14ac:dyDescent="0.45">
      <c r="A368" s="3" t="s">
        <v>298</v>
      </c>
      <c r="B368" s="2">
        <v>0</v>
      </c>
      <c r="C368" s="2">
        <v>0</v>
      </c>
      <c r="D368" s="2">
        <v>0</v>
      </c>
      <c r="E368" s="2">
        <v>0</v>
      </c>
      <c r="F368" s="2">
        <f>VLOOKUP(Reach21[[#This Row],[Station]],'[10]Reach and Share'!$A$2:$B$562,2,0)</f>
        <v>0</v>
      </c>
      <c r="G368" s="2">
        <f>Reach21[[#This Row],[Q1''2025]]-Reach21[[#This Row],[Q4''2024]]</f>
        <v>0</v>
      </c>
    </row>
    <row r="369" spans="1:7" x14ac:dyDescent="0.45">
      <c r="A369" s="3" t="s">
        <v>157</v>
      </c>
      <c r="B369" s="2">
        <v>0</v>
      </c>
      <c r="C369" s="2">
        <v>0</v>
      </c>
      <c r="D369" s="2">
        <v>0</v>
      </c>
      <c r="E369" s="2">
        <v>0</v>
      </c>
      <c r="F369" s="2">
        <f>VLOOKUP(Reach21[[#This Row],[Station]],'[10]Reach and Share'!$A$2:$B$562,2,0)</f>
        <v>0</v>
      </c>
      <c r="G369" s="2">
        <f>Reach21[[#This Row],[Q1''2025]]-Reach21[[#This Row],[Q4''2024]]</f>
        <v>0</v>
      </c>
    </row>
    <row r="370" spans="1:7" x14ac:dyDescent="0.45">
      <c r="A370" s="3" t="s">
        <v>297</v>
      </c>
      <c r="B370" s="2">
        <v>0</v>
      </c>
      <c r="C370" s="2">
        <v>0</v>
      </c>
      <c r="D370" s="2">
        <v>0</v>
      </c>
      <c r="E370" s="2">
        <v>0</v>
      </c>
      <c r="F370" s="2">
        <f>VLOOKUP(Reach21[[#This Row],[Station]],'[10]Reach and Share'!$A$2:$B$562,2,0)</f>
        <v>0</v>
      </c>
      <c r="G370" s="2">
        <f>Reach21[[#This Row],[Q1''2025]]-Reach21[[#This Row],[Q4''2024]]</f>
        <v>0</v>
      </c>
    </row>
    <row r="371" spans="1:7" x14ac:dyDescent="0.45">
      <c r="A371" s="3" t="s">
        <v>293</v>
      </c>
      <c r="B371" s="2">
        <v>0</v>
      </c>
      <c r="C371" s="2">
        <v>0</v>
      </c>
      <c r="D371" s="2">
        <v>0</v>
      </c>
      <c r="E371" s="2">
        <v>0</v>
      </c>
      <c r="F371" s="2">
        <f>VLOOKUP(Reach21[[#This Row],[Station]],'[10]Reach and Share'!$A$2:$B$562,2,0)</f>
        <v>0</v>
      </c>
      <c r="G371" s="2">
        <f>Reach21[[#This Row],[Q1''2025]]-Reach21[[#This Row],[Q4''2024]]</f>
        <v>0</v>
      </c>
    </row>
    <row r="372" spans="1:7" x14ac:dyDescent="0.45">
      <c r="A372" s="3" t="s">
        <v>303</v>
      </c>
      <c r="B372" s="2">
        <v>0</v>
      </c>
      <c r="C372" s="2">
        <v>0</v>
      </c>
      <c r="D372" s="2">
        <v>0</v>
      </c>
      <c r="E372" s="2">
        <v>0</v>
      </c>
      <c r="F372" s="2">
        <f>VLOOKUP(Reach21[[#This Row],[Station]],'[10]Reach and Share'!$A$2:$B$562,2,0)</f>
        <v>0</v>
      </c>
      <c r="G372" s="2">
        <f>Reach21[[#This Row],[Q1''2025]]-Reach21[[#This Row],[Q4''2024]]</f>
        <v>0</v>
      </c>
    </row>
    <row r="373" spans="1:7" x14ac:dyDescent="0.45">
      <c r="A373" s="3" t="s">
        <v>467</v>
      </c>
      <c r="B373" s="2">
        <v>0</v>
      </c>
      <c r="C373" s="2"/>
      <c r="D373" s="2">
        <v>0</v>
      </c>
      <c r="E373" s="2">
        <v>0</v>
      </c>
      <c r="F373" s="2">
        <f>VLOOKUP(Reach21[[#This Row],[Station]],'[10]Reach and Share'!$A$2:$B$562,2,0)</f>
        <v>0</v>
      </c>
      <c r="G373" s="2">
        <f>Reach21[[#This Row],[Q1''2025]]-Reach21[[#This Row],[Q4''2024]]</f>
        <v>0</v>
      </c>
    </row>
    <row r="374" spans="1:7" x14ac:dyDescent="0.45">
      <c r="A374" s="3" t="s">
        <v>38</v>
      </c>
      <c r="B374" s="2">
        <v>0</v>
      </c>
      <c r="C374" s="2">
        <v>0</v>
      </c>
      <c r="D374" s="2">
        <v>0</v>
      </c>
      <c r="E374" s="2">
        <v>0</v>
      </c>
      <c r="F374" s="2">
        <f>VLOOKUP(Reach21[[#This Row],[Station]],'[10]Reach and Share'!$A$2:$B$562,2,0)</f>
        <v>0</v>
      </c>
      <c r="G374" s="2">
        <f>Reach21[[#This Row],[Q1''2025]]-Reach21[[#This Row],[Q4''2024]]</f>
        <v>0</v>
      </c>
    </row>
    <row r="375" spans="1:7" x14ac:dyDescent="0.45">
      <c r="A375" s="3" t="s">
        <v>171</v>
      </c>
      <c r="B375" s="2">
        <v>0</v>
      </c>
      <c r="C375" s="2">
        <v>0</v>
      </c>
      <c r="D375" s="2">
        <v>0</v>
      </c>
      <c r="E375" s="2">
        <v>0</v>
      </c>
      <c r="F375" s="2">
        <f>VLOOKUP(Reach21[[#This Row],[Station]],'[10]Reach and Share'!$A$2:$B$562,2,0)</f>
        <v>0</v>
      </c>
      <c r="G375" s="2">
        <f>Reach21[[#This Row],[Q1''2025]]-Reach21[[#This Row],[Q4''2024]]</f>
        <v>0</v>
      </c>
    </row>
    <row r="376" spans="1:7" x14ac:dyDescent="0.45">
      <c r="A376" s="3" t="s">
        <v>313</v>
      </c>
      <c r="B376" s="2">
        <v>0</v>
      </c>
      <c r="C376" s="2">
        <v>0</v>
      </c>
      <c r="D376" s="2">
        <v>0</v>
      </c>
      <c r="E376" s="2">
        <v>0</v>
      </c>
      <c r="F376" s="2">
        <f>VLOOKUP(Reach21[[#This Row],[Station]],'[10]Reach and Share'!$A$2:$B$562,2,0)</f>
        <v>0</v>
      </c>
      <c r="G376" s="2">
        <f>Reach21[[#This Row],[Q1''2025]]-Reach21[[#This Row],[Q4''2024]]</f>
        <v>0</v>
      </c>
    </row>
    <row r="377" spans="1:7" x14ac:dyDescent="0.45">
      <c r="A377" s="3" t="s">
        <v>459</v>
      </c>
      <c r="B377" s="2">
        <v>0</v>
      </c>
      <c r="C377" s="2">
        <v>0</v>
      </c>
      <c r="D377" s="2">
        <v>0</v>
      </c>
      <c r="E377" s="2">
        <v>0</v>
      </c>
      <c r="F377" s="2">
        <f>VLOOKUP(Reach21[[#This Row],[Station]],'[10]Reach and Share'!$A$2:$B$562,2,0)</f>
        <v>0</v>
      </c>
      <c r="G377" s="2">
        <f>Reach21[[#This Row],[Q1''2025]]-Reach21[[#This Row],[Q4''2024]]</f>
        <v>0</v>
      </c>
    </row>
    <row r="378" spans="1:7" x14ac:dyDescent="0.45">
      <c r="A378" s="3" t="s">
        <v>177</v>
      </c>
      <c r="B378" s="2">
        <v>0</v>
      </c>
      <c r="C378" s="2">
        <v>0</v>
      </c>
      <c r="D378" s="2">
        <v>0</v>
      </c>
      <c r="E378" s="2">
        <v>0</v>
      </c>
      <c r="F378" s="2">
        <f>VLOOKUP(Reach21[[#This Row],[Station]],'[10]Reach and Share'!$A$2:$B$562,2,0)</f>
        <v>0</v>
      </c>
      <c r="G378" s="2">
        <f>Reach21[[#This Row],[Q1''2025]]-Reach21[[#This Row],[Q4''2024]]</f>
        <v>0</v>
      </c>
    </row>
    <row r="379" spans="1:7" x14ac:dyDescent="0.45">
      <c r="A379" s="3" t="s">
        <v>403</v>
      </c>
      <c r="B379" s="2">
        <v>0</v>
      </c>
      <c r="C379" s="2">
        <v>0</v>
      </c>
      <c r="D379" s="2">
        <v>0</v>
      </c>
      <c r="E379" s="2">
        <v>0</v>
      </c>
      <c r="F379" s="2">
        <f>VLOOKUP(Reach21[[#This Row],[Station]],'[10]Reach and Share'!$A$2:$B$562,2,0)</f>
        <v>0</v>
      </c>
      <c r="G379" s="2">
        <f>Reach21[[#This Row],[Q1''2025]]-Reach21[[#This Row],[Q4''2024]]</f>
        <v>0</v>
      </c>
    </row>
    <row r="380" spans="1:7" x14ac:dyDescent="0.45">
      <c r="A380" s="3" t="s">
        <v>468</v>
      </c>
      <c r="B380" s="2">
        <v>0</v>
      </c>
      <c r="C380" s="2"/>
      <c r="D380" s="2">
        <v>0</v>
      </c>
      <c r="E380" s="2">
        <v>0</v>
      </c>
      <c r="F380" s="2">
        <f>VLOOKUP(Reach21[[#This Row],[Station]],'[10]Reach and Share'!$A$2:$B$562,2,0)</f>
        <v>0</v>
      </c>
      <c r="G380" s="2">
        <f>Reach21[[#This Row],[Q1''2025]]-Reach21[[#This Row],[Q4''2024]]</f>
        <v>0</v>
      </c>
    </row>
    <row r="381" spans="1:7" x14ac:dyDescent="0.45">
      <c r="A381" s="3" t="s">
        <v>402</v>
      </c>
      <c r="B381" s="2">
        <v>0</v>
      </c>
      <c r="C381" s="2">
        <v>0</v>
      </c>
      <c r="D381" s="2">
        <v>0</v>
      </c>
      <c r="E381" s="2">
        <v>0</v>
      </c>
      <c r="F381" s="2">
        <f>VLOOKUP(Reach21[[#This Row],[Station]],'[10]Reach and Share'!$A$2:$B$562,2,0)</f>
        <v>0</v>
      </c>
      <c r="G381" s="2">
        <f>Reach21[[#This Row],[Q1''2025]]-Reach21[[#This Row],[Q4''2024]]</f>
        <v>0</v>
      </c>
    </row>
    <row r="382" spans="1:7" x14ac:dyDescent="0.45">
      <c r="A382" s="3" t="s">
        <v>404</v>
      </c>
      <c r="B382" s="2">
        <v>0</v>
      </c>
      <c r="C382" s="2">
        <v>0</v>
      </c>
      <c r="D382" s="2">
        <v>0</v>
      </c>
      <c r="E382" s="2">
        <v>0</v>
      </c>
      <c r="F382" s="2">
        <f>VLOOKUP(Reach21[[#This Row],[Station]],'[10]Reach and Share'!$A$2:$B$562,2,0)</f>
        <v>0</v>
      </c>
      <c r="G382" s="2">
        <f>Reach21[[#This Row],[Q1''2025]]-Reach21[[#This Row],[Q4''2024]]</f>
        <v>0</v>
      </c>
    </row>
    <row r="383" spans="1:7" x14ac:dyDescent="0.45">
      <c r="A383" s="3" t="s">
        <v>465</v>
      </c>
      <c r="B383" s="2">
        <v>0</v>
      </c>
      <c r="C383" s="2"/>
      <c r="D383" s="2">
        <v>0</v>
      </c>
      <c r="E383" s="2">
        <v>0</v>
      </c>
      <c r="F383" s="2">
        <f>VLOOKUP(Reach21[[#This Row],[Station]],'[10]Reach and Share'!$A$2:$B$562,2,0)</f>
        <v>0</v>
      </c>
      <c r="G383" s="2">
        <f>Reach21[[#This Row],[Q1''2025]]-Reach21[[#This Row],[Q4''2024]]</f>
        <v>0</v>
      </c>
    </row>
    <row r="384" spans="1:7" x14ac:dyDescent="0.45">
      <c r="A384" s="3" t="s">
        <v>394</v>
      </c>
      <c r="B384" s="2">
        <v>0</v>
      </c>
      <c r="C384" s="2">
        <v>0</v>
      </c>
      <c r="D384" s="2">
        <v>0</v>
      </c>
      <c r="E384" s="2">
        <v>0</v>
      </c>
      <c r="F384" s="2">
        <f>VLOOKUP(Reach21[[#This Row],[Station]],'[10]Reach and Share'!$A$2:$B$562,2,0)</f>
        <v>0</v>
      </c>
      <c r="G384" s="2">
        <f>Reach21[[#This Row],[Q1''2025]]-Reach21[[#This Row],[Q4''2024]]</f>
        <v>0</v>
      </c>
    </row>
    <row r="385" spans="1:7" x14ac:dyDescent="0.45">
      <c r="A385" s="3" t="s">
        <v>405</v>
      </c>
      <c r="B385" s="2">
        <v>0</v>
      </c>
      <c r="C385" s="2">
        <v>0</v>
      </c>
      <c r="D385" s="2">
        <v>0</v>
      </c>
      <c r="E385" s="2">
        <v>0</v>
      </c>
      <c r="F385" s="2">
        <f>VLOOKUP(Reach21[[#This Row],[Station]],'[10]Reach and Share'!$A$2:$B$562,2,0)</f>
        <v>0</v>
      </c>
      <c r="G385" s="2">
        <f>Reach21[[#This Row],[Q1''2025]]-Reach21[[#This Row],[Q4''2024]]</f>
        <v>0</v>
      </c>
    </row>
    <row r="386" spans="1:7" x14ac:dyDescent="0.45">
      <c r="A386" s="3" t="s">
        <v>401</v>
      </c>
      <c r="B386" s="2">
        <v>0</v>
      </c>
      <c r="C386" s="2">
        <v>0</v>
      </c>
      <c r="D386" s="2">
        <v>0</v>
      </c>
      <c r="E386" s="2">
        <v>0</v>
      </c>
      <c r="F386" s="2">
        <f>VLOOKUP(Reach21[[#This Row],[Station]],'[10]Reach and Share'!$A$2:$B$562,2,0)</f>
        <v>0</v>
      </c>
      <c r="G386" s="2">
        <f>Reach21[[#This Row],[Q1''2025]]-Reach21[[#This Row],[Q4''2024]]</f>
        <v>0</v>
      </c>
    </row>
    <row r="387" spans="1:7" x14ac:dyDescent="0.45">
      <c r="A387" s="3" t="s">
        <v>475</v>
      </c>
      <c r="B387" s="2">
        <v>0</v>
      </c>
      <c r="C387" s="2"/>
      <c r="D387" s="2">
        <v>0</v>
      </c>
      <c r="E387" s="2">
        <v>0</v>
      </c>
      <c r="F387" s="2">
        <f>VLOOKUP(Reach21[[#This Row],[Station]],'[10]Reach and Share'!$A$2:$B$562,2,0)</f>
        <v>0</v>
      </c>
      <c r="G387" s="2">
        <f>Reach21[[#This Row],[Q1''2025]]-Reach21[[#This Row],[Q4''2024]]</f>
        <v>0</v>
      </c>
    </row>
    <row r="388" spans="1:7" x14ac:dyDescent="0.45">
      <c r="A388" s="3" t="s">
        <v>388</v>
      </c>
      <c r="B388" s="2">
        <v>0</v>
      </c>
      <c r="C388" s="2">
        <v>0</v>
      </c>
      <c r="D388" s="2">
        <v>0</v>
      </c>
      <c r="E388" s="2">
        <v>0</v>
      </c>
      <c r="F388" s="2">
        <f>VLOOKUP(Reach21[[#This Row],[Station]],'[10]Reach and Share'!$A$2:$B$562,2,0)</f>
        <v>0</v>
      </c>
      <c r="G388" s="2">
        <f>Reach21[[#This Row],[Q1''2025]]-Reach21[[#This Row],[Q4''2024]]</f>
        <v>0</v>
      </c>
    </row>
    <row r="389" spans="1:7" x14ac:dyDescent="0.45">
      <c r="A389" s="3" t="s">
        <v>397</v>
      </c>
      <c r="B389" s="2">
        <v>0</v>
      </c>
      <c r="C389" s="2">
        <v>0</v>
      </c>
      <c r="D389" s="2">
        <v>2.2000000000000001E-3</v>
      </c>
      <c r="E389" s="2">
        <v>0</v>
      </c>
      <c r="F389" s="2">
        <f>VLOOKUP(Reach21[[#This Row],[Station]],'[10]Reach and Share'!$A$2:$B$562,2,0)</f>
        <v>0</v>
      </c>
      <c r="G389" s="2">
        <f>Reach21[[#This Row],[Q1''2025]]-Reach21[[#This Row],[Q4''2024]]</f>
        <v>0</v>
      </c>
    </row>
    <row r="390" spans="1:7" x14ac:dyDescent="0.45">
      <c r="A390" s="3" t="s">
        <v>502</v>
      </c>
      <c r="B390" s="2">
        <v>0</v>
      </c>
      <c r="C390" s="2"/>
      <c r="D390" s="2"/>
      <c r="E390" s="2">
        <v>0</v>
      </c>
      <c r="F390" s="2">
        <f>VLOOKUP(Reach21[[#This Row],[Station]],'[10]Reach and Share'!$A$2:$B$562,2,0)</f>
        <v>0</v>
      </c>
      <c r="G390" s="2">
        <f>Reach21[[#This Row],[Q1''2025]]-Reach21[[#This Row],[Q4''2024]]</f>
        <v>0</v>
      </c>
    </row>
    <row r="391" spans="1:7" x14ac:dyDescent="0.45">
      <c r="A391" s="3" t="s">
        <v>400</v>
      </c>
      <c r="B391" s="2">
        <v>0</v>
      </c>
      <c r="C391" s="2">
        <v>0</v>
      </c>
      <c r="D391" s="2">
        <v>0</v>
      </c>
      <c r="E391" s="2">
        <v>0</v>
      </c>
      <c r="F391" s="2">
        <f>VLOOKUP(Reach21[[#This Row],[Station]],'[10]Reach and Share'!$A$2:$B$562,2,0)</f>
        <v>0</v>
      </c>
      <c r="G391" s="2">
        <f>Reach21[[#This Row],[Q1''2025]]-Reach21[[#This Row],[Q4''2024]]</f>
        <v>0</v>
      </c>
    </row>
    <row r="392" spans="1:7" x14ac:dyDescent="0.45">
      <c r="A392" s="3" t="s">
        <v>398</v>
      </c>
      <c r="B392" s="2">
        <v>0</v>
      </c>
      <c r="C392" s="2">
        <v>0</v>
      </c>
      <c r="D392" s="2">
        <v>0</v>
      </c>
      <c r="E392" s="2">
        <v>0</v>
      </c>
      <c r="F392" s="2">
        <f>VLOOKUP(Reach21[[#This Row],[Station]],'[10]Reach and Share'!$A$2:$B$562,2,0)</f>
        <v>0</v>
      </c>
      <c r="G392" s="2">
        <f>Reach21[[#This Row],[Q1''2025]]-Reach21[[#This Row],[Q4''2024]]</f>
        <v>0</v>
      </c>
    </row>
    <row r="393" spans="1:7" x14ac:dyDescent="0.45">
      <c r="A393" s="3" t="s">
        <v>521</v>
      </c>
      <c r="B393" s="2">
        <v>0</v>
      </c>
      <c r="C393" s="2"/>
      <c r="D393" s="2"/>
      <c r="E393" s="2">
        <v>0</v>
      </c>
      <c r="F393" s="2">
        <f>VLOOKUP(Reach21[[#This Row],[Station]],'[10]Reach and Share'!$A$2:$B$562,2,0)</f>
        <v>0</v>
      </c>
      <c r="G393" s="2">
        <f>Reach21[[#This Row],[Q1''2025]]-Reach21[[#This Row],[Q4''2024]]</f>
        <v>0</v>
      </c>
    </row>
    <row r="394" spans="1:7" x14ac:dyDescent="0.45">
      <c r="A394" s="3" t="s">
        <v>35</v>
      </c>
      <c r="B394" s="2">
        <v>0</v>
      </c>
      <c r="C394" s="2">
        <v>0</v>
      </c>
      <c r="D394" s="2">
        <v>0</v>
      </c>
      <c r="E394" s="2">
        <v>0</v>
      </c>
      <c r="F394" s="2">
        <f>VLOOKUP(Reach21[[#This Row],[Station]],'[10]Reach and Share'!$A$2:$B$562,2,0)</f>
        <v>0</v>
      </c>
      <c r="G394" s="2">
        <f>Reach21[[#This Row],[Q1''2025]]-Reach21[[#This Row],[Q4''2024]]</f>
        <v>0</v>
      </c>
    </row>
    <row r="395" spans="1:7" x14ac:dyDescent="0.45">
      <c r="A395" s="3" t="s">
        <v>339</v>
      </c>
      <c r="B395" s="2">
        <v>0</v>
      </c>
      <c r="C395" s="2">
        <v>0</v>
      </c>
      <c r="D395" s="2">
        <v>0</v>
      </c>
      <c r="E395" s="2">
        <v>0</v>
      </c>
      <c r="F395" s="2">
        <f>VLOOKUP(Reach21[[#This Row],[Station]],'[10]Reach and Share'!$A$2:$B$562,2,0)</f>
        <v>0</v>
      </c>
      <c r="G395" s="2">
        <f>Reach21[[#This Row],[Q1''2025]]-Reach21[[#This Row],[Q4''2024]]</f>
        <v>0</v>
      </c>
    </row>
    <row r="396" spans="1:7" x14ac:dyDescent="0.45">
      <c r="A396" s="3" t="s">
        <v>134</v>
      </c>
      <c r="B396" s="2">
        <v>0</v>
      </c>
      <c r="C396" s="2">
        <v>0</v>
      </c>
      <c r="D396" s="2">
        <v>0</v>
      </c>
      <c r="E396" s="2">
        <v>0</v>
      </c>
      <c r="F396" s="2">
        <f>VLOOKUP(Reach21[[#This Row],[Station]],'[10]Reach and Share'!$A$2:$B$562,2,0)</f>
        <v>0</v>
      </c>
      <c r="G396" s="2">
        <f>Reach21[[#This Row],[Q1''2025]]-Reach21[[#This Row],[Q4''2024]]</f>
        <v>0</v>
      </c>
    </row>
    <row r="397" spans="1:7" x14ac:dyDescent="0.45">
      <c r="A397" s="3" t="s">
        <v>172</v>
      </c>
      <c r="B397" s="2">
        <v>0</v>
      </c>
      <c r="C397" s="2">
        <v>0</v>
      </c>
      <c r="D397" s="2">
        <v>0</v>
      </c>
      <c r="E397" s="2">
        <v>0</v>
      </c>
      <c r="F397" s="2">
        <f>VLOOKUP(Reach21[[#This Row],[Station]],'[10]Reach and Share'!$A$2:$B$562,2,0)</f>
        <v>0</v>
      </c>
      <c r="G397" s="2">
        <f>Reach21[[#This Row],[Q1''2025]]-Reach21[[#This Row],[Q4''2024]]</f>
        <v>0</v>
      </c>
    </row>
    <row r="398" spans="1:7" x14ac:dyDescent="0.45">
      <c r="A398" s="3" t="s">
        <v>161</v>
      </c>
      <c r="B398" s="2">
        <v>0</v>
      </c>
      <c r="C398" s="2">
        <v>0</v>
      </c>
      <c r="D398" s="2">
        <v>0</v>
      </c>
      <c r="E398" s="2">
        <v>0</v>
      </c>
      <c r="F398" s="2">
        <f>VLOOKUP(Reach21[[#This Row],[Station]],'[10]Reach and Share'!$A$2:$B$562,2,0)</f>
        <v>0</v>
      </c>
      <c r="G398" s="2">
        <f>Reach21[[#This Row],[Q1''2025]]-Reach21[[#This Row],[Q4''2024]]</f>
        <v>0</v>
      </c>
    </row>
    <row r="399" spans="1:7" x14ac:dyDescent="0.45">
      <c r="A399" s="3" t="s">
        <v>458</v>
      </c>
      <c r="B399" s="2">
        <v>0</v>
      </c>
      <c r="C399" s="2">
        <v>0</v>
      </c>
      <c r="D399" s="2">
        <v>0</v>
      </c>
      <c r="E399" s="2">
        <v>0</v>
      </c>
      <c r="F399" s="2">
        <f>VLOOKUP(Reach21[[#This Row],[Station]],'[10]Reach and Share'!$A$2:$B$562,2,0)</f>
        <v>0</v>
      </c>
      <c r="G399" s="2">
        <f>Reach21[[#This Row],[Q1''2025]]-Reach21[[#This Row],[Q4''2024]]</f>
        <v>0</v>
      </c>
    </row>
    <row r="400" spans="1:7" x14ac:dyDescent="0.45">
      <c r="A400" s="3" t="s">
        <v>433</v>
      </c>
      <c r="B400" s="2">
        <v>0</v>
      </c>
      <c r="C400" s="2">
        <v>0</v>
      </c>
      <c r="D400" s="2">
        <v>0</v>
      </c>
      <c r="E400" s="2">
        <v>0</v>
      </c>
      <c r="F400" s="2">
        <f>VLOOKUP(Reach21[[#This Row],[Station]],'[10]Reach and Share'!$A$2:$B$562,2,0)</f>
        <v>0</v>
      </c>
      <c r="G400" s="2">
        <f>Reach21[[#This Row],[Q1''2025]]-Reach21[[#This Row],[Q4''2024]]</f>
        <v>0</v>
      </c>
    </row>
    <row r="401" spans="1:7" x14ac:dyDescent="0.45">
      <c r="A401" s="3" t="s">
        <v>387</v>
      </c>
      <c r="B401" s="2">
        <v>0</v>
      </c>
      <c r="C401" s="2">
        <v>0</v>
      </c>
      <c r="D401" s="2">
        <v>0</v>
      </c>
      <c r="E401" s="2">
        <v>0</v>
      </c>
      <c r="F401" s="2">
        <f>VLOOKUP(Reach21[[#This Row],[Station]],'[10]Reach and Share'!$A$2:$B$562,2,0)</f>
        <v>0</v>
      </c>
      <c r="G401" s="2">
        <f>Reach21[[#This Row],[Q1''2025]]-Reach21[[#This Row],[Q4''2024]]</f>
        <v>0</v>
      </c>
    </row>
    <row r="402" spans="1:7" x14ac:dyDescent="0.45">
      <c r="A402" s="3" t="s">
        <v>476</v>
      </c>
      <c r="B402" s="2">
        <v>0</v>
      </c>
      <c r="C402" s="2"/>
      <c r="D402" s="2">
        <v>0</v>
      </c>
      <c r="E402" s="2">
        <v>0</v>
      </c>
      <c r="F402" s="2">
        <f>VLOOKUP(Reach21[[#This Row],[Station]],'[10]Reach and Share'!$A$2:$B$562,2,0)</f>
        <v>0</v>
      </c>
      <c r="G402" s="2">
        <f>Reach21[[#This Row],[Q1''2025]]-Reach21[[#This Row],[Q4''2024]]</f>
        <v>0</v>
      </c>
    </row>
    <row r="403" spans="1:7" x14ac:dyDescent="0.45">
      <c r="A403" s="3" t="s">
        <v>21</v>
      </c>
      <c r="B403" s="2">
        <v>0</v>
      </c>
      <c r="C403" s="2">
        <v>0</v>
      </c>
      <c r="D403" s="2">
        <v>0</v>
      </c>
      <c r="E403" s="2">
        <v>0</v>
      </c>
      <c r="F403" s="2">
        <f>VLOOKUP(Reach21[[#This Row],[Station]],'[10]Reach and Share'!$A$2:$B$562,2,0)</f>
        <v>0</v>
      </c>
      <c r="G403" s="2">
        <f>Reach21[[#This Row],[Q1''2025]]-Reach21[[#This Row],[Q4''2024]]</f>
        <v>0</v>
      </c>
    </row>
    <row r="404" spans="1:7" x14ac:dyDescent="0.45">
      <c r="A404" s="3" t="s">
        <v>406</v>
      </c>
      <c r="B404" s="2">
        <v>2.9999999999999997E-4</v>
      </c>
      <c r="C404" s="2">
        <v>0</v>
      </c>
      <c r="D404" s="2">
        <v>0</v>
      </c>
      <c r="E404" s="2">
        <v>0</v>
      </c>
      <c r="F404" s="2">
        <f>VLOOKUP(Reach21[[#This Row],[Station]],'[10]Reach and Share'!$A$2:$B$562,2,0)</f>
        <v>0</v>
      </c>
      <c r="G404" s="2">
        <f>Reach21[[#This Row],[Q1''2025]]-Reach21[[#This Row],[Q4''2024]]</f>
        <v>0</v>
      </c>
    </row>
    <row r="405" spans="1:7" x14ac:dyDescent="0.45">
      <c r="A405" s="3" t="s">
        <v>497</v>
      </c>
      <c r="B405" s="2">
        <v>0</v>
      </c>
      <c r="C405" s="2"/>
      <c r="D405" s="2"/>
      <c r="E405" s="2">
        <v>0</v>
      </c>
      <c r="F405" s="2">
        <f>VLOOKUP(Reach21[[#This Row],[Station]],'[10]Reach and Share'!$A$2:$B$562,2,0)</f>
        <v>0</v>
      </c>
      <c r="G405" s="2">
        <f>Reach21[[#This Row],[Q1''2025]]-Reach21[[#This Row],[Q4''2024]]</f>
        <v>0</v>
      </c>
    </row>
    <row r="406" spans="1:7" x14ac:dyDescent="0.45">
      <c r="A406" s="3" t="s">
        <v>408</v>
      </c>
      <c r="B406" s="2">
        <v>0</v>
      </c>
      <c r="C406" s="2">
        <v>0</v>
      </c>
      <c r="D406" s="2">
        <v>0</v>
      </c>
      <c r="E406" s="2">
        <v>0</v>
      </c>
      <c r="F406" s="2">
        <f>VLOOKUP(Reach21[[#This Row],[Station]],'[10]Reach and Share'!$A$2:$B$562,2,0)</f>
        <v>0</v>
      </c>
      <c r="G406" s="2">
        <f>Reach21[[#This Row],[Q1''2025]]-Reach21[[#This Row],[Q4''2024]]</f>
        <v>0</v>
      </c>
    </row>
    <row r="407" spans="1:7" x14ac:dyDescent="0.45">
      <c r="A407" s="3" t="s">
        <v>160</v>
      </c>
      <c r="B407" s="2">
        <v>0</v>
      </c>
      <c r="C407" s="2">
        <v>0</v>
      </c>
      <c r="D407" s="2">
        <v>0</v>
      </c>
      <c r="E407" s="2">
        <v>0</v>
      </c>
      <c r="F407" s="2">
        <f>VLOOKUP(Reach21[[#This Row],[Station]],'[10]Reach and Share'!$A$2:$B$562,2,0)</f>
        <v>0</v>
      </c>
      <c r="G407" s="2">
        <f>Reach21[[#This Row],[Q1''2025]]-Reach21[[#This Row],[Q4''2024]]</f>
        <v>0</v>
      </c>
    </row>
    <row r="408" spans="1:7" x14ac:dyDescent="0.45">
      <c r="A408" s="3" t="s">
        <v>407</v>
      </c>
      <c r="B408" s="2">
        <v>0</v>
      </c>
      <c r="C408" s="2">
        <v>0</v>
      </c>
      <c r="D408" s="2">
        <v>0</v>
      </c>
      <c r="E408" s="2">
        <v>0</v>
      </c>
      <c r="F408" s="2">
        <f>VLOOKUP(Reach21[[#This Row],[Station]],'[10]Reach and Share'!$A$2:$B$562,2,0)</f>
        <v>0</v>
      </c>
      <c r="G408" s="2">
        <f>Reach21[[#This Row],[Q1''2025]]-Reach21[[#This Row],[Q4''2024]]</f>
        <v>0</v>
      </c>
    </row>
    <row r="409" spans="1:7" x14ac:dyDescent="0.45">
      <c r="A409" s="3" t="s">
        <v>410</v>
      </c>
      <c r="B409" s="2">
        <v>0</v>
      </c>
      <c r="C409" s="2">
        <v>0</v>
      </c>
      <c r="D409" s="2">
        <v>0</v>
      </c>
      <c r="E409" s="2">
        <v>0</v>
      </c>
      <c r="F409" s="2">
        <f>VLOOKUP(Reach21[[#This Row],[Station]],'[10]Reach and Share'!$A$2:$B$562,2,0)</f>
        <v>0</v>
      </c>
      <c r="G409" s="2">
        <f>Reach21[[#This Row],[Q1''2025]]-Reach21[[#This Row],[Q4''2024]]</f>
        <v>0</v>
      </c>
    </row>
    <row r="410" spans="1:7" x14ac:dyDescent="0.45">
      <c r="A410" s="3" t="s">
        <v>422</v>
      </c>
      <c r="B410" s="2">
        <v>0</v>
      </c>
      <c r="C410" s="2">
        <v>0</v>
      </c>
      <c r="D410" s="2">
        <v>0</v>
      </c>
      <c r="E410" s="2">
        <v>0</v>
      </c>
      <c r="F410" s="2">
        <f>VLOOKUP(Reach21[[#This Row],[Station]],'[10]Reach and Share'!$A$2:$B$562,2,0)</f>
        <v>0</v>
      </c>
      <c r="G410" s="2">
        <f>Reach21[[#This Row],[Q1''2025]]-Reach21[[#This Row],[Q4''2024]]</f>
        <v>0</v>
      </c>
    </row>
    <row r="411" spans="1:7" x14ac:dyDescent="0.45">
      <c r="A411" s="3" t="s">
        <v>445</v>
      </c>
      <c r="B411" s="2">
        <v>0</v>
      </c>
      <c r="C411" s="2">
        <v>0</v>
      </c>
      <c r="D411" s="2">
        <v>0</v>
      </c>
      <c r="E411" s="2">
        <v>0</v>
      </c>
      <c r="F411" s="2">
        <f>VLOOKUP(Reach21[[#This Row],[Station]],'[10]Reach and Share'!$A$2:$B$562,2,0)</f>
        <v>0</v>
      </c>
      <c r="G411" s="2">
        <f>Reach21[[#This Row],[Q1''2025]]-Reach21[[#This Row],[Q4''2024]]</f>
        <v>0</v>
      </c>
    </row>
    <row r="412" spans="1:7" x14ac:dyDescent="0.45">
      <c r="A412" s="3" t="s">
        <v>399</v>
      </c>
      <c r="B412" s="2">
        <v>0</v>
      </c>
      <c r="C412" s="2">
        <v>0</v>
      </c>
      <c r="D412" s="2">
        <v>0</v>
      </c>
      <c r="E412" s="2">
        <v>0</v>
      </c>
      <c r="F412" s="2">
        <f>VLOOKUP(Reach21[[#This Row],[Station]],'[10]Reach and Share'!$A$2:$B$562,2,0)</f>
        <v>0</v>
      </c>
      <c r="G412" s="2">
        <f>Reach21[[#This Row],[Q1''2025]]-Reach21[[#This Row],[Q4''2024]]</f>
        <v>0</v>
      </c>
    </row>
    <row r="413" spans="1:7" x14ac:dyDescent="0.45">
      <c r="A413" s="3" t="s">
        <v>409</v>
      </c>
      <c r="B413" s="2">
        <v>0</v>
      </c>
      <c r="C413" s="2">
        <v>0</v>
      </c>
      <c r="D413" s="2">
        <v>0</v>
      </c>
      <c r="E413" s="2">
        <v>0</v>
      </c>
      <c r="F413" s="2">
        <f>VLOOKUP(Reach21[[#This Row],[Station]],'[10]Reach and Share'!$A$2:$B$562,2,0)</f>
        <v>0</v>
      </c>
      <c r="G413" s="2">
        <f>Reach21[[#This Row],[Q1''2025]]-Reach21[[#This Row],[Q4''2024]]</f>
        <v>0</v>
      </c>
    </row>
    <row r="414" spans="1:7" x14ac:dyDescent="0.45">
      <c r="A414" s="3" t="s">
        <v>208</v>
      </c>
      <c r="B414" s="2">
        <v>0</v>
      </c>
      <c r="C414" s="2">
        <v>0</v>
      </c>
      <c r="D414" s="2">
        <v>0</v>
      </c>
      <c r="E414" s="2">
        <v>0</v>
      </c>
      <c r="F414" s="2">
        <f>VLOOKUP(Reach21[[#This Row],[Station]],'[10]Reach and Share'!$A$2:$B$562,2,0)</f>
        <v>0</v>
      </c>
      <c r="G414" s="2">
        <f>Reach21[[#This Row],[Q1''2025]]-Reach21[[#This Row],[Q4''2024]]</f>
        <v>0</v>
      </c>
    </row>
    <row r="415" spans="1:7" x14ac:dyDescent="0.45">
      <c r="A415" s="3" t="s">
        <v>203</v>
      </c>
      <c r="B415" s="2">
        <v>0</v>
      </c>
      <c r="C415" s="2">
        <v>0</v>
      </c>
      <c r="D415" s="2">
        <v>0</v>
      </c>
      <c r="E415" s="2">
        <v>0</v>
      </c>
      <c r="F415" s="2">
        <f>VLOOKUP(Reach21[[#This Row],[Station]],'[10]Reach and Share'!$A$2:$B$562,2,0)</f>
        <v>0</v>
      </c>
      <c r="G415" s="2">
        <f>Reach21[[#This Row],[Q1''2025]]-Reach21[[#This Row],[Q4''2024]]</f>
        <v>0</v>
      </c>
    </row>
    <row r="416" spans="1:7" x14ac:dyDescent="0.45">
      <c r="A416" s="3" t="s">
        <v>431</v>
      </c>
      <c r="B416" s="2">
        <v>0</v>
      </c>
      <c r="C416" s="2">
        <v>5.9999999999999995E-4</v>
      </c>
      <c r="D416" s="2">
        <v>0</v>
      </c>
      <c r="E416" s="2">
        <v>0</v>
      </c>
      <c r="F416" s="2">
        <f>VLOOKUP(Reach21[[#This Row],[Station]],'[10]Reach and Share'!$A$2:$B$562,2,0)</f>
        <v>0</v>
      </c>
      <c r="G416" s="2">
        <f>Reach21[[#This Row],[Q1''2025]]-Reach21[[#This Row],[Q4''2024]]</f>
        <v>0</v>
      </c>
    </row>
    <row r="417" spans="1:7" x14ac:dyDescent="0.45">
      <c r="A417" s="3" t="s">
        <v>427</v>
      </c>
      <c r="B417" s="2">
        <v>0</v>
      </c>
      <c r="C417" s="2">
        <v>0</v>
      </c>
      <c r="D417" s="2">
        <v>0</v>
      </c>
      <c r="E417" s="2">
        <v>0</v>
      </c>
      <c r="F417" s="2">
        <f>VLOOKUP(Reach21[[#This Row],[Station]],'[10]Reach and Share'!$A$2:$B$562,2,0)</f>
        <v>0</v>
      </c>
      <c r="G417" s="2">
        <f>Reach21[[#This Row],[Q1''2025]]-Reach21[[#This Row],[Q4''2024]]</f>
        <v>0</v>
      </c>
    </row>
    <row r="418" spans="1:7" x14ac:dyDescent="0.45">
      <c r="A418" s="3" t="s">
        <v>519</v>
      </c>
      <c r="B418" s="2">
        <v>0</v>
      </c>
      <c r="C418" s="2"/>
      <c r="D418" s="2"/>
      <c r="E418" s="2">
        <v>0</v>
      </c>
      <c r="F418" s="2">
        <f>VLOOKUP(Reach21[[#This Row],[Station]],'[10]Reach and Share'!$A$2:$B$562,2,0)</f>
        <v>0</v>
      </c>
      <c r="G418" s="2">
        <f>Reach21[[#This Row],[Q1''2025]]-Reach21[[#This Row],[Q4''2024]]</f>
        <v>0</v>
      </c>
    </row>
    <row r="419" spans="1:7" x14ac:dyDescent="0.45">
      <c r="A419" s="3" t="s">
        <v>426</v>
      </c>
      <c r="B419" s="2">
        <v>0</v>
      </c>
      <c r="C419" s="2">
        <v>0</v>
      </c>
      <c r="D419" s="2">
        <v>0</v>
      </c>
      <c r="E419" s="2">
        <v>0</v>
      </c>
      <c r="F419" s="2">
        <f>VLOOKUP(Reach21[[#This Row],[Station]],'[10]Reach and Share'!$A$2:$B$562,2,0)</f>
        <v>0</v>
      </c>
      <c r="G419" s="2">
        <f>Reach21[[#This Row],[Q1''2025]]-Reach21[[#This Row],[Q4''2024]]</f>
        <v>0</v>
      </c>
    </row>
    <row r="420" spans="1:7" x14ac:dyDescent="0.45">
      <c r="A420" s="3" t="s">
        <v>428</v>
      </c>
      <c r="B420" s="2">
        <v>0</v>
      </c>
      <c r="C420" s="2">
        <v>0</v>
      </c>
      <c r="D420" s="2">
        <v>0</v>
      </c>
      <c r="E420" s="2">
        <v>0</v>
      </c>
      <c r="F420" s="2">
        <f>VLOOKUP(Reach21[[#This Row],[Station]],'[10]Reach and Share'!$A$2:$B$562,2,0)</f>
        <v>0</v>
      </c>
      <c r="G420" s="2">
        <f>Reach21[[#This Row],[Q1''2025]]-Reach21[[#This Row],[Q4''2024]]</f>
        <v>0</v>
      </c>
    </row>
    <row r="421" spans="1:7" x14ac:dyDescent="0.45">
      <c r="A421" s="3" t="s">
        <v>430</v>
      </c>
      <c r="B421" s="2">
        <v>0</v>
      </c>
      <c r="C421" s="2">
        <v>0</v>
      </c>
      <c r="D421" s="2">
        <v>0</v>
      </c>
      <c r="E421" s="2">
        <v>0</v>
      </c>
      <c r="F421" s="2">
        <f>VLOOKUP(Reach21[[#This Row],[Station]],'[10]Reach and Share'!$A$2:$B$562,2,0)</f>
        <v>0</v>
      </c>
      <c r="G421" s="2">
        <f>Reach21[[#This Row],[Q1''2025]]-Reach21[[#This Row],[Q4''2024]]</f>
        <v>0</v>
      </c>
    </row>
    <row r="422" spans="1:7" x14ac:dyDescent="0.45">
      <c r="A422" s="3" t="s">
        <v>509</v>
      </c>
      <c r="B422" s="2">
        <v>0</v>
      </c>
      <c r="C422" s="2"/>
      <c r="D422" s="2"/>
      <c r="E422" s="2">
        <v>0</v>
      </c>
      <c r="F422" s="2">
        <f>VLOOKUP(Reach21[[#This Row],[Station]],'[10]Reach and Share'!$A$2:$B$562,2,0)</f>
        <v>0</v>
      </c>
      <c r="G422" s="2">
        <f>Reach21[[#This Row],[Q1''2025]]-Reach21[[#This Row],[Q4''2024]]</f>
        <v>0</v>
      </c>
    </row>
    <row r="423" spans="1:7" x14ac:dyDescent="0.45">
      <c r="A423" s="3" t="s">
        <v>429</v>
      </c>
      <c r="B423" s="2">
        <v>0</v>
      </c>
      <c r="C423" s="2">
        <v>0</v>
      </c>
      <c r="D423" s="2">
        <v>0</v>
      </c>
      <c r="E423" s="2">
        <v>0</v>
      </c>
      <c r="F423" s="2">
        <f>VLOOKUP(Reach21[[#This Row],[Station]],'[10]Reach and Share'!$A$2:$B$562,2,0)</f>
        <v>0</v>
      </c>
      <c r="G423" s="2">
        <f>Reach21[[#This Row],[Q1''2025]]-Reach21[[#This Row],[Q4''2024]]</f>
        <v>0</v>
      </c>
    </row>
    <row r="424" spans="1:7" x14ac:dyDescent="0.45">
      <c r="A424" s="3" t="s">
        <v>390</v>
      </c>
      <c r="B424" s="2">
        <v>0</v>
      </c>
      <c r="C424" s="2">
        <v>0</v>
      </c>
      <c r="D424" s="2">
        <v>0</v>
      </c>
      <c r="E424" s="2">
        <v>0</v>
      </c>
      <c r="F424" s="2">
        <f>VLOOKUP(Reach21[[#This Row],[Station]],'[10]Reach and Share'!$A$2:$B$562,2,0)</f>
        <v>0</v>
      </c>
      <c r="G424" s="2">
        <f>Reach21[[#This Row],[Q1''2025]]-Reach21[[#This Row],[Q4''2024]]</f>
        <v>0</v>
      </c>
    </row>
    <row r="425" spans="1:7" x14ac:dyDescent="0.45">
      <c r="A425" s="3" t="s">
        <v>389</v>
      </c>
      <c r="B425" s="2">
        <v>0</v>
      </c>
      <c r="C425" s="2">
        <v>0</v>
      </c>
      <c r="D425" s="2">
        <v>0</v>
      </c>
      <c r="E425" s="2">
        <v>0</v>
      </c>
      <c r="F425" s="2">
        <f>VLOOKUP(Reach21[[#This Row],[Station]],'[10]Reach and Share'!$A$2:$B$562,2,0)</f>
        <v>0</v>
      </c>
      <c r="G425" s="2">
        <f>Reach21[[#This Row],[Q1''2025]]-Reach21[[#This Row],[Q4''2024]]</f>
        <v>0</v>
      </c>
    </row>
    <row r="426" spans="1:7" x14ac:dyDescent="0.45">
      <c r="A426" s="3" t="s">
        <v>391</v>
      </c>
      <c r="B426" s="2">
        <v>0</v>
      </c>
      <c r="C426" s="2">
        <v>0</v>
      </c>
      <c r="D426" s="2">
        <v>0</v>
      </c>
      <c r="E426" s="2">
        <v>0</v>
      </c>
      <c r="F426" s="2">
        <f>VLOOKUP(Reach21[[#This Row],[Station]],'[10]Reach and Share'!$A$2:$B$562,2,0)</f>
        <v>0</v>
      </c>
      <c r="G426" s="2">
        <f>Reach21[[#This Row],[Q1''2025]]-Reach21[[#This Row],[Q4''2024]]</f>
        <v>0</v>
      </c>
    </row>
    <row r="427" spans="1:7" x14ac:dyDescent="0.45">
      <c r="A427" s="3" t="s">
        <v>395</v>
      </c>
      <c r="B427" s="2">
        <v>0</v>
      </c>
      <c r="C427" s="2">
        <v>0</v>
      </c>
      <c r="D427" s="2">
        <v>0</v>
      </c>
      <c r="E427" s="2">
        <v>0</v>
      </c>
      <c r="F427" s="2">
        <f>VLOOKUP(Reach21[[#This Row],[Station]],'[10]Reach and Share'!$A$2:$B$562,2,0)</f>
        <v>0</v>
      </c>
      <c r="G427" s="2">
        <f>Reach21[[#This Row],[Q1''2025]]-Reach21[[#This Row],[Q4''2024]]</f>
        <v>0</v>
      </c>
    </row>
    <row r="428" spans="1:7" x14ac:dyDescent="0.45">
      <c r="A428" s="3" t="s">
        <v>393</v>
      </c>
      <c r="B428" s="2">
        <v>0</v>
      </c>
      <c r="C428" s="2">
        <v>1.1999999999999999E-3</v>
      </c>
      <c r="D428" s="2">
        <v>0</v>
      </c>
      <c r="E428" s="2">
        <v>0</v>
      </c>
      <c r="F428" s="2">
        <f>VLOOKUP(Reach21[[#This Row],[Station]],'[10]Reach and Share'!$A$2:$B$562,2,0)</f>
        <v>0</v>
      </c>
      <c r="G428" s="2">
        <f>Reach21[[#This Row],[Q1''2025]]-Reach21[[#This Row],[Q4''2024]]</f>
        <v>0</v>
      </c>
    </row>
    <row r="429" spans="1:7" x14ac:dyDescent="0.45">
      <c r="A429" s="3" t="s">
        <v>392</v>
      </c>
      <c r="B429" s="2">
        <v>0</v>
      </c>
      <c r="C429" s="2">
        <v>0</v>
      </c>
      <c r="D429" s="2">
        <v>0</v>
      </c>
      <c r="E429" s="2">
        <v>0</v>
      </c>
      <c r="F429" s="2">
        <f>VLOOKUP(Reach21[[#This Row],[Station]],'[10]Reach and Share'!$A$2:$B$562,2,0)</f>
        <v>0</v>
      </c>
      <c r="G429" s="2">
        <f>Reach21[[#This Row],[Q1''2025]]-Reach21[[#This Row],[Q4''2024]]</f>
        <v>0</v>
      </c>
    </row>
    <row r="430" spans="1:7" x14ac:dyDescent="0.45">
      <c r="A430" s="3" t="s">
        <v>474</v>
      </c>
      <c r="B430" s="2">
        <v>0</v>
      </c>
      <c r="C430" s="2"/>
      <c r="D430" s="2">
        <v>0</v>
      </c>
      <c r="E430" s="2">
        <v>0</v>
      </c>
      <c r="F430" s="2">
        <f>VLOOKUP(Reach21[[#This Row],[Station]],'[10]Reach and Share'!$A$2:$B$562,2,0)</f>
        <v>0</v>
      </c>
      <c r="G430" s="2">
        <f>Reach21[[#This Row],[Q1''2025]]-Reach21[[#This Row],[Q4''2024]]</f>
        <v>0</v>
      </c>
    </row>
    <row r="431" spans="1:7" x14ac:dyDescent="0.45">
      <c r="A431" s="3" t="s">
        <v>201</v>
      </c>
      <c r="B431" s="2">
        <v>0</v>
      </c>
      <c r="C431" s="2">
        <v>0</v>
      </c>
      <c r="D431" s="2">
        <v>0</v>
      </c>
      <c r="E431" s="2">
        <v>0</v>
      </c>
      <c r="F431" s="2">
        <f>VLOOKUP(Reach21[[#This Row],[Station]],'[10]Reach and Share'!$A$2:$B$562,2,0)</f>
        <v>0</v>
      </c>
      <c r="G431" s="2">
        <f>Reach21[[#This Row],[Q1''2025]]-Reach21[[#This Row],[Q4''2024]]</f>
        <v>0</v>
      </c>
    </row>
    <row r="432" spans="1:7" x14ac:dyDescent="0.45">
      <c r="A432" s="3" t="s">
        <v>437</v>
      </c>
      <c r="B432" s="2">
        <v>0</v>
      </c>
      <c r="C432" s="2">
        <v>0</v>
      </c>
      <c r="D432" s="2">
        <v>0</v>
      </c>
      <c r="E432" s="2">
        <v>0</v>
      </c>
      <c r="F432" s="2">
        <f>VLOOKUP(Reach21[[#This Row],[Station]],'[10]Reach and Share'!$A$2:$B$562,2,0)</f>
        <v>0</v>
      </c>
      <c r="G432" s="2">
        <f>Reach21[[#This Row],[Q1''2025]]-Reach21[[#This Row],[Q4''2024]]</f>
        <v>0</v>
      </c>
    </row>
    <row r="433" spans="1:7" x14ac:dyDescent="0.45">
      <c r="A433" s="3" t="s">
        <v>436</v>
      </c>
      <c r="B433" s="2">
        <v>0</v>
      </c>
      <c r="C433" s="2">
        <v>0</v>
      </c>
      <c r="D433" s="2">
        <v>0</v>
      </c>
      <c r="E433" s="2">
        <v>0</v>
      </c>
      <c r="F433" s="2">
        <f>VLOOKUP(Reach21[[#This Row],[Station]],'[10]Reach and Share'!$A$2:$B$562,2,0)</f>
        <v>0</v>
      </c>
      <c r="G433" s="2">
        <f>Reach21[[#This Row],[Q1''2025]]-Reach21[[#This Row],[Q4''2024]]</f>
        <v>0</v>
      </c>
    </row>
    <row r="434" spans="1:7" x14ac:dyDescent="0.45">
      <c r="A434" s="3" t="s">
        <v>237</v>
      </c>
      <c r="B434" s="2">
        <v>0</v>
      </c>
      <c r="C434" s="2">
        <v>0</v>
      </c>
      <c r="D434" s="2">
        <v>0</v>
      </c>
      <c r="E434" s="2">
        <v>0</v>
      </c>
      <c r="F434" s="2">
        <f>VLOOKUP(Reach21[[#This Row],[Station]],'[10]Reach and Share'!$A$2:$B$562,2,0)</f>
        <v>0</v>
      </c>
      <c r="G434" s="2">
        <f>Reach21[[#This Row],[Q1''2025]]-Reach21[[#This Row],[Q4''2024]]</f>
        <v>0</v>
      </c>
    </row>
    <row r="435" spans="1:7" x14ac:dyDescent="0.45">
      <c r="A435" s="3" t="s">
        <v>187</v>
      </c>
      <c r="B435" s="2">
        <v>0</v>
      </c>
      <c r="C435" s="2">
        <v>0</v>
      </c>
      <c r="D435" s="2">
        <v>0</v>
      </c>
      <c r="E435" s="2">
        <v>0</v>
      </c>
      <c r="F435" s="2">
        <f>VLOOKUP(Reach21[[#This Row],[Station]],'[10]Reach and Share'!$A$2:$B$562,2,0)</f>
        <v>0</v>
      </c>
      <c r="G435" s="2">
        <f>Reach21[[#This Row],[Q1''2025]]-Reach21[[#This Row],[Q4''2024]]</f>
        <v>0</v>
      </c>
    </row>
    <row r="436" spans="1:7" x14ac:dyDescent="0.45">
      <c r="A436" s="3" t="s">
        <v>146</v>
      </c>
      <c r="B436" s="2">
        <v>0</v>
      </c>
      <c r="C436" s="2">
        <v>0</v>
      </c>
      <c r="D436" s="2">
        <v>0</v>
      </c>
      <c r="E436" s="2">
        <v>0</v>
      </c>
      <c r="F436" s="2">
        <f>VLOOKUP(Reach21[[#This Row],[Station]],'[10]Reach and Share'!$A$2:$B$562,2,0)</f>
        <v>0</v>
      </c>
      <c r="G436" s="2">
        <f>Reach21[[#This Row],[Q1''2025]]-Reach21[[#This Row],[Q4''2024]]</f>
        <v>0</v>
      </c>
    </row>
    <row r="437" spans="1:7" x14ac:dyDescent="0.45">
      <c r="A437" s="3" t="s">
        <v>520</v>
      </c>
      <c r="B437" s="2">
        <v>0</v>
      </c>
      <c r="C437" s="2"/>
      <c r="D437" s="2"/>
      <c r="E437" s="2">
        <v>0</v>
      </c>
      <c r="F437" s="2">
        <f>VLOOKUP(Reach21[[#This Row],[Station]],'[10]Reach and Share'!$A$2:$B$562,2,0)</f>
        <v>0</v>
      </c>
      <c r="G437" s="2">
        <f>Reach21[[#This Row],[Q1''2025]]-Reach21[[#This Row],[Q4''2024]]</f>
        <v>0</v>
      </c>
    </row>
    <row r="438" spans="1:7" x14ac:dyDescent="0.45">
      <c r="A438" s="3" t="s">
        <v>478</v>
      </c>
      <c r="B438" s="2">
        <v>0</v>
      </c>
      <c r="C438" s="2"/>
      <c r="D438" s="2">
        <v>0</v>
      </c>
      <c r="E438" s="2">
        <v>0</v>
      </c>
      <c r="F438" s="2">
        <f>VLOOKUP(Reach21[[#This Row],[Station]],'[10]Reach and Share'!$A$2:$B$562,2,0)</f>
        <v>0</v>
      </c>
      <c r="G438" s="2">
        <f>Reach21[[#This Row],[Q1''2025]]-Reach21[[#This Row],[Q4''2024]]</f>
        <v>0</v>
      </c>
    </row>
    <row r="439" spans="1:7" x14ac:dyDescent="0.45">
      <c r="A439" s="3" t="s">
        <v>287</v>
      </c>
      <c r="B439" s="2">
        <v>0</v>
      </c>
      <c r="C439" s="2">
        <v>8.0000000000000004E-4</v>
      </c>
      <c r="D439" s="2">
        <v>0</v>
      </c>
      <c r="E439" s="2">
        <v>0</v>
      </c>
      <c r="F439" s="2">
        <f>VLOOKUP(Reach21[[#This Row],[Station]],'[10]Reach and Share'!$A$2:$B$562,2,0)</f>
        <v>0</v>
      </c>
      <c r="G439" s="2">
        <f>Reach21[[#This Row],[Q1''2025]]-Reach21[[#This Row],[Q4''2024]]</f>
        <v>0</v>
      </c>
    </row>
    <row r="440" spans="1:7" x14ac:dyDescent="0.45">
      <c r="A440" s="3" t="s">
        <v>39</v>
      </c>
      <c r="B440" s="2">
        <v>0</v>
      </c>
      <c r="C440" s="2">
        <v>0</v>
      </c>
      <c r="D440" s="2">
        <v>0</v>
      </c>
      <c r="E440" s="2">
        <v>0</v>
      </c>
      <c r="F440" s="2">
        <f>VLOOKUP(Reach21[[#This Row],[Station]],'[10]Reach and Share'!$A$2:$B$562,2,0)</f>
        <v>0</v>
      </c>
      <c r="G440" s="2">
        <f>Reach21[[#This Row],[Q1''2025]]-Reach21[[#This Row],[Q4''2024]]</f>
        <v>0</v>
      </c>
    </row>
    <row r="441" spans="1:7" x14ac:dyDescent="0.45">
      <c r="A441" s="3" t="s">
        <v>479</v>
      </c>
      <c r="B441" s="2">
        <v>0</v>
      </c>
      <c r="C441" s="2"/>
      <c r="D441" s="2">
        <v>0</v>
      </c>
      <c r="E441" s="2">
        <v>0</v>
      </c>
      <c r="F441" s="2">
        <f>VLOOKUP(Reach21[[#This Row],[Station]],'[10]Reach and Share'!$A$2:$B$562,2,0)</f>
        <v>0</v>
      </c>
      <c r="G441" s="2">
        <f>Reach21[[#This Row],[Q1''2025]]-Reach21[[#This Row],[Q4''2024]]</f>
        <v>0</v>
      </c>
    </row>
    <row r="442" spans="1:7" x14ac:dyDescent="0.45">
      <c r="A442" s="3" t="s">
        <v>184</v>
      </c>
      <c r="B442" s="2">
        <v>0</v>
      </c>
      <c r="C442" s="2">
        <v>0</v>
      </c>
      <c r="D442" s="2">
        <v>0</v>
      </c>
      <c r="E442" s="2">
        <v>0</v>
      </c>
      <c r="F442" s="2">
        <f>VLOOKUP(Reach21[[#This Row],[Station]],'[10]Reach and Share'!$A$2:$B$562,2,0)</f>
        <v>0</v>
      </c>
      <c r="G442" s="2">
        <f>Reach21[[#This Row],[Q1''2025]]-Reach21[[#This Row],[Q4''2024]]</f>
        <v>0</v>
      </c>
    </row>
    <row r="443" spans="1:7" x14ac:dyDescent="0.45">
      <c r="A443" s="3" t="s">
        <v>266</v>
      </c>
      <c r="B443" s="2">
        <v>0</v>
      </c>
      <c r="C443" s="2">
        <v>0</v>
      </c>
      <c r="D443" s="2">
        <v>0</v>
      </c>
      <c r="E443" s="2">
        <v>0</v>
      </c>
      <c r="F443" s="2">
        <f>VLOOKUP(Reach21[[#This Row],[Station]],'[10]Reach and Share'!$A$2:$B$562,2,0)</f>
        <v>0</v>
      </c>
      <c r="G443" s="2">
        <f>Reach21[[#This Row],[Q1''2025]]-Reach21[[#This Row],[Q4''2024]]</f>
        <v>0</v>
      </c>
    </row>
    <row r="444" spans="1:7" x14ac:dyDescent="0.45">
      <c r="A444" s="3" t="s">
        <v>522</v>
      </c>
      <c r="B444" s="2">
        <v>0</v>
      </c>
      <c r="C444" s="2"/>
      <c r="D444" s="2"/>
      <c r="E444" s="2">
        <v>0</v>
      </c>
      <c r="F444" s="2">
        <f>VLOOKUP(Reach21[[#This Row],[Station]],'[10]Reach and Share'!$A$2:$B$562,2,0)</f>
        <v>0</v>
      </c>
      <c r="G444" s="2">
        <f>Reach21[[#This Row],[Q1''2025]]-Reach21[[#This Row],[Q4''2024]]</f>
        <v>0</v>
      </c>
    </row>
    <row r="445" spans="1:7" x14ac:dyDescent="0.45">
      <c r="A445" s="3" t="s">
        <v>452</v>
      </c>
      <c r="B445" s="2">
        <v>5.0000000000000001E-4</v>
      </c>
      <c r="C445" s="2">
        <v>5.0000000000000001E-4</v>
      </c>
      <c r="D445" s="2">
        <v>0</v>
      </c>
      <c r="E445" s="2">
        <v>0</v>
      </c>
      <c r="F445" s="2">
        <f>VLOOKUP(Reach21[[#This Row],[Station]],'[10]Reach and Share'!$A$2:$B$562,2,0)</f>
        <v>0</v>
      </c>
      <c r="G445" s="2">
        <f>Reach21[[#This Row],[Q1''2025]]-Reach21[[#This Row],[Q4''2024]]</f>
        <v>0</v>
      </c>
    </row>
    <row r="446" spans="1:7" x14ac:dyDescent="0.45">
      <c r="A446" s="3" t="s">
        <v>269</v>
      </c>
      <c r="B446" s="2">
        <v>0</v>
      </c>
      <c r="C446" s="2">
        <v>0</v>
      </c>
      <c r="D446" s="2">
        <v>0</v>
      </c>
      <c r="E446" s="2">
        <v>0</v>
      </c>
      <c r="F446" s="2">
        <f>VLOOKUP(Reach21[[#This Row],[Station]],'[10]Reach and Share'!$A$2:$B$562,2,0)</f>
        <v>0</v>
      </c>
      <c r="G446" s="2">
        <f>Reach21[[#This Row],[Q1''2025]]-Reach21[[#This Row],[Q4''2024]]</f>
        <v>0</v>
      </c>
    </row>
    <row r="447" spans="1:7" x14ac:dyDescent="0.45">
      <c r="A447" s="3" t="s">
        <v>503</v>
      </c>
      <c r="B447" s="2">
        <v>0</v>
      </c>
      <c r="C447" s="2"/>
      <c r="D447" s="2"/>
      <c r="E447" s="2">
        <v>0</v>
      </c>
      <c r="F447" s="2">
        <f>VLOOKUP(Reach21[[#This Row],[Station]],'[10]Reach and Share'!$A$2:$B$562,2,0)</f>
        <v>0</v>
      </c>
      <c r="G447" s="2">
        <f>Reach21[[#This Row],[Q1''2025]]-Reach21[[#This Row],[Q4''2024]]</f>
        <v>0</v>
      </c>
    </row>
    <row r="448" spans="1:7" x14ac:dyDescent="0.45">
      <c r="A448" s="3" t="s">
        <v>466</v>
      </c>
      <c r="B448" s="2">
        <v>0</v>
      </c>
      <c r="C448" s="2"/>
      <c r="D448" s="2">
        <v>0</v>
      </c>
      <c r="E448" s="2">
        <v>0</v>
      </c>
      <c r="F448" s="2">
        <f>VLOOKUP(Reach21[[#This Row],[Station]],'[10]Reach and Share'!$A$2:$B$562,2,0)</f>
        <v>0</v>
      </c>
      <c r="G448" s="2">
        <f>Reach21[[#This Row],[Q1''2025]]-Reach21[[#This Row],[Q4''2024]]</f>
        <v>0</v>
      </c>
    </row>
    <row r="449" spans="1:7" x14ac:dyDescent="0.45">
      <c r="A449" s="3" t="s">
        <v>282</v>
      </c>
      <c r="B449" s="2">
        <v>0</v>
      </c>
      <c r="C449" s="2">
        <v>0</v>
      </c>
      <c r="D449" s="2">
        <v>0</v>
      </c>
      <c r="E449" s="2">
        <v>0</v>
      </c>
      <c r="F449" s="2">
        <f>VLOOKUP(Reach21[[#This Row],[Station]],'[10]Reach and Share'!$A$2:$B$562,2,0)</f>
        <v>0</v>
      </c>
      <c r="G449" s="2">
        <f>Reach21[[#This Row],[Q1''2025]]-Reach21[[#This Row],[Q4''2024]]</f>
        <v>0</v>
      </c>
    </row>
    <row r="450" spans="1:7" x14ac:dyDescent="0.45">
      <c r="A450" s="3" t="s">
        <v>93</v>
      </c>
      <c r="B450" s="2">
        <v>0</v>
      </c>
      <c r="C450" s="2">
        <v>0</v>
      </c>
      <c r="D450" s="2">
        <v>0</v>
      </c>
      <c r="E450" s="2">
        <v>0</v>
      </c>
      <c r="F450" s="2">
        <f>VLOOKUP(Reach21[[#This Row],[Station]],'[10]Reach and Share'!$A$2:$B$562,2,0)</f>
        <v>0</v>
      </c>
      <c r="G450" s="2">
        <f>Reach21[[#This Row],[Q1''2025]]-Reach21[[#This Row],[Q4''2024]]</f>
        <v>0</v>
      </c>
    </row>
    <row r="451" spans="1:7" x14ac:dyDescent="0.45">
      <c r="A451" s="3" t="s">
        <v>284</v>
      </c>
      <c r="B451" s="2">
        <v>0</v>
      </c>
      <c r="C451" s="2">
        <v>0</v>
      </c>
      <c r="D451" s="2">
        <v>0</v>
      </c>
      <c r="E451" s="2">
        <v>0</v>
      </c>
      <c r="F451" s="2">
        <f>VLOOKUP(Reach21[[#This Row],[Station]],'[10]Reach and Share'!$A$2:$B$562,2,0)</f>
        <v>0</v>
      </c>
      <c r="G451" s="2">
        <f>Reach21[[#This Row],[Q1''2025]]-Reach21[[#This Row],[Q4''2024]]</f>
        <v>0</v>
      </c>
    </row>
    <row r="452" spans="1:7" x14ac:dyDescent="0.45">
      <c r="A452" s="3" t="s">
        <v>495</v>
      </c>
      <c r="B452" s="2">
        <v>0</v>
      </c>
      <c r="C452" s="2"/>
      <c r="D452" s="2"/>
      <c r="E452" s="2">
        <v>0</v>
      </c>
      <c r="F452" s="2">
        <f>VLOOKUP(Reach21[[#This Row],[Station]],'[10]Reach and Share'!$A$2:$B$562,2,0)</f>
        <v>0</v>
      </c>
      <c r="G452" s="2">
        <f>Reach21[[#This Row],[Q1''2025]]-Reach21[[#This Row],[Q4''2024]]</f>
        <v>0</v>
      </c>
    </row>
    <row r="453" spans="1:7" x14ac:dyDescent="0.45">
      <c r="A453" s="3" t="s">
        <v>250</v>
      </c>
      <c r="B453" s="2">
        <v>0</v>
      </c>
      <c r="C453" s="2">
        <v>0</v>
      </c>
      <c r="D453" s="2">
        <v>0</v>
      </c>
      <c r="E453" s="2">
        <v>0</v>
      </c>
      <c r="F453" s="2">
        <f>VLOOKUP(Reach21[[#This Row],[Station]],'[10]Reach and Share'!$A$2:$B$562,2,0)</f>
        <v>0</v>
      </c>
      <c r="G453" s="2">
        <f>Reach21[[#This Row],[Q1''2025]]-Reach21[[#This Row],[Q4''2024]]</f>
        <v>0</v>
      </c>
    </row>
    <row r="454" spans="1:7" x14ac:dyDescent="0.45">
      <c r="A454" s="3" t="s">
        <v>249</v>
      </c>
      <c r="B454" s="2">
        <v>0</v>
      </c>
      <c r="C454" s="2">
        <v>0</v>
      </c>
      <c r="D454" s="2">
        <v>0</v>
      </c>
      <c r="E454" s="2">
        <v>0</v>
      </c>
      <c r="F454" s="2">
        <f>VLOOKUP(Reach21[[#This Row],[Station]],'[10]Reach and Share'!$A$2:$B$562,2,0)</f>
        <v>0</v>
      </c>
      <c r="G454" s="2">
        <f>Reach21[[#This Row],[Q1''2025]]-Reach21[[#This Row],[Q4''2024]]</f>
        <v>0</v>
      </c>
    </row>
    <row r="455" spans="1:7" x14ac:dyDescent="0.45">
      <c r="A455" s="3" t="s">
        <v>248</v>
      </c>
      <c r="B455" s="2">
        <v>0</v>
      </c>
      <c r="C455" s="2">
        <v>0</v>
      </c>
      <c r="D455" s="2">
        <v>0</v>
      </c>
      <c r="E455" s="2">
        <v>0</v>
      </c>
      <c r="F455" s="2">
        <f>VLOOKUP(Reach21[[#This Row],[Station]],'[10]Reach and Share'!$A$2:$B$562,2,0)</f>
        <v>0</v>
      </c>
      <c r="G455" s="2">
        <f>Reach21[[#This Row],[Q1''2025]]-Reach21[[#This Row],[Q4''2024]]</f>
        <v>0</v>
      </c>
    </row>
    <row r="456" spans="1:7" x14ac:dyDescent="0.45">
      <c r="A456" s="3" t="s">
        <v>153</v>
      </c>
      <c r="B456" s="2">
        <v>0</v>
      </c>
      <c r="C456" s="2">
        <v>0</v>
      </c>
      <c r="D456" s="2">
        <v>0</v>
      </c>
      <c r="E456" s="2">
        <v>0</v>
      </c>
      <c r="F456" s="2">
        <f>VLOOKUP(Reach21[[#This Row],[Station]],'[10]Reach and Share'!$A$2:$B$562,2,0)</f>
        <v>0</v>
      </c>
      <c r="G456" s="2">
        <f>Reach21[[#This Row],[Q1''2025]]-Reach21[[#This Row],[Q4''2024]]</f>
        <v>0</v>
      </c>
    </row>
    <row r="457" spans="1:7" x14ac:dyDescent="0.45">
      <c r="A457" s="3" t="s">
        <v>251</v>
      </c>
      <c r="B457" s="2">
        <v>0</v>
      </c>
      <c r="C457" s="2">
        <v>0</v>
      </c>
      <c r="D457" s="2">
        <v>0</v>
      </c>
      <c r="E457" s="2">
        <v>0</v>
      </c>
      <c r="F457" s="2">
        <f>VLOOKUP(Reach21[[#This Row],[Station]],'[10]Reach and Share'!$A$2:$B$562,2,0)</f>
        <v>0</v>
      </c>
      <c r="G457" s="2">
        <f>Reach21[[#This Row],[Q1''2025]]-Reach21[[#This Row],[Q4''2024]]</f>
        <v>0</v>
      </c>
    </row>
    <row r="458" spans="1:7" x14ac:dyDescent="0.45">
      <c r="A458" s="3" t="s">
        <v>229</v>
      </c>
      <c r="B458" s="2">
        <v>0</v>
      </c>
      <c r="C458" s="2">
        <v>0</v>
      </c>
      <c r="D458" s="2">
        <v>0</v>
      </c>
      <c r="E458" s="2">
        <v>0</v>
      </c>
      <c r="F458" s="2">
        <f>VLOOKUP(Reach21[[#This Row],[Station]],'[10]Reach and Share'!$A$2:$B$562,2,0)</f>
        <v>0</v>
      </c>
      <c r="G458" s="2">
        <f>Reach21[[#This Row],[Q1''2025]]-Reach21[[#This Row],[Q4''2024]]</f>
        <v>0</v>
      </c>
    </row>
    <row r="459" spans="1:7" x14ac:dyDescent="0.45">
      <c r="A459" s="3" t="s">
        <v>245</v>
      </c>
      <c r="B459" s="2">
        <v>0</v>
      </c>
      <c r="C459" s="2">
        <v>0</v>
      </c>
      <c r="D459" s="2">
        <v>0</v>
      </c>
      <c r="E459" s="2">
        <v>0</v>
      </c>
      <c r="F459" s="2">
        <f>VLOOKUP(Reach21[[#This Row],[Station]],'[10]Reach and Share'!$A$2:$B$562,2,0)</f>
        <v>0</v>
      </c>
      <c r="G459" s="2">
        <f>Reach21[[#This Row],[Q1''2025]]-Reach21[[#This Row],[Q4''2024]]</f>
        <v>0</v>
      </c>
    </row>
    <row r="460" spans="1:7" x14ac:dyDescent="0.45">
      <c r="A460" s="3" t="s">
        <v>159</v>
      </c>
      <c r="B460" s="2">
        <v>0</v>
      </c>
      <c r="C460" s="2">
        <v>0</v>
      </c>
      <c r="D460" s="2">
        <v>0</v>
      </c>
      <c r="E460" s="2">
        <v>0</v>
      </c>
      <c r="F460" s="2">
        <f>VLOOKUP(Reach21[[#This Row],[Station]],'[10]Reach and Share'!$A$2:$B$562,2,0)</f>
        <v>0</v>
      </c>
      <c r="G460" s="2">
        <f>Reach21[[#This Row],[Q1''2025]]-Reach21[[#This Row],[Q4''2024]]</f>
        <v>0</v>
      </c>
    </row>
    <row r="461" spans="1:7" x14ac:dyDescent="0.45">
      <c r="A461" s="3" t="s">
        <v>265</v>
      </c>
      <c r="B461" s="2">
        <v>0</v>
      </c>
      <c r="C461" s="2">
        <v>0</v>
      </c>
      <c r="D461" s="2">
        <v>0</v>
      </c>
      <c r="E461" s="2">
        <v>0</v>
      </c>
      <c r="F461" s="2">
        <f>VLOOKUP(Reach21[[#This Row],[Station]],'[10]Reach and Share'!$A$2:$B$562,2,0)</f>
        <v>0</v>
      </c>
      <c r="G461" s="2">
        <f>Reach21[[#This Row],[Q1''2025]]-Reach21[[#This Row],[Q4''2024]]</f>
        <v>0</v>
      </c>
    </row>
    <row r="462" spans="1:7" x14ac:dyDescent="0.45">
      <c r="A462" s="3" t="s">
        <v>504</v>
      </c>
      <c r="B462" s="2">
        <v>0</v>
      </c>
      <c r="C462" s="2"/>
      <c r="D462" s="2"/>
      <c r="E462" s="2">
        <v>0</v>
      </c>
      <c r="F462" s="2">
        <f>VLOOKUP(Reach21[[#This Row],[Station]],'[10]Reach and Share'!$A$2:$B$562,2,0)</f>
        <v>0</v>
      </c>
      <c r="G462" s="2">
        <f>Reach21[[#This Row],[Q1''2025]]-Reach21[[#This Row],[Q4''2024]]</f>
        <v>0</v>
      </c>
    </row>
    <row r="463" spans="1:7" x14ac:dyDescent="0.45">
      <c r="A463" s="3" t="s">
        <v>221</v>
      </c>
      <c r="B463" s="2">
        <v>0</v>
      </c>
      <c r="C463" s="2">
        <v>0</v>
      </c>
      <c r="D463" s="2">
        <v>0</v>
      </c>
      <c r="E463" s="2">
        <v>0</v>
      </c>
      <c r="F463" s="2">
        <f>VLOOKUP(Reach21[[#This Row],[Station]],'[10]Reach and Share'!$A$2:$B$562,2,0)</f>
        <v>0</v>
      </c>
      <c r="G463" s="2">
        <f>Reach21[[#This Row],[Q1''2025]]-Reach21[[#This Row],[Q4''2024]]</f>
        <v>0</v>
      </c>
    </row>
    <row r="464" spans="1:7" x14ac:dyDescent="0.45">
      <c r="A464" s="3" t="s">
        <v>485</v>
      </c>
      <c r="B464" s="2">
        <v>0</v>
      </c>
      <c r="C464" s="2"/>
      <c r="D464" s="2">
        <v>0</v>
      </c>
      <c r="E464" s="2">
        <v>0</v>
      </c>
      <c r="F464" s="2">
        <f>VLOOKUP(Reach21[[#This Row],[Station]],'[10]Reach and Share'!$A$2:$B$562,2,0)</f>
        <v>0</v>
      </c>
      <c r="G464" s="2">
        <f>Reach21[[#This Row],[Q1''2025]]-Reach21[[#This Row],[Q4''2024]]</f>
        <v>0</v>
      </c>
    </row>
    <row r="465" spans="1:7" x14ac:dyDescent="0.45">
      <c r="A465" s="3" t="s">
        <v>244</v>
      </c>
      <c r="B465" s="2">
        <v>0</v>
      </c>
      <c r="C465" s="2">
        <v>0</v>
      </c>
      <c r="D465" s="2">
        <v>0</v>
      </c>
      <c r="E465" s="2">
        <v>0</v>
      </c>
      <c r="F465" s="2">
        <f>VLOOKUP(Reach21[[#This Row],[Station]],'[10]Reach and Share'!$A$2:$B$562,2,0)</f>
        <v>0</v>
      </c>
      <c r="G465" s="2">
        <f>Reach21[[#This Row],[Q1''2025]]-Reach21[[#This Row],[Q4''2024]]</f>
        <v>0</v>
      </c>
    </row>
    <row r="466" spans="1:7" x14ac:dyDescent="0.45">
      <c r="A466" s="3" t="s">
        <v>25</v>
      </c>
      <c r="B466" s="2">
        <v>0</v>
      </c>
      <c r="C466" s="2">
        <v>0</v>
      </c>
      <c r="D466" s="2">
        <v>0</v>
      </c>
      <c r="E466" s="2">
        <v>0</v>
      </c>
      <c r="F466" s="2">
        <f>VLOOKUP(Reach21[[#This Row],[Station]],'[10]Reach and Share'!$A$2:$B$562,2,0)</f>
        <v>0</v>
      </c>
      <c r="G466" s="2">
        <f>Reach21[[#This Row],[Q1''2025]]-Reach21[[#This Row],[Q4''2024]]</f>
        <v>0</v>
      </c>
    </row>
    <row r="467" spans="1:7" x14ac:dyDescent="0.45">
      <c r="A467" s="3" t="s">
        <v>267</v>
      </c>
      <c r="B467" s="2">
        <v>0</v>
      </c>
      <c r="C467" s="2">
        <v>0</v>
      </c>
      <c r="D467" s="2">
        <v>0</v>
      </c>
      <c r="E467" s="2">
        <v>0</v>
      </c>
      <c r="F467" s="2">
        <f>VLOOKUP(Reach21[[#This Row],[Station]],'[10]Reach and Share'!$A$2:$B$562,2,0)</f>
        <v>0</v>
      </c>
      <c r="G467" s="2">
        <f>Reach21[[#This Row],[Q1''2025]]-Reach21[[#This Row],[Q4''2024]]</f>
        <v>0</v>
      </c>
    </row>
    <row r="468" spans="1:7" x14ac:dyDescent="0.45">
      <c r="A468" s="3" t="s">
        <v>274</v>
      </c>
      <c r="B468" s="2">
        <v>0</v>
      </c>
      <c r="C468" s="2">
        <v>0</v>
      </c>
      <c r="D468" s="2">
        <v>0</v>
      </c>
      <c r="E468" s="2">
        <v>0</v>
      </c>
      <c r="F468" s="2">
        <f>VLOOKUP(Reach21[[#This Row],[Station]],'[10]Reach and Share'!$A$2:$B$562,2,0)</f>
        <v>0</v>
      </c>
      <c r="G468" s="2">
        <f>Reach21[[#This Row],[Q1''2025]]-Reach21[[#This Row],[Q4''2024]]</f>
        <v>0</v>
      </c>
    </row>
    <row r="469" spans="1:7" x14ac:dyDescent="0.45">
      <c r="A469" s="3" t="s">
        <v>273</v>
      </c>
      <c r="B469" s="2">
        <v>0</v>
      </c>
      <c r="C469" s="2">
        <v>0</v>
      </c>
      <c r="D469" s="2">
        <v>0</v>
      </c>
      <c r="E469" s="2">
        <v>0</v>
      </c>
      <c r="F469" s="2">
        <f>VLOOKUP(Reach21[[#This Row],[Station]],'[10]Reach and Share'!$A$2:$B$562,2,0)</f>
        <v>0</v>
      </c>
      <c r="G469" s="2">
        <f>Reach21[[#This Row],[Q1''2025]]-Reach21[[#This Row],[Q4''2024]]</f>
        <v>0</v>
      </c>
    </row>
    <row r="470" spans="1:7" x14ac:dyDescent="0.45">
      <c r="A470" s="3" t="s">
        <v>494</v>
      </c>
      <c r="B470" s="2">
        <v>0</v>
      </c>
      <c r="C470" s="2"/>
      <c r="D470" s="2"/>
      <c r="E470" s="2">
        <v>0</v>
      </c>
      <c r="F470" s="2">
        <f>VLOOKUP(Reach21[[#This Row],[Station]],'[10]Reach and Share'!$A$2:$B$562,2,0)</f>
        <v>0</v>
      </c>
      <c r="G470" s="2">
        <f>Reach21[[#This Row],[Q1''2025]]-Reach21[[#This Row],[Q4''2024]]</f>
        <v>0</v>
      </c>
    </row>
    <row r="471" spans="1:7" x14ac:dyDescent="0.45">
      <c r="A471" s="3" t="s">
        <v>275</v>
      </c>
      <c r="B471" s="2">
        <v>0</v>
      </c>
      <c r="C471" s="2">
        <v>0</v>
      </c>
      <c r="D471" s="2">
        <v>0</v>
      </c>
      <c r="E471" s="2">
        <v>0</v>
      </c>
      <c r="F471" s="2">
        <f>VLOOKUP(Reach21[[#This Row],[Station]],'[10]Reach and Share'!$A$2:$B$562,2,0)</f>
        <v>0</v>
      </c>
      <c r="G471" s="2">
        <f>Reach21[[#This Row],[Q1''2025]]-Reach21[[#This Row],[Q4''2024]]</f>
        <v>0</v>
      </c>
    </row>
    <row r="472" spans="1:7" x14ac:dyDescent="0.45">
      <c r="A472" s="3" t="s">
        <v>268</v>
      </c>
      <c r="B472" s="2">
        <v>0</v>
      </c>
      <c r="C472" s="2">
        <v>0</v>
      </c>
      <c r="D472" s="2">
        <v>0</v>
      </c>
      <c r="E472" s="2">
        <v>0</v>
      </c>
      <c r="F472" s="2">
        <f>VLOOKUP(Reach21[[#This Row],[Station]],'[10]Reach and Share'!$A$2:$B$562,2,0)</f>
        <v>0</v>
      </c>
      <c r="G472" s="2">
        <f>Reach21[[#This Row],[Q1''2025]]-Reach21[[#This Row],[Q4''2024]]</f>
        <v>0</v>
      </c>
    </row>
    <row r="473" spans="1:7" x14ac:dyDescent="0.45">
      <c r="A473" s="3" t="s">
        <v>277</v>
      </c>
      <c r="B473" s="2">
        <v>0</v>
      </c>
      <c r="C473" s="2">
        <v>0</v>
      </c>
      <c r="D473" s="2">
        <v>0</v>
      </c>
      <c r="E473" s="2">
        <v>0</v>
      </c>
      <c r="F473" s="2">
        <f>VLOOKUP(Reach21[[#This Row],[Station]],'[10]Reach and Share'!$A$2:$B$562,2,0)</f>
        <v>0</v>
      </c>
      <c r="G473" s="2">
        <f>Reach21[[#This Row],[Q1''2025]]-Reach21[[#This Row],[Q4''2024]]</f>
        <v>0</v>
      </c>
    </row>
    <row r="474" spans="1:7" x14ac:dyDescent="0.45">
      <c r="A474" s="3" t="s">
        <v>276</v>
      </c>
      <c r="B474" s="2">
        <v>2.9999999999999997E-4</v>
      </c>
      <c r="C474" s="2">
        <v>2.9999999999999997E-4</v>
      </c>
      <c r="D474" s="2">
        <v>0</v>
      </c>
      <c r="E474" s="2">
        <v>0</v>
      </c>
      <c r="F474" s="2">
        <f>VLOOKUP(Reach21[[#This Row],[Station]],'[10]Reach and Share'!$A$2:$B$562,2,0)</f>
        <v>0</v>
      </c>
      <c r="G474" s="2">
        <f>Reach21[[#This Row],[Q1''2025]]-Reach21[[#This Row],[Q4''2024]]</f>
        <v>0</v>
      </c>
    </row>
    <row r="475" spans="1:7" x14ac:dyDescent="0.45">
      <c r="A475" s="3" t="s">
        <v>272</v>
      </c>
      <c r="B475" s="2">
        <v>0</v>
      </c>
      <c r="C475" s="2">
        <v>0</v>
      </c>
      <c r="D475" s="2">
        <v>0</v>
      </c>
      <c r="E475" s="2">
        <v>0</v>
      </c>
      <c r="F475" s="2">
        <f>VLOOKUP(Reach21[[#This Row],[Station]],'[10]Reach and Share'!$A$2:$B$562,2,0)</f>
        <v>0</v>
      </c>
      <c r="G475" s="2">
        <f>Reach21[[#This Row],[Q1''2025]]-Reach21[[#This Row],[Q4''2024]]</f>
        <v>0</v>
      </c>
    </row>
    <row r="476" spans="1:7" x14ac:dyDescent="0.45">
      <c r="A476" s="3" t="s">
        <v>338</v>
      </c>
      <c r="B476" s="2">
        <v>0</v>
      </c>
      <c r="C476" s="2">
        <v>0</v>
      </c>
      <c r="D476" s="2">
        <v>0</v>
      </c>
      <c r="E476" s="2">
        <v>0</v>
      </c>
      <c r="F476" s="2">
        <f>VLOOKUP(Reach21[[#This Row],[Station]],'[10]Reach and Share'!$A$2:$B$562,2,0)</f>
        <v>0</v>
      </c>
      <c r="G476" s="2">
        <f>Reach21[[#This Row],[Q1''2025]]-Reach21[[#This Row],[Q4''2024]]</f>
        <v>0</v>
      </c>
    </row>
    <row r="477" spans="1:7" x14ac:dyDescent="0.45">
      <c r="A477" s="3" t="s">
        <v>144</v>
      </c>
      <c r="B477" s="2">
        <v>0</v>
      </c>
      <c r="C477" s="2">
        <v>0</v>
      </c>
      <c r="D477" s="2">
        <v>0</v>
      </c>
      <c r="E477" s="2">
        <v>0</v>
      </c>
      <c r="F477" s="2">
        <f>VLOOKUP(Reach21[[#This Row],[Station]],'[10]Reach and Share'!$A$2:$B$562,2,0)</f>
        <v>0</v>
      </c>
      <c r="G477" s="2">
        <f>Reach21[[#This Row],[Q1''2025]]-Reach21[[#This Row],[Q4''2024]]</f>
        <v>0</v>
      </c>
    </row>
    <row r="478" spans="1:7" x14ac:dyDescent="0.45">
      <c r="A478" s="3" t="s">
        <v>236</v>
      </c>
      <c r="B478" s="2">
        <v>0</v>
      </c>
      <c r="C478" s="2">
        <v>0</v>
      </c>
      <c r="D478" s="2">
        <v>0</v>
      </c>
      <c r="E478" s="2">
        <v>0</v>
      </c>
      <c r="F478" s="2">
        <f>VLOOKUP(Reach21[[#This Row],[Station]],'[10]Reach and Share'!$A$2:$B$562,2,0)</f>
        <v>0</v>
      </c>
      <c r="G478" s="2">
        <f>Reach21[[#This Row],[Q1''2025]]-Reach21[[#This Row],[Q4''2024]]</f>
        <v>0</v>
      </c>
    </row>
    <row r="479" spans="1:7" x14ac:dyDescent="0.45">
      <c r="A479" s="3" t="s">
        <v>270</v>
      </c>
      <c r="B479" s="2">
        <v>0</v>
      </c>
      <c r="C479" s="2">
        <v>0</v>
      </c>
      <c r="D479" s="2">
        <v>0</v>
      </c>
      <c r="E479" s="2">
        <v>0</v>
      </c>
      <c r="F479" s="2">
        <f>VLOOKUP(Reach21[[#This Row],[Station]],'[10]Reach and Share'!$A$2:$B$562,2,0)</f>
        <v>0</v>
      </c>
      <c r="G479" s="2">
        <f>Reach21[[#This Row],[Q1''2025]]-Reach21[[#This Row],[Q4''2024]]</f>
        <v>0</v>
      </c>
    </row>
    <row r="480" spans="1:7" x14ac:dyDescent="0.45">
      <c r="A480" s="3" t="s">
        <v>271</v>
      </c>
      <c r="B480" s="2">
        <v>0</v>
      </c>
      <c r="C480" s="2">
        <v>0</v>
      </c>
      <c r="D480" s="2">
        <v>0</v>
      </c>
      <c r="E480" s="2">
        <v>0</v>
      </c>
      <c r="F480" s="2">
        <f>VLOOKUP(Reach21[[#This Row],[Station]],'[10]Reach and Share'!$A$2:$B$562,2,0)</f>
        <v>0</v>
      </c>
      <c r="G480" s="2">
        <f>Reach21[[#This Row],[Q1''2025]]-Reach21[[#This Row],[Q4''2024]]</f>
        <v>0</v>
      </c>
    </row>
    <row r="481" spans="1:7" x14ac:dyDescent="0.45">
      <c r="A481" s="3" t="s">
        <v>76</v>
      </c>
      <c r="B481" s="2">
        <v>0</v>
      </c>
      <c r="C481" s="2">
        <v>0</v>
      </c>
      <c r="D481" s="2">
        <v>0</v>
      </c>
      <c r="E481" s="2">
        <v>0</v>
      </c>
      <c r="F481" s="2">
        <f>VLOOKUP(Reach21[[#This Row],[Station]],'[10]Reach and Share'!$A$2:$B$562,2,0)</f>
        <v>0</v>
      </c>
      <c r="G481" s="2">
        <f>Reach21[[#This Row],[Q1''2025]]-Reach21[[#This Row],[Q4''2024]]</f>
        <v>0</v>
      </c>
    </row>
    <row r="482" spans="1:7" x14ac:dyDescent="0.45">
      <c r="A482" s="3" t="s">
        <v>496</v>
      </c>
      <c r="B482" s="2">
        <v>0</v>
      </c>
      <c r="C482" s="2"/>
      <c r="D482" s="2"/>
      <c r="E482" s="2">
        <v>0</v>
      </c>
      <c r="F482" s="2">
        <f>VLOOKUP(Reach21[[#This Row],[Station]],'[10]Reach and Share'!$A$2:$B$562,2,0)</f>
        <v>0</v>
      </c>
      <c r="G482" s="2">
        <f>Reach21[[#This Row],[Q1''2025]]-Reach21[[#This Row],[Q4''2024]]</f>
        <v>0</v>
      </c>
    </row>
    <row r="483" spans="1:7" x14ac:dyDescent="0.45">
      <c r="A483" s="3" t="s">
        <v>78</v>
      </c>
      <c r="B483" s="2">
        <v>0</v>
      </c>
      <c r="C483" s="2">
        <v>0</v>
      </c>
      <c r="D483" s="2">
        <v>0</v>
      </c>
      <c r="E483" s="2">
        <v>0</v>
      </c>
      <c r="F483" s="2">
        <f>VLOOKUP(Reach21[[#This Row],[Station]],'[10]Reach and Share'!$A$2:$B$562,2,0)</f>
        <v>0</v>
      </c>
      <c r="G483" s="2">
        <f>Reach21[[#This Row],[Q1''2025]]-Reach21[[#This Row],[Q4''2024]]</f>
        <v>0</v>
      </c>
    </row>
    <row r="484" spans="1:7" x14ac:dyDescent="0.45">
      <c r="A484" s="3" t="s">
        <v>477</v>
      </c>
      <c r="B484" s="2">
        <v>2.9999999999999997E-4</v>
      </c>
      <c r="C484" s="2"/>
      <c r="D484" s="2">
        <v>2.9999999999999997E-4</v>
      </c>
      <c r="E484" s="2">
        <v>0</v>
      </c>
      <c r="F484" s="2">
        <f>VLOOKUP(Reach21[[#This Row],[Station]],'[10]Reach and Share'!$A$2:$B$562,2,0)</f>
        <v>0</v>
      </c>
      <c r="G484" s="2">
        <f>Reach21[[#This Row],[Q1''2025]]-Reach21[[#This Row],[Q4''2024]]</f>
        <v>0</v>
      </c>
    </row>
    <row r="485" spans="1:7" x14ac:dyDescent="0.45">
      <c r="A485" s="3" t="s">
        <v>283</v>
      </c>
      <c r="B485" s="2">
        <v>0</v>
      </c>
      <c r="C485" s="2">
        <v>0</v>
      </c>
      <c r="D485" s="2">
        <v>0</v>
      </c>
      <c r="E485" s="2">
        <v>0</v>
      </c>
      <c r="F485" s="2">
        <f>VLOOKUP(Reach21[[#This Row],[Station]],'[10]Reach and Share'!$A$2:$B$562,2,0)</f>
        <v>0</v>
      </c>
      <c r="G485" s="2">
        <f>Reach21[[#This Row],[Q1''2025]]-Reach21[[#This Row],[Q4''2024]]</f>
        <v>0</v>
      </c>
    </row>
    <row r="486" spans="1:7" x14ac:dyDescent="0.45">
      <c r="A486" s="3" t="s">
        <v>222</v>
      </c>
      <c r="B486" s="2">
        <v>0</v>
      </c>
      <c r="C486" s="2">
        <v>0</v>
      </c>
      <c r="D486" s="2">
        <v>0</v>
      </c>
      <c r="E486" s="2">
        <v>0</v>
      </c>
      <c r="F486" s="2">
        <f>VLOOKUP(Reach21[[#This Row],[Station]],'[10]Reach and Share'!$A$2:$B$562,2,0)</f>
        <v>0</v>
      </c>
      <c r="G486" s="2">
        <f>Reach21[[#This Row],[Q1''2025]]-Reach21[[#This Row],[Q4''2024]]</f>
        <v>0</v>
      </c>
    </row>
    <row r="487" spans="1:7" x14ac:dyDescent="0.45">
      <c r="A487" s="3" t="s">
        <v>288</v>
      </c>
      <c r="B487" s="2">
        <v>0</v>
      </c>
      <c r="C487" s="2">
        <v>0</v>
      </c>
      <c r="D487" s="2">
        <v>0</v>
      </c>
      <c r="E487" s="2">
        <v>0</v>
      </c>
      <c r="F487" s="2">
        <f>VLOOKUP(Reach21[[#This Row],[Station]],'[10]Reach and Share'!$A$2:$B$562,2,0)</f>
        <v>0</v>
      </c>
      <c r="G487" s="2">
        <f>Reach21[[#This Row],[Q1''2025]]-Reach21[[#This Row],[Q4''2024]]</f>
        <v>0</v>
      </c>
    </row>
    <row r="488" spans="1:7" x14ac:dyDescent="0.45">
      <c r="A488" s="3" t="s">
        <v>188</v>
      </c>
      <c r="B488" s="2">
        <v>0</v>
      </c>
      <c r="C488" s="2">
        <v>0</v>
      </c>
      <c r="D488" s="2">
        <v>0</v>
      </c>
      <c r="E488" s="2">
        <v>0</v>
      </c>
      <c r="F488" s="2">
        <f>VLOOKUP(Reach21[[#This Row],[Station]],'[10]Reach and Share'!$A$2:$B$562,2,0)</f>
        <v>0</v>
      </c>
      <c r="G488" s="2">
        <f>Reach21[[#This Row],[Q1''2025]]-Reach21[[#This Row],[Q4''2024]]</f>
        <v>0</v>
      </c>
    </row>
    <row r="489" spans="1:7" x14ac:dyDescent="0.45">
      <c r="A489" s="3" t="s">
        <v>28</v>
      </c>
      <c r="B489" s="2">
        <v>0</v>
      </c>
      <c r="C489" s="2">
        <v>0</v>
      </c>
      <c r="D489" s="2">
        <v>4.0000000000000002E-4</v>
      </c>
      <c r="E489" s="2">
        <v>0</v>
      </c>
      <c r="F489" s="2">
        <f>VLOOKUP(Reach21[[#This Row],[Station]],'[10]Reach and Share'!$A$2:$B$562,2,0)</f>
        <v>0</v>
      </c>
      <c r="G489" s="2">
        <f>Reach21[[#This Row],[Q1''2025]]-Reach21[[#This Row],[Q4''2024]]</f>
        <v>0</v>
      </c>
    </row>
    <row r="490" spans="1:7" x14ac:dyDescent="0.45">
      <c r="A490" s="3" t="s">
        <v>510</v>
      </c>
      <c r="B490" s="2">
        <v>0</v>
      </c>
      <c r="C490" s="2"/>
      <c r="D490" s="2"/>
      <c r="E490" s="2">
        <v>0</v>
      </c>
      <c r="F490" s="2">
        <f>VLOOKUP(Reach21[[#This Row],[Station]],'[10]Reach and Share'!$A$2:$B$562,2,0)</f>
        <v>0</v>
      </c>
      <c r="G490" s="2">
        <f>Reach21[[#This Row],[Q1''2025]]-Reach21[[#This Row],[Q4''2024]]</f>
        <v>0</v>
      </c>
    </row>
    <row r="491" spans="1:7" x14ac:dyDescent="0.45">
      <c r="A491" s="3" t="s">
        <v>73</v>
      </c>
      <c r="B491" s="2">
        <v>0</v>
      </c>
      <c r="C491" s="2">
        <v>0</v>
      </c>
      <c r="D491" s="2">
        <v>0</v>
      </c>
      <c r="E491" s="2">
        <v>0</v>
      </c>
      <c r="F491" s="2">
        <f>VLOOKUP(Reach21[[#This Row],[Station]],'[10]Reach and Share'!$A$2:$B$562,2,0)</f>
        <v>0</v>
      </c>
      <c r="G491" s="2">
        <f>Reach21[[#This Row],[Q1''2025]]-Reach21[[#This Row],[Q4''2024]]</f>
        <v>0</v>
      </c>
    </row>
    <row r="492" spans="1:7" x14ac:dyDescent="0.45">
      <c r="A492" s="3" t="s">
        <v>446</v>
      </c>
      <c r="B492" s="2">
        <v>0</v>
      </c>
      <c r="C492" s="2">
        <v>0</v>
      </c>
      <c r="D492" s="2">
        <v>0</v>
      </c>
      <c r="E492" s="2">
        <v>0</v>
      </c>
      <c r="F492" s="2">
        <f>VLOOKUP(Reach21[[#This Row],[Station]],'[10]Reach and Share'!$A$2:$B$562,2,0)</f>
        <v>0</v>
      </c>
      <c r="G492" s="2">
        <f>Reach21[[#This Row],[Q1''2025]]-Reach21[[#This Row],[Q4''2024]]</f>
        <v>0</v>
      </c>
    </row>
    <row r="493" spans="1:7" x14ac:dyDescent="0.45">
      <c r="A493" s="3" t="s">
        <v>181</v>
      </c>
      <c r="B493" s="2">
        <v>0</v>
      </c>
      <c r="C493" s="2">
        <v>0</v>
      </c>
      <c r="D493" s="2">
        <v>0</v>
      </c>
      <c r="E493" s="2">
        <v>0</v>
      </c>
      <c r="F493" s="2">
        <f>VLOOKUP(Reach21[[#This Row],[Station]],'[10]Reach and Share'!$A$2:$B$562,2,0)</f>
        <v>0</v>
      </c>
      <c r="G493" s="2">
        <f>Reach21[[#This Row],[Q1''2025]]-Reach21[[#This Row],[Q4''2024]]</f>
        <v>0</v>
      </c>
    </row>
    <row r="494" spans="1:7" x14ac:dyDescent="0.45">
      <c r="A494" s="3" t="s">
        <v>280</v>
      </c>
      <c r="B494" s="2">
        <v>0</v>
      </c>
      <c r="C494" s="2">
        <v>0</v>
      </c>
      <c r="D494" s="2">
        <v>0</v>
      </c>
      <c r="E494" s="2">
        <v>0</v>
      </c>
      <c r="F494" s="2">
        <f>VLOOKUP(Reach21[[#This Row],[Station]],'[10]Reach and Share'!$A$2:$B$562,2,0)</f>
        <v>0</v>
      </c>
      <c r="G494" s="2">
        <f>Reach21[[#This Row],[Q1''2025]]-Reach21[[#This Row],[Q4''2024]]</f>
        <v>0</v>
      </c>
    </row>
    <row r="495" spans="1:7" x14ac:dyDescent="0.45">
      <c r="A495" s="3" t="s">
        <v>278</v>
      </c>
      <c r="B495" s="2">
        <v>0</v>
      </c>
      <c r="C495" s="2">
        <v>0</v>
      </c>
      <c r="D495" s="2">
        <v>0</v>
      </c>
      <c r="E495" s="2">
        <v>0</v>
      </c>
      <c r="F495" s="2">
        <f>VLOOKUP(Reach21[[#This Row],[Station]],'[10]Reach and Share'!$A$2:$B$562,2,0)</f>
        <v>0</v>
      </c>
      <c r="G495" s="2">
        <f>Reach21[[#This Row],[Q1''2025]]-Reach21[[#This Row],[Q4''2024]]</f>
        <v>0</v>
      </c>
    </row>
    <row r="496" spans="1:7" x14ac:dyDescent="0.45">
      <c r="A496" s="3" t="s">
        <v>40</v>
      </c>
      <c r="B496" s="2">
        <v>0</v>
      </c>
      <c r="C496" s="2">
        <v>0</v>
      </c>
      <c r="D496" s="2">
        <v>0</v>
      </c>
      <c r="E496" s="2">
        <v>0</v>
      </c>
      <c r="F496" s="2">
        <f>VLOOKUP(Reach21[[#This Row],[Station]],'[10]Reach and Share'!$A$2:$B$562,2,0)</f>
        <v>0</v>
      </c>
      <c r="G496" s="2">
        <f>Reach21[[#This Row],[Q1''2025]]-Reach21[[#This Row],[Q4''2024]]</f>
        <v>0</v>
      </c>
    </row>
    <row r="497" spans="1:7" x14ac:dyDescent="0.45">
      <c r="A497" s="3" t="s">
        <v>247</v>
      </c>
      <c r="B497" s="2">
        <v>0</v>
      </c>
      <c r="C497" s="2">
        <v>0</v>
      </c>
      <c r="D497" s="2">
        <v>0</v>
      </c>
      <c r="E497" s="2">
        <v>2.0000000000000001E-4</v>
      </c>
      <c r="F497" s="2">
        <f>VLOOKUP(Reach21[[#This Row],[Station]],'[10]Reach and Share'!$A$2:$B$562,2,0)</f>
        <v>0</v>
      </c>
      <c r="G497" s="2">
        <f>Reach21[[#This Row],[Q1''2025]]-Reach21[[#This Row],[Q4''2024]]</f>
        <v>-2.0000000000000001E-4</v>
      </c>
    </row>
    <row r="498" spans="1:7" x14ac:dyDescent="0.45">
      <c r="A498" s="3" t="s">
        <v>292</v>
      </c>
      <c r="B498" s="2">
        <v>0</v>
      </c>
      <c r="C498" s="2">
        <v>0</v>
      </c>
      <c r="D498" s="2">
        <v>0</v>
      </c>
      <c r="E498" s="2">
        <v>2.0000000000000001E-4</v>
      </c>
      <c r="F498" s="2">
        <f>VLOOKUP(Reach21[[#This Row],[Station]],'[10]Reach and Share'!$A$2:$B$562,2,0)</f>
        <v>0</v>
      </c>
      <c r="G498" s="2">
        <f>Reach21[[#This Row],[Q1''2025]]-Reach21[[#This Row],[Q4''2024]]</f>
        <v>-2.0000000000000001E-4</v>
      </c>
    </row>
    <row r="499" spans="1:7" x14ac:dyDescent="0.45">
      <c r="A499" s="3" t="s">
        <v>286</v>
      </c>
      <c r="B499" s="2">
        <v>0</v>
      </c>
      <c r="C499" s="2">
        <v>0</v>
      </c>
      <c r="D499" s="2">
        <v>0</v>
      </c>
      <c r="E499" s="2">
        <v>2.0000000000000001E-4</v>
      </c>
      <c r="F499" s="2">
        <f>VLOOKUP(Reach21[[#This Row],[Station]],'[10]Reach and Share'!$A$2:$B$562,2,0)</f>
        <v>0</v>
      </c>
      <c r="G499" s="2">
        <f>Reach21[[#This Row],[Q1''2025]]-Reach21[[#This Row],[Q4''2024]]</f>
        <v>-2.0000000000000001E-4</v>
      </c>
    </row>
    <row r="500" spans="1:7" x14ac:dyDescent="0.45">
      <c r="A500" s="3" t="s">
        <v>360</v>
      </c>
      <c r="B500" s="2">
        <v>0</v>
      </c>
      <c r="C500" s="2">
        <v>0</v>
      </c>
      <c r="D500" s="2">
        <v>0</v>
      </c>
      <c r="E500" s="2">
        <v>2.0000000000000001E-4</v>
      </c>
      <c r="F500" s="2">
        <f>VLOOKUP(Reach21[[#This Row],[Station]],'[10]Reach and Share'!$A$2:$B$562,2,0)</f>
        <v>0</v>
      </c>
      <c r="G500" s="2">
        <f>Reach21[[#This Row],[Q1''2025]]-Reach21[[#This Row],[Q4''2024]]</f>
        <v>-2.0000000000000001E-4</v>
      </c>
    </row>
    <row r="501" spans="1:7" x14ac:dyDescent="0.45">
      <c r="A501" s="3" t="s">
        <v>512</v>
      </c>
      <c r="B501" s="2">
        <v>2.0000000000000001E-4</v>
      </c>
      <c r="C501" s="2"/>
      <c r="D501" s="2"/>
      <c r="E501" s="2">
        <v>2.0000000000000001E-4</v>
      </c>
      <c r="F501" s="2">
        <f>VLOOKUP(Reach21[[#This Row],[Station]],'[10]Reach and Share'!$A$2:$B$562,2,0)</f>
        <v>0</v>
      </c>
      <c r="G501" s="2">
        <f>Reach21[[#This Row],[Q1''2025]]-Reach21[[#This Row],[Q4''2024]]</f>
        <v>-2.0000000000000001E-4</v>
      </c>
    </row>
    <row r="502" spans="1:7" x14ac:dyDescent="0.45">
      <c r="A502" s="3" t="s">
        <v>91</v>
      </c>
      <c r="B502" s="2">
        <v>0</v>
      </c>
      <c r="C502" s="2">
        <v>0</v>
      </c>
      <c r="D502" s="2">
        <v>0</v>
      </c>
      <c r="E502" s="2">
        <v>2.0000000000000001E-4</v>
      </c>
      <c r="F502" s="2">
        <f>VLOOKUP(Reach21[[#This Row],[Station]],'[10]Reach and Share'!$A$2:$B$562,2,0)</f>
        <v>0</v>
      </c>
      <c r="G502" s="2">
        <f>Reach21[[#This Row],[Q1''2025]]-Reach21[[#This Row],[Q4''2024]]</f>
        <v>-2.0000000000000001E-4</v>
      </c>
    </row>
    <row r="503" spans="1:7" x14ac:dyDescent="0.45">
      <c r="A503" s="3" t="s">
        <v>432</v>
      </c>
      <c r="B503" s="2">
        <v>0</v>
      </c>
      <c r="C503" s="2">
        <v>0</v>
      </c>
      <c r="D503" s="2">
        <v>0</v>
      </c>
      <c r="E503" s="2">
        <v>2.9999999999999997E-4</v>
      </c>
      <c r="F503" s="2">
        <f>VLOOKUP(Reach21[[#This Row],[Station]],'[10]Reach and Share'!$A$2:$B$562,2,0)</f>
        <v>0</v>
      </c>
      <c r="G503" s="2">
        <f>Reach21[[#This Row],[Q1''2025]]-Reach21[[#This Row],[Q4''2024]]</f>
        <v>-2.9999999999999997E-4</v>
      </c>
    </row>
    <row r="504" spans="1:7" x14ac:dyDescent="0.45">
      <c r="A504" s="3" t="s">
        <v>337</v>
      </c>
      <c r="B504" s="2">
        <v>0</v>
      </c>
      <c r="C504" s="2">
        <v>0</v>
      </c>
      <c r="D504" s="2">
        <v>0</v>
      </c>
      <c r="E504" s="2">
        <v>2.9999999999999997E-4</v>
      </c>
      <c r="F504" s="2">
        <f>VLOOKUP(Reach21[[#This Row],[Station]],'[10]Reach and Share'!$A$2:$B$562,2,0)</f>
        <v>0</v>
      </c>
      <c r="G504" s="2">
        <f>Reach21[[#This Row],[Q1''2025]]-Reach21[[#This Row],[Q4''2024]]</f>
        <v>-2.9999999999999997E-4</v>
      </c>
    </row>
    <row r="505" spans="1:7" x14ac:dyDescent="0.45">
      <c r="A505" s="3" t="s">
        <v>316</v>
      </c>
      <c r="B505" s="2">
        <v>0</v>
      </c>
      <c r="C505" s="2">
        <v>0</v>
      </c>
      <c r="D505" s="2">
        <v>0</v>
      </c>
      <c r="E505" s="2">
        <v>2.9999999999999997E-4</v>
      </c>
      <c r="F505" s="2">
        <f>VLOOKUP(Reach21[[#This Row],[Station]],'[10]Reach and Share'!$A$2:$B$562,2,0)</f>
        <v>0</v>
      </c>
      <c r="G505" s="2">
        <f>Reach21[[#This Row],[Q1''2025]]-Reach21[[#This Row],[Q4''2024]]</f>
        <v>-2.9999999999999997E-4</v>
      </c>
    </row>
    <row r="506" spans="1:7" x14ac:dyDescent="0.45">
      <c r="A506" s="3" t="s">
        <v>139</v>
      </c>
      <c r="B506" s="2">
        <v>0</v>
      </c>
      <c r="C506" s="2">
        <v>0</v>
      </c>
      <c r="D506" s="2">
        <v>0</v>
      </c>
      <c r="E506" s="2">
        <v>2.9999999999999997E-4</v>
      </c>
      <c r="F506" s="2">
        <f>VLOOKUP(Reach21[[#This Row],[Station]],'[10]Reach and Share'!$A$2:$B$562,2,0)</f>
        <v>0</v>
      </c>
      <c r="G506" s="2">
        <f>Reach21[[#This Row],[Q1''2025]]-Reach21[[#This Row],[Q4''2024]]</f>
        <v>-2.9999999999999997E-4</v>
      </c>
    </row>
    <row r="507" spans="1:7" x14ac:dyDescent="0.45">
      <c r="A507" s="3" t="s">
        <v>305</v>
      </c>
      <c r="B507" s="2">
        <v>2.0000000000000001E-4</v>
      </c>
      <c r="C507" s="2">
        <v>1E-3</v>
      </c>
      <c r="D507" s="2">
        <v>1.4E-3</v>
      </c>
      <c r="E507" s="2">
        <v>4.0000000000000002E-4</v>
      </c>
      <c r="F507" s="2">
        <f>VLOOKUP(Reach21[[#This Row],[Station]],'[10]Reach and Share'!$A$2:$B$562,2,0)</f>
        <v>0</v>
      </c>
      <c r="G507" s="2">
        <f>Reach21[[#This Row],[Q1''2025]]-Reach21[[#This Row],[Q4''2024]]</f>
        <v>-4.0000000000000002E-4</v>
      </c>
    </row>
    <row r="508" spans="1:7" x14ac:dyDescent="0.45">
      <c r="A508" s="3" t="s">
        <v>225</v>
      </c>
      <c r="B508" s="2">
        <v>0</v>
      </c>
      <c r="C508" s="2">
        <v>0</v>
      </c>
      <c r="D508" s="2">
        <v>0</v>
      </c>
      <c r="E508" s="2">
        <v>5.9999999999999995E-4</v>
      </c>
      <c r="F508" s="2">
        <f>VLOOKUP(Reach21[[#This Row],[Station]],'[10]Reach and Share'!$A$2:$B$562,2,0)</f>
        <v>0</v>
      </c>
      <c r="G508" s="2">
        <f>Reach21[[#This Row],[Q1''2025]]-Reach21[[#This Row],[Q4''2024]]</f>
        <v>-5.9999999999999995E-4</v>
      </c>
    </row>
    <row r="509" spans="1:7" x14ac:dyDescent="0.45">
      <c r="A509" s="3" t="s">
        <v>285</v>
      </c>
      <c r="B509" s="2">
        <v>0</v>
      </c>
      <c r="C509" s="2">
        <v>0</v>
      </c>
      <c r="D509" s="2">
        <v>0</v>
      </c>
      <c r="E509" s="2">
        <v>5.9999999999999995E-4</v>
      </c>
      <c r="F509" s="2">
        <f>VLOOKUP(Reach21[[#This Row],[Station]],'[10]Reach and Share'!$A$2:$B$562,2,0)</f>
        <v>0</v>
      </c>
      <c r="G509" s="2">
        <f>Reach21[[#This Row],[Q1''2025]]-Reach21[[#This Row],[Q4''2024]]</f>
        <v>-5.9999999999999995E-4</v>
      </c>
    </row>
    <row r="510" spans="1:7" x14ac:dyDescent="0.45">
      <c r="A510" s="3" t="s">
        <v>15</v>
      </c>
      <c r="B510" s="2">
        <v>0</v>
      </c>
      <c r="C510" s="2">
        <v>0</v>
      </c>
      <c r="D510" s="2">
        <v>0</v>
      </c>
      <c r="E510" s="2">
        <v>5.9999999999999995E-4</v>
      </c>
      <c r="F510" s="2">
        <f>VLOOKUP(Reach21[[#This Row],[Station]],'[10]Reach and Share'!$A$2:$B$562,2,0)</f>
        <v>0</v>
      </c>
      <c r="G510" s="2">
        <f>Reach21[[#This Row],[Q1''2025]]-Reach21[[#This Row],[Q4''2024]]</f>
        <v>-5.9999999999999995E-4</v>
      </c>
    </row>
    <row r="511" spans="1:7" x14ac:dyDescent="0.45">
      <c r="A511" s="3" t="s">
        <v>126</v>
      </c>
      <c r="B511" s="2">
        <v>0</v>
      </c>
      <c r="C511" s="2">
        <v>0</v>
      </c>
      <c r="D511" s="2">
        <v>0</v>
      </c>
      <c r="E511" s="2">
        <v>1E-3</v>
      </c>
      <c r="F511" s="2">
        <f>VLOOKUP(Reach21[[#This Row],[Station]],'[10]Reach and Share'!$A$2:$B$562,2,0)</f>
        <v>0</v>
      </c>
      <c r="G511" s="2">
        <f>Reach21[[#This Row],[Q1''2025]]-Reach21[[#This Row],[Q4''2024]]</f>
        <v>-1E-3</v>
      </c>
    </row>
    <row r="512" spans="1:7" x14ac:dyDescent="0.45">
      <c r="A512" s="3" t="s">
        <v>451</v>
      </c>
      <c r="B512" s="2">
        <v>1.1999999999999999E-3</v>
      </c>
      <c r="C512" s="2">
        <v>1.1999999999999999E-3</v>
      </c>
      <c r="D512" s="2">
        <v>0</v>
      </c>
      <c r="E512" s="2">
        <v>1E-3</v>
      </c>
      <c r="F512" s="2">
        <f>VLOOKUP(Reach21[[#This Row],[Station]],'[10]Reach and Share'!$A$2:$B$562,2,0)</f>
        <v>0</v>
      </c>
      <c r="G512" s="2">
        <f>Reach21[[#This Row],[Q1''2025]]-Reach21[[#This Row],[Q4''2024]]</f>
        <v>-1E-3</v>
      </c>
    </row>
    <row r="513" spans="1:7" x14ac:dyDescent="0.45">
      <c r="A513" s="3" t="s">
        <v>44</v>
      </c>
      <c r="B513" s="2">
        <v>0</v>
      </c>
      <c r="C513" s="2">
        <v>0</v>
      </c>
      <c r="D513" s="2">
        <v>0</v>
      </c>
      <c r="E513" s="2">
        <v>1E-3</v>
      </c>
      <c r="F513" s="2">
        <f>VLOOKUP(Reach21[[#This Row],[Station]],'[10]Reach and Share'!$A$2:$B$562,2,0)</f>
        <v>0</v>
      </c>
      <c r="G513" s="2">
        <f>Reach21[[#This Row],[Q1''2025]]-Reach21[[#This Row],[Q4''2024]]</f>
        <v>-1E-3</v>
      </c>
    </row>
    <row r="514" spans="1:7" x14ac:dyDescent="0.45">
      <c r="A514" s="3" t="s">
        <v>33</v>
      </c>
      <c r="B514" s="2">
        <v>0</v>
      </c>
      <c r="C514" s="2">
        <v>0</v>
      </c>
      <c r="D514" s="2">
        <v>0</v>
      </c>
      <c r="E514" s="2">
        <v>1.1000000000000001E-3</v>
      </c>
      <c r="F514" s="2">
        <f>VLOOKUP(Reach21[[#This Row],[Station]],'[10]Reach and Share'!$A$2:$B$562,2,0)</f>
        <v>0</v>
      </c>
      <c r="G514" s="2">
        <f>Reach21[[#This Row],[Q1''2025]]-Reach21[[#This Row],[Q4''2024]]</f>
        <v>-1.1000000000000001E-3</v>
      </c>
    </row>
    <row r="515" spans="1:7" x14ac:dyDescent="0.45">
      <c r="A515" s="3" t="s">
        <v>24</v>
      </c>
      <c r="B515" s="2">
        <v>0</v>
      </c>
      <c r="C515" s="2">
        <v>0</v>
      </c>
      <c r="D515" s="2">
        <v>8.0000000000000004E-4</v>
      </c>
      <c r="E515" s="2">
        <v>1.1000000000000001E-3</v>
      </c>
      <c r="F515" s="2">
        <f>VLOOKUP(Reach21[[#This Row],[Station]],'[10]Reach and Share'!$A$2:$B$562,2,0)</f>
        <v>0</v>
      </c>
      <c r="G515" s="2">
        <f>Reach21[[#This Row],[Q1''2025]]-Reach21[[#This Row],[Q4''2024]]</f>
        <v>-1.1000000000000001E-3</v>
      </c>
    </row>
    <row r="516" spans="1:7" x14ac:dyDescent="0.45">
      <c r="A516" s="3" t="s">
        <v>424</v>
      </c>
      <c r="B516" s="2">
        <v>0</v>
      </c>
      <c r="C516" s="2">
        <v>0</v>
      </c>
      <c r="D516" s="2">
        <v>8.0000000000000004E-4</v>
      </c>
      <c r="E516" s="2">
        <v>1.2999999999999999E-3</v>
      </c>
      <c r="F516" s="2">
        <f>VLOOKUP(Reach21[[#This Row],[Station]],'[10]Reach and Share'!$A$2:$B$562,2,0)</f>
        <v>0</v>
      </c>
      <c r="G516" s="2">
        <f>Reach21[[#This Row],[Q1''2025]]-Reach21[[#This Row],[Q4''2024]]</f>
        <v>-1.2999999999999999E-3</v>
      </c>
    </row>
    <row r="517" spans="1:7" x14ac:dyDescent="0.45">
      <c r="A517" s="3" t="s">
        <v>90</v>
      </c>
      <c r="B517" s="2">
        <v>0</v>
      </c>
      <c r="C517" s="2">
        <v>0</v>
      </c>
      <c r="D517" s="2">
        <v>1.5E-3</v>
      </c>
      <c r="E517" s="2">
        <v>1.9E-3</v>
      </c>
      <c r="F517" s="2">
        <f>VLOOKUP(Reach21[[#This Row],[Station]],'[10]Reach and Share'!$A$2:$B$562,2,0)</f>
        <v>0</v>
      </c>
      <c r="G517" s="2">
        <f>Reach21[[#This Row],[Q1''2025]]-Reach21[[#This Row],[Q4''2024]]</f>
        <v>-1.9E-3</v>
      </c>
    </row>
    <row r="518" spans="1:7" x14ac:dyDescent="0.45">
      <c r="A518" s="3" t="s">
        <v>254</v>
      </c>
      <c r="B518" s="2">
        <v>1.6000000000000001E-3</v>
      </c>
      <c r="C518" s="2">
        <v>0</v>
      </c>
      <c r="D518" s="2">
        <v>2.9999999999999997E-4</v>
      </c>
      <c r="E518" s="2">
        <v>2.0999999999999999E-3</v>
      </c>
      <c r="F518" s="2">
        <f>VLOOKUP(Reach21[[#This Row],[Station]],'[10]Reach and Share'!$A$2:$B$562,2,0)</f>
        <v>0</v>
      </c>
      <c r="G518" s="2">
        <f>Reach21[[#This Row],[Q1''2025]]-Reach21[[#This Row],[Q4''2024]]</f>
        <v>-2.0999999999999999E-3</v>
      </c>
    </row>
    <row r="519" spans="1:7" x14ac:dyDescent="0.45">
      <c r="A519" s="3" t="s">
        <v>256</v>
      </c>
      <c r="B519" s="2">
        <v>1.2999999999999999E-3</v>
      </c>
      <c r="C519" s="2">
        <v>3.0000000000000001E-3</v>
      </c>
      <c r="D519" s="2">
        <v>0</v>
      </c>
      <c r="E519" s="2">
        <v>2.8E-3</v>
      </c>
      <c r="F519" s="2">
        <f>VLOOKUP(Reach21[[#This Row],[Station]],'[10]Reach and Share'!$A$2:$B$562,2,0)</f>
        <v>0</v>
      </c>
      <c r="G519" s="2">
        <f>Reach21[[#This Row],[Q1''2025]]-Reach21[[#This Row],[Q4''2024]]</f>
        <v>-2.8E-3</v>
      </c>
    </row>
    <row r="520" spans="1:7" x14ac:dyDescent="0.45">
      <c r="A520" s="3" t="s">
        <v>10</v>
      </c>
      <c r="B520" s="2">
        <v>0</v>
      </c>
      <c r="C520" s="2">
        <v>0</v>
      </c>
      <c r="D520" s="2">
        <v>0</v>
      </c>
      <c r="E520" s="2">
        <v>5.5999999999999999E-3</v>
      </c>
      <c r="F520" s="2">
        <f>VLOOKUP(Reach21[[#This Row],[Station]],'[10]Reach and Share'!$A$2:$B$562,2,0)</f>
        <v>0</v>
      </c>
      <c r="G520" s="2">
        <f>Reach21[[#This Row],[Q1''2025]]-Reach21[[#This Row],[Q4''2024]]</f>
        <v>-5.5999999999999999E-3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F1" sqref="F1"/>
    </sheetView>
  </sheetViews>
  <sheetFormatPr defaultRowHeight="14.25" x14ac:dyDescent="0.45"/>
  <cols>
    <col min="1" max="1" width="31.796875" bestFit="1" customWidth="1"/>
    <col min="2" max="2" width="13.9296875" customWidth="1"/>
    <col min="3" max="3" width="9.796875" customWidth="1"/>
    <col min="4" max="4" width="10.3984375" customWidth="1"/>
    <col min="5" max="5" width="9.53125" customWidth="1"/>
    <col min="6" max="6" width="10.265625" style="2" customWidth="1"/>
    <col min="7" max="7" width="14.73046875" style="2" customWidth="1"/>
  </cols>
  <sheetData>
    <row r="1" spans="1:7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s="2" t="s">
        <v>531</v>
      </c>
      <c r="G1" s="2" t="s">
        <v>532</v>
      </c>
    </row>
    <row r="2" spans="1:7" x14ac:dyDescent="0.45">
      <c r="A2" s="3" t="s">
        <v>4</v>
      </c>
      <c r="B2" s="2">
        <v>0.27760000000000001</v>
      </c>
      <c r="C2" s="2">
        <v>0.31509999999999999</v>
      </c>
      <c r="D2" s="2">
        <v>0.30840000000000001</v>
      </c>
      <c r="E2" s="2">
        <v>0.36299999999999999</v>
      </c>
      <c r="F2" s="2">
        <f>VLOOKUP(Reach12[[#This Row],[Station]],[11]!Reach12[[Station]:[Q1''2025]],6,0)</f>
        <v>0.34760000000000002</v>
      </c>
      <c r="G2" s="2">
        <f>Reach12[[#This Row],[Q1''2025]]-Reach12[[#This Row],[Q4''2024]]</f>
        <v>-1.5399999999999969E-2</v>
      </c>
    </row>
    <row r="3" spans="1:7" x14ac:dyDescent="0.45">
      <c r="A3" s="3" t="s">
        <v>5</v>
      </c>
      <c r="B3" s="2">
        <v>9.06E-2</v>
      </c>
      <c r="C3" s="2">
        <v>9.4600000000000004E-2</v>
      </c>
      <c r="D3" s="2">
        <v>0.104</v>
      </c>
      <c r="E3" s="2">
        <v>0.1036</v>
      </c>
      <c r="F3" s="2">
        <f>VLOOKUP(Reach12[[#This Row],[Station]],[11]!Reach12[[Station]:[Q1''2025]],6,0)</f>
        <v>9.2880000000000004E-2</v>
      </c>
      <c r="G3" s="2">
        <f>Reach12[[#This Row],[Q1''2025]]-Reach12[[#This Row],[Q4''2024]]</f>
        <v>-1.0719999999999993E-2</v>
      </c>
    </row>
    <row r="4" spans="1:7" x14ac:dyDescent="0.45">
      <c r="A4" s="3" t="s">
        <v>6</v>
      </c>
      <c r="B4" s="2">
        <v>3.0099999999999998E-2</v>
      </c>
      <c r="C4" s="2">
        <v>3.4200000000000001E-2</v>
      </c>
      <c r="D4" s="2">
        <v>2.5899999999999999E-2</v>
      </c>
      <c r="E4" s="2">
        <v>4.2700000000000002E-2</v>
      </c>
      <c r="F4" s="2">
        <f>VLOOKUP(Reach12[[#This Row],[Station]],[11]!Reach12[[Station]:[Q1''2025]],6,0)</f>
        <v>3.1309999999999998E-2</v>
      </c>
      <c r="G4" s="2">
        <f>Reach12[[#This Row],[Q1''2025]]-Reach12[[#This Row],[Q4''2024]]</f>
        <v>-1.1390000000000004E-2</v>
      </c>
    </row>
    <row r="5" spans="1:7" x14ac:dyDescent="0.45">
      <c r="A5" s="3" t="s">
        <v>279</v>
      </c>
      <c r="B5" s="2">
        <v>1.14E-2</v>
      </c>
      <c r="C5" s="2">
        <v>2.0400000000000001E-2</v>
      </c>
      <c r="D5" s="2">
        <v>1.89E-2</v>
      </c>
      <c r="E5" s="2">
        <v>2.6700000000000002E-2</v>
      </c>
      <c r="F5" s="2">
        <f>VLOOKUP(Reach12[[#This Row],[Station]],[11]!Reach12[[Station]:[Q1''2025]],6,0)</f>
        <v>2.8539999999999999E-2</v>
      </c>
      <c r="G5" s="2">
        <f>Reach12[[#This Row],[Q1''2025]]-Reach12[[#This Row],[Q4''2024]]</f>
        <v>1.8399999999999979E-3</v>
      </c>
    </row>
    <row r="6" spans="1:7" x14ac:dyDescent="0.45">
      <c r="A6" s="3" t="s">
        <v>14</v>
      </c>
      <c r="B6" s="2">
        <v>3.8E-3</v>
      </c>
      <c r="C6" s="2">
        <v>9.7000000000000003E-3</v>
      </c>
      <c r="D6" s="2">
        <v>1.35E-2</v>
      </c>
      <c r="E6" s="2">
        <v>2.47E-2</v>
      </c>
      <c r="F6" s="2">
        <f>VLOOKUP(Reach12[[#This Row],[Station]],[11]!Reach12[[Station]:[Q1''2025]],6,0)</f>
        <v>2.8150000000000001E-2</v>
      </c>
      <c r="G6" s="2">
        <f>Reach12[[#This Row],[Q1''2025]]-Reach12[[#This Row],[Q4''2024]]</f>
        <v>3.4500000000000017E-3</v>
      </c>
    </row>
    <row r="7" spans="1:7" x14ac:dyDescent="0.45">
      <c r="A7" s="3" t="s">
        <v>30</v>
      </c>
      <c r="B7" s="2">
        <v>2.3400000000000001E-2</v>
      </c>
      <c r="C7" s="2">
        <v>3.1899999999999998E-2</v>
      </c>
      <c r="D7" s="2">
        <v>2.41E-2</v>
      </c>
      <c r="E7" s="2">
        <v>2.1000000000000001E-2</v>
      </c>
      <c r="F7" s="2">
        <f>VLOOKUP(Reach12[[#This Row],[Station]],[11]!Reach12[[Station]:[Q1''2025]],6,0)</f>
        <v>2.4389999999999998E-2</v>
      </c>
      <c r="G7" s="2">
        <f>Reach12[[#This Row],[Q1''2025]]-Reach12[[#This Row],[Q4''2024]]</f>
        <v>3.3899999999999972E-3</v>
      </c>
    </row>
    <row r="8" spans="1:7" x14ac:dyDescent="0.45">
      <c r="A8" s="3" t="s">
        <v>17</v>
      </c>
      <c r="B8" s="2">
        <v>1.7399999999999999E-2</v>
      </c>
      <c r="C8" s="2">
        <v>1.8700000000000001E-2</v>
      </c>
      <c r="D8" s="2">
        <v>2.3099999999999999E-2</v>
      </c>
      <c r="E8" s="2">
        <v>2.4E-2</v>
      </c>
      <c r="F8" s="2">
        <f>VLOOKUP(Reach12[[#This Row],[Station]],[11]!Reach12[[Station]:[Q1''2025]],6,0)</f>
        <v>2.3050000000000001E-2</v>
      </c>
      <c r="G8" s="2">
        <f>Reach12[[#This Row],[Q1''2025]]-Reach12[[#This Row],[Q4''2024]]</f>
        <v>-9.4999999999999946E-4</v>
      </c>
    </row>
    <row r="9" spans="1:7" x14ac:dyDescent="0.45">
      <c r="A9" s="3" t="s">
        <v>8</v>
      </c>
      <c r="B9" s="2">
        <v>1.9199999999999998E-2</v>
      </c>
      <c r="C9" s="2">
        <v>2.3099999999999999E-2</v>
      </c>
      <c r="D9" s="2">
        <v>0.02</v>
      </c>
      <c r="E9" s="2">
        <v>2.6800000000000001E-2</v>
      </c>
      <c r="F9" s="2">
        <f>VLOOKUP(Reach12[[#This Row],[Station]],[11]!Reach12[[Station]:[Q1''2025]],6,0)</f>
        <v>2.1860000000000001E-2</v>
      </c>
      <c r="G9" s="2">
        <f>Reach12[[#This Row],[Q1''2025]]-Reach12[[#This Row],[Q4''2024]]</f>
        <v>-4.9399999999999999E-3</v>
      </c>
    </row>
    <row r="10" spans="1:7" x14ac:dyDescent="0.45">
      <c r="A10" s="3" t="s">
        <v>7</v>
      </c>
      <c r="B10" s="2">
        <v>1.5699999999999999E-2</v>
      </c>
      <c r="C10" s="2">
        <v>1.7299999999999999E-2</v>
      </c>
      <c r="D10" s="2">
        <v>1.4200000000000001E-2</v>
      </c>
      <c r="E10" s="2">
        <v>2.2499999999999999E-2</v>
      </c>
      <c r="F10" s="2">
        <f>VLOOKUP(Reach12[[#This Row],[Station]],[11]!Reach12[[Station]:[Q1''2025]],6,0)</f>
        <v>1.8180000000000002E-2</v>
      </c>
      <c r="G10" s="2">
        <f>Reach12[[#This Row],[Q1''2025]]-Reach12[[#This Row],[Q4''2024]]</f>
        <v>-4.3199999999999975E-3</v>
      </c>
    </row>
    <row r="11" spans="1:7" x14ac:dyDescent="0.45">
      <c r="A11" s="3" t="s">
        <v>22</v>
      </c>
      <c r="B11" s="2">
        <v>1.3299999999999999E-2</v>
      </c>
      <c r="C11" s="2">
        <v>1.0500000000000001E-2</v>
      </c>
      <c r="D11" s="2">
        <v>9.4000000000000004E-3</v>
      </c>
      <c r="E11" s="2">
        <v>9.7999999999999997E-3</v>
      </c>
      <c r="F11" s="2">
        <f>VLOOKUP(Reach12[[#This Row],[Station]],[11]!Reach12[[Station]:[Q1''2025]],6,0)</f>
        <v>1.5509999999999999E-2</v>
      </c>
      <c r="G11" s="2">
        <f>Reach12[[#This Row],[Q1''2025]]-Reach12[[#This Row],[Q4''2024]]</f>
        <v>5.7099999999999998E-3</v>
      </c>
    </row>
    <row r="12" spans="1:7" x14ac:dyDescent="0.45">
      <c r="A12" s="3" t="s">
        <v>425</v>
      </c>
      <c r="B12" s="2">
        <v>1.0500000000000001E-2</v>
      </c>
      <c r="C12" s="2">
        <v>9.4000000000000004E-3</v>
      </c>
      <c r="D12" s="2">
        <v>1.35E-2</v>
      </c>
      <c r="E12" s="2">
        <v>1.29E-2</v>
      </c>
      <c r="F12" s="2">
        <f>VLOOKUP(Reach12[[#This Row],[Station]],[11]!Reach12[[Station]:[Q1''2025]],6,0)</f>
        <v>1.4109999999999999E-2</v>
      </c>
      <c r="G12" s="2">
        <f>Reach12[[#This Row],[Q1''2025]]-Reach12[[#This Row],[Q4''2024]]</f>
        <v>1.2099999999999993E-3</v>
      </c>
    </row>
    <row r="13" spans="1:7" x14ac:dyDescent="0.45">
      <c r="A13" s="3" t="s">
        <v>28</v>
      </c>
      <c r="B13" s="2">
        <v>8.0000000000000002E-3</v>
      </c>
      <c r="C13" s="2">
        <v>6.0000000000000001E-3</v>
      </c>
      <c r="D13" s="2">
        <v>1.14E-2</v>
      </c>
      <c r="E13" s="2">
        <v>1.2800000000000001E-2</v>
      </c>
      <c r="F13" s="2">
        <f>VLOOKUP(Reach12[[#This Row],[Station]],[11]!Reach12[[Station]:[Q1''2025]],6,0)</f>
        <v>1.145E-2</v>
      </c>
      <c r="G13" s="2">
        <f>Reach12[[#This Row],[Q1''2025]]-Reach12[[#This Row],[Q4''2024]]</f>
        <v>-1.3500000000000005E-3</v>
      </c>
    </row>
    <row r="14" spans="1:7" x14ac:dyDescent="0.45">
      <c r="A14" s="3" t="s">
        <v>11</v>
      </c>
      <c r="B14" s="2">
        <v>1.4800000000000001E-2</v>
      </c>
      <c r="C14" s="2">
        <v>1.3299999999999999E-2</v>
      </c>
      <c r="D14" s="2">
        <v>9.7000000000000003E-3</v>
      </c>
      <c r="E14" s="2">
        <v>1.06E-2</v>
      </c>
      <c r="F14" s="2">
        <f>VLOOKUP(Reach12[[#This Row],[Station]],[11]!Reach12[[Station]:[Q1''2025]],6,0)</f>
        <v>1.0070000000000001E-2</v>
      </c>
      <c r="G14" s="2">
        <f>Reach12[[#This Row],[Q1''2025]]-Reach12[[#This Row],[Q4''2024]]</f>
        <v>-5.2999999999999922E-4</v>
      </c>
    </row>
    <row r="15" spans="1:7" x14ac:dyDescent="0.45">
      <c r="A15" s="3" t="s">
        <v>424</v>
      </c>
      <c r="B15" s="2">
        <v>4.7000000000000002E-3</v>
      </c>
      <c r="C15" s="2">
        <v>9.2999999999999992E-3</v>
      </c>
      <c r="D15" s="2">
        <v>5.4000000000000003E-3</v>
      </c>
      <c r="E15" s="2">
        <v>4.1000000000000003E-3</v>
      </c>
      <c r="F15" s="2">
        <f>VLOOKUP(Reach12[[#This Row],[Station]],[11]!Reach12[[Station]:[Q1''2025]],6,0)</f>
        <v>8.0499999999999999E-3</v>
      </c>
      <c r="G15" s="2">
        <f>Reach12[[#This Row],[Q1''2025]]-Reach12[[#This Row],[Q4''2024]]</f>
        <v>3.9499999999999995E-3</v>
      </c>
    </row>
    <row r="16" spans="1:7" x14ac:dyDescent="0.45">
      <c r="A16" s="3" t="s">
        <v>324</v>
      </c>
      <c r="B16" s="2">
        <v>5.7000000000000002E-3</v>
      </c>
      <c r="C16" s="2">
        <v>5.7000000000000002E-3</v>
      </c>
      <c r="D16" s="2">
        <v>6.8999999999999999E-3</v>
      </c>
      <c r="E16" s="2">
        <v>7.1000000000000004E-3</v>
      </c>
      <c r="F16" s="2">
        <f>VLOOKUP(Reach12[[#This Row],[Station]],[11]!Reach12[[Station]:[Q1''2025]],6,0)</f>
        <v>7.3499999999999998E-3</v>
      </c>
      <c r="G16" s="2">
        <f>Reach12[[#This Row],[Q1''2025]]-Reach12[[#This Row],[Q4''2024]]</f>
        <v>2.4999999999999935E-4</v>
      </c>
    </row>
    <row r="17" spans="1:7" x14ac:dyDescent="0.45">
      <c r="A17" s="3" t="s">
        <v>396</v>
      </c>
      <c r="B17" s="2">
        <v>2.3E-3</v>
      </c>
      <c r="C17" s="2">
        <v>1.6999999999999999E-3</v>
      </c>
      <c r="D17" s="2">
        <v>3.3E-3</v>
      </c>
      <c r="E17" s="2">
        <v>8.2000000000000007E-3</v>
      </c>
      <c r="F17" s="2">
        <f>VLOOKUP(Reach12[[#This Row],[Station]],[11]!Reach12[[Station]:[Q1''2025]],6,0)</f>
        <v>5.9500000000000004E-3</v>
      </c>
      <c r="G17" s="2">
        <f>Reach12[[#This Row],[Q1''2025]]-Reach12[[#This Row],[Q4''2024]]</f>
        <v>-2.2500000000000003E-3</v>
      </c>
    </row>
    <row r="18" spans="1:7" x14ac:dyDescent="0.45">
      <c r="A18" s="3" t="s">
        <v>13</v>
      </c>
      <c r="B18" s="2">
        <v>3.5000000000000001E-3</v>
      </c>
      <c r="C18" s="2">
        <v>1.9E-3</v>
      </c>
      <c r="D18" s="2">
        <v>3.0999999999999999E-3</v>
      </c>
      <c r="E18" s="2">
        <v>3.3E-3</v>
      </c>
      <c r="F18" s="2">
        <f>VLOOKUP(Reach12[[#This Row],[Station]],[11]!Reach12[[Station]:[Q1''2025]],6,0)</f>
        <v>4.8700000000000002E-3</v>
      </c>
      <c r="G18" s="2">
        <f>Reach12[[#This Row],[Q1''2025]]-Reach12[[#This Row],[Q4''2024]]</f>
        <v>1.5700000000000002E-3</v>
      </c>
    </row>
    <row r="19" spans="1:7" x14ac:dyDescent="0.45">
      <c r="A19" s="3" t="s">
        <v>12</v>
      </c>
      <c r="B19" s="2">
        <v>3.0999999999999999E-3</v>
      </c>
      <c r="C19" s="2">
        <v>1.8E-3</v>
      </c>
      <c r="D19" s="2">
        <v>2.3E-3</v>
      </c>
      <c r="E19" s="2">
        <v>4.7999999999999996E-3</v>
      </c>
      <c r="F19" s="2">
        <f>VLOOKUP(Reach12[[#This Row],[Station]],[11]!Reach12[[Station]:[Q1''2025]],6,0)</f>
        <v>4.7200000000000002E-3</v>
      </c>
      <c r="G19" s="2">
        <f>Reach12[[#This Row],[Q1''2025]]-Reach12[[#This Row],[Q4''2024]]</f>
        <v>-7.9999999999999342E-5</v>
      </c>
    </row>
    <row r="20" spans="1:7" x14ac:dyDescent="0.45">
      <c r="A20" s="3" t="s">
        <v>9</v>
      </c>
      <c r="B20" s="2">
        <v>2.3999999999999998E-3</v>
      </c>
      <c r="C20" s="2">
        <v>1.6999999999999999E-3</v>
      </c>
      <c r="D20" s="2">
        <v>3.2000000000000002E-3</v>
      </c>
      <c r="E20" s="2">
        <v>2.7000000000000001E-3</v>
      </c>
      <c r="F20" s="2">
        <f>VLOOKUP(Reach12[[#This Row],[Station]],[11]!Reach12[[Station]:[Q1''2025]],6,0)</f>
        <v>4.0200000000000001E-3</v>
      </c>
      <c r="G20" s="2">
        <f>Reach12[[#This Row],[Q1''2025]]-Reach12[[#This Row],[Q4''2024]]</f>
        <v>1.32E-3</v>
      </c>
    </row>
    <row r="21" spans="1:7" x14ac:dyDescent="0.45">
      <c r="A21" s="3" t="s">
        <v>19</v>
      </c>
      <c r="B21" s="2">
        <v>4.1999999999999997E-3</v>
      </c>
      <c r="C21" s="2">
        <v>3.5999999999999999E-3</v>
      </c>
      <c r="D21" s="2">
        <v>3.0999999999999999E-3</v>
      </c>
      <c r="E21" s="2">
        <v>3.8999999999999998E-3</v>
      </c>
      <c r="F21" s="2">
        <f>VLOOKUP(Reach12[[#This Row],[Station]],[11]!Reach12[[Station]:[Q1''2025]],6,0)</f>
        <v>3.8300000000000001E-3</v>
      </c>
      <c r="G21" s="2">
        <f>Reach12[[#This Row],[Q1''2025]]-Reach12[[#This Row],[Q4''2024]]</f>
        <v>-6.999999999999975E-5</v>
      </c>
    </row>
    <row r="22" spans="1:7" x14ac:dyDescent="0.45">
      <c r="A22" s="3" t="s">
        <v>432</v>
      </c>
      <c r="B22" s="2">
        <v>1.4E-3</v>
      </c>
      <c r="C22" s="2">
        <v>1.1000000000000001E-3</v>
      </c>
      <c r="D22" s="2">
        <v>2.3E-3</v>
      </c>
      <c r="E22" s="2">
        <v>2.5000000000000001E-3</v>
      </c>
      <c r="F22" s="2">
        <f>VLOOKUP(Reach12[[#This Row],[Station]],[11]!Reach12[[Station]:[Q1''2025]],6,0)</f>
        <v>3.7499999999999999E-3</v>
      </c>
      <c r="G22" s="2">
        <f>Reach12[[#This Row],[Q1''2025]]-Reach12[[#This Row],[Q4''2024]]</f>
        <v>1.2499999999999998E-3</v>
      </c>
    </row>
    <row r="23" spans="1:7" x14ac:dyDescent="0.45">
      <c r="A23" s="3" t="s">
        <v>10</v>
      </c>
      <c r="B23" s="2">
        <v>1.4E-3</v>
      </c>
      <c r="C23" s="2">
        <v>1.2999999999999999E-3</v>
      </c>
      <c r="D23" s="2">
        <v>2E-3</v>
      </c>
      <c r="E23" s="2">
        <v>3.0000000000000001E-3</v>
      </c>
      <c r="F23" s="2">
        <f>VLOOKUP(Reach12[[#This Row],[Station]],[11]!Reach12[[Station]:[Q1''2025]],6,0)</f>
        <v>3.2100000000000002E-3</v>
      </c>
      <c r="G23" s="2">
        <f>Reach12[[#This Row],[Q1''2025]]-Reach12[[#This Row],[Q4''2024]]</f>
        <v>2.1000000000000012E-4</v>
      </c>
    </row>
    <row r="24" spans="1:7" x14ac:dyDescent="0.45">
      <c r="A24" s="3" t="s">
        <v>46</v>
      </c>
      <c r="B24" s="2">
        <v>1.6999999999999999E-3</v>
      </c>
      <c r="C24" s="2">
        <v>1.4E-3</v>
      </c>
      <c r="D24" s="2">
        <v>8.9999999999999998E-4</v>
      </c>
      <c r="E24" s="2">
        <v>1.6999999999999999E-3</v>
      </c>
      <c r="F24" s="2">
        <f>VLOOKUP(Reach12[[#This Row],[Station]],[11]!Reach12[[Station]:[Q1''2025]],6,0)</f>
        <v>2.7699999999999999E-3</v>
      </c>
      <c r="G24" s="2">
        <f>Reach12[[#This Row],[Q1''2025]]-Reach12[[#This Row],[Q4''2024]]</f>
        <v>1.07E-3</v>
      </c>
    </row>
    <row r="25" spans="1:7" x14ac:dyDescent="0.45">
      <c r="A25" s="3" t="s">
        <v>15</v>
      </c>
      <c r="B25" s="2">
        <v>1.1000000000000001E-3</v>
      </c>
      <c r="C25" s="2">
        <v>1.9E-3</v>
      </c>
      <c r="D25" s="2">
        <v>3.2000000000000002E-3</v>
      </c>
      <c r="E25" s="2">
        <v>2.3E-3</v>
      </c>
      <c r="F25" s="2">
        <f>VLOOKUP(Reach12[[#This Row],[Station]],[11]!Reach12[[Station]:[Q1''2025]],6,0)</f>
        <v>2.65E-3</v>
      </c>
      <c r="G25" s="2">
        <f>Reach12[[#This Row],[Q1''2025]]-Reach12[[#This Row],[Q4''2024]]</f>
        <v>3.5000000000000005E-4</v>
      </c>
    </row>
    <row r="26" spans="1:7" x14ac:dyDescent="0.45">
      <c r="A26" s="3" t="s">
        <v>137</v>
      </c>
      <c r="B26" s="2">
        <v>2.0999999999999999E-3</v>
      </c>
      <c r="C26" s="2">
        <v>2.2000000000000001E-3</v>
      </c>
      <c r="D26" s="2">
        <v>2.5999999999999999E-3</v>
      </c>
      <c r="E26" s="2">
        <v>4.1000000000000003E-3</v>
      </c>
      <c r="F26" s="2">
        <f>VLOOKUP(Reach12[[#This Row],[Station]],[11]!Reach12[[Station]:[Q1''2025]],6,0)</f>
        <v>2.6199999999999999E-3</v>
      </c>
      <c r="G26" s="2">
        <f>Reach12[[#This Row],[Q1''2025]]-Reach12[[#This Row],[Q4''2024]]</f>
        <v>-1.4800000000000004E-3</v>
      </c>
    </row>
    <row r="27" spans="1:7" x14ac:dyDescent="0.45">
      <c r="A27" s="3" t="s">
        <v>41</v>
      </c>
      <c r="B27" s="2">
        <v>2.9999999999999997E-4</v>
      </c>
      <c r="C27" s="2">
        <v>5.9999999999999995E-4</v>
      </c>
      <c r="D27" s="2">
        <v>4.0000000000000002E-4</v>
      </c>
      <c r="E27" s="2">
        <v>1.1000000000000001E-3</v>
      </c>
      <c r="F27" s="2">
        <f>VLOOKUP(Reach12[[#This Row],[Station]],[11]!Reach12[[Station]:[Q1''2025]],6,0)</f>
        <v>2.5899999999999999E-3</v>
      </c>
      <c r="G27" s="2">
        <f>Reach12[[#This Row],[Q1''2025]]-Reach12[[#This Row],[Q4''2024]]</f>
        <v>1.4899999999999998E-3</v>
      </c>
    </row>
    <row r="28" spans="1:7" x14ac:dyDescent="0.45">
      <c r="A28" s="3" t="s">
        <v>322</v>
      </c>
      <c r="B28" s="2">
        <v>1.1999999999999999E-3</v>
      </c>
      <c r="C28" s="2">
        <v>2.9999999999999997E-4</v>
      </c>
      <c r="D28" s="2">
        <v>4.0000000000000002E-4</v>
      </c>
      <c r="E28" s="2">
        <v>3.3999999999999998E-3</v>
      </c>
      <c r="F28" s="2">
        <f>VLOOKUP(Reach12[[#This Row],[Station]],[11]!Reach12[[Station]:[Q1''2025]],6,0)</f>
        <v>2.5400000000000002E-3</v>
      </c>
      <c r="G28" s="2">
        <f>Reach12[[#This Row],[Q1''2025]]-Reach12[[#This Row],[Q4''2024]]</f>
        <v>-8.5999999999999965E-4</v>
      </c>
    </row>
    <row r="29" spans="1:7" x14ac:dyDescent="0.45">
      <c r="A29" s="3" t="s">
        <v>33</v>
      </c>
      <c r="B29" s="3">
        <v>2.9999999999999997E-4</v>
      </c>
      <c r="C29" s="3">
        <v>5.9999999999999995E-4</v>
      </c>
      <c r="D29" s="3">
        <v>2.0999999999999999E-3</v>
      </c>
      <c r="E29" s="3">
        <v>5.0000000000000001E-4</v>
      </c>
      <c r="F29" s="2">
        <f>VLOOKUP(Reach12[[#This Row],[Station]],[11]!Reach12[[Station]:[Q1''2025]],6,0)</f>
        <v>2.5200000000000001E-3</v>
      </c>
      <c r="G29" s="2">
        <f>Reach12[[#This Row],[Q1''2025]]-Reach12[[#This Row],[Q4''2024]]</f>
        <v>2.0200000000000001E-3</v>
      </c>
    </row>
    <row r="30" spans="1:7" x14ac:dyDescent="0.45">
      <c r="A30" s="3" t="s">
        <v>307</v>
      </c>
      <c r="B30" s="3">
        <v>5.0000000000000001E-4</v>
      </c>
      <c r="C30" s="3">
        <v>1E-4</v>
      </c>
      <c r="D30" s="3">
        <v>0</v>
      </c>
      <c r="E30" s="3">
        <v>4.0000000000000002E-4</v>
      </c>
      <c r="F30" s="2">
        <f>VLOOKUP(Reach12[[#This Row],[Station]],[11]!Reach12[[Station]:[Q1''2025]],6,0)</f>
        <v>2.5200000000000001E-3</v>
      </c>
      <c r="G30" s="2">
        <f>Reach12[[#This Row],[Q1''2025]]-Reach12[[#This Row],[Q4''2024]]</f>
        <v>2.1199999999999999E-3</v>
      </c>
    </row>
    <row r="31" spans="1:7" x14ac:dyDescent="0.45">
      <c r="A31" s="3" t="s">
        <v>397</v>
      </c>
      <c r="B31" s="2">
        <v>1E-3</v>
      </c>
      <c r="C31" s="2">
        <v>1.6000000000000001E-3</v>
      </c>
      <c r="D31" s="2">
        <v>1.5E-3</v>
      </c>
      <c r="E31" s="2">
        <v>2.5000000000000001E-3</v>
      </c>
      <c r="F31" s="2">
        <f>VLOOKUP(Reach12[[#This Row],[Station]],[11]!Reach12[[Station]:[Q1''2025]],6,0)</f>
        <v>2.3600000000000001E-3</v>
      </c>
      <c r="G31" s="2">
        <f>Reach12[[#This Row],[Q1''2025]]-Reach12[[#This Row],[Q4''2024]]</f>
        <v>-1.3999999999999993E-4</v>
      </c>
    </row>
    <row r="32" spans="1:7" x14ac:dyDescent="0.45">
      <c r="A32" s="3" t="s">
        <v>431</v>
      </c>
      <c r="B32" s="2">
        <v>2.5000000000000001E-3</v>
      </c>
      <c r="C32" s="2">
        <v>2E-3</v>
      </c>
      <c r="D32" s="2">
        <v>2.0999999999999999E-3</v>
      </c>
      <c r="E32" s="2">
        <v>7.3000000000000001E-3</v>
      </c>
      <c r="F32" s="2">
        <f>VLOOKUP(Reach12[[#This Row],[Station]],[11]!Reach12[[Station]:[Q1''2025]],6,0)</f>
        <v>2.1800000000000001E-3</v>
      </c>
      <c r="G32" s="2">
        <f>Reach12[[#This Row],[Q1''2025]]-Reach12[[#This Row],[Q4''2024]]</f>
        <v>-5.1199999999999996E-3</v>
      </c>
    </row>
    <row r="33" spans="1:7" x14ac:dyDescent="0.45">
      <c r="A33" s="3" t="s">
        <v>27</v>
      </c>
      <c r="B33" s="2">
        <v>4.7999999999999996E-3</v>
      </c>
      <c r="C33" s="2">
        <v>1.9E-3</v>
      </c>
      <c r="D33" s="2">
        <v>1.1999999999999999E-3</v>
      </c>
      <c r="E33" s="2">
        <v>3.5000000000000001E-3</v>
      </c>
      <c r="F33" s="2">
        <f>VLOOKUP(Reach12[[#This Row],[Station]],[11]!Reach12[[Station]:[Q1''2025]],6,0)</f>
        <v>2.16E-3</v>
      </c>
      <c r="G33" s="2">
        <f>Reach12[[#This Row],[Q1''2025]]-Reach12[[#This Row],[Q4''2024]]</f>
        <v>-1.34E-3</v>
      </c>
    </row>
    <row r="34" spans="1:7" x14ac:dyDescent="0.45">
      <c r="A34" s="3" t="s">
        <v>44</v>
      </c>
      <c r="B34" s="2">
        <v>1.4E-3</v>
      </c>
      <c r="C34" s="2">
        <v>8.0000000000000004E-4</v>
      </c>
      <c r="D34" s="2">
        <v>2.7000000000000001E-3</v>
      </c>
      <c r="E34" s="2">
        <v>2.0999999999999999E-3</v>
      </c>
      <c r="F34" s="2">
        <f>VLOOKUP(Reach12[[#This Row],[Station]],[11]!Reach12[[Station]:[Q1''2025]],6,0)</f>
        <v>1.9400000000000001E-3</v>
      </c>
      <c r="G34" s="2">
        <f>Reach12[[#This Row],[Q1''2025]]-Reach12[[#This Row],[Q4''2024]]</f>
        <v>-1.5999999999999977E-4</v>
      </c>
    </row>
    <row r="35" spans="1:7" x14ac:dyDescent="0.45">
      <c r="A35" s="3" t="s">
        <v>335</v>
      </c>
      <c r="B35" s="2">
        <v>2E-3</v>
      </c>
      <c r="C35" s="2">
        <v>2.3E-3</v>
      </c>
      <c r="D35" s="2">
        <v>2.5000000000000001E-3</v>
      </c>
      <c r="E35" s="2">
        <v>2.0999999999999999E-3</v>
      </c>
      <c r="F35" s="2">
        <f>VLOOKUP(Reach12[[#This Row],[Station]],[11]!Reach12[[Station]:[Q1''2025]],6,0)</f>
        <v>1.92E-3</v>
      </c>
      <c r="G35" s="2">
        <f>Reach12[[#This Row],[Q1''2025]]-Reach12[[#This Row],[Q4''2024]]</f>
        <v>-1.7999999999999982E-4</v>
      </c>
    </row>
    <row r="36" spans="1:7" x14ac:dyDescent="0.45">
      <c r="A36" s="3" t="s">
        <v>295</v>
      </c>
      <c r="B36" s="2">
        <v>2.0000000000000001E-4</v>
      </c>
      <c r="C36" s="2">
        <v>4.0000000000000002E-4</v>
      </c>
      <c r="D36" s="2">
        <v>1E-3</v>
      </c>
      <c r="E36" s="2">
        <v>2.5000000000000001E-3</v>
      </c>
      <c r="F36" s="2">
        <f>VLOOKUP(Reach12[[#This Row],[Station]],[11]!Reach12[[Station]:[Q1''2025]],6,0)</f>
        <v>1.9E-3</v>
      </c>
      <c r="G36" s="2">
        <f>Reach12[[#This Row],[Q1''2025]]-Reach12[[#This Row],[Q4''2024]]</f>
        <v>-6.0000000000000006E-4</v>
      </c>
    </row>
    <row r="37" spans="1:7" x14ac:dyDescent="0.45">
      <c r="A37" s="3" t="s">
        <v>393</v>
      </c>
      <c r="B37" s="2">
        <v>5.9999999999999995E-4</v>
      </c>
      <c r="C37" s="2">
        <v>2.8999999999999998E-3</v>
      </c>
      <c r="D37" s="2">
        <v>1.8E-3</v>
      </c>
      <c r="E37" s="2">
        <v>2.8999999999999998E-3</v>
      </c>
      <c r="F37" s="2">
        <f>VLOOKUP(Reach12[[#This Row],[Station]],[11]!Reach12[[Station]:[Q1''2025]],6,0)</f>
        <v>1.8400000000000001E-3</v>
      </c>
      <c r="G37" s="2">
        <f>Reach12[[#This Row],[Q1''2025]]-Reach12[[#This Row],[Q4''2024]]</f>
        <v>-1.0599999999999997E-3</v>
      </c>
    </row>
    <row r="38" spans="1:7" x14ac:dyDescent="0.45">
      <c r="A38" s="3" t="s">
        <v>42</v>
      </c>
      <c r="B38" s="2">
        <v>2.9999999999999997E-4</v>
      </c>
      <c r="C38" s="2">
        <v>5.9999999999999995E-4</v>
      </c>
      <c r="D38" s="2">
        <v>1.1000000000000001E-3</v>
      </c>
      <c r="E38" s="2">
        <v>2E-3</v>
      </c>
      <c r="F38" s="2">
        <f>VLOOKUP(Reach12[[#This Row],[Station]],[11]!Reach12[[Station]:[Q1''2025]],6,0)</f>
        <v>1.6199999999999999E-3</v>
      </c>
      <c r="G38" s="2">
        <f>Reach12[[#This Row],[Q1''2025]]-Reach12[[#This Row],[Q4''2024]]</f>
        <v>-3.8000000000000013E-4</v>
      </c>
    </row>
    <row r="39" spans="1:7" x14ac:dyDescent="0.45">
      <c r="A39" s="3" t="s">
        <v>24</v>
      </c>
      <c r="B39" s="2">
        <v>2.8E-3</v>
      </c>
      <c r="C39" s="2">
        <v>1.6000000000000001E-3</v>
      </c>
      <c r="D39" s="2">
        <v>2.2000000000000001E-3</v>
      </c>
      <c r="E39" s="2">
        <v>2.8999999999999998E-3</v>
      </c>
      <c r="F39" s="2">
        <f>VLOOKUP(Reach12[[#This Row],[Station]],[11]!Reach12[[Station]:[Q1''2025]],6,0)</f>
        <v>1.5900000000000001E-3</v>
      </c>
      <c r="G39" s="2">
        <f>Reach12[[#This Row],[Q1''2025]]-Reach12[[#This Row],[Q4''2024]]</f>
        <v>-1.3099999999999997E-3</v>
      </c>
    </row>
    <row r="40" spans="1:7" x14ac:dyDescent="0.45">
      <c r="A40" s="3" t="s">
        <v>336</v>
      </c>
      <c r="B40" s="2">
        <v>1.2999999999999999E-3</v>
      </c>
      <c r="C40" s="2">
        <v>2.3999999999999998E-3</v>
      </c>
      <c r="D40" s="2">
        <v>1.5E-3</v>
      </c>
      <c r="E40" s="2">
        <v>2E-3</v>
      </c>
      <c r="F40" s="2">
        <f>VLOOKUP(Reach12[[#This Row],[Station]],[11]!Reach12[[Station]:[Q1''2025]],6,0)</f>
        <v>1.4499999999999999E-3</v>
      </c>
      <c r="G40" s="2">
        <f>Reach12[[#This Row],[Q1''2025]]-Reach12[[#This Row],[Q4''2024]]</f>
        <v>-5.5000000000000014E-4</v>
      </c>
    </row>
    <row r="41" spans="1:7" x14ac:dyDescent="0.45">
      <c r="A41" s="3" t="s">
        <v>21</v>
      </c>
      <c r="B41" s="3">
        <v>6.9999999999999999E-4</v>
      </c>
      <c r="C41" s="3">
        <v>0</v>
      </c>
      <c r="D41" s="3">
        <v>0</v>
      </c>
      <c r="E41" s="3">
        <v>5.0000000000000001E-4</v>
      </c>
      <c r="F41" s="2">
        <f>VLOOKUP(Reach12[[#This Row],[Station]],[11]!Reach12[[Station]:[Q1''2025]],6,0)</f>
        <v>1.4499999999999999E-3</v>
      </c>
      <c r="G41" s="2">
        <f>Reach12[[#This Row],[Q1''2025]]-Reach12[[#This Row],[Q4''2024]]</f>
        <v>9.4999999999999989E-4</v>
      </c>
    </row>
    <row r="42" spans="1:7" x14ac:dyDescent="0.45">
      <c r="A42" s="3" t="s">
        <v>103</v>
      </c>
      <c r="B42" s="3">
        <v>2.0000000000000001E-4</v>
      </c>
      <c r="C42" s="3">
        <v>1.1000000000000001E-3</v>
      </c>
      <c r="D42" s="3">
        <v>2.9999999999999997E-4</v>
      </c>
      <c r="E42" s="3">
        <v>5.0000000000000001E-4</v>
      </c>
      <c r="F42" s="2">
        <f>VLOOKUP(Reach12[[#This Row],[Station]],[11]!Reach12[[Station]:[Q1''2025]],6,0)</f>
        <v>1.4499999999999999E-3</v>
      </c>
      <c r="G42" s="2">
        <f>Reach12[[#This Row],[Q1''2025]]-Reach12[[#This Row],[Q4''2024]]</f>
        <v>9.4999999999999989E-4</v>
      </c>
    </row>
    <row r="43" spans="1:7" x14ac:dyDescent="0.45">
      <c r="A43" s="3" t="s">
        <v>72</v>
      </c>
      <c r="B43" s="2">
        <v>1E-4</v>
      </c>
      <c r="C43" s="2">
        <v>1.4E-3</v>
      </c>
      <c r="D43" s="2">
        <v>6.9999999999999999E-4</v>
      </c>
      <c r="E43" s="2">
        <v>1E-3</v>
      </c>
      <c r="F43" s="2">
        <f>VLOOKUP(Reach12[[#This Row],[Station]],[11]!Reach12[[Station]:[Q1''2025]],6,0)</f>
        <v>1.3699999999999999E-3</v>
      </c>
      <c r="G43" s="2">
        <f>Reach12[[#This Row],[Q1''2025]]-Reach12[[#This Row],[Q4''2024]]</f>
        <v>3.6999999999999989E-4</v>
      </c>
    </row>
    <row r="44" spans="1:7" x14ac:dyDescent="0.45">
      <c r="A44" s="3" t="s">
        <v>381</v>
      </c>
      <c r="B44" s="3">
        <v>1E-4</v>
      </c>
      <c r="C44" s="3">
        <v>0</v>
      </c>
      <c r="D44" s="3">
        <v>0</v>
      </c>
      <c r="E44" s="3">
        <v>2.0000000000000001E-4</v>
      </c>
      <c r="F44" s="2">
        <f>VLOOKUP(Reach12[[#This Row],[Station]],[11]!Reach12[[Station]:[Q1''2025]],6,0)</f>
        <v>1.3600000000000001E-3</v>
      </c>
      <c r="G44" s="2">
        <f>Reach12[[#This Row],[Q1''2025]]-Reach12[[#This Row],[Q4''2024]]</f>
        <v>1.16E-3</v>
      </c>
    </row>
    <row r="45" spans="1:7" x14ac:dyDescent="0.45">
      <c r="A45" s="3" t="s">
        <v>48</v>
      </c>
      <c r="B45" s="2">
        <v>8.0000000000000004E-4</v>
      </c>
      <c r="C45" s="2">
        <v>8.0000000000000004E-4</v>
      </c>
      <c r="D45" s="2">
        <v>8.9999999999999998E-4</v>
      </c>
      <c r="E45" s="2">
        <v>1.5E-3</v>
      </c>
      <c r="F45" s="2">
        <f>VLOOKUP(Reach12[[#This Row],[Station]],[11]!Reach12[[Station]:[Q1''2025]],6,0)</f>
        <v>1.1999999999999999E-3</v>
      </c>
      <c r="G45" s="2">
        <f>Reach12[[#This Row],[Q1''2025]]-Reach12[[#This Row],[Q4''2024]]</f>
        <v>-3.0000000000000014E-4</v>
      </c>
    </row>
    <row r="46" spans="1:7" x14ac:dyDescent="0.45">
      <c r="A46" s="3" t="s">
        <v>36</v>
      </c>
      <c r="B46" s="2">
        <v>1.6000000000000001E-3</v>
      </c>
      <c r="C46" s="2">
        <v>5.9999999999999995E-4</v>
      </c>
      <c r="D46" s="2">
        <v>2.9999999999999997E-4</v>
      </c>
      <c r="E46" s="2">
        <v>1.4E-3</v>
      </c>
      <c r="F46" s="2">
        <f>VLOOKUP(Reach12[[#This Row],[Station]],[11]!Reach12[[Station]:[Q1''2025]],6,0)</f>
        <v>1.1999999999999999E-3</v>
      </c>
      <c r="G46" s="2">
        <f>Reach12[[#This Row],[Q1''2025]]-Reach12[[#This Row],[Q4''2024]]</f>
        <v>-2.0000000000000009E-4</v>
      </c>
    </row>
    <row r="47" spans="1:7" x14ac:dyDescent="0.45">
      <c r="A47" s="3" t="s">
        <v>301</v>
      </c>
      <c r="B47" s="2">
        <v>1.1000000000000001E-3</v>
      </c>
      <c r="C47" s="2">
        <v>6.9999999999999999E-4</v>
      </c>
      <c r="D47" s="2">
        <v>1.4E-3</v>
      </c>
      <c r="E47" s="2">
        <v>5.9999999999999995E-4</v>
      </c>
      <c r="F47" s="2">
        <f>VLOOKUP(Reach12[[#This Row],[Station]],[11]!Reach12[[Station]:[Q1''2025]],6,0)</f>
        <v>1.1999999999999999E-3</v>
      </c>
      <c r="G47" s="2">
        <f>Reach12[[#This Row],[Q1''2025]]-Reach12[[#This Row],[Q4''2024]]</f>
        <v>5.9999999999999995E-4</v>
      </c>
    </row>
    <row r="48" spans="1:7" x14ac:dyDescent="0.45">
      <c r="A48" s="3" t="s">
        <v>413</v>
      </c>
      <c r="B48" s="2">
        <v>0</v>
      </c>
      <c r="C48" s="2">
        <v>1E-4</v>
      </c>
      <c r="D48" s="2">
        <v>0</v>
      </c>
      <c r="E48" s="2">
        <v>8.0000000000000004E-4</v>
      </c>
      <c r="F48" s="2">
        <f>VLOOKUP(Reach12[[#This Row],[Station]],[11]!Reach12[[Station]:[Q1''2025]],6,0)</f>
        <v>1.16E-3</v>
      </c>
      <c r="G48" s="2">
        <f>Reach12[[#This Row],[Q1''2025]]-Reach12[[#This Row],[Q4''2024]]</f>
        <v>3.5999999999999997E-4</v>
      </c>
    </row>
    <row r="49" spans="1:7" x14ac:dyDescent="0.45">
      <c r="A49" s="3" t="s">
        <v>18</v>
      </c>
      <c r="B49" s="3">
        <v>5.0000000000000001E-4</v>
      </c>
      <c r="C49" s="3">
        <v>1E-4</v>
      </c>
      <c r="D49" s="3">
        <v>1.5E-3</v>
      </c>
      <c r="E49" s="3">
        <v>2.9999999999999997E-4</v>
      </c>
      <c r="F49" s="2">
        <f>VLOOKUP(Reach12[[#This Row],[Station]],[11]!Reach12[[Station]:[Q1''2025]],6,0)</f>
        <v>1.16E-3</v>
      </c>
      <c r="G49" s="2">
        <f>Reach12[[#This Row],[Q1''2025]]-Reach12[[#This Row],[Q4''2024]]</f>
        <v>8.6000000000000009E-4</v>
      </c>
    </row>
    <row r="50" spans="1:7" x14ac:dyDescent="0.45">
      <c r="A50" s="3" t="s">
        <v>61</v>
      </c>
      <c r="B50" s="3">
        <v>0</v>
      </c>
      <c r="C50" s="3">
        <v>2.9999999999999997E-4</v>
      </c>
      <c r="D50" s="3">
        <v>0</v>
      </c>
      <c r="E50" s="3">
        <v>1E-4</v>
      </c>
      <c r="F50" s="2">
        <f>VLOOKUP(Reach12[[#This Row],[Station]],[11]!Reach12[[Station]:[Q1''2025]],6,0)</f>
        <v>1.1199999999999999E-3</v>
      </c>
      <c r="G50" s="2">
        <f>Reach12[[#This Row],[Q1''2025]]-Reach12[[#This Row],[Q4''2024]]</f>
        <v>1.0199999999999999E-3</v>
      </c>
    </row>
    <row r="51" spans="1:7" x14ac:dyDescent="0.45">
      <c r="A51" s="3" t="s">
        <v>108</v>
      </c>
      <c r="B51" s="2">
        <v>4.0000000000000002E-4</v>
      </c>
      <c r="C51" s="2">
        <v>2.9999999999999997E-4</v>
      </c>
      <c r="D51" s="2">
        <v>2.0000000000000001E-4</v>
      </c>
      <c r="E51" s="2">
        <v>1.1000000000000001E-3</v>
      </c>
      <c r="F51" s="2">
        <f>VLOOKUP(Reach12[[#This Row],[Station]],[11]!Reach12[[Station]:[Q1''2025]],6,0)</f>
        <v>1.07E-3</v>
      </c>
      <c r="G51" s="2">
        <f>Reach12[[#This Row],[Q1''2025]]-Reach12[[#This Row],[Q4''2024]]</f>
        <v>-3.0000000000000079E-5</v>
      </c>
    </row>
    <row r="52" spans="1:7" x14ac:dyDescent="0.45">
      <c r="A52" s="3" t="s">
        <v>47</v>
      </c>
      <c r="B52" s="2">
        <v>2.0000000000000001E-4</v>
      </c>
      <c r="C52" s="2">
        <v>2.9999999999999997E-4</v>
      </c>
      <c r="D52" s="2">
        <v>5.0000000000000001E-4</v>
      </c>
      <c r="E52" s="2">
        <v>8.0000000000000004E-4</v>
      </c>
      <c r="F52" s="2">
        <f>VLOOKUP(Reach12[[#This Row],[Station]],[11]!Reach12[[Station]:[Q1''2025]],6,0)</f>
        <v>1.0300000000000001E-3</v>
      </c>
      <c r="G52" s="2">
        <f>Reach12[[#This Row],[Q1''2025]]-Reach12[[#This Row],[Q4''2024]]</f>
        <v>2.3000000000000006E-4</v>
      </c>
    </row>
    <row r="53" spans="1:7" x14ac:dyDescent="0.45">
      <c r="A53" s="3" t="s">
        <v>261</v>
      </c>
      <c r="B53" s="2">
        <v>6.9999999999999999E-4</v>
      </c>
      <c r="C53" s="2">
        <v>1.2999999999999999E-3</v>
      </c>
      <c r="D53" s="2">
        <v>4.0000000000000002E-4</v>
      </c>
      <c r="E53" s="2">
        <v>1.1000000000000001E-3</v>
      </c>
      <c r="F53" s="2">
        <f>VLOOKUP(Reach12[[#This Row],[Station]],[11]!Reach12[[Station]:[Q1''2025]],6,0)</f>
        <v>1.01E-3</v>
      </c>
      <c r="G53" s="2">
        <f>Reach12[[#This Row],[Q1''2025]]-Reach12[[#This Row],[Q4''2024]]</f>
        <v>-9.0000000000000019E-5</v>
      </c>
    </row>
    <row r="54" spans="1:7" x14ac:dyDescent="0.45">
      <c r="A54" s="3" t="s">
        <v>406</v>
      </c>
      <c r="B54" s="3">
        <v>6.9999999999999999E-4</v>
      </c>
      <c r="C54" s="3">
        <v>1E-4</v>
      </c>
      <c r="D54" s="3">
        <v>5.0000000000000001E-4</v>
      </c>
      <c r="E54" s="3">
        <v>5.0000000000000001E-4</v>
      </c>
      <c r="F54" s="2">
        <f>VLOOKUP(Reach12[[#This Row],[Station]],[11]!Reach12[[Station]:[Q1''2025]],6,0)</f>
        <v>9.3999999999999997E-4</v>
      </c>
      <c r="G54" s="2">
        <f>Reach12[[#This Row],[Q1''2025]]-Reach12[[#This Row],[Q4''2024]]</f>
        <v>4.3999999999999996E-4</v>
      </c>
    </row>
    <row r="55" spans="1:7" x14ac:dyDescent="0.45">
      <c r="A55" s="3" t="s">
        <v>388</v>
      </c>
      <c r="B55" s="2">
        <v>2.9999999999999997E-4</v>
      </c>
      <c r="C55" s="2">
        <v>1.6999999999999999E-3</v>
      </c>
      <c r="D55" s="2">
        <v>1.6999999999999999E-3</v>
      </c>
      <c r="E55" s="2">
        <v>8.9999999999999998E-4</v>
      </c>
      <c r="F55" s="2">
        <f>VLOOKUP(Reach12[[#This Row],[Station]],[11]!Reach12[[Station]:[Q1''2025]],6,0)</f>
        <v>9.1E-4</v>
      </c>
      <c r="G55" s="2">
        <f>Reach12[[#This Row],[Q1''2025]]-Reach12[[#This Row],[Q4''2024]]</f>
        <v>1.0000000000000026E-5</v>
      </c>
    </row>
    <row r="56" spans="1:7" x14ac:dyDescent="0.45">
      <c r="A56" s="3" t="s">
        <v>102</v>
      </c>
      <c r="B56" s="3">
        <v>2.0000000000000001E-4</v>
      </c>
      <c r="C56" s="3">
        <v>1.4E-3</v>
      </c>
      <c r="D56" s="3">
        <v>5.9999999999999995E-4</v>
      </c>
      <c r="E56" s="3">
        <v>2.0000000000000001E-4</v>
      </c>
      <c r="F56" s="2">
        <f>VLOOKUP(Reach12[[#This Row],[Station]],[11]!Reach12[[Station]:[Q1''2025]],6,0)</f>
        <v>8.9999999999999998E-4</v>
      </c>
      <c r="G56" s="2">
        <f>Reach12[[#This Row],[Q1''2025]]-Reach12[[#This Row],[Q4''2024]]</f>
        <v>6.9999999999999999E-4</v>
      </c>
    </row>
    <row r="57" spans="1:7" x14ac:dyDescent="0.45">
      <c r="A57" s="3" t="s">
        <v>97</v>
      </c>
      <c r="B57" s="3">
        <v>1E-3</v>
      </c>
      <c r="C57" s="3">
        <v>2.0000000000000001E-4</v>
      </c>
      <c r="D57" s="3">
        <v>1E-3</v>
      </c>
      <c r="E57" s="3">
        <v>5.0000000000000001E-4</v>
      </c>
      <c r="F57" s="2">
        <f>VLOOKUP(Reach12[[#This Row],[Station]],[11]!Reach12[[Station]:[Q1''2025]],6,0)</f>
        <v>8.8000000000000003E-4</v>
      </c>
      <c r="G57" s="2">
        <f>Reach12[[#This Row],[Q1''2025]]-Reach12[[#This Row],[Q4''2024]]</f>
        <v>3.8000000000000002E-4</v>
      </c>
    </row>
    <row r="58" spans="1:7" x14ac:dyDescent="0.45">
      <c r="A58" s="3" t="s">
        <v>358</v>
      </c>
      <c r="B58" s="2">
        <v>1.9E-3</v>
      </c>
      <c r="C58" s="2">
        <v>3.5999999999999999E-3</v>
      </c>
      <c r="D58" s="2">
        <v>2.9999999999999997E-4</v>
      </c>
      <c r="E58" s="2">
        <v>1.4E-3</v>
      </c>
      <c r="F58" s="2">
        <f>VLOOKUP(Reach12[[#This Row],[Station]],[11]!Reach12[[Station]:[Q1''2025]],6,0)</f>
        <v>8.7000000000000001E-4</v>
      </c>
      <c r="G58" s="2">
        <f>Reach12[[#This Row],[Q1''2025]]-Reach12[[#This Row],[Q4''2024]]</f>
        <v>-5.2999999999999998E-4</v>
      </c>
    </row>
    <row r="59" spans="1:7" x14ac:dyDescent="0.45">
      <c r="A59" s="3" t="s">
        <v>272</v>
      </c>
      <c r="B59" s="2">
        <v>0</v>
      </c>
      <c r="C59" s="2">
        <v>0</v>
      </c>
      <c r="D59" s="2">
        <v>2.9999999999999997E-4</v>
      </c>
      <c r="E59" s="2">
        <v>6.9999999999999999E-4</v>
      </c>
      <c r="F59" s="2">
        <f>VLOOKUP(Reach12[[#This Row],[Station]],[11]!Reach12[[Station]:[Q1''2025]],6,0)</f>
        <v>8.5999999999999998E-4</v>
      </c>
      <c r="G59" s="2">
        <f>Reach12[[#This Row],[Q1''2025]]-Reach12[[#This Row],[Q4''2024]]</f>
        <v>1.5999999999999999E-4</v>
      </c>
    </row>
    <row r="60" spans="1:7" x14ac:dyDescent="0.45">
      <c r="A60" s="3" t="s">
        <v>419</v>
      </c>
      <c r="B60" s="2">
        <v>1E-4</v>
      </c>
      <c r="C60" s="2">
        <v>5.0000000000000001E-4</v>
      </c>
      <c r="D60" s="2">
        <v>4.0000000000000002E-4</v>
      </c>
      <c r="E60" s="2">
        <v>5.9999999999999995E-4</v>
      </c>
      <c r="F60" s="2">
        <f>VLOOKUP(Reach12[[#This Row],[Station]],[11]!Reach12[[Station]:[Q1''2025]],6,0)</f>
        <v>8.3000000000000001E-4</v>
      </c>
      <c r="G60" s="2">
        <f>Reach12[[#This Row],[Q1''2025]]-Reach12[[#This Row],[Q4''2024]]</f>
        <v>2.3000000000000006E-4</v>
      </c>
    </row>
    <row r="61" spans="1:7" x14ac:dyDescent="0.45">
      <c r="A61" s="3" t="s">
        <v>186</v>
      </c>
      <c r="B61" s="3">
        <v>0</v>
      </c>
      <c r="C61" s="3">
        <v>5.9999999999999995E-4</v>
      </c>
      <c r="D61" s="3">
        <v>5.0000000000000001E-4</v>
      </c>
      <c r="E61" s="3">
        <v>4.0000000000000002E-4</v>
      </c>
      <c r="F61" s="2">
        <f>VLOOKUP(Reach12[[#This Row],[Station]],[11]!Reach12[[Station]:[Q1''2025]],6,0)</f>
        <v>7.2000000000000005E-4</v>
      </c>
      <c r="G61" s="2">
        <f>Reach12[[#This Row],[Q1''2025]]-Reach12[[#This Row],[Q4''2024]]</f>
        <v>3.2000000000000003E-4</v>
      </c>
    </row>
    <row r="62" spans="1:7" x14ac:dyDescent="0.45">
      <c r="A62" s="3" t="s">
        <v>59</v>
      </c>
      <c r="B62" s="3">
        <v>0</v>
      </c>
      <c r="C62" s="3">
        <v>2.0000000000000001E-4</v>
      </c>
      <c r="D62" s="3">
        <v>4.0000000000000002E-4</v>
      </c>
      <c r="E62" s="3">
        <v>2.0000000000000001E-4</v>
      </c>
      <c r="F62" s="2">
        <f>VLOOKUP(Reach12[[#This Row],[Station]],[11]!Reach12[[Station]:[Q1''2025]],6,0)</f>
        <v>6.6E-4</v>
      </c>
      <c r="G62" s="2">
        <f>Reach12[[#This Row],[Q1''2025]]-Reach12[[#This Row],[Q4''2024]]</f>
        <v>4.6000000000000001E-4</v>
      </c>
    </row>
    <row r="63" spans="1:7" x14ac:dyDescent="0.45">
      <c r="A63" s="3" t="s">
        <v>254</v>
      </c>
      <c r="B63" s="2">
        <v>2.0000000000000001E-4</v>
      </c>
      <c r="C63" s="2">
        <v>5.0000000000000001E-4</v>
      </c>
      <c r="D63" s="2">
        <v>4.0000000000000002E-4</v>
      </c>
      <c r="E63" s="2">
        <v>1E-3</v>
      </c>
      <c r="F63" s="2">
        <f>VLOOKUP(Reach12[[#This Row],[Station]],[11]!Reach12[[Station]:[Q1''2025]],6,0)</f>
        <v>6.4000000000000005E-4</v>
      </c>
      <c r="G63" s="2">
        <f>Reach12[[#This Row],[Q1''2025]]-Reach12[[#This Row],[Q4''2024]]</f>
        <v>-3.5999999999999997E-4</v>
      </c>
    </row>
    <row r="64" spans="1:7" x14ac:dyDescent="0.45">
      <c r="A64" s="3" t="s">
        <v>20</v>
      </c>
      <c r="B64" s="2">
        <v>6.9999999999999999E-4</v>
      </c>
      <c r="C64" s="2">
        <v>2.9999999999999997E-4</v>
      </c>
      <c r="D64" s="2">
        <v>4.0000000000000002E-4</v>
      </c>
      <c r="E64" s="2">
        <v>1.5E-3</v>
      </c>
      <c r="F64" s="2">
        <f>VLOOKUP(Reach12[[#This Row],[Station]],[11]!Reach12[[Station]:[Q1''2025]],6,0)</f>
        <v>6.0999999999999997E-4</v>
      </c>
      <c r="G64" s="2">
        <f>Reach12[[#This Row],[Q1''2025]]-Reach12[[#This Row],[Q4''2024]]</f>
        <v>-8.9000000000000006E-4</v>
      </c>
    </row>
    <row r="65" spans="1:7" x14ac:dyDescent="0.45">
      <c r="A65" s="3" t="s">
        <v>249</v>
      </c>
      <c r="B65" s="3">
        <v>0</v>
      </c>
      <c r="C65" s="3">
        <v>0</v>
      </c>
      <c r="D65" s="3">
        <v>5.0000000000000001E-4</v>
      </c>
      <c r="E65" s="3">
        <v>4.0000000000000002E-4</v>
      </c>
      <c r="F65" s="2">
        <f>VLOOKUP(Reach12[[#This Row],[Station]],[11]!Reach12[[Station]:[Q1''2025]],6,0)</f>
        <v>6.0999999999999997E-4</v>
      </c>
      <c r="G65" s="2">
        <f>Reach12[[#This Row],[Q1''2025]]-Reach12[[#This Row],[Q4''2024]]</f>
        <v>2.0999999999999995E-4</v>
      </c>
    </row>
    <row r="66" spans="1:7" x14ac:dyDescent="0.45">
      <c r="A66" s="3" t="s">
        <v>53</v>
      </c>
      <c r="B66" s="3">
        <v>5.0000000000000001E-4</v>
      </c>
      <c r="C66" s="3">
        <v>5.9999999999999995E-4</v>
      </c>
      <c r="D66" s="3">
        <v>8.0000000000000004E-4</v>
      </c>
      <c r="E66" s="3">
        <v>2.0000000000000001E-4</v>
      </c>
      <c r="F66" s="2">
        <f>VLOOKUP(Reach12[[#This Row],[Station]],[11]!Reach12[[Station]:[Q1''2025]],6,0)</f>
        <v>6.0999999999999997E-4</v>
      </c>
      <c r="G66" s="2">
        <f>Reach12[[#This Row],[Q1''2025]]-Reach12[[#This Row],[Q4''2024]]</f>
        <v>4.0999999999999999E-4</v>
      </c>
    </row>
    <row r="67" spans="1:7" x14ac:dyDescent="0.45">
      <c r="A67" s="3" t="s">
        <v>305</v>
      </c>
      <c r="B67" s="2">
        <v>1.8E-3</v>
      </c>
      <c r="C67" s="2">
        <v>2.5000000000000001E-3</v>
      </c>
      <c r="D67" s="2">
        <v>2.7000000000000001E-3</v>
      </c>
      <c r="E67" s="2">
        <v>1.9E-3</v>
      </c>
      <c r="F67" s="2">
        <f>VLOOKUP(Reach12[[#This Row],[Station]],[11]!Reach12[[Station]:[Q1''2025]],6,0)</f>
        <v>5.9999999999999995E-4</v>
      </c>
      <c r="G67" s="2">
        <f>Reach12[[#This Row],[Q1''2025]]-Reach12[[#This Row],[Q4''2024]]</f>
        <v>-1.2999999999999999E-3</v>
      </c>
    </row>
    <row r="68" spans="1:7" x14ac:dyDescent="0.45">
      <c r="A68" s="3" t="s">
        <v>126</v>
      </c>
      <c r="B68" s="3">
        <v>1E-4</v>
      </c>
      <c r="C68" s="3">
        <v>2.9999999999999997E-4</v>
      </c>
      <c r="D68" s="3">
        <v>1E-4</v>
      </c>
      <c r="E68" s="3">
        <v>5.9999999999999995E-4</v>
      </c>
      <c r="F68" s="2">
        <f>VLOOKUP(Reach12[[#This Row],[Station]],[11]!Reach12[[Station]:[Q1''2025]],6,0)</f>
        <v>5.9999999999999995E-4</v>
      </c>
      <c r="G68" s="2">
        <f>Reach12[[#This Row],[Q1''2025]]-Reach12[[#This Row],[Q4''2024]]</f>
        <v>0</v>
      </c>
    </row>
    <row r="69" spans="1:7" x14ac:dyDescent="0.45">
      <c r="A69" s="3" t="s">
        <v>264</v>
      </c>
      <c r="B69" s="3">
        <v>6.9999999999999999E-4</v>
      </c>
      <c r="C69" s="3">
        <v>4.0000000000000002E-4</v>
      </c>
      <c r="D69" s="3">
        <v>2.9999999999999997E-4</v>
      </c>
      <c r="E69" s="3">
        <v>2.0000000000000001E-4</v>
      </c>
      <c r="F69" s="2">
        <f>VLOOKUP(Reach12[[#This Row],[Station]],[11]!Reach12[[Station]:[Q1''2025]],6,0)</f>
        <v>5.9000000000000003E-4</v>
      </c>
      <c r="G69" s="2">
        <f>Reach12[[#This Row],[Q1''2025]]-Reach12[[#This Row],[Q4''2024]]</f>
        <v>3.9000000000000005E-4</v>
      </c>
    </row>
    <row r="70" spans="1:7" x14ac:dyDescent="0.45">
      <c r="A70" s="3" t="s">
        <v>504</v>
      </c>
      <c r="B70" s="3"/>
      <c r="C70" s="3"/>
      <c r="D70" s="3"/>
      <c r="E70" s="3">
        <v>0</v>
      </c>
      <c r="F70" s="2">
        <f>VLOOKUP(Reach12[[#This Row],[Station]],[11]!Reach12[[Station]:[Q1''2025]],6,0)</f>
        <v>5.9000000000000003E-4</v>
      </c>
      <c r="G70" s="2">
        <f>Reach12[[#This Row],[Q1''2025]]-Reach12[[#This Row],[Q4''2024]]</f>
        <v>5.9000000000000003E-4</v>
      </c>
    </row>
    <row r="71" spans="1:7" x14ac:dyDescent="0.45">
      <c r="A71" s="3" t="s">
        <v>43</v>
      </c>
      <c r="B71" s="2">
        <v>8.0000000000000004E-4</v>
      </c>
      <c r="C71" s="2">
        <v>2.0000000000000001E-4</v>
      </c>
      <c r="D71" s="2">
        <v>6.9999999999999999E-4</v>
      </c>
      <c r="E71" s="2">
        <v>8.0000000000000004E-4</v>
      </c>
      <c r="F71" s="2">
        <f>VLOOKUP(Reach12[[#This Row],[Station]],[11]!Reach12[[Station]:[Q1''2025]],6,0)</f>
        <v>5.8E-4</v>
      </c>
      <c r="G71" s="2">
        <f>Reach12[[#This Row],[Q1''2025]]-Reach12[[#This Row],[Q4''2024]]</f>
        <v>-2.2000000000000003E-4</v>
      </c>
    </row>
    <row r="72" spans="1:7" x14ac:dyDescent="0.45">
      <c r="A72" s="3" t="s">
        <v>142</v>
      </c>
      <c r="B72" s="2">
        <v>5.0000000000000001E-4</v>
      </c>
      <c r="C72" s="2">
        <v>8.9999999999999998E-4</v>
      </c>
      <c r="D72" s="2">
        <v>1.4E-3</v>
      </c>
      <c r="E72" s="2">
        <v>1.1999999999999999E-3</v>
      </c>
      <c r="F72" s="2">
        <f>VLOOKUP(Reach12[[#This Row],[Station]],[11]!Reach12[[Station]:[Q1''2025]],6,0)</f>
        <v>5.6999999999999998E-4</v>
      </c>
      <c r="G72" s="2">
        <f>Reach12[[#This Row],[Q1''2025]]-Reach12[[#This Row],[Q4''2024]]</f>
        <v>-6.2999999999999992E-4</v>
      </c>
    </row>
    <row r="73" spans="1:7" x14ac:dyDescent="0.45">
      <c r="A73" s="3" t="s">
        <v>418</v>
      </c>
      <c r="B73" s="3">
        <v>0</v>
      </c>
      <c r="C73" s="3">
        <v>2.9999999999999997E-4</v>
      </c>
      <c r="D73" s="3">
        <v>5.0000000000000001E-4</v>
      </c>
      <c r="E73" s="3">
        <v>5.0000000000000001E-4</v>
      </c>
      <c r="F73" s="2">
        <f>VLOOKUP(Reach12[[#This Row],[Station]],[11]!Reach12[[Station]:[Q1''2025]],6,0)</f>
        <v>5.5000000000000003E-4</v>
      </c>
      <c r="G73" s="2">
        <f>Reach12[[#This Row],[Q1''2025]]-Reach12[[#This Row],[Q4''2024]]</f>
        <v>5.0000000000000023E-5</v>
      </c>
    </row>
    <row r="74" spans="1:7" x14ac:dyDescent="0.45">
      <c r="A74" s="3" t="s">
        <v>376</v>
      </c>
      <c r="B74" s="3">
        <v>2.0000000000000001E-4</v>
      </c>
      <c r="C74" s="3">
        <v>2.0000000000000001E-4</v>
      </c>
      <c r="D74" s="3">
        <v>4.0000000000000002E-4</v>
      </c>
      <c r="E74" s="3">
        <v>2.0000000000000001E-4</v>
      </c>
      <c r="F74" s="2">
        <f>VLOOKUP(Reach12[[#This Row],[Station]],[11]!Reach12[[Station]:[Q1''2025]],6,0)</f>
        <v>5.5000000000000003E-4</v>
      </c>
      <c r="G74" s="2">
        <f>Reach12[[#This Row],[Q1''2025]]-Reach12[[#This Row],[Q4''2024]]</f>
        <v>3.5000000000000005E-4</v>
      </c>
    </row>
    <row r="75" spans="1:7" x14ac:dyDescent="0.45">
      <c r="A75" s="3" t="s">
        <v>90</v>
      </c>
      <c r="B75" s="3">
        <v>1.4E-3</v>
      </c>
      <c r="C75" s="3">
        <v>2.0000000000000001E-4</v>
      </c>
      <c r="D75" s="3">
        <v>1E-4</v>
      </c>
      <c r="E75" s="3">
        <v>5.0000000000000001E-4</v>
      </c>
      <c r="F75" s="2">
        <f>VLOOKUP(Reach12[[#This Row],[Station]],[11]!Reach12[[Station]:[Q1''2025]],6,0)</f>
        <v>5.4000000000000001E-4</v>
      </c>
      <c r="G75" s="2">
        <f>Reach12[[#This Row],[Q1''2025]]-Reach12[[#This Row],[Q4''2024]]</f>
        <v>3.9999999999999996E-5</v>
      </c>
    </row>
    <row r="76" spans="1:7" x14ac:dyDescent="0.45">
      <c r="A76" s="3" t="s">
        <v>281</v>
      </c>
      <c r="B76" s="3">
        <v>6.9999999999999999E-4</v>
      </c>
      <c r="C76" s="3">
        <v>5.0000000000000001E-4</v>
      </c>
      <c r="D76" s="3">
        <v>2.0000000000000001E-4</v>
      </c>
      <c r="E76" s="3">
        <v>2.9999999999999997E-4</v>
      </c>
      <c r="F76" s="2">
        <f>VLOOKUP(Reach12[[#This Row],[Station]],[11]!Reach12[[Station]:[Q1''2025]],6,0)</f>
        <v>5.1999999999999995E-4</v>
      </c>
      <c r="G76" s="2">
        <f>Reach12[[#This Row],[Q1''2025]]-Reach12[[#This Row],[Q4''2024]]</f>
        <v>2.1999999999999998E-4</v>
      </c>
    </row>
    <row r="77" spans="1:7" x14ac:dyDescent="0.45">
      <c r="A77" s="3" t="s">
        <v>267</v>
      </c>
      <c r="B77" s="3">
        <v>0</v>
      </c>
      <c r="C77" s="3">
        <v>1.2999999999999999E-3</v>
      </c>
      <c r="D77" s="3">
        <v>2.0000000000000001E-4</v>
      </c>
      <c r="E77" s="3">
        <v>0</v>
      </c>
      <c r="F77" s="2">
        <f>VLOOKUP(Reach12[[#This Row],[Station]],[11]!Reach12[[Station]:[Q1''2025]],6,0)</f>
        <v>5.1999999999999995E-4</v>
      </c>
      <c r="G77" s="2">
        <f>Reach12[[#This Row],[Q1''2025]]-Reach12[[#This Row],[Q4''2024]]</f>
        <v>5.1999999999999995E-4</v>
      </c>
    </row>
    <row r="78" spans="1:7" x14ac:dyDescent="0.45">
      <c r="A78" s="3" t="s">
        <v>369</v>
      </c>
      <c r="B78" s="2">
        <v>0</v>
      </c>
      <c r="C78" s="2">
        <v>5.0000000000000001E-4</v>
      </c>
      <c r="D78" s="2">
        <v>2.0000000000000001E-4</v>
      </c>
      <c r="E78" s="2">
        <v>8.0000000000000004E-4</v>
      </c>
      <c r="F78" s="2">
        <f>VLOOKUP(Reach12[[#This Row],[Station]],[11]!Reach12[[Station]:[Q1''2025]],6,0)</f>
        <v>5.0000000000000001E-4</v>
      </c>
      <c r="G78" s="2">
        <f>Reach12[[#This Row],[Q1''2025]]-Reach12[[#This Row],[Q4''2024]]</f>
        <v>-3.0000000000000003E-4</v>
      </c>
    </row>
    <row r="79" spans="1:7" x14ac:dyDescent="0.45">
      <c r="A79" s="3" t="s">
        <v>31</v>
      </c>
      <c r="B79" s="2">
        <v>1E-4</v>
      </c>
      <c r="C79" s="2">
        <v>1E-4</v>
      </c>
      <c r="D79" s="2">
        <v>8.0000000000000004E-4</v>
      </c>
      <c r="E79" s="2">
        <v>6.9999999999999999E-4</v>
      </c>
      <c r="F79" s="2">
        <f>VLOOKUP(Reach12[[#This Row],[Station]],[11]!Reach12[[Station]:[Q1''2025]],6,0)</f>
        <v>5.0000000000000001E-4</v>
      </c>
      <c r="G79" s="2">
        <f>Reach12[[#This Row],[Q1''2025]]-Reach12[[#This Row],[Q4''2024]]</f>
        <v>-1.9999999999999998E-4</v>
      </c>
    </row>
    <row r="80" spans="1:7" x14ac:dyDescent="0.45">
      <c r="A80" s="3" t="s">
        <v>297</v>
      </c>
      <c r="B80" s="3">
        <v>2.9999999999999997E-4</v>
      </c>
      <c r="C80" s="3">
        <v>0</v>
      </c>
      <c r="D80" s="3">
        <v>2.0000000000000001E-4</v>
      </c>
      <c r="E80" s="3">
        <v>2.9999999999999997E-4</v>
      </c>
      <c r="F80" s="2">
        <f>VLOOKUP(Reach12[[#This Row],[Station]],[11]!Reach12[[Station]:[Q1''2025]],6,0)</f>
        <v>4.8000000000000001E-4</v>
      </c>
      <c r="G80" s="2">
        <f>Reach12[[#This Row],[Q1''2025]]-Reach12[[#This Row],[Q4''2024]]</f>
        <v>1.8000000000000004E-4</v>
      </c>
    </row>
    <row r="81" spans="1:7" x14ac:dyDescent="0.45">
      <c r="A81" s="3" t="s">
        <v>49</v>
      </c>
      <c r="B81" s="3">
        <v>5.0000000000000001E-4</v>
      </c>
      <c r="C81" s="3">
        <v>5.0000000000000001E-4</v>
      </c>
      <c r="D81" s="3">
        <v>1E-4</v>
      </c>
      <c r="E81" s="3">
        <v>4.0000000000000002E-4</v>
      </c>
      <c r="F81" s="2">
        <f>VLOOKUP(Reach12[[#This Row],[Station]],[11]!Reach12[[Station]:[Q1''2025]],6,0)</f>
        <v>4.6999999999999999E-4</v>
      </c>
      <c r="G81" s="2">
        <f>Reach12[[#This Row],[Q1''2025]]-Reach12[[#This Row],[Q4''2024]]</f>
        <v>6.9999999999999967E-5</v>
      </c>
    </row>
    <row r="82" spans="1:7" x14ac:dyDescent="0.45">
      <c r="A82" s="3" t="s">
        <v>483</v>
      </c>
      <c r="B82" s="3"/>
      <c r="C82" s="3"/>
      <c r="D82" s="3">
        <v>1E-4</v>
      </c>
      <c r="E82" s="3">
        <v>0</v>
      </c>
      <c r="F82" s="2">
        <f>VLOOKUP(Reach12[[#This Row],[Station]],[11]!Reach12[[Station]:[Q1''2025]],6,0)</f>
        <v>4.4999999999999999E-4</v>
      </c>
      <c r="G82" s="2">
        <f>Reach12[[#This Row],[Q1''2025]]-Reach12[[#This Row],[Q4''2024]]</f>
        <v>4.4999999999999999E-4</v>
      </c>
    </row>
    <row r="83" spans="1:7" x14ac:dyDescent="0.45">
      <c r="A83" s="3" t="s">
        <v>449</v>
      </c>
      <c r="B83" s="3"/>
      <c r="C83" s="3">
        <v>0</v>
      </c>
      <c r="D83" s="3">
        <v>0</v>
      </c>
      <c r="E83" s="3">
        <v>2.0000000000000001E-4</v>
      </c>
      <c r="F83" s="2">
        <f>VLOOKUP(Reach12[[#This Row],[Station]],[11]!Reach12[[Station]:[Q1''2025]],6,0)</f>
        <v>4.2999999999999999E-4</v>
      </c>
      <c r="G83" s="2">
        <f>Reach12[[#This Row],[Q1''2025]]-Reach12[[#This Row],[Q4''2024]]</f>
        <v>2.2999999999999998E-4</v>
      </c>
    </row>
    <row r="84" spans="1:7" x14ac:dyDescent="0.45">
      <c r="A84" s="3" t="s">
        <v>34</v>
      </c>
      <c r="B84" s="2">
        <v>1E-4</v>
      </c>
      <c r="C84" s="2">
        <v>2.0000000000000001E-4</v>
      </c>
      <c r="D84" s="2">
        <v>5.0000000000000001E-4</v>
      </c>
      <c r="E84" s="2">
        <v>1E-3</v>
      </c>
      <c r="F84" s="2">
        <f>VLOOKUP(Reach12[[#This Row],[Station]],[11]!Reach12[[Station]:[Q1''2025]],6,0)</f>
        <v>4.2000000000000002E-4</v>
      </c>
      <c r="G84" s="2">
        <f>Reach12[[#This Row],[Q1''2025]]-Reach12[[#This Row],[Q4''2024]]</f>
        <v>-5.8E-4</v>
      </c>
    </row>
    <row r="85" spans="1:7" x14ac:dyDescent="0.45">
      <c r="A85" s="3" t="s">
        <v>362</v>
      </c>
      <c r="B85" s="2">
        <v>1E-4</v>
      </c>
      <c r="C85" s="2">
        <v>5.9999999999999995E-4</v>
      </c>
      <c r="D85" s="2">
        <v>5.0000000000000001E-4</v>
      </c>
      <c r="E85" s="2">
        <v>8.0000000000000004E-4</v>
      </c>
      <c r="F85" s="2">
        <f>VLOOKUP(Reach12[[#This Row],[Station]],[11]!Reach12[[Station]:[Q1''2025]],6,0)</f>
        <v>4.2000000000000002E-4</v>
      </c>
      <c r="G85" s="2">
        <f>Reach12[[#This Row],[Q1''2025]]-Reach12[[#This Row],[Q4''2024]]</f>
        <v>-3.8000000000000002E-4</v>
      </c>
    </row>
    <row r="86" spans="1:7" x14ac:dyDescent="0.45">
      <c r="A86" s="3" t="s">
        <v>58</v>
      </c>
      <c r="B86" s="3">
        <v>2.0000000000000001E-4</v>
      </c>
      <c r="C86" s="3">
        <v>2.9999999999999997E-4</v>
      </c>
      <c r="D86" s="3">
        <v>5.0000000000000001E-4</v>
      </c>
      <c r="E86" s="3">
        <v>0</v>
      </c>
      <c r="F86" s="2">
        <f>VLOOKUP(Reach12[[#This Row],[Station]],[11]!Reach12[[Station]:[Q1''2025]],6,0)</f>
        <v>3.4000000000000002E-4</v>
      </c>
      <c r="G86" s="2">
        <f>Reach12[[#This Row],[Q1''2025]]-Reach12[[#This Row],[Q4''2024]]</f>
        <v>3.4000000000000002E-4</v>
      </c>
    </row>
    <row r="87" spans="1:7" x14ac:dyDescent="0.45">
      <c r="A87" s="3" t="s">
        <v>268</v>
      </c>
      <c r="B87" s="2">
        <v>5.9999999999999995E-4</v>
      </c>
      <c r="C87" s="2">
        <v>6.9999999999999999E-4</v>
      </c>
      <c r="D87" s="2">
        <v>5.0000000000000001E-4</v>
      </c>
      <c r="E87" s="2">
        <v>6.9999999999999999E-4</v>
      </c>
      <c r="F87" s="2">
        <f>VLOOKUP(Reach12[[#This Row],[Station]],[11]!Reach12[[Station]:[Q1''2025]],6,0)</f>
        <v>3.2000000000000003E-4</v>
      </c>
      <c r="G87" s="2">
        <f>Reach12[[#This Row],[Q1''2025]]-Reach12[[#This Row],[Q4''2024]]</f>
        <v>-3.7999999999999997E-4</v>
      </c>
    </row>
    <row r="88" spans="1:7" x14ac:dyDescent="0.45">
      <c r="A88" s="3" t="s">
        <v>256</v>
      </c>
      <c r="B88" s="2">
        <v>4.0000000000000002E-4</v>
      </c>
      <c r="C88" s="2">
        <v>5.9999999999999995E-4</v>
      </c>
      <c r="D88" s="2">
        <v>2.0000000000000001E-4</v>
      </c>
      <c r="E88" s="2">
        <v>6.9999999999999999E-4</v>
      </c>
      <c r="F88" s="2">
        <f>VLOOKUP(Reach12[[#This Row],[Station]],[11]!Reach12[[Station]:[Q1''2025]],6,0)</f>
        <v>3.2000000000000003E-4</v>
      </c>
      <c r="G88" s="2">
        <f>Reach12[[#This Row],[Q1''2025]]-Reach12[[#This Row],[Q4''2024]]</f>
        <v>-3.7999999999999997E-4</v>
      </c>
    </row>
    <row r="89" spans="1:7" x14ac:dyDescent="0.45">
      <c r="A89" s="3" t="s">
        <v>311</v>
      </c>
      <c r="B89" s="3">
        <v>0</v>
      </c>
      <c r="C89" s="3">
        <v>1E-4</v>
      </c>
      <c r="D89" s="3">
        <v>0</v>
      </c>
      <c r="E89" s="3">
        <v>0</v>
      </c>
      <c r="F89" s="2">
        <f>VLOOKUP(Reach12[[#This Row],[Station]],[11]!Reach12[[Station]:[Q1''2025]],6,0)</f>
        <v>2.9999999999999997E-4</v>
      </c>
      <c r="G89" s="2">
        <f>Reach12[[#This Row],[Q1''2025]]-Reach12[[#This Row],[Q4''2024]]</f>
        <v>2.9999999999999997E-4</v>
      </c>
    </row>
    <row r="90" spans="1:7" x14ac:dyDescent="0.45">
      <c r="A90" s="3" t="s">
        <v>412</v>
      </c>
      <c r="B90" s="3">
        <v>0</v>
      </c>
      <c r="C90" s="3">
        <v>0</v>
      </c>
      <c r="D90" s="3">
        <v>1E-4</v>
      </c>
      <c r="E90" s="3">
        <v>0</v>
      </c>
      <c r="F90" s="2">
        <f>VLOOKUP(Reach12[[#This Row],[Station]],[11]!Reach12[[Station]:[Q1''2025]],6,0)</f>
        <v>2.9E-4</v>
      </c>
      <c r="G90" s="2">
        <f>Reach12[[#This Row],[Q1''2025]]-Reach12[[#This Row],[Q4''2024]]</f>
        <v>2.9E-4</v>
      </c>
    </row>
    <row r="91" spans="1:7" x14ac:dyDescent="0.45">
      <c r="A91" s="3" t="s">
        <v>240</v>
      </c>
      <c r="B91" s="3">
        <v>0</v>
      </c>
      <c r="C91" s="3">
        <v>0</v>
      </c>
      <c r="D91" s="3">
        <v>1E-4</v>
      </c>
      <c r="E91" s="3">
        <v>0</v>
      </c>
      <c r="F91" s="2">
        <f>VLOOKUP(Reach12[[#This Row],[Station]],[11]!Reach12[[Station]:[Q1''2025]],6,0)</f>
        <v>2.7999999999999998E-4</v>
      </c>
      <c r="G91" s="2">
        <f>Reach12[[#This Row],[Q1''2025]]-Reach12[[#This Row],[Q4''2024]]</f>
        <v>2.7999999999999998E-4</v>
      </c>
    </row>
    <row r="92" spans="1:7" x14ac:dyDescent="0.45">
      <c r="A92" s="3" t="s">
        <v>391</v>
      </c>
      <c r="B92" s="3">
        <v>0</v>
      </c>
      <c r="C92" s="3">
        <v>0</v>
      </c>
      <c r="D92" s="3">
        <v>0</v>
      </c>
      <c r="E92" s="3">
        <v>0</v>
      </c>
      <c r="F92" s="2">
        <f>VLOOKUP(Reach12[[#This Row],[Station]],[11]!Reach12[[Station]:[Q1''2025]],6,0)</f>
        <v>2.7999999999999998E-4</v>
      </c>
      <c r="G92" s="2">
        <f>Reach12[[#This Row],[Q1''2025]]-Reach12[[#This Row],[Q4''2024]]</f>
        <v>2.7999999999999998E-4</v>
      </c>
    </row>
    <row r="93" spans="1:7" x14ac:dyDescent="0.45">
      <c r="A93" s="3" t="s">
        <v>312</v>
      </c>
      <c r="B93" s="3">
        <v>0</v>
      </c>
      <c r="C93" s="3">
        <v>0</v>
      </c>
      <c r="D93" s="3">
        <v>0</v>
      </c>
      <c r="E93" s="3">
        <v>0</v>
      </c>
      <c r="F93" s="2">
        <f>VLOOKUP(Reach12[[#This Row],[Station]],[11]!Reach12[[Station]:[Q1''2025]],6,0)</f>
        <v>2.5999999999999998E-4</v>
      </c>
      <c r="G93" s="2">
        <f>Reach12[[#This Row],[Q1''2025]]-Reach12[[#This Row],[Q4''2024]]</f>
        <v>2.5999999999999998E-4</v>
      </c>
    </row>
    <row r="94" spans="1:7" x14ac:dyDescent="0.45">
      <c r="A94" s="3" t="s">
        <v>277</v>
      </c>
      <c r="B94" s="2">
        <v>1E-4</v>
      </c>
      <c r="C94" s="2">
        <v>0</v>
      </c>
      <c r="D94" s="2">
        <v>0</v>
      </c>
      <c r="E94" s="2">
        <v>5.9999999999999995E-4</v>
      </c>
      <c r="F94" s="2">
        <f>VLOOKUP(Reach12[[#This Row],[Station]],[11]!Reach12[[Station]:[Q1''2025]],6,0)</f>
        <v>2.5000000000000001E-4</v>
      </c>
      <c r="G94" s="2">
        <f>Reach12[[#This Row],[Q1''2025]]-Reach12[[#This Row],[Q4''2024]]</f>
        <v>-3.4999999999999994E-4</v>
      </c>
    </row>
    <row r="95" spans="1:7" x14ac:dyDescent="0.45">
      <c r="A95" s="3" t="s">
        <v>184</v>
      </c>
      <c r="B95" s="3">
        <v>0</v>
      </c>
      <c r="C95" s="3">
        <v>0</v>
      </c>
      <c r="D95" s="3">
        <v>1E-4</v>
      </c>
      <c r="E95" s="3">
        <v>0</v>
      </c>
      <c r="F95" s="2">
        <f>VLOOKUP(Reach12[[#This Row],[Station]],[11]!Reach12[[Station]:[Q1''2025]],6,0)</f>
        <v>2.5000000000000001E-4</v>
      </c>
      <c r="G95" s="2">
        <f>Reach12[[#This Row],[Q1''2025]]-Reach12[[#This Row],[Q4''2024]]</f>
        <v>2.5000000000000001E-4</v>
      </c>
    </row>
    <row r="96" spans="1:7" x14ac:dyDescent="0.45">
      <c r="A96" s="3" t="s">
        <v>409</v>
      </c>
      <c r="B96" s="3">
        <v>0</v>
      </c>
      <c r="C96" s="3">
        <v>0</v>
      </c>
      <c r="D96" s="3">
        <v>0</v>
      </c>
      <c r="E96" s="3">
        <v>0</v>
      </c>
      <c r="F96" s="2">
        <f>VLOOKUP(Reach12[[#This Row],[Station]],[11]!Reach12[[Station]:[Q1''2025]],6,0)</f>
        <v>2.4000000000000001E-4</v>
      </c>
      <c r="G96" s="2">
        <f>Reach12[[#This Row],[Q1''2025]]-Reach12[[#This Row],[Q4''2024]]</f>
        <v>2.4000000000000001E-4</v>
      </c>
    </row>
    <row r="97" spans="1:7" x14ac:dyDescent="0.45">
      <c r="A97" s="3" t="s">
        <v>152</v>
      </c>
      <c r="B97" s="3">
        <v>0</v>
      </c>
      <c r="C97" s="3">
        <v>0</v>
      </c>
      <c r="D97" s="3">
        <v>0</v>
      </c>
      <c r="E97" s="3">
        <v>5.0000000000000001E-4</v>
      </c>
      <c r="F97" s="2">
        <f>VLOOKUP(Reach12[[#This Row],[Station]],[11]!Reach12[[Station]:[Q1''2025]],6,0)</f>
        <v>2.3000000000000001E-4</v>
      </c>
      <c r="G97" s="2">
        <f>Reach12[[#This Row],[Q1''2025]]-Reach12[[#This Row],[Q4''2024]]</f>
        <v>-2.7E-4</v>
      </c>
    </row>
    <row r="98" spans="1:7" x14ac:dyDescent="0.45">
      <c r="A98" s="3" t="s">
        <v>138</v>
      </c>
      <c r="B98" s="3">
        <v>0</v>
      </c>
      <c r="C98" s="3">
        <v>2.0000000000000001E-4</v>
      </c>
      <c r="D98" s="3">
        <v>2.9999999999999997E-4</v>
      </c>
      <c r="E98" s="3">
        <v>2.9999999999999997E-4</v>
      </c>
      <c r="F98" s="2">
        <f>VLOOKUP(Reach12[[#This Row],[Station]],[11]!Reach12[[Station]:[Q1''2025]],6,0)</f>
        <v>2.3000000000000001E-4</v>
      </c>
      <c r="G98" s="2">
        <f>Reach12[[#This Row],[Q1''2025]]-Reach12[[#This Row],[Q4''2024]]</f>
        <v>-6.9999999999999967E-5</v>
      </c>
    </row>
    <row r="99" spans="1:7" x14ac:dyDescent="0.45">
      <c r="A99" s="3" t="s">
        <v>494</v>
      </c>
      <c r="B99" s="3"/>
      <c r="C99" s="3"/>
      <c r="D99" s="3"/>
      <c r="E99" s="3">
        <v>1E-4</v>
      </c>
      <c r="F99" s="2">
        <f>VLOOKUP(Reach12[[#This Row],[Station]],[11]!Reach12[[Station]:[Q1''2025]],6,0)</f>
        <v>2.3000000000000001E-4</v>
      </c>
      <c r="G99" s="2">
        <f>Reach12[[#This Row],[Q1''2025]]-Reach12[[#This Row],[Q4''2024]]</f>
        <v>1.3000000000000002E-4</v>
      </c>
    </row>
    <row r="100" spans="1:7" x14ac:dyDescent="0.45">
      <c r="A100" s="3" t="s">
        <v>291</v>
      </c>
      <c r="B100" s="3">
        <v>0</v>
      </c>
      <c r="C100" s="3">
        <v>0</v>
      </c>
      <c r="D100" s="3">
        <v>0</v>
      </c>
      <c r="E100" s="3">
        <v>1E-4</v>
      </c>
      <c r="F100" s="2">
        <f>VLOOKUP(Reach12[[#This Row],[Station]],[11]!Reach12[[Station]:[Q1''2025]],6,0)</f>
        <v>2.3000000000000001E-4</v>
      </c>
      <c r="G100" s="2">
        <f>Reach12[[#This Row],[Q1''2025]]-Reach12[[#This Row],[Q4''2024]]</f>
        <v>1.3000000000000002E-4</v>
      </c>
    </row>
    <row r="101" spans="1:7" x14ac:dyDescent="0.45">
      <c r="A101" s="3" t="s">
        <v>427</v>
      </c>
      <c r="B101" s="3">
        <v>0</v>
      </c>
      <c r="C101" s="3">
        <v>0</v>
      </c>
      <c r="D101" s="3">
        <v>0</v>
      </c>
      <c r="E101" s="3">
        <v>2.0000000000000001E-4</v>
      </c>
      <c r="F101" s="2">
        <f>VLOOKUP(Reach12[[#This Row],[Station]],[11]!Reach12[[Station]:[Q1''2025]],6,0)</f>
        <v>2.2000000000000001E-4</v>
      </c>
      <c r="G101" s="2">
        <f>Reach12[[#This Row],[Q1''2025]]-Reach12[[#This Row],[Q4''2024]]</f>
        <v>1.9999999999999998E-5</v>
      </c>
    </row>
    <row r="102" spans="1:7" x14ac:dyDescent="0.45">
      <c r="A102" s="3" t="s">
        <v>367</v>
      </c>
      <c r="B102" s="3">
        <v>1E-4</v>
      </c>
      <c r="C102" s="3">
        <v>0</v>
      </c>
      <c r="D102" s="3">
        <v>2.0000000000000001E-4</v>
      </c>
      <c r="E102" s="3">
        <v>2.0000000000000001E-4</v>
      </c>
      <c r="F102" s="2">
        <f>VLOOKUP(Reach12[[#This Row],[Station]],[11]!Reach12[[Station]:[Q1''2025]],6,0)</f>
        <v>2.2000000000000001E-4</v>
      </c>
      <c r="G102" s="2">
        <f>Reach12[[#This Row],[Q1''2025]]-Reach12[[#This Row],[Q4''2024]]</f>
        <v>1.9999999999999998E-5</v>
      </c>
    </row>
    <row r="103" spans="1:7" x14ac:dyDescent="0.45">
      <c r="A103" s="3" t="s">
        <v>309</v>
      </c>
      <c r="B103" s="3">
        <v>2.0000000000000001E-4</v>
      </c>
      <c r="C103" s="3">
        <v>0</v>
      </c>
      <c r="D103" s="3">
        <v>2.9999999999999997E-4</v>
      </c>
      <c r="E103" s="3">
        <v>0</v>
      </c>
      <c r="F103" s="2">
        <f>VLOOKUP(Reach12[[#This Row],[Station]],[11]!Reach12[[Station]:[Q1''2025]],6,0)</f>
        <v>2.2000000000000001E-4</v>
      </c>
      <c r="G103" s="2">
        <f>Reach12[[#This Row],[Q1''2025]]-Reach12[[#This Row],[Q4''2024]]</f>
        <v>2.2000000000000001E-4</v>
      </c>
    </row>
    <row r="104" spans="1:7" x14ac:dyDescent="0.45">
      <c r="A104" s="3" t="s">
        <v>456</v>
      </c>
      <c r="B104" s="3"/>
      <c r="C104" s="3">
        <v>2.0000000000000001E-4</v>
      </c>
      <c r="D104" s="3">
        <v>0</v>
      </c>
      <c r="E104" s="3">
        <v>0</v>
      </c>
      <c r="F104" s="2">
        <f>VLOOKUP(Reach12[[#This Row],[Station]],[11]!Reach12[[Station]:[Q1''2025]],6,0)</f>
        <v>2.1000000000000001E-4</v>
      </c>
      <c r="G104" s="2">
        <f>Reach12[[#This Row],[Q1''2025]]-Reach12[[#This Row],[Q4''2024]]</f>
        <v>2.1000000000000001E-4</v>
      </c>
    </row>
    <row r="105" spans="1:7" x14ac:dyDescent="0.45">
      <c r="A105" s="3" t="s">
        <v>308</v>
      </c>
      <c r="B105" s="2">
        <v>0</v>
      </c>
      <c r="C105" s="2">
        <v>0</v>
      </c>
      <c r="D105" s="2">
        <v>1E-4</v>
      </c>
      <c r="E105" s="2">
        <v>8.9999999999999998E-4</v>
      </c>
      <c r="F105" s="2">
        <f>VLOOKUP(Reach12[[#This Row],[Station]],[11]!Reach12[[Station]:[Q1''2025]],6,0)</f>
        <v>2.0000000000000001E-4</v>
      </c>
      <c r="G105" s="2">
        <f>Reach12[[#This Row],[Q1''2025]]-Reach12[[#This Row],[Q4''2024]]</f>
        <v>-6.9999999999999999E-4</v>
      </c>
    </row>
    <row r="106" spans="1:7" x14ac:dyDescent="0.45">
      <c r="A106" s="3" t="s">
        <v>29</v>
      </c>
      <c r="B106" s="3">
        <v>1E-4</v>
      </c>
      <c r="C106" s="3">
        <v>1E-4</v>
      </c>
      <c r="D106" s="3">
        <v>5.0000000000000001E-4</v>
      </c>
      <c r="E106" s="3">
        <v>1E-4</v>
      </c>
      <c r="F106" s="2">
        <f>VLOOKUP(Reach12[[#This Row],[Station]],[11]!Reach12[[Station]:[Q1''2025]],6,0)</f>
        <v>2.0000000000000001E-4</v>
      </c>
      <c r="G106" s="2">
        <f>Reach12[[#This Row],[Q1''2025]]-Reach12[[#This Row],[Q4''2024]]</f>
        <v>1E-4</v>
      </c>
    </row>
    <row r="107" spans="1:7" x14ac:dyDescent="0.45">
      <c r="A107" s="3" t="s">
        <v>461</v>
      </c>
      <c r="B107" s="3"/>
      <c r="C107" s="3"/>
      <c r="D107" s="3">
        <v>2.9999999999999997E-4</v>
      </c>
      <c r="E107" s="3">
        <v>0</v>
      </c>
      <c r="F107" s="2">
        <f>VLOOKUP(Reach12[[#This Row],[Station]],[11]!Reach12[[Station]:[Q1''2025]],6,0)</f>
        <v>2.0000000000000001E-4</v>
      </c>
      <c r="G107" s="2">
        <f>Reach12[[#This Row],[Q1''2025]]-Reach12[[#This Row],[Q4''2024]]</f>
        <v>2.0000000000000001E-4</v>
      </c>
    </row>
    <row r="108" spans="1:7" x14ac:dyDescent="0.45">
      <c r="A108" s="3" t="s">
        <v>179</v>
      </c>
      <c r="B108" s="3">
        <v>0</v>
      </c>
      <c r="C108" s="3">
        <v>0</v>
      </c>
      <c r="D108" s="3">
        <v>0</v>
      </c>
      <c r="E108" s="3">
        <v>0</v>
      </c>
      <c r="F108" s="2">
        <f>VLOOKUP(Reach12[[#This Row],[Station]],[11]!Reach12[[Station]:[Q1''2025]],6,0)</f>
        <v>2.0000000000000001E-4</v>
      </c>
      <c r="G108" s="2">
        <f>Reach12[[#This Row],[Q1''2025]]-Reach12[[#This Row],[Q4''2024]]</f>
        <v>2.0000000000000001E-4</v>
      </c>
    </row>
    <row r="109" spans="1:7" x14ac:dyDescent="0.45">
      <c r="A109" s="3" t="s">
        <v>57</v>
      </c>
      <c r="B109" s="2">
        <v>1E-3</v>
      </c>
      <c r="C109" s="2">
        <v>1.1999999999999999E-3</v>
      </c>
      <c r="D109" s="2">
        <v>8.0000000000000004E-4</v>
      </c>
      <c r="E109" s="2">
        <v>1.5E-3</v>
      </c>
      <c r="F109" s="2">
        <f>VLOOKUP(Reach12[[#This Row],[Station]],[11]!Reach12[[Station]:[Q1''2025]],6,0)</f>
        <v>1.8000000000000001E-4</v>
      </c>
      <c r="G109" s="2">
        <f>Reach12[[#This Row],[Q1''2025]]-Reach12[[#This Row],[Q4''2024]]</f>
        <v>-1.32E-3</v>
      </c>
    </row>
    <row r="110" spans="1:7" x14ac:dyDescent="0.45">
      <c r="A110" s="3" t="s">
        <v>32</v>
      </c>
      <c r="B110" s="3">
        <v>1E-4</v>
      </c>
      <c r="C110" s="3">
        <v>0</v>
      </c>
      <c r="D110" s="3">
        <v>0</v>
      </c>
      <c r="E110" s="3">
        <v>2.0000000000000001E-4</v>
      </c>
      <c r="F110" s="2">
        <f>VLOOKUP(Reach12[[#This Row],[Station]],[11]!Reach12[[Station]:[Q1''2025]],6,0)</f>
        <v>1.8000000000000001E-4</v>
      </c>
      <c r="G110" s="2">
        <f>Reach12[[#This Row],[Q1''2025]]-Reach12[[#This Row],[Q4''2024]]</f>
        <v>-1.9999999999999998E-5</v>
      </c>
    </row>
    <row r="111" spans="1:7" x14ac:dyDescent="0.45">
      <c r="A111" s="3" t="s">
        <v>482</v>
      </c>
      <c r="B111" s="3"/>
      <c r="C111" s="3"/>
      <c r="D111" s="3">
        <v>0</v>
      </c>
      <c r="E111" s="3">
        <v>0</v>
      </c>
      <c r="F111" s="2">
        <f>VLOOKUP(Reach12[[#This Row],[Station]],[11]!Reach12[[Station]:[Q1''2025]],6,0)</f>
        <v>1.8000000000000001E-4</v>
      </c>
      <c r="G111" s="2">
        <f>Reach12[[#This Row],[Q1''2025]]-Reach12[[#This Row],[Q4''2024]]</f>
        <v>1.8000000000000001E-4</v>
      </c>
    </row>
    <row r="112" spans="1:7" x14ac:dyDescent="0.45">
      <c r="A112" s="3" t="s">
        <v>191</v>
      </c>
      <c r="B112" s="3">
        <v>0</v>
      </c>
      <c r="C112" s="3">
        <v>0</v>
      </c>
      <c r="D112" s="3">
        <v>1E-4</v>
      </c>
      <c r="E112" s="3">
        <v>0</v>
      </c>
      <c r="F112" s="2">
        <f>VLOOKUP(Reach12[[#This Row],[Station]],[11]!Reach12[[Station]:[Q1''2025]],6,0)</f>
        <v>1.8000000000000001E-4</v>
      </c>
      <c r="G112" s="2">
        <f>Reach12[[#This Row],[Q1''2025]]-Reach12[[#This Row],[Q4''2024]]</f>
        <v>1.8000000000000001E-4</v>
      </c>
    </row>
    <row r="113" spans="1:7" x14ac:dyDescent="0.45">
      <c r="A113" s="3" t="s">
        <v>238</v>
      </c>
      <c r="B113" s="3">
        <v>0</v>
      </c>
      <c r="C113" s="3">
        <v>0</v>
      </c>
      <c r="D113" s="3">
        <v>0</v>
      </c>
      <c r="E113" s="3">
        <v>0</v>
      </c>
      <c r="F113" s="2">
        <f>VLOOKUP(Reach12[[#This Row],[Station]],[11]!Reach12[[Station]:[Q1''2025]],6,0)</f>
        <v>1.8000000000000001E-4</v>
      </c>
      <c r="G113" s="2">
        <f>Reach12[[#This Row],[Q1''2025]]-Reach12[[#This Row],[Q4''2024]]</f>
        <v>1.8000000000000001E-4</v>
      </c>
    </row>
    <row r="114" spans="1:7" x14ac:dyDescent="0.45">
      <c r="A114" s="3" t="s">
        <v>310</v>
      </c>
      <c r="B114" s="3">
        <v>0</v>
      </c>
      <c r="C114" s="3">
        <v>1E-4</v>
      </c>
      <c r="D114" s="3">
        <v>2.0000000000000001E-4</v>
      </c>
      <c r="E114" s="3">
        <v>0</v>
      </c>
      <c r="F114" s="2">
        <f>VLOOKUP(Reach12[[#This Row],[Station]],[11]!Reach12[[Station]:[Q1''2025]],6,0)</f>
        <v>1.7000000000000001E-4</v>
      </c>
      <c r="G114" s="2">
        <f>Reach12[[#This Row],[Q1''2025]]-Reach12[[#This Row],[Q4''2024]]</f>
        <v>1.7000000000000001E-4</v>
      </c>
    </row>
    <row r="115" spans="1:7" x14ac:dyDescent="0.45">
      <c r="A115" s="3" t="s">
        <v>189</v>
      </c>
      <c r="B115" s="3">
        <v>0</v>
      </c>
      <c r="C115" s="3">
        <v>0</v>
      </c>
      <c r="D115" s="3">
        <v>0</v>
      </c>
      <c r="E115" s="3">
        <v>2.0000000000000001E-4</v>
      </c>
      <c r="F115" s="2">
        <f>VLOOKUP(Reach12[[#This Row],[Station]],[11]!Reach12[[Station]:[Q1''2025]],6,0)</f>
        <v>1.6000000000000001E-4</v>
      </c>
      <c r="G115" s="2">
        <f>Reach12[[#This Row],[Q1''2025]]-Reach12[[#This Row],[Q4''2024]]</f>
        <v>-3.9999999999999996E-5</v>
      </c>
    </row>
    <row r="116" spans="1:7" x14ac:dyDescent="0.45">
      <c r="A116" s="3" t="s">
        <v>110</v>
      </c>
      <c r="B116" s="3">
        <v>2.9999999999999997E-4</v>
      </c>
      <c r="C116" s="3">
        <v>2.0000000000000001E-4</v>
      </c>
      <c r="D116" s="3">
        <v>2.9999999999999997E-4</v>
      </c>
      <c r="E116" s="3">
        <v>2.0000000000000001E-4</v>
      </c>
      <c r="F116" s="2">
        <f>VLOOKUP(Reach12[[#This Row],[Station]],[11]!Reach12[[Station]:[Q1''2025]],6,0)</f>
        <v>1.4999999999999999E-4</v>
      </c>
      <c r="G116" s="2">
        <f>Reach12[[#This Row],[Q1''2025]]-Reach12[[#This Row],[Q4''2024]]</f>
        <v>-5.0000000000000023E-5</v>
      </c>
    </row>
    <row r="117" spans="1:7" x14ac:dyDescent="0.45">
      <c r="A117" s="3" t="s">
        <v>132</v>
      </c>
      <c r="B117" s="3">
        <v>1E-4</v>
      </c>
      <c r="C117" s="3">
        <v>4.0000000000000002E-4</v>
      </c>
      <c r="D117" s="3">
        <v>1E-4</v>
      </c>
      <c r="E117" s="3">
        <v>1E-4</v>
      </c>
      <c r="F117" s="2">
        <f>VLOOKUP(Reach12[[#This Row],[Station]],[11]!Reach12[[Station]:[Q1''2025]],6,0)</f>
        <v>1.3999999999999999E-4</v>
      </c>
      <c r="G117" s="2">
        <f>Reach12[[#This Row],[Q1''2025]]-Reach12[[#This Row],[Q4''2024]]</f>
        <v>3.9999999999999983E-5</v>
      </c>
    </row>
    <row r="118" spans="1:7" x14ac:dyDescent="0.45">
      <c r="A118" s="3" t="s">
        <v>45</v>
      </c>
      <c r="B118" s="3">
        <v>1E-4</v>
      </c>
      <c r="C118" s="3">
        <v>1E-4</v>
      </c>
      <c r="D118" s="3">
        <v>0</v>
      </c>
      <c r="E118" s="3">
        <v>0</v>
      </c>
      <c r="F118" s="2">
        <f>VLOOKUP(Reach12[[#This Row],[Station]],[11]!Reach12[[Station]:[Q1''2025]],6,0)</f>
        <v>1.3999999999999999E-4</v>
      </c>
      <c r="G118" s="2">
        <f>Reach12[[#This Row],[Q1''2025]]-Reach12[[#This Row],[Q4''2024]]</f>
        <v>1.3999999999999999E-4</v>
      </c>
    </row>
    <row r="119" spans="1:7" x14ac:dyDescent="0.45">
      <c r="A119" s="3" t="s">
        <v>361</v>
      </c>
      <c r="B119" s="3">
        <v>4.0000000000000002E-4</v>
      </c>
      <c r="C119" s="3">
        <v>2.0000000000000001E-4</v>
      </c>
      <c r="D119" s="3">
        <v>0</v>
      </c>
      <c r="E119" s="3">
        <v>2.9999999999999997E-4</v>
      </c>
      <c r="F119" s="2">
        <f>VLOOKUP(Reach12[[#This Row],[Station]],[11]!Reach12[[Station]:[Q1''2025]],6,0)</f>
        <v>1.2999999999999999E-4</v>
      </c>
      <c r="G119" s="2">
        <f>Reach12[[#This Row],[Q1''2025]]-Reach12[[#This Row],[Q4''2024]]</f>
        <v>-1.6999999999999999E-4</v>
      </c>
    </row>
    <row r="120" spans="1:7" x14ac:dyDescent="0.45">
      <c r="A120" s="3" t="s">
        <v>282</v>
      </c>
      <c r="B120" s="3">
        <v>0</v>
      </c>
      <c r="C120" s="3">
        <v>0</v>
      </c>
      <c r="D120" s="3">
        <v>0</v>
      </c>
      <c r="E120" s="3">
        <v>1E-4</v>
      </c>
      <c r="F120" s="2">
        <f>VLOOKUP(Reach12[[#This Row],[Station]],[11]!Reach12[[Station]:[Q1''2025]],6,0)</f>
        <v>1.2999999999999999E-4</v>
      </c>
      <c r="G120" s="2">
        <f>Reach12[[#This Row],[Q1''2025]]-Reach12[[#This Row],[Q4''2024]]</f>
        <v>2.9999999999999984E-5</v>
      </c>
    </row>
    <row r="121" spans="1:7" x14ac:dyDescent="0.45">
      <c r="A121" s="3" t="s">
        <v>286</v>
      </c>
      <c r="B121" s="3">
        <v>0</v>
      </c>
      <c r="C121" s="3">
        <v>0</v>
      </c>
      <c r="D121" s="3">
        <v>0</v>
      </c>
      <c r="E121" s="3">
        <v>1E-4</v>
      </c>
      <c r="F121" s="2">
        <f>VLOOKUP(Reach12[[#This Row],[Station]],[11]!Reach12[[Station]:[Q1''2025]],6,0)</f>
        <v>1.2999999999999999E-4</v>
      </c>
      <c r="G121" s="2">
        <f>Reach12[[#This Row],[Q1''2025]]-Reach12[[#This Row],[Q4''2024]]</f>
        <v>2.9999999999999984E-5</v>
      </c>
    </row>
    <row r="122" spans="1:7" x14ac:dyDescent="0.45">
      <c r="A122" s="3" t="s">
        <v>224</v>
      </c>
      <c r="B122" s="3">
        <v>0</v>
      </c>
      <c r="C122" s="3">
        <v>0</v>
      </c>
      <c r="D122" s="3">
        <v>0</v>
      </c>
      <c r="E122" s="3">
        <v>0</v>
      </c>
      <c r="F122" s="2">
        <f>VLOOKUP(Reach12[[#This Row],[Station]],[11]!Reach12[[Station]:[Q1''2025]],6,0)</f>
        <v>1.2999999999999999E-4</v>
      </c>
      <c r="G122" s="2">
        <f>Reach12[[#This Row],[Q1''2025]]-Reach12[[#This Row],[Q4''2024]]</f>
        <v>1.2999999999999999E-4</v>
      </c>
    </row>
    <row r="123" spans="1:7" x14ac:dyDescent="0.45">
      <c r="A123" s="3" t="s">
        <v>149</v>
      </c>
      <c r="B123" s="3">
        <v>2.0000000000000001E-4</v>
      </c>
      <c r="C123" s="3">
        <v>0</v>
      </c>
      <c r="D123" s="3">
        <v>0</v>
      </c>
      <c r="E123" s="3">
        <v>0</v>
      </c>
      <c r="F123" s="2">
        <f>VLOOKUP(Reach12[[#This Row],[Station]],[11]!Reach12[[Station]:[Q1''2025]],6,0)</f>
        <v>1.2999999999999999E-4</v>
      </c>
      <c r="G123" s="2">
        <f>Reach12[[#This Row],[Q1''2025]]-Reach12[[#This Row],[Q4''2024]]</f>
        <v>1.2999999999999999E-4</v>
      </c>
    </row>
    <row r="124" spans="1:7" x14ac:dyDescent="0.45">
      <c r="A124" s="3" t="s">
        <v>317</v>
      </c>
      <c r="B124" s="3">
        <v>1E-4</v>
      </c>
      <c r="C124" s="3">
        <v>4.0000000000000002E-4</v>
      </c>
      <c r="D124" s="3">
        <v>6.9999999999999999E-4</v>
      </c>
      <c r="E124" s="3">
        <v>0</v>
      </c>
      <c r="F124" s="2">
        <f>VLOOKUP(Reach12[[#This Row],[Station]],[11]!Reach12[[Station]:[Q1''2025]],6,0)</f>
        <v>1.2999999999999999E-4</v>
      </c>
      <c r="G124" s="2">
        <f>Reach12[[#This Row],[Q1''2025]]-Reach12[[#This Row],[Q4''2024]]</f>
        <v>1.2999999999999999E-4</v>
      </c>
    </row>
    <row r="125" spans="1:7" x14ac:dyDescent="0.45">
      <c r="A125" s="3" t="s">
        <v>67</v>
      </c>
      <c r="B125" s="2">
        <v>1E-4</v>
      </c>
      <c r="C125" s="2">
        <v>0</v>
      </c>
      <c r="D125" s="2">
        <v>4.0000000000000002E-4</v>
      </c>
      <c r="E125" s="2">
        <v>6.9999999999999999E-4</v>
      </c>
      <c r="F125" s="2">
        <f>VLOOKUP(Reach12[[#This Row],[Station]],[11]!Reach12[[Station]:[Q1''2025]],6,0)</f>
        <v>1.2E-4</v>
      </c>
      <c r="G125" s="2">
        <f>Reach12[[#This Row],[Q1''2025]]-Reach12[[#This Row],[Q4''2024]]</f>
        <v>-5.8E-4</v>
      </c>
    </row>
    <row r="126" spans="1:7" x14ac:dyDescent="0.45">
      <c r="A126" s="3" t="s">
        <v>148</v>
      </c>
      <c r="B126" s="3">
        <v>2.9999999999999997E-4</v>
      </c>
      <c r="C126" s="3">
        <v>2.0000000000000001E-4</v>
      </c>
      <c r="D126" s="3">
        <v>1E-4</v>
      </c>
      <c r="E126" s="3">
        <v>5.0000000000000001E-4</v>
      </c>
      <c r="F126" s="2">
        <f>VLOOKUP(Reach12[[#This Row],[Station]],[11]!Reach12[[Station]:[Q1''2025]],6,0)</f>
        <v>1.2E-4</v>
      </c>
      <c r="G126" s="2">
        <f>Reach12[[#This Row],[Q1''2025]]-Reach12[[#This Row],[Q4''2024]]</f>
        <v>-3.8000000000000002E-4</v>
      </c>
    </row>
    <row r="127" spans="1:7" x14ac:dyDescent="0.45">
      <c r="A127" s="3" t="s">
        <v>450</v>
      </c>
      <c r="B127" s="3"/>
      <c r="C127" s="3">
        <v>2.0000000000000001E-4</v>
      </c>
      <c r="D127" s="3">
        <v>2.9999999999999997E-4</v>
      </c>
      <c r="E127" s="3">
        <v>5.0000000000000001E-4</v>
      </c>
      <c r="F127" s="2">
        <f>VLOOKUP(Reach12[[#This Row],[Station]],[11]!Reach12[[Station]:[Q1''2025]],6,0)</f>
        <v>1.2E-4</v>
      </c>
      <c r="G127" s="2">
        <f>Reach12[[#This Row],[Q1''2025]]-Reach12[[#This Row],[Q4''2024]]</f>
        <v>-3.8000000000000002E-4</v>
      </c>
    </row>
    <row r="128" spans="1:7" x14ac:dyDescent="0.45">
      <c r="A128" s="3" t="s">
        <v>214</v>
      </c>
      <c r="B128" s="3">
        <v>0</v>
      </c>
      <c r="C128" s="3">
        <v>0</v>
      </c>
      <c r="D128" s="3">
        <v>0</v>
      </c>
      <c r="E128" s="3">
        <v>0</v>
      </c>
      <c r="F128" s="2">
        <f>VLOOKUP(Reach12[[#This Row],[Station]],[11]!Reach12[[Station]:[Q1''2025]],6,0)</f>
        <v>1.2E-4</v>
      </c>
      <c r="G128" s="2">
        <f>Reach12[[#This Row],[Q1''2025]]-Reach12[[#This Row],[Q4''2024]]</f>
        <v>1.2E-4</v>
      </c>
    </row>
    <row r="129" spans="1:7" x14ac:dyDescent="0.45">
      <c r="A129" s="3" t="s">
        <v>98</v>
      </c>
      <c r="B129" s="3">
        <v>0</v>
      </c>
      <c r="C129" s="3">
        <v>2.0000000000000001E-4</v>
      </c>
      <c r="D129" s="3">
        <v>0</v>
      </c>
      <c r="E129" s="3">
        <v>0</v>
      </c>
      <c r="F129" s="2">
        <f>VLOOKUP(Reach12[[#This Row],[Station]],[11]!Reach12[[Station]:[Q1''2025]],6,0)</f>
        <v>1.2E-4</v>
      </c>
      <c r="G129" s="2">
        <f>Reach12[[#This Row],[Q1''2025]]-Reach12[[#This Row],[Q4''2024]]</f>
        <v>1.2E-4</v>
      </c>
    </row>
    <row r="130" spans="1:7" x14ac:dyDescent="0.45">
      <c r="A130" s="3" t="s">
        <v>170</v>
      </c>
      <c r="B130" s="3">
        <v>0</v>
      </c>
      <c r="C130" s="3">
        <v>0</v>
      </c>
      <c r="D130" s="3">
        <v>2.9999999999999997E-4</v>
      </c>
      <c r="E130" s="3">
        <v>0</v>
      </c>
      <c r="F130" s="2">
        <f>VLOOKUP(Reach12[[#This Row],[Station]],[11]!Reach12[[Station]:[Q1''2025]],6,0)</f>
        <v>1.2E-4</v>
      </c>
      <c r="G130" s="2">
        <f>Reach12[[#This Row],[Q1''2025]]-Reach12[[#This Row],[Q4''2024]]</f>
        <v>1.2E-4</v>
      </c>
    </row>
    <row r="131" spans="1:7" x14ac:dyDescent="0.45">
      <c r="A131" s="3" t="s">
        <v>342</v>
      </c>
      <c r="B131" s="3">
        <v>1E-4</v>
      </c>
      <c r="C131" s="3">
        <v>0</v>
      </c>
      <c r="D131" s="3">
        <v>2.0000000000000001E-4</v>
      </c>
      <c r="E131" s="3">
        <v>2.9999999999999997E-4</v>
      </c>
      <c r="F131" s="2">
        <f>VLOOKUP(Reach12[[#This Row],[Station]],[11]!Reach12[[Station]:[Q1''2025]],6,0)</f>
        <v>1.1E-4</v>
      </c>
      <c r="G131" s="2">
        <f>Reach12[[#This Row],[Q1''2025]]-Reach12[[#This Row],[Q4''2024]]</f>
        <v>-1.8999999999999996E-4</v>
      </c>
    </row>
    <row r="132" spans="1:7" x14ac:dyDescent="0.45">
      <c r="A132" s="3" t="s">
        <v>375</v>
      </c>
      <c r="B132" s="3">
        <v>1E-4</v>
      </c>
      <c r="C132" s="3">
        <v>0</v>
      </c>
      <c r="D132" s="3">
        <v>0</v>
      </c>
      <c r="E132" s="3">
        <v>2.9999999999999997E-4</v>
      </c>
      <c r="F132" s="2">
        <f>VLOOKUP(Reach12[[#This Row],[Station]],[11]!Reach12[[Station]:[Q1''2025]],6,0)</f>
        <v>1.1E-4</v>
      </c>
      <c r="G132" s="2">
        <f>Reach12[[#This Row],[Q1''2025]]-Reach12[[#This Row],[Q4''2024]]</f>
        <v>-1.8999999999999996E-4</v>
      </c>
    </row>
    <row r="133" spans="1:7" x14ac:dyDescent="0.45">
      <c r="A133" s="3" t="s">
        <v>398</v>
      </c>
      <c r="B133" s="3">
        <v>1E-4</v>
      </c>
      <c r="C133" s="3">
        <v>0</v>
      </c>
      <c r="D133" s="3">
        <v>0</v>
      </c>
      <c r="E133" s="3">
        <v>1E-4</v>
      </c>
      <c r="F133" s="2">
        <f>VLOOKUP(Reach12[[#This Row],[Station]],[11]!Reach12[[Station]:[Q1''2025]],6,0)</f>
        <v>1.1E-4</v>
      </c>
      <c r="G133" s="2">
        <f>Reach12[[#This Row],[Q1''2025]]-Reach12[[#This Row],[Q4''2024]]</f>
        <v>9.9999999999999991E-6</v>
      </c>
    </row>
    <row r="134" spans="1:7" x14ac:dyDescent="0.45">
      <c r="A134" s="3" t="s">
        <v>285</v>
      </c>
      <c r="B134" s="3">
        <v>0</v>
      </c>
      <c r="C134" s="3">
        <v>0</v>
      </c>
      <c r="D134" s="3">
        <v>2.0000000000000001E-4</v>
      </c>
      <c r="E134" s="3">
        <v>1E-4</v>
      </c>
      <c r="F134" s="2">
        <f>VLOOKUP(Reach12[[#This Row],[Station]],[11]!Reach12[[Station]:[Q1''2025]],6,0)</f>
        <v>1.1E-4</v>
      </c>
      <c r="G134" s="2">
        <f>Reach12[[#This Row],[Q1''2025]]-Reach12[[#This Row],[Q4''2024]]</f>
        <v>9.9999999999999991E-6</v>
      </c>
    </row>
    <row r="135" spans="1:7" x14ac:dyDescent="0.45">
      <c r="A135" s="3" t="s">
        <v>192</v>
      </c>
      <c r="B135" s="3">
        <v>2.0000000000000001E-4</v>
      </c>
      <c r="C135" s="3">
        <v>0</v>
      </c>
      <c r="D135" s="3">
        <v>0</v>
      </c>
      <c r="E135" s="3">
        <v>0</v>
      </c>
      <c r="F135" s="2">
        <f>VLOOKUP(Reach12[[#This Row],[Station]],[11]!Reach12[[Station]:[Q1''2025]],6,0)</f>
        <v>1.1E-4</v>
      </c>
      <c r="G135" s="2">
        <f>Reach12[[#This Row],[Q1''2025]]-Reach12[[#This Row],[Q4''2024]]</f>
        <v>1.1E-4</v>
      </c>
    </row>
    <row r="136" spans="1:7" x14ac:dyDescent="0.45">
      <c r="A136" s="3" t="s">
        <v>389</v>
      </c>
      <c r="B136" s="3">
        <v>0</v>
      </c>
      <c r="C136" s="3">
        <v>2.9999999999999997E-4</v>
      </c>
      <c r="D136" s="3">
        <v>2.0000000000000001E-4</v>
      </c>
      <c r="E136" s="3">
        <v>0</v>
      </c>
      <c r="F136" s="2">
        <f>VLOOKUP(Reach12[[#This Row],[Station]],[11]!Reach12[[Station]:[Q1''2025]],6,0)</f>
        <v>1.1E-4</v>
      </c>
      <c r="G136" s="2">
        <f>Reach12[[#This Row],[Q1''2025]]-Reach12[[#This Row],[Q4''2024]]</f>
        <v>1.1E-4</v>
      </c>
    </row>
    <row r="137" spans="1:7" x14ac:dyDescent="0.45">
      <c r="A137" s="3" t="s">
        <v>280</v>
      </c>
      <c r="B137" s="3">
        <v>0</v>
      </c>
      <c r="C137" s="3">
        <v>1E-4</v>
      </c>
      <c r="D137" s="3">
        <v>2.0000000000000001E-4</v>
      </c>
      <c r="E137" s="3">
        <v>0</v>
      </c>
      <c r="F137" s="2">
        <f>VLOOKUP(Reach12[[#This Row],[Station]],[11]!Reach12[[Station]:[Q1''2025]],6,0)</f>
        <v>1.1E-4</v>
      </c>
      <c r="G137" s="2">
        <f>Reach12[[#This Row],[Q1''2025]]-Reach12[[#This Row],[Q4''2024]]</f>
        <v>1.1E-4</v>
      </c>
    </row>
    <row r="138" spans="1:7" x14ac:dyDescent="0.45">
      <c r="A138" s="3" t="s">
        <v>37</v>
      </c>
      <c r="B138" s="3">
        <v>2.9999999999999997E-4</v>
      </c>
      <c r="C138" s="3">
        <v>1E-4</v>
      </c>
      <c r="D138" s="3">
        <v>4.0000000000000002E-4</v>
      </c>
      <c r="E138" s="3">
        <v>0</v>
      </c>
      <c r="F138" s="2">
        <f>VLOOKUP(Reach12[[#This Row],[Station]],[11]!Reach12[[Station]:[Q1''2025]],6,0)</f>
        <v>1.1E-4</v>
      </c>
      <c r="G138" s="2">
        <f>Reach12[[#This Row],[Q1''2025]]-Reach12[[#This Row],[Q4''2024]]</f>
        <v>1.1E-4</v>
      </c>
    </row>
    <row r="139" spans="1:7" x14ac:dyDescent="0.45">
      <c r="A139" s="3" t="s">
        <v>421</v>
      </c>
      <c r="B139" s="3">
        <v>0</v>
      </c>
      <c r="C139" s="3">
        <v>0</v>
      </c>
      <c r="D139" s="3">
        <v>0</v>
      </c>
      <c r="E139" s="3">
        <v>0</v>
      </c>
      <c r="F139" s="2">
        <f>VLOOKUP(Reach12[[#This Row],[Station]],[11]!Reach12[[Station]:[Q1''2025]],6,0)</f>
        <v>1.1E-4</v>
      </c>
      <c r="G139" s="2">
        <f>Reach12[[#This Row],[Q1''2025]]-Reach12[[#This Row],[Q4''2024]]</f>
        <v>1.1E-4</v>
      </c>
    </row>
    <row r="140" spans="1:7" x14ac:dyDescent="0.45">
      <c r="A140" s="3" t="s">
        <v>331</v>
      </c>
      <c r="B140" s="2">
        <v>0</v>
      </c>
      <c r="C140" s="2">
        <v>2.9999999999999997E-4</v>
      </c>
      <c r="D140" s="2">
        <v>5.0000000000000001E-4</v>
      </c>
      <c r="E140" s="2">
        <v>6.9999999999999999E-4</v>
      </c>
      <c r="F140" s="2">
        <f>VLOOKUP(Reach12[[#This Row],[Station]],[11]!Reach12[[Station]:[Q1''2025]],6,0)</f>
        <v>1E-4</v>
      </c>
      <c r="G140" s="2">
        <f>Reach12[[#This Row],[Q1''2025]]-Reach12[[#This Row],[Q4''2024]]</f>
        <v>-5.9999999999999995E-4</v>
      </c>
    </row>
    <row r="141" spans="1:7" x14ac:dyDescent="0.45">
      <c r="A141" s="3" t="s">
        <v>93</v>
      </c>
      <c r="B141" s="3">
        <v>2.0000000000000001E-4</v>
      </c>
      <c r="C141" s="3">
        <v>0</v>
      </c>
      <c r="D141" s="3">
        <v>0</v>
      </c>
      <c r="E141" s="3">
        <v>4.0000000000000002E-4</v>
      </c>
      <c r="F141" s="2">
        <f>VLOOKUP(Reach12[[#This Row],[Station]],[11]!Reach12[[Station]:[Q1''2025]],6,0)</f>
        <v>1E-4</v>
      </c>
      <c r="G141" s="2">
        <f>Reach12[[#This Row],[Q1''2025]]-Reach12[[#This Row],[Q4''2024]]</f>
        <v>-3.0000000000000003E-4</v>
      </c>
    </row>
    <row r="142" spans="1:7" x14ac:dyDescent="0.45">
      <c r="A142" s="3" t="s">
        <v>426</v>
      </c>
      <c r="B142" s="3">
        <v>0</v>
      </c>
      <c r="C142" s="3">
        <v>0</v>
      </c>
      <c r="D142" s="3">
        <v>0</v>
      </c>
      <c r="E142" s="3">
        <v>2.0000000000000001E-4</v>
      </c>
      <c r="F142" s="2">
        <f>VLOOKUP(Reach12[[#This Row],[Station]],[11]!Reach12[[Station]:[Q1''2025]],6,0)</f>
        <v>1E-4</v>
      </c>
      <c r="G142" s="2">
        <f>Reach12[[#This Row],[Q1''2025]]-Reach12[[#This Row],[Q4''2024]]</f>
        <v>-1E-4</v>
      </c>
    </row>
    <row r="143" spans="1:7" x14ac:dyDescent="0.45">
      <c r="A143" s="3" t="s">
        <v>39</v>
      </c>
      <c r="B143" s="3">
        <v>1E-4</v>
      </c>
      <c r="C143" s="3">
        <v>0</v>
      </c>
      <c r="D143" s="3">
        <v>1E-4</v>
      </c>
      <c r="E143" s="3">
        <v>1E-4</v>
      </c>
      <c r="F143" s="2">
        <f>VLOOKUP(Reach12[[#This Row],[Station]],[11]!Reach12[[Station]:[Q1''2025]],6,0)</f>
        <v>1E-4</v>
      </c>
      <c r="G143" s="2">
        <f>Reach12[[#This Row],[Q1''2025]]-Reach12[[#This Row],[Q4''2024]]</f>
        <v>0</v>
      </c>
    </row>
    <row r="144" spans="1:7" x14ac:dyDescent="0.45">
      <c r="A144" s="3" t="s">
        <v>319</v>
      </c>
      <c r="B144" s="3">
        <v>0</v>
      </c>
      <c r="C144" s="3">
        <v>0</v>
      </c>
      <c r="D144" s="3">
        <v>0</v>
      </c>
      <c r="E144" s="3">
        <v>0</v>
      </c>
      <c r="F144" s="2">
        <f>VLOOKUP(Reach12[[#This Row],[Station]],[11]!Reach12[[Station]:[Q1''2025]],6,0)</f>
        <v>1E-4</v>
      </c>
      <c r="G144" s="2">
        <f>Reach12[[#This Row],[Q1''2025]]-Reach12[[#This Row],[Q4''2024]]</f>
        <v>1E-4</v>
      </c>
    </row>
    <row r="145" spans="1:7" x14ac:dyDescent="0.45">
      <c r="A145" s="3" t="s">
        <v>292</v>
      </c>
      <c r="B145" s="3">
        <v>0</v>
      </c>
      <c r="C145" s="3">
        <v>6.9999999999999999E-4</v>
      </c>
      <c r="D145" s="3">
        <v>0</v>
      </c>
      <c r="E145" s="3">
        <v>0</v>
      </c>
      <c r="F145" s="2">
        <f>VLOOKUP(Reach12[[#This Row],[Station]],[11]!Reach12[[Station]:[Q1''2025]],6,0)</f>
        <v>1E-4</v>
      </c>
      <c r="G145" s="2">
        <f>Reach12[[#This Row],[Q1''2025]]-Reach12[[#This Row],[Q4''2024]]</f>
        <v>1E-4</v>
      </c>
    </row>
    <row r="146" spans="1:7" x14ac:dyDescent="0.45">
      <c r="A146" s="3" t="s">
        <v>327</v>
      </c>
      <c r="B146" s="3">
        <v>0</v>
      </c>
      <c r="C146" s="3">
        <v>0</v>
      </c>
      <c r="D146" s="3">
        <v>1E-4</v>
      </c>
      <c r="E146" s="3">
        <v>2.0000000000000001E-4</v>
      </c>
      <c r="F146" s="2">
        <f>VLOOKUP(Reach12[[#This Row],[Station]],[11]!Reach12[[Station]:[Q1''2025]],6,0)</f>
        <v>9.0000000000000006E-5</v>
      </c>
      <c r="G146" s="2">
        <f>Reach12[[#This Row],[Q1''2025]]-Reach12[[#This Row],[Q4''2024]]</f>
        <v>-1.1E-4</v>
      </c>
    </row>
    <row r="147" spans="1:7" x14ac:dyDescent="0.45">
      <c r="A147" s="3" t="s">
        <v>38</v>
      </c>
      <c r="B147" s="3">
        <v>1E-4</v>
      </c>
      <c r="C147" s="3">
        <v>1E-4</v>
      </c>
      <c r="D147" s="3">
        <v>1E-4</v>
      </c>
      <c r="E147" s="3">
        <v>0</v>
      </c>
      <c r="F147" s="2">
        <f>VLOOKUP(Reach12[[#This Row],[Station]],[11]!Reach12[[Station]:[Q1''2025]],6,0)</f>
        <v>9.0000000000000006E-5</v>
      </c>
      <c r="G147" s="2">
        <f>Reach12[[#This Row],[Q1''2025]]-Reach12[[#This Row],[Q4''2024]]</f>
        <v>9.0000000000000006E-5</v>
      </c>
    </row>
    <row r="148" spans="1:7" x14ac:dyDescent="0.45">
      <c r="A148" s="3" t="s">
        <v>78</v>
      </c>
      <c r="B148" s="3">
        <v>0</v>
      </c>
      <c r="C148" s="3">
        <v>0</v>
      </c>
      <c r="D148" s="3">
        <v>0</v>
      </c>
      <c r="E148" s="3">
        <v>0</v>
      </c>
      <c r="F148" s="2">
        <f>VLOOKUP(Reach12[[#This Row],[Station]],[11]!Reach12[[Station]:[Q1''2025]],6,0)</f>
        <v>9.0000000000000006E-5</v>
      </c>
      <c r="G148" s="2">
        <f>Reach12[[#This Row],[Q1''2025]]-Reach12[[#This Row],[Q4''2024]]</f>
        <v>9.0000000000000006E-5</v>
      </c>
    </row>
    <row r="149" spans="1:7" x14ac:dyDescent="0.45">
      <c r="A149" s="3" t="s">
        <v>284</v>
      </c>
      <c r="B149" s="3">
        <v>0</v>
      </c>
      <c r="C149" s="3">
        <v>0</v>
      </c>
      <c r="D149" s="3">
        <v>2.0000000000000001E-4</v>
      </c>
      <c r="E149" s="3">
        <v>5.0000000000000001E-4</v>
      </c>
      <c r="F149" s="2">
        <f>VLOOKUP(Reach12[[#This Row],[Station]],[11]!Reach12[[Station]:[Q1''2025]],6,0)</f>
        <v>8.0000000000000007E-5</v>
      </c>
      <c r="G149" s="2">
        <f>Reach12[[#This Row],[Q1''2025]]-Reach12[[#This Row],[Q4''2024]]</f>
        <v>-4.2000000000000002E-4</v>
      </c>
    </row>
    <row r="150" spans="1:7" x14ac:dyDescent="0.45">
      <c r="A150" s="3" t="s">
        <v>94</v>
      </c>
      <c r="B150" s="3">
        <v>0</v>
      </c>
      <c r="C150" s="3">
        <v>0</v>
      </c>
      <c r="D150" s="3">
        <v>0</v>
      </c>
      <c r="E150" s="3">
        <v>1E-4</v>
      </c>
      <c r="F150" s="2">
        <f>VLOOKUP(Reach12[[#This Row],[Station]],[11]!Reach12[[Station]:[Q1''2025]],6,0)</f>
        <v>8.0000000000000007E-5</v>
      </c>
      <c r="G150" s="2">
        <f>Reach12[[#This Row],[Q1''2025]]-Reach12[[#This Row],[Q4''2024]]</f>
        <v>-1.9999999999999998E-5</v>
      </c>
    </row>
    <row r="151" spans="1:7" x14ac:dyDescent="0.45">
      <c r="A151" s="3" t="s">
        <v>357</v>
      </c>
      <c r="B151" s="3">
        <v>0</v>
      </c>
      <c r="C151" s="3">
        <v>0</v>
      </c>
      <c r="D151" s="3">
        <v>1E-4</v>
      </c>
      <c r="E151" s="3">
        <v>1E-4</v>
      </c>
      <c r="F151" s="2">
        <f>VLOOKUP(Reach12[[#This Row],[Station]],[11]!Reach12[[Station]:[Q1''2025]],6,0)</f>
        <v>8.0000000000000007E-5</v>
      </c>
      <c r="G151" s="2">
        <f>Reach12[[#This Row],[Q1''2025]]-Reach12[[#This Row],[Q4''2024]]</f>
        <v>-1.9999999999999998E-5</v>
      </c>
    </row>
    <row r="152" spans="1:7" x14ac:dyDescent="0.45">
      <c r="A152" s="3" t="s">
        <v>458</v>
      </c>
      <c r="B152" s="3"/>
      <c r="C152" s="3">
        <v>1E-4</v>
      </c>
      <c r="D152" s="3">
        <v>0</v>
      </c>
      <c r="E152" s="3">
        <v>1E-4</v>
      </c>
      <c r="F152" s="2">
        <f>VLOOKUP(Reach12[[#This Row],[Station]],[11]!Reach12[[Station]:[Q1''2025]],6,0)</f>
        <v>8.0000000000000007E-5</v>
      </c>
      <c r="G152" s="2">
        <f>Reach12[[#This Row],[Q1''2025]]-Reach12[[#This Row],[Q4''2024]]</f>
        <v>-1.9999999999999998E-5</v>
      </c>
    </row>
    <row r="153" spans="1:7" x14ac:dyDescent="0.45">
      <c r="A153" s="3" t="s">
        <v>175</v>
      </c>
      <c r="B153" s="3">
        <v>2.0000000000000001E-4</v>
      </c>
      <c r="C153" s="3">
        <v>0</v>
      </c>
      <c r="D153" s="3">
        <v>0</v>
      </c>
      <c r="E153" s="3">
        <v>0</v>
      </c>
      <c r="F153" s="2">
        <f>VLOOKUP(Reach12[[#This Row],[Station]],[11]!Reach12[[Station]:[Q1''2025]],6,0)</f>
        <v>8.0000000000000007E-5</v>
      </c>
      <c r="G153" s="2">
        <f>Reach12[[#This Row],[Q1''2025]]-Reach12[[#This Row],[Q4''2024]]</f>
        <v>8.0000000000000007E-5</v>
      </c>
    </row>
    <row r="154" spans="1:7" x14ac:dyDescent="0.45">
      <c r="A154" s="3" t="s">
        <v>474</v>
      </c>
      <c r="B154" s="3"/>
      <c r="C154" s="3"/>
      <c r="D154" s="3">
        <v>0</v>
      </c>
      <c r="E154" s="3">
        <v>0</v>
      </c>
      <c r="F154" s="2">
        <f>VLOOKUP(Reach12[[#This Row],[Station]],[11]!Reach12[[Station]:[Q1''2025]],6,0)</f>
        <v>8.0000000000000007E-5</v>
      </c>
      <c r="G154" s="2">
        <f>Reach12[[#This Row],[Q1''2025]]-Reach12[[#This Row],[Q4''2024]]</f>
        <v>8.0000000000000007E-5</v>
      </c>
    </row>
    <row r="155" spans="1:7" x14ac:dyDescent="0.45">
      <c r="A155" s="3" t="s">
        <v>350</v>
      </c>
      <c r="B155" s="3">
        <v>0</v>
      </c>
      <c r="C155" s="3">
        <v>0</v>
      </c>
      <c r="D155" s="3">
        <v>0</v>
      </c>
      <c r="E155" s="3">
        <v>0</v>
      </c>
      <c r="F155" s="2">
        <f>VLOOKUP(Reach12[[#This Row],[Station]],[11]!Reach12[[Station]:[Q1''2025]],6,0)</f>
        <v>8.0000000000000007E-5</v>
      </c>
      <c r="G155" s="2">
        <f>Reach12[[#This Row],[Q1''2025]]-Reach12[[#This Row],[Q4''2024]]</f>
        <v>8.0000000000000007E-5</v>
      </c>
    </row>
    <row r="156" spans="1:7" x14ac:dyDescent="0.45">
      <c r="A156" s="3" t="s">
        <v>423</v>
      </c>
      <c r="B156" s="3">
        <v>4.0000000000000002E-4</v>
      </c>
      <c r="C156" s="3">
        <v>0</v>
      </c>
      <c r="D156" s="3">
        <v>0</v>
      </c>
      <c r="E156" s="3">
        <v>0</v>
      </c>
      <c r="F156" s="2">
        <f>VLOOKUP(Reach12[[#This Row],[Station]],[11]!Reach12[[Station]:[Q1''2025]],6,0)</f>
        <v>8.0000000000000007E-5</v>
      </c>
      <c r="G156" s="2">
        <f>Reach12[[#This Row],[Q1''2025]]-Reach12[[#This Row],[Q4''2024]]</f>
        <v>8.0000000000000007E-5</v>
      </c>
    </row>
    <row r="157" spans="1:7" x14ac:dyDescent="0.45">
      <c r="A157" s="3" t="s">
        <v>520</v>
      </c>
      <c r="B157" s="3"/>
      <c r="C157" s="3"/>
      <c r="D157" s="3"/>
      <c r="E157" s="3">
        <v>2.0000000000000001E-4</v>
      </c>
      <c r="F157" s="2">
        <f>VLOOKUP(Reach12[[#This Row],[Station]],[11]!Reach12[[Station]:[Q1''2025]],6,0)</f>
        <v>6.9999999999999994E-5</v>
      </c>
      <c r="G157" s="2">
        <f>Reach12[[#This Row],[Q1''2025]]-Reach12[[#This Row],[Q4''2024]]</f>
        <v>-1.3000000000000002E-4</v>
      </c>
    </row>
    <row r="158" spans="1:7" x14ac:dyDescent="0.45">
      <c r="A158" s="3" t="s">
        <v>215</v>
      </c>
      <c r="B158" s="3">
        <v>0</v>
      </c>
      <c r="C158" s="3">
        <v>0</v>
      </c>
      <c r="D158" s="3">
        <v>2.9999999999999997E-4</v>
      </c>
      <c r="E158" s="3">
        <v>2.0000000000000001E-4</v>
      </c>
      <c r="F158" s="2">
        <f>VLOOKUP(Reach12[[#This Row],[Station]],[11]!Reach12[[Station]:[Q1''2025]],6,0)</f>
        <v>6.9999999999999994E-5</v>
      </c>
      <c r="G158" s="2">
        <f>Reach12[[#This Row],[Q1''2025]]-Reach12[[#This Row],[Q4''2024]]</f>
        <v>-1.3000000000000002E-4</v>
      </c>
    </row>
    <row r="159" spans="1:7" x14ac:dyDescent="0.45">
      <c r="A159" s="3" t="s">
        <v>106</v>
      </c>
      <c r="B159" s="3">
        <v>1.1000000000000001E-3</v>
      </c>
      <c r="C159" s="3">
        <v>1E-4</v>
      </c>
      <c r="D159" s="3">
        <v>0</v>
      </c>
      <c r="E159" s="3">
        <v>2.0000000000000001E-4</v>
      </c>
      <c r="F159" s="2">
        <f>VLOOKUP(Reach12[[#This Row],[Station]],[11]!Reach12[[Station]:[Q1''2025]],6,0)</f>
        <v>6.9999999999999994E-5</v>
      </c>
      <c r="G159" s="2">
        <f>Reach12[[#This Row],[Q1''2025]]-Reach12[[#This Row],[Q4''2024]]</f>
        <v>-1.3000000000000002E-4</v>
      </c>
    </row>
    <row r="160" spans="1:7" x14ac:dyDescent="0.45">
      <c r="A160" s="3" t="s">
        <v>52</v>
      </c>
      <c r="B160" s="3">
        <v>1E-4</v>
      </c>
      <c r="C160" s="3">
        <v>0</v>
      </c>
      <c r="D160" s="3">
        <v>2.9999999999999997E-4</v>
      </c>
      <c r="E160" s="3">
        <v>2.0000000000000001E-4</v>
      </c>
      <c r="F160" s="2">
        <f>VLOOKUP(Reach12[[#This Row],[Station]],[11]!Reach12[[Station]:[Q1''2025]],6,0)</f>
        <v>6.9999999999999994E-5</v>
      </c>
      <c r="G160" s="2">
        <f>Reach12[[#This Row],[Q1''2025]]-Reach12[[#This Row],[Q4''2024]]</f>
        <v>-1.3000000000000002E-4</v>
      </c>
    </row>
    <row r="161" spans="1:7" x14ac:dyDescent="0.45">
      <c r="A161" s="3" t="s">
        <v>516</v>
      </c>
      <c r="B161" s="3"/>
      <c r="C161" s="3"/>
      <c r="D161" s="3"/>
      <c r="E161" s="3">
        <v>1E-4</v>
      </c>
      <c r="F161" s="2">
        <f>VLOOKUP(Reach12[[#This Row],[Station]],[11]!Reach12[[Station]:[Q1''2025]],6,0)</f>
        <v>6.9999999999999994E-5</v>
      </c>
      <c r="G161" s="2">
        <f>Reach12[[#This Row],[Q1''2025]]-Reach12[[#This Row],[Q4''2024]]</f>
        <v>-3.0000000000000011E-5</v>
      </c>
    </row>
    <row r="162" spans="1:7" x14ac:dyDescent="0.45">
      <c r="A162" s="3" t="s">
        <v>193</v>
      </c>
      <c r="B162" s="3">
        <v>0</v>
      </c>
      <c r="C162" s="3">
        <v>0</v>
      </c>
      <c r="D162" s="3">
        <v>1E-4</v>
      </c>
      <c r="E162" s="3">
        <v>0</v>
      </c>
      <c r="F162" s="2">
        <f>VLOOKUP(Reach12[[#This Row],[Station]],[11]!Reach12[[Station]:[Q1''2025]],6,0)</f>
        <v>6.9999999999999994E-5</v>
      </c>
      <c r="G162" s="2">
        <f>Reach12[[#This Row],[Q1''2025]]-Reach12[[#This Row],[Q4''2024]]</f>
        <v>6.9999999999999994E-5</v>
      </c>
    </row>
    <row r="163" spans="1:7" x14ac:dyDescent="0.45">
      <c r="A163" s="3" t="s">
        <v>489</v>
      </c>
      <c r="B163" s="3"/>
      <c r="C163" s="3"/>
      <c r="D163" s="3">
        <v>1E-4</v>
      </c>
      <c r="E163" s="3">
        <v>0</v>
      </c>
      <c r="F163" s="2">
        <f>VLOOKUP(Reach12[[#This Row],[Station]],[11]!Reach12[[Station]:[Q1''2025]],6,0)</f>
        <v>6.9999999999999994E-5</v>
      </c>
      <c r="G163" s="2">
        <f>Reach12[[#This Row],[Q1''2025]]-Reach12[[#This Row],[Q4''2024]]</f>
        <v>6.9999999999999994E-5</v>
      </c>
    </row>
    <row r="164" spans="1:7" x14ac:dyDescent="0.45">
      <c r="A164" s="3" t="s">
        <v>339</v>
      </c>
      <c r="B164" s="3">
        <v>1E-4</v>
      </c>
      <c r="C164" s="3">
        <v>0</v>
      </c>
      <c r="D164" s="3">
        <v>0</v>
      </c>
      <c r="E164" s="3">
        <v>0</v>
      </c>
      <c r="F164" s="2">
        <f>VLOOKUP(Reach12[[#This Row],[Station]],[11]!Reach12[[Station]:[Q1''2025]],6,0)</f>
        <v>6.9999999999999994E-5</v>
      </c>
      <c r="G164" s="2">
        <f>Reach12[[#This Row],[Q1''2025]]-Reach12[[#This Row],[Q4''2024]]</f>
        <v>6.9999999999999994E-5</v>
      </c>
    </row>
    <row r="165" spans="1:7" x14ac:dyDescent="0.45">
      <c r="A165" s="3" t="s">
        <v>383</v>
      </c>
      <c r="B165" s="3">
        <v>0</v>
      </c>
      <c r="C165" s="3">
        <v>0</v>
      </c>
      <c r="D165" s="3">
        <v>0</v>
      </c>
      <c r="E165" s="3">
        <v>2.0000000000000001E-4</v>
      </c>
      <c r="F165" s="2">
        <f>VLOOKUP(Reach12[[#This Row],[Station]],[11]!Reach12[[Station]:[Q1''2025]],6,0)</f>
        <v>6.0000000000000002E-5</v>
      </c>
      <c r="G165" s="2">
        <f>Reach12[[#This Row],[Q1''2025]]-Reach12[[#This Row],[Q4''2024]]</f>
        <v>-1.4000000000000001E-4</v>
      </c>
    </row>
    <row r="166" spans="1:7" x14ac:dyDescent="0.45">
      <c r="A166" s="3" t="s">
        <v>338</v>
      </c>
      <c r="B166" s="3">
        <v>0</v>
      </c>
      <c r="C166" s="3">
        <v>1E-4</v>
      </c>
      <c r="D166" s="3">
        <v>0</v>
      </c>
      <c r="E166" s="3">
        <v>1E-4</v>
      </c>
      <c r="F166" s="2">
        <f>VLOOKUP(Reach12[[#This Row],[Station]],[11]!Reach12[[Station]:[Q1''2025]],6,0)</f>
        <v>6.0000000000000002E-5</v>
      </c>
      <c r="G166" s="2">
        <f>Reach12[[#This Row],[Q1''2025]]-Reach12[[#This Row],[Q4''2024]]</f>
        <v>-4.0000000000000003E-5</v>
      </c>
    </row>
    <row r="167" spans="1:7" x14ac:dyDescent="0.45">
      <c r="A167" s="3" t="s">
        <v>164</v>
      </c>
      <c r="B167" s="3">
        <v>0</v>
      </c>
      <c r="C167" s="3">
        <v>0</v>
      </c>
      <c r="D167" s="3">
        <v>1E-4</v>
      </c>
      <c r="E167" s="3">
        <v>1E-4</v>
      </c>
      <c r="F167" s="2">
        <f>VLOOKUP(Reach12[[#This Row],[Station]],[11]!Reach12[[Station]:[Q1''2025]],6,0)</f>
        <v>6.0000000000000002E-5</v>
      </c>
      <c r="G167" s="2">
        <f>Reach12[[#This Row],[Q1''2025]]-Reach12[[#This Row],[Q4''2024]]</f>
        <v>-4.0000000000000003E-5</v>
      </c>
    </row>
    <row r="168" spans="1:7" x14ac:dyDescent="0.45">
      <c r="A168" s="3" t="s">
        <v>86</v>
      </c>
      <c r="B168" s="3">
        <v>2.0000000000000001E-4</v>
      </c>
      <c r="C168" s="3">
        <v>0</v>
      </c>
      <c r="D168" s="3">
        <v>0</v>
      </c>
      <c r="E168" s="3">
        <v>0</v>
      </c>
      <c r="F168" s="2">
        <f>VLOOKUP(Reach12[[#This Row],[Station]],[11]!Reach12[[Station]:[Q1''2025]],6,0)</f>
        <v>6.0000000000000002E-5</v>
      </c>
      <c r="G168" s="2">
        <f>Reach12[[#This Row],[Q1''2025]]-Reach12[[#This Row],[Q4''2024]]</f>
        <v>6.0000000000000002E-5</v>
      </c>
    </row>
    <row r="169" spans="1:7" x14ac:dyDescent="0.45">
      <c r="A169" s="3" t="s">
        <v>407</v>
      </c>
      <c r="B169" s="3">
        <v>1E-4</v>
      </c>
      <c r="C169" s="3">
        <v>0</v>
      </c>
      <c r="D169" s="3">
        <v>0</v>
      </c>
      <c r="E169" s="3">
        <v>0</v>
      </c>
      <c r="F169" s="2">
        <f>VLOOKUP(Reach12[[#This Row],[Station]],[11]!Reach12[[Station]:[Q1''2025]],6,0)</f>
        <v>6.0000000000000002E-5</v>
      </c>
      <c r="G169" s="2">
        <f>Reach12[[#This Row],[Q1''2025]]-Reach12[[#This Row],[Q4''2024]]</f>
        <v>6.0000000000000002E-5</v>
      </c>
    </row>
    <row r="170" spans="1:7" x14ac:dyDescent="0.45">
      <c r="A170" s="3" t="s">
        <v>287</v>
      </c>
      <c r="B170" s="2">
        <v>1.4E-3</v>
      </c>
      <c r="C170" s="2">
        <v>2.9999999999999997E-4</v>
      </c>
      <c r="D170" s="2">
        <v>8.0000000000000004E-4</v>
      </c>
      <c r="E170" s="2">
        <v>8.0000000000000004E-4</v>
      </c>
      <c r="F170" s="2">
        <f>VLOOKUP(Reach12[[#This Row],[Station]],[11]!Reach12[[Station]:[Q1''2025]],6,0)</f>
        <v>5.0000000000000002E-5</v>
      </c>
      <c r="G170" s="2">
        <f>Reach12[[#This Row],[Q1''2025]]-Reach12[[#This Row],[Q4''2024]]</f>
        <v>-7.5000000000000002E-4</v>
      </c>
    </row>
    <row r="171" spans="1:7" x14ac:dyDescent="0.45">
      <c r="A171" s="3" t="s">
        <v>96</v>
      </c>
      <c r="B171" s="3">
        <v>1.1000000000000001E-3</v>
      </c>
      <c r="C171" s="3">
        <v>1E-4</v>
      </c>
      <c r="D171" s="3">
        <v>0</v>
      </c>
      <c r="E171" s="3">
        <v>1E-4</v>
      </c>
      <c r="F171" s="2">
        <f>VLOOKUP(Reach12[[#This Row],[Station]],[11]!Reach12[[Station]:[Q1''2025]],6,0)</f>
        <v>5.0000000000000002E-5</v>
      </c>
      <c r="G171" s="2">
        <f>Reach12[[#This Row],[Q1''2025]]-Reach12[[#This Row],[Q4''2024]]</f>
        <v>-5.0000000000000002E-5</v>
      </c>
    </row>
    <row r="172" spans="1:7" x14ac:dyDescent="0.45">
      <c r="A172" s="3" t="s">
        <v>70</v>
      </c>
      <c r="B172" s="3">
        <v>0</v>
      </c>
      <c r="C172" s="3">
        <v>0</v>
      </c>
      <c r="D172" s="3">
        <v>0</v>
      </c>
      <c r="E172" s="3">
        <v>0</v>
      </c>
      <c r="F172" s="2">
        <f>VLOOKUP(Reach12[[#This Row],[Station]],[11]!Reach12[[Station]:[Q1''2025]],6,0)</f>
        <v>5.0000000000000002E-5</v>
      </c>
      <c r="G172" s="2">
        <f>Reach12[[#This Row],[Q1''2025]]-Reach12[[#This Row],[Q4''2024]]</f>
        <v>5.0000000000000002E-5</v>
      </c>
    </row>
    <row r="173" spans="1:7" x14ac:dyDescent="0.45">
      <c r="A173" s="3" t="s">
        <v>133</v>
      </c>
      <c r="B173" s="3">
        <v>0</v>
      </c>
      <c r="C173" s="3">
        <v>2.0000000000000001E-4</v>
      </c>
      <c r="D173" s="3">
        <v>2.0000000000000001E-4</v>
      </c>
      <c r="E173" s="3">
        <v>0</v>
      </c>
      <c r="F173" s="2">
        <f>VLOOKUP(Reach12[[#This Row],[Station]],[11]!Reach12[[Station]:[Q1''2025]],6,0)</f>
        <v>5.0000000000000002E-5</v>
      </c>
      <c r="G173" s="2">
        <f>Reach12[[#This Row],[Q1''2025]]-Reach12[[#This Row],[Q4''2024]]</f>
        <v>5.0000000000000002E-5</v>
      </c>
    </row>
    <row r="174" spans="1:7" x14ac:dyDescent="0.45">
      <c r="A174" s="3" t="s">
        <v>218</v>
      </c>
      <c r="B174" s="3">
        <v>0</v>
      </c>
      <c r="C174" s="3">
        <v>1E-4</v>
      </c>
      <c r="D174" s="3">
        <v>1E-4</v>
      </c>
      <c r="E174" s="3">
        <v>0</v>
      </c>
      <c r="F174" s="2">
        <f>VLOOKUP(Reach12[[#This Row],[Station]],[11]!Reach12[[Station]:[Q1''2025]],6,0)</f>
        <v>4.0000000000000003E-5</v>
      </c>
      <c r="G174" s="2">
        <f>Reach12[[#This Row],[Q1''2025]]-Reach12[[#This Row],[Q4''2024]]</f>
        <v>4.0000000000000003E-5</v>
      </c>
    </row>
    <row r="175" spans="1:7" x14ac:dyDescent="0.45">
      <c r="A175" s="3" t="s">
        <v>386</v>
      </c>
      <c r="B175" s="3">
        <v>0</v>
      </c>
      <c r="C175" s="3">
        <v>0</v>
      </c>
      <c r="D175" s="3">
        <v>0</v>
      </c>
      <c r="E175" s="3">
        <v>0</v>
      </c>
      <c r="F175" s="2">
        <f>VLOOKUP(Reach12[[#This Row],[Station]],[11]!Reach12[[Station]:[Q1''2025]],6,0)</f>
        <v>4.0000000000000003E-5</v>
      </c>
      <c r="G175" s="2">
        <f>Reach12[[#This Row],[Q1''2025]]-Reach12[[#This Row],[Q4''2024]]</f>
        <v>4.0000000000000003E-5</v>
      </c>
    </row>
    <row r="176" spans="1:7" x14ac:dyDescent="0.45">
      <c r="A176" s="3" t="s">
        <v>359</v>
      </c>
      <c r="B176" s="3">
        <v>0</v>
      </c>
      <c r="C176" s="3">
        <v>0</v>
      </c>
      <c r="D176" s="3">
        <v>0</v>
      </c>
      <c r="E176" s="3">
        <v>0</v>
      </c>
      <c r="F176" s="2">
        <f>VLOOKUP(Reach12[[#This Row],[Station]],[11]!Reach12[[Station]:[Q1''2025]],6,0)</f>
        <v>4.0000000000000003E-5</v>
      </c>
      <c r="G176" s="2">
        <f>Reach12[[#This Row],[Q1''2025]]-Reach12[[#This Row],[Q4''2024]]</f>
        <v>4.0000000000000003E-5</v>
      </c>
    </row>
    <row r="177" spans="1:7" x14ac:dyDescent="0.45">
      <c r="A177" s="3" t="s">
        <v>497</v>
      </c>
      <c r="B177" s="3"/>
      <c r="C177" s="3"/>
      <c r="D177" s="3"/>
      <c r="E177" s="3">
        <v>5.9999999999999995E-4</v>
      </c>
      <c r="F177" s="2">
        <f>VLOOKUP(Reach12[[#This Row],[Station]],[11]!Reach12[[Station]:[Q1''2025]],6,0)</f>
        <v>3.0000000000000001E-5</v>
      </c>
      <c r="G177" s="2">
        <f>Reach12[[#This Row],[Q1''2025]]-Reach12[[#This Row],[Q4''2024]]</f>
        <v>-5.6999999999999998E-4</v>
      </c>
    </row>
    <row r="178" spans="1:7" x14ac:dyDescent="0.45">
      <c r="A178" s="3" t="s">
        <v>111</v>
      </c>
      <c r="B178" s="3">
        <v>0</v>
      </c>
      <c r="C178" s="3">
        <v>0</v>
      </c>
      <c r="D178" s="3">
        <v>0</v>
      </c>
      <c r="E178" s="3">
        <v>1E-4</v>
      </c>
      <c r="F178" s="2">
        <f>VLOOKUP(Reach12[[#This Row],[Station]],[11]!Reach12[[Station]:[Q1''2025]],6,0)</f>
        <v>3.0000000000000001E-5</v>
      </c>
      <c r="G178" s="2">
        <f>Reach12[[#This Row],[Q1''2025]]-Reach12[[#This Row],[Q4''2024]]</f>
        <v>-7.0000000000000007E-5</v>
      </c>
    </row>
    <row r="179" spans="1:7" x14ac:dyDescent="0.45">
      <c r="A179" s="3" t="s">
        <v>318</v>
      </c>
      <c r="B179" s="3">
        <v>0</v>
      </c>
      <c r="C179" s="3">
        <v>0</v>
      </c>
      <c r="D179" s="3">
        <v>1E-4</v>
      </c>
      <c r="E179" s="3">
        <v>0</v>
      </c>
      <c r="F179" s="2">
        <f>VLOOKUP(Reach12[[#This Row],[Station]],[11]!Reach12[[Station]:[Q1''2025]],6,0)</f>
        <v>3.0000000000000001E-5</v>
      </c>
      <c r="G179" s="2">
        <f>Reach12[[#This Row],[Q1''2025]]-Reach12[[#This Row],[Q4''2024]]</f>
        <v>3.0000000000000001E-5</v>
      </c>
    </row>
    <row r="180" spans="1:7" x14ac:dyDescent="0.45">
      <c r="A180" s="3" t="s">
        <v>365</v>
      </c>
      <c r="B180" s="3">
        <v>0</v>
      </c>
      <c r="C180" s="3">
        <v>1E-4</v>
      </c>
      <c r="D180" s="3">
        <v>0</v>
      </c>
      <c r="E180" s="3">
        <v>5.0000000000000001E-4</v>
      </c>
      <c r="F180" s="2">
        <f>VLOOKUP(Reach12[[#This Row],[Station]],[11]!Reach12[[Station]:[Q1''2025]],6,0)</f>
        <v>2.0000000000000002E-5</v>
      </c>
      <c r="G180" s="2">
        <f>Reach12[[#This Row],[Q1''2025]]-Reach12[[#This Row],[Q4''2024]]</f>
        <v>-4.8000000000000001E-4</v>
      </c>
    </row>
    <row r="181" spans="1:7" x14ac:dyDescent="0.45">
      <c r="A181" s="3" t="s">
        <v>329</v>
      </c>
      <c r="B181" s="3">
        <v>0</v>
      </c>
      <c r="C181" s="3">
        <v>0</v>
      </c>
      <c r="D181" s="3">
        <v>0</v>
      </c>
      <c r="E181" s="3">
        <v>0</v>
      </c>
      <c r="F181" s="2">
        <f>VLOOKUP(Reach12[[#This Row],[Station]],[11]!Reach12[[Station]:[Q1''2025]],6,0)</f>
        <v>2.0000000000000002E-5</v>
      </c>
      <c r="G181" s="2">
        <f>Reach12[[#This Row],[Q1''2025]]-Reach12[[#This Row],[Q4''2024]]</f>
        <v>2.0000000000000002E-5</v>
      </c>
    </row>
    <row r="182" spans="1:7" x14ac:dyDescent="0.45">
      <c r="A182" s="3" t="s">
        <v>445</v>
      </c>
      <c r="B182" s="3"/>
      <c r="C182" s="3">
        <v>0</v>
      </c>
      <c r="D182" s="3">
        <v>0</v>
      </c>
      <c r="E182" s="3">
        <v>0</v>
      </c>
      <c r="F182" s="2">
        <f>VLOOKUP(Reach12[[#This Row],[Station]],[11]!Reach12[[Station]:[Q1''2025]],6,0)</f>
        <v>2.0000000000000002E-5</v>
      </c>
      <c r="G182" s="2">
        <f>Reach12[[#This Row],[Q1''2025]]-Reach12[[#This Row],[Q4''2024]]</f>
        <v>2.0000000000000002E-5</v>
      </c>
    </row>
    <row r="183" spans="1:7" x14ac:dyDescent="0.45">
      <c r="A183" s="3" t="s">
        <v>62</v>
      </c>
      <c r="B183" s="2">
        <v>0</v>
      </c>
      <c r="C183" s="2">
        <v>2.9999999999999997E-4</v>
      </c>
      <c r="D183" s="2">
        <v>0</v>
      </c>
      <c r="E183" s="2">
        <v>1.4E-3</v>
      </c>
      <c r="F183" s="2">
        <f>VLOOKUP(Reach12[[#This Row],[Station]],[11]!Reach12[[Station]:[Q1''2025]],6,0)</f>
        <v>0</v>
      </c>
      <c r="G183" s="2">
        <f>Reach12[[#This Row],[Q1''2025]]-Reach12[[#This Row],[Q4''2024]]</f>
        <v>-1.4E-3</v>
      </c>
    </row>
    <row r="184" spans="1:7" x14ac:dyDescent="0.45">
      <c r="A184" s="3" t="s">
        <v>203</v>
      </c>
      <c r="B184" s="2">
        <v>0</v>
      </c>
      <c r="C184" s="2">
        <v>0</v>
      </c>
      <c r="D184" s="2">
        <v>1E-4</v>
      </c>
      <c r="E184" s="2">
        <v>1.1000000000000001E-3</v>
      </c>
      <c r="F184" s="2">
        <f>VLOOKUP(Reach12[[#This Row],[Station]],[11]!Reach12[[Station]:[Q1''2025]],6,0)</f>
        <v>0</v>
      </c>
      <c r="G184" s="2">
        <f>Reach12[[#This Row],[Q1''2025]]-Reach12[[#This Row],[Q4''2024]]</f>
        <v>-1.1000000000000001E-3</v>
      </c>
    </row>
    <row r="185" spans="1:7" x14ac:dyDescent="0.45">
      <c r="A185" s="3" t="s">
        <v>422</v>
      </c>
      <c r="B185" s="2">
        <v>0</v>
      </c>
      <c r="C185" s="2">
        <v>0</v>
      </c>
      <c r="D185" s="2">
        <v>0</v>
      </c>
      <c r="E185" s="2">
        <v>1E-3</v>
      </c>
      <c r="F185" s="2">
        <f>VLOOKUP(Reach12[[#This Row],[Station]],[11]!Reach12[[Station]:[Q1''2025]],6,0)</f>
        <v>0</v>
      </c>
      <c r="G185" s="2">
        <f>Reach12[[#This Row],[Q1''2025]]-Reach12[[#This Row],[Q4''2024]]</f>
        <v>-1E-3</v>
      </c>
    </row>
    <row r="186" spans="1:7" x14ac:dyDescent="0.45">
      <c r="A186" s="3" t="s">
        <v>408</v>
      </c>
      <c r="B186" s="3">
        <v>0</v>
      </c>
      <c r="C186" s="3">
        <v>0</v>
      </c>
      <c r="D186" s="3">
        <v>0</v>
      </c>
      <c r="E186" s="3">
        <v>5.0000000000000001E-4</v>
      </c>
      <c r="F186" s="2">
        <f>VLOOKUP(Reach12[[#This Row],[Station]],[11]!Reach12[[Station]:[Q1''2025]],6,0)</f>
        <v>0</v>
      </c>
      <c r="G186" s="2">
        <f>Reach12[[#This Row],[Q1''2025]]-Reach12[[#This Row],[Q4''2024]]</f>
        <v>-5.0000000000000001E-4</v>
      </c>
    </row>
    <row r="187" spans="1:7" x14ac:dyDescent="0.45">
      <c r="A187" s="3" t="s">
        <v>354</v>
      </c>
      <c r="B187" s="3">
        <v>0</v>
      </c>
      <c r="C187" s="3">
        <v>0</v>
      </c>
      <c r="D187" s="3">
        <v>0</v>
      </c>
      <c r="E187" s="3">
        <v>4.0000000000000002E-4</v>
      </c>
      <c r="F187" s="2">
        <f>VLOOKUP(Reach12[[#This Row],[Station]],[11]!Reach12[[Station]:[Q1''2025]],6,0)</f>
        <v>0</v>
      </c>
      <c r="G187" s="2">
        <f>Reach12[[#This Row],[Q1''2025]]-Reach12[[#This Row],[Q4''2024]]</f>
        <v>-4.0000000000000002E-4</v>
      </c>
    </row>
    <row r="188" spans="1:7" x14ac:dyDescent="0.45">
      <c r="A188" s="3" t="s">
        <v>371</v>
      </c>
      <c r="B188" s="3">
        <v>0</v>
      </c>
      <c r="C188" s="3">
        <v>0</v>
      </c>
      <c r="D188" s="3">
        <v>2.9999999999999997E-4</v>
      </c>
      <c r="E188" s="3">
        <v>4.0000000000000002E-4</v>
      </c>
      <c r="F188" s="2">
        <f>VLOOKUP(Reach12[[#This Row],[Station]],[11]!Reach12[[Station]:[Q1''2025]],6,0)</f>
        <v>0</v>
      </c>
      <c r="G188" s="2">
        <f>Reach12[[#This Row],[Q1''2025]]-Reach12[[#This Row],[Q4''2024]]</f>
        <v>-4.0000000000000002E-4</v>
      </c>
    </row>
    <row r="189" spans="1:7" x14ac:dyDescent="0.45">
      <c r="A189" s="3" t="s">
        <v>247</v>
      </c>
      <c r="B189" s="3">
        <v>0</v>
      </c>
      <c r="C189" s="3">
        <v>0</v>
      </c>
      <c r="D189" s="3">
        <v>0</v>
      </c>
      <c r="E189" s="3">
        <v>4.0000000000000002E-4</v>
      </c>
      <c r="F189" s="2">
        <f>VLOOKUP(Reach12[[#This Row],[Station]],[11]!Reach12[[Station]:[Q1''2025]],6,0)</f>
        <v>0</v>
      </c>
      <c r="G189" s="2">
        <f>Reach12[[#This Row],[Q1''2025]]-Reach12[[#This Row],[Q4''2024]]</f>
        <v>-4.0000000000000002E-4</v>
      </c>
    </row>
    <row r="190" spans="1:7" x14ac:dyDescent="0.45">
      <c r="A190" s="3" t="s">
        <v>296</v>
      </c>
      <c r="B190" s="3">
        <v>1E-4</v>
      </c>
      <c r="C190" s="3">
        <v>0</v>
      </c>
      <c r="D190" s="3">
        <v>2.0000000000000001E-4</v>
      </c>
      <c r="E190" s="3">
        <v>2.9999999999999997E-4</v>
      </c>
      <c r="F190" s="2">
        <f>VLOOKUP(Reach12[[#This Row],[Station]],[11]!Reach12[[Station]:[Q1''2025]],6,0)</f>
        <v>0</v>
      </c>
      <c r="G190" s="2">
        <f>Reach12[[#This Row],[Q1''2025]]-Reach12[[#This Row],[Q4''2024]]</f>
        <v>-2.9999999999999997E-4</v>
      </c>
    </row>
    <row r="191" spans="1:7" x14ac:dyDescent="0.45">
      <c r="A191" s="3" t="s">
        <v>496</v>
      </c>
      <c r="B191" s="3"/>
      <c r="C191" s="3"/>
      <c r="D191" s="3"/>
      <c r="E191" s="3">
        <v>2.9999999999999997E-4</v>
      </c>
      <c r="F191" s="2">
        <f>VLOOKUP(Reach12[[#This Row],[Station]],[11]!Reach12[[Station]:[Q1''2025]],6,0)</f>
        <v>0</v>
      </c>
      <c r="G191" s="2">
        <f>Reach12[[#This Row],[Q1''2025]]-Reach12[[#This Row],[Q4''2024]]</f>
        <v>-2.9999999999999997E-4</v>
      </c>
    </row>
    <row r="192" spans="1:7" x14ac:dyDescent="0.45">
      <c r="A192" s="3" t="s">
        <v>168</v>
      </c>
      <c r="B192" s="3">
        <v>6.9999999999999999E-4</v>
      </c>
      <c r="C192" s="3">
        <v>0</v>
      </c>
      <c r="D192" s="3">
        <v>2.0000000000000001E-4</v>
      </c>
      <c r="E192" s="3">
        <v>2.0000000000000001E-4</v>
      </c>
      <c r="F192" s="2">
        <f>VLOOKUP(Reach12[[#This Row],[Station]],[11]!Reach12[[Station]:[Q1''2025]],6,0)</f>
        <v>0</v>
      </c>
      <c r="G192" s="2">
        <f>Reach12[[#This Row],[Q1''2025]]-Reach12[[#This Row],[Q4''2024]]</f>
        <v>-2.0000000000000001E-4</v>
      </c>
    </row>
    <row r="193" spans="1:7" x14ac:dyDescent="0.45">
      <c r="A193" s="3" t="s">
        <v>513</v>
      </c>
      <c r="B193" s="3"/>
      <c r="C193" s="3"/>
      <c r="D193" s="3"/>
      <c r="E193" s="3">
        <v>2.0000000000000001E-4</v>
      </c>
      <c r="F193" s="2">
        <f>VLOOKUP(Reach12[[#This Row],[Station]],[11]!Reach12[[Station]:[Q1''2025]],6,0)</f>
        <v>0</v>
      </c>
      <c r="G193" s="2">
        <f>Reach12[[#This Row],[Q1''2025]]-Reach12[[#This Row],[Q4''2024]]</f>
        <v>-2.0000000000000001E-4</v>
      </c>
    </row>
    <row r="194" spans="1:7" x14ac:dyDescent="0.45">
      <c r="A194" s="3" t="s">
        <v>521</v>
      </c>
      <c r="B194" s="3"/>
      <c r="C194" s="3"/>
      <c r="D194" s="3"/>
      <c r="E194" s="3">
        <v>2.0000000000000001E-4</v>
      </c>
      <c r="F194" s="2">
        <f>VLOOKUP(Reach12[[#This Row],[Station]],[11]!Reach12[[Station]:[Q1''2025]],6,0)</f>
        <v>0</v>
      </c>
      <c r="G194" s="2">
        <f>Reach12[[#This Row],[Q1''2025]]-Reach12[[#This Row],[Q4''2024]]</f>
        <v>-2.0000000000000001E-4</v>
      </c>
    </row>
    <row r="195" spans="1:7" x14ac:dyDescent="0.45">
      <c r="A195" s="3" t="s">
        <v>221</v>
      </c>
      <c r="B195" s="3">
        <v>0</v>
      </c>
      <c r="C195" s="3">
        <v>0</v>
      </c>
      <c r="D195" s="3">
        <v>0</v>
      </c>
      <c r="E195" s="3">
        <v>2.0000000000000001E-4</v>
      </c>
      <c r="F195" s="2">
        <f>VLOOKUP(Reach12[[#This Row],[Station]],[11]!Reach12[[Station]:[Q1''2025]],6,0)</f>
        <v>0</v>
      </c>
      <c r="G195" s="2">
        <f>Reach12[[#This Row],[Q1''2025]]-Reach12[[#This Row],[Q4''2024]]</f>
        <v>-2.0000000000000001E-4</v>
      </c>
    </row>
    <row r="196" spans="1:7" x14ac:dyDescent="0.45">
      <c r="A196" s="3" t="s">
        <v>337</v>
      </c>
      <c r="B196" s="3">
        <v>0</v>
      </c>
      <c r="C196" s="3">
        <v>0</v>
      </c>
      <c r="D196" s="3">
        <v>0</v>
      </c>
      <c r="E196" s="3">
        <v>2.0000000000000001E-4</v>
      </c>
      <c r="F196" s="2">
        <f>VLOOKUP(Reach12[[#This Row],[Station]],[11]!Reach12[[Station]:[Q1''2025]],6,0)</f>
        <v>0</v>
      </c>
      <c r="G196" s="2">
        <f>Reach12[[#This Row],[Q1''2025]]-Reach12[[#This Row],[Q4''2024]]</f>
        <v>-2.0000000000000001E-4</v>
      </c>
    </row>
    <row r="197" spans="1:7" x14ac:dyDescent="0.45">
      <c r="A197" s="3" t="s">
        <v>25</v>
      </c>
      <c r="B197" s="3">
        <v>5.0000000000000001E-4</v>
      </c>
      <c r="C197" s="3">
        <v>1E-4</v>
      </c>
      <c r="D197" s="3">
        <v>1E-4</v>
      </c>
      <c r="E197" s="3">
        <v>2.0000000000000001E-4</v>
      </c>
      <c r="F197" s="2">
        <f>VLOOKUP(Reach12[[#This Row],[Station]],[11]!Reach12[[Station]:[Q1''2025]],6,0)</f>
        <v>0</v>
      </c>
      <c r="G197" s="2">
        <f>Reach12[[#This Row],[Q1''2025]]-Reach12[[#This Row],[Q4''2024]]</f>
        <v>-2.0000000000000001E-4</v>
      </c>
    </row>
    <row r="198" spans="1:7" x14ac:dyDescent="0.45">
      <c r="A198" s="3" t="s">
        <v>492</v>
      </c>
      <c r="B198" s="3"/>
      <c r="C198" s="3"/>
      <c r="D198" s="3"/>
      <c r="E198" s="3">
        <v>2.0000000000000001E-4</v>
      </c>
      <c r="F198" s="2">
        <f>VLOOKUP(Reach12[[#This Row],[Station]],[11]!Reach12[[Station]:[Q1''2025]],6,0)</f>
        <v>0</v>
      </c>
      <c r="G198" s="2">
        <f>Reach12[[#This Row],[Q1''2025]]-Reach12[[#This Row],[Q4''2024]]</f>
        <v>-2.0000000000000001E-4</v>
      </c>
    </row>
    <row r="199" spans="1:7" x14ac:dyDescent="0.45">
      <c r="A199" s="3" t="s">
        <v>384</v>
      </c>
      <c r="B199" s="3">
        <v>0</v>
      </c>
      <c r="C199" s="3">
        <v>0</v>
      </c>
      <c r="D199" s="3">
        <v>0</v>
      </c>
      <c r="E199" s="3">
        <v>2.0000000000000001E-4</v>
      </c>
      <c r="F199" s="2">
        <f>VLOOKUP(Reach12[[#This Row],[Station]],[11]!Reach12[[Station]:[Q1''2025]],6,0)</f>
        <v>0</v>
      </c>
      <c r="G199" s="2">
        <f>Reach12[[#This Row],[Q1''2025]]-Reach12[[#This Row],[Q4''2024]]</f>
        <v>-2.0000000000000001E-4</v>
      </c>
    </row>
    <row r="200" spans="1:7" x14ac:dyDescent="0.45">
      <c r="A200" s="3" t="s">
        <v>141</v>
      </c>
      <c r="B200" s="3">
        <v>0</v>
      </c>
      <c r="C200" s="3">
        <v>0</v>
      </c>
      <c r="D200" s="3">
        <v>0</v>
      </c>
      <c r="E200" s="3">
        <v>2.0000000000000001E-4</v>
      </c>
      <c r="F200" s="2">
        <f>VLOOKUP(Reach12[[#This Row],[Station]],[11]!Reach12[[Station]:[Q1''2025]],6,0)</f>
        <v>0</v>
      </c>
      <c r="G200" s="2">
        <f>Reach12[[#This Row],[Q1''2025]]-Reach12[[#This Row],[Q4''2024]]</f>
        <v>-2.0000000000000001E-4</v>
      </c>
    </row>
    <row r="201" spans="1:7" x14ac:dyDescent="0.45">
      <c r="A201" s="3" t="s">
        <v>197</v>
      </c>
      <c r="B201" s="3">
        <v>0</v>
      </c>
      <c r="C201" s="3">
        <v>0</v>
      </c>
      <c r="D201" s="3">
        <v>0</v>
      </c>
      <c r="E201" s="3">
        <v>2.0000000000000001E-4</v>
      </c>
      <c r="F201" s="2">
        <f>VLOOKUP(Reach12[[#This Row],[Station]],[11]!Reach12[[Station]:[Q1''2025]],6,0)</f>
        <v>0</v>
      </c>
      <c r="G201" s="2">
        <f>Reach12[[#This Row],[Q1''2025]]-Reach12[[#This Row],[Q4''2024]]</f>
        <v>-2.0000000000000001E-4</v>
      </c>
    </row>
    <row r="202" spans="1:7" x14ac:dyDescent="0.45">
      <c r="A202" s="3" t="s">
        <v>515</v>
      </c>
      <c r="B202" s="3"/>
      <c r="C202" s="3"/>
      <c r="D202" s="3"/>
      <c r="E202" s="3">
        <v>2.0000000000000001E-4</v>
      </c>
      <c r="F202" s="2">
        <f>VLOOKUP(Reach12[[#This Row],[Station]],[11]!Reach12[[Station]:[Q1''2025]],6,0)</f>
        <v>0</v>
      </c>
      <c r="G202" s="2">
        <f>Reach12[[#This Row],[Q1''2025]]-Reach12[[#This Row],[Q4''2024]]</f>
        <v>-2.0000000000000001E-4</v>
      </c>
    </row>
    <row r="203" spans="1:7" x14ac:dyDescent="0.45">
      <c r="A203" s="3" t="s">
        <v>316</v>
      </c>
      <c r="B203" s="3">
        <v>0</v>
      </c>
      <c r="C203" s="3">
        <v>0</v>
      </c>
      <c r="D203" s="3">
        <v>0</v>
      </c>
      <c r="E203" s="3">
        <v>2.0000000000000001E-4</v>
      </c>
      <c r="F203" s="2">
        <f>VLOOKUP(Reach12[[#This Row],[Station]],[11]!Reach12[[Station]:[Q1''2025]],6,0)</f>
        <v>0</v>
      </c>
      <c r="G203" s="2">
        <f>Reach12[[#This Row],[Q1''2025]]-Reach12[[#This Row],[Q4''2024]]</f>
        <v>-2.0000000000000001E-4</v>
      </c>
    </row>
    <row r="204" spans="1:7" x14ac:dyDescent="0.45">
      <c r="A204" s="3" t="s">
        <v>353</v>
      </c>
      <c r="B204" s="3">
        <v>0</v>
      </c>
      <c r="C204" s="3">
        <v>1E-4</v>
      </c>
      <c r="D204" s="3">
        <v>2.9999999999999997E-4</v>
      </c>
      <c r="E204" s="3">
        <v>2.0000000000000001E-4</v>
      </c>
      <c r="F204" s="2">
        <f>VLOOKUP(Reach12[[#This Row],[Station]],[11]!Reach12[[Station]:[Q1''2025]],6,0)</f>
        <v>0</v>
      </c>
      <c r="G204" s="2">
        <f>Reach12[[#This Row],[Q1''2025]]-Reach12[[#This Row],[Q4''2024]]</f>
        <v>-2.0000000000000001E-4</v>
      </c>
    </row>
    <row r="205" spans="1:7" x14ac:dyDescent="0.45">
      <c r="A205" s="3" t="s">
        <v>417</v>
      </c>
      <c r="B205" s="3">
        <v>0</v>
      </c>
      <c r="C205" s="3">
        <v>0</v>
      </c>
      <c r="D205" s="3">
        <v>0</v>
      </c>
      <c r="E205" s="3">
        <v>2.0000000000000001E-4</v>
      </c>
      <c r="F205" s="2">
        <f>VLOOKUP(Reach12[[#This Row],[Station]],[11]!Reach12[[Station]:[Q1''2025]],6,0)</f>
        <v>0</v>
      </c>
      <c r="G205" s="2">
        <f>Reach12[[#This Row],[Q1''2025]]-Reach12[[#This Row],[Q4''2024]]</f>
        <v>-2.0000000000000001E-4</v>
      </c>
    </row>
    <row r="206" spans="1:7" x14ac:dyDescent="0.45">
      <c r="A206" s="3" t="s">
        <v>493</v>
      </c>
      <c r="B206" s="3"/>
      <c r="C206" s="3"/>
      <c r="D206" s="3"/>
      <c r="E206" s="3">
        <v>2.0000000000000001E-4</v>
      </c>
      <c r="F206" s="2">
        <f>VLOOKUP(Reach12[[#This Row],[Station]],[11]!Reach12[[Station]:[Q1''2025]],6,0)</f>
        <v>0</v>
      </c>
      <c r="G206" s="2">
        <f>Reach12[[#This Row],[Q1''2025]]-Reach12[[#This Row],[Q4''2024]]</f>
        <v>-2.0000000000000001E-4</v>
      </c>
    </row>
    <row r="207" spans="1:7" x14ac:dyDescent="0.45">
      <c r="A207" s="3" t="s">
        <v>495</v>
      </c>
      <c r="B207" s="3"/>
      <c r="C207" s="3"/>
      <c r="D207" s="3"/>
      <c r="E207" s="3">
        <v>1E-4</v>
      </c>
      <c r="F207" s="2">
        <f>VLOOKUP(Reach12[[#This Row],[Station]],[11]!Reach12[[Station]:[Q1''2025]],6,0)</f>
        <v>0</v>
      </c>
      <c r="G207" s="2">
        <f>Reach12[[#This Row],[Q1''2025]]-Reach12[[#This Row],[Q4''2024]]</f>
        <v>-1E-4</v>
      </c>
    </row>
    <row r="208" spans="1:7" x14ac:dyDescent="0.45">
      <c r="A208" s="3" t="s">
        <v>123</v>
      </c>
      <c r="B208" s="3">
        <v>0</v>
      </c>
      <c r="C208" s="3">
        <v>0</v>
      </c>
      <c r="D208" s="3">
        <v>2.0000000000000001E-4</v>
      </c>
      <c r="E208" s="3">
        <v>1E-4</v>
      </c>
      <c r="F208" s="2">
        <f>VLOOKUP(Reach12[[#This Row],[Station]],[11]!Reach12[[Station]:[Q1''2025]],6,0)</f>
        <v>0</v>
      </c>
      <c r="G208" s="2">
        <f>Reach12[[#This Row],[Q1''2025]]-Reach12[[#This Row],[Q4''2024]]</f>
        <v>-1E-4</v>
      </c>
    </row>
    <row r="209" spans="1:7" x14ac:dyDescent="0.45">
      <c r="A209" s="3" t="s">
        <v>278</v>
      </c>
      <c r="B209" s="3">
        <v>0</v>
      </c>
      <c r="C209" s="3">
        <v>0</v>
      </c>
      <c r="D209" s="3">
        <v>0</v>
      </c>
      <c r="E209" s="3">
        <v>1E-4</v>
      </c>
      <c r="F209" s="2">
        <f>VLOOKUP(Reach12[[#This Row],[Station]],[11]!Reach12[[Station]:[Q1''2025]],6,0)</f>
        <v>0</v>
      </c>
      <c r="G209" s="2">
        <f>Reach12[[#This Row],[Q1''2025]]-Reach12[[#This Row],[Q4''2024]]</f>
        <v>-1E-4</v>
      </c>
    </row>
    <row r="210" spans="1:7" x14ac:dyDescent="0.45">
      <c r="A210" s="3" t="s">
        <v>130</v>
      </c>
      <c r="B210" s="3">
        <v>0</v>
      </c>
      <c r="C210" s="3">
        <v>1E-4</v>
      </c>
      <c r="D210" s="3">
        <v>0</v>
      </c>
      <c r="E210" s="3">
        <v>1E-4</v>
      </c>
      <c r="F210" s="2">
        <f>VLOOKUP(Reach12[[#This Row],[Station]],[11]!Reach12[[Station]:[Q1''2025]],6,0)</f>
        <v>0</v>
      </c>
      <c r="G210" s="2">
        <f>Reach12[[#This Row],[Q1''2025]]-Reach12[[#This Row],[Q4''2024]]</f>
        <v>-1E-4</v>
      </c>
    </row>
    <row r="211" spans="1:7" x14ac:dyDescent="0.45">
      <c r="A211" s="3" t="s">
        <v>514</v>
      </c>
      <c r="B211" s="3"/>
      <c r="C211" s="3"/>
      <c r="D211" s="3"/>
      <c r="E211" s="3">
        <v>1E-4</v>
      </c>
      <c r="F211" s="2">
        <f>VLOOKUP(Reach12[[#This Row],[Station]],[11]!Reach12[[Station]:[Q1''2025]],6,0)</f>
        <v>0</v>
      </c>
      <c r="G211" s="2">
        <f>Reach12[[#This Row],[Q1''2025]]-Reach12[[#This Row],[Q4''2024]]</f>
        <v>-1E-4</v>
      </c>
    </row>
    <row r="212" spans="1:7" x14ac:dyDescent="0.45">
      <c r="A212" s="3" t="s">
        <v>40</v>
      </c>
      <c r="B212" s="3">
        <v>1E-4</v>
      </c>
      <c r="C212" s="3">
        <v>0</v>
      </c>
      <c r="D212" s="3">
        <v>0</v>
      </c>
      <c r="E212" s="3">
        <v>1E-4</v>
      </c>
      <c r="F212" s="2">
        <f>VLOOKUP(Reach12[[#This Row],[Station]],[11]!Reach12[[Station]:[Q1''2025]],6,0)</f>
        <v>0</v>
      </c>
      <c r="G212" s="2">
        <f>Reach12[[#This Row],[Q1''2025]]-Reach12[[#This Row],[Q4''2024]]</f>
        <v>-1E-4</v>
      </c>
    </row>
    <row r="213" spans="1:7" x14ac:dyDescent="0.45">
      <c r="A213" s="3" t="s">
        <v>199</v>
      </c>
      <c r="B213" s="3">
        <v>0</v>
      </c>
      <c r="C213" s="3">
        <v>0</v>
      </c>
      <c r="D213" s="3">
        <v>0</v>
      </c>
      <c r="E213" s="3">
        <v>1E-4</v>
      </c>
      <c r="F213" s="2">
        <f>VLOOKUP(Reach12[[#This Row],[Station]],[11]!Reach12[[Station]:[Q1''2025]],6,0)</f>
        <v>0</v>
      </c>
      <c r="G213" s="2">
        <f>Reach12[[#This Row],[Q1''2025]]-Reach12[[#This Row],[Q4''2024]]</f>
        <v>-1E-4</v>
      </c>
    </row>
    <row r="214" spans="1:7" x14ac:dyDescent="0.45">
      <c r="A214" s="3" t="s">
        <v>198</v>
      </c>
      <c r="B214" s="3">
        <v>0</v>
      </c>
      <c r="C214" s="3">
        <v>1E-4</v>
      </c>
      <c r="D214" s="3">
        <v>1E-4</v>
      </c>
      <c r="E214" s="3">
        <v>1E-4</v>
      </c>
      <c r="F214" s="2">
        <f>VLOOKUP(Reach12[[#This Row],[Station]],[11]!Reach12[[Station]:[Q1''2025]],6,0)</f>
        <v>0</v>
      </c>
      <c r="G214" s="2">
        <f>Reach12[[#This Row],[Q1''2025]]-Reach12[[#This Row],[Q4''2024]]</f>
        <v>-1E-4</v>
      </c>
    </row>
    <row r="215" spans="1:7" x14ac:dyDescent="0.45">
      <c r="A215" s="3" t="s">
        <v>454</v>
      </c>
      <c r="B215" s="3"/>
      <c r="C215" s="3">
        <v>1E-4</v>
      </c>
      <c r="D215" s="3">
        <v>0</v>
      </c>
      <c r="E215" s="3">
        <v>1E-4</v>
      </c>
      <c r="F215" s="2">
        <f>VLOOKUP(Reach12[[#This Row],[Station]],[11]!Reach12[[Station]:[Q1''2025]],6,0)</f>
        <v>0</v>
      </c>
      <c r="G215" s="2">
        <f>Reach12[[#This Row],[Q1''2025]]-Reach12[[#This Row],[Q4''2024]]</f>
        <v>-1E-4</v>
      </c>
    </row>
    <row r="216" spans="1:7" x14ac:dyDescent="0.45">
      <c r="A216" s="3" t="s">
        <v>506</v>
      </c>
      <c r="B216" s="3"/>
      <c r="C216" s="3"/>
      <c r="D216" s="3"/>
      <c r="E216" s="3">
        <v>1E-4</v>
      </c>
      <c r="F216" s="2">
        <f>VLOOKUP(Reach12[[#This Row],[Station]],[11]!Reach12[[Station]:[Q1''2025]],6,0)</f>
        <v>0</v>
      </c>
      <c r="G216" s="2">
        <f>Reach12[[#This Row],[Q1''2025]]-Reach12[[#This Row],[Q4''2024]]</f>
        <v>-1E-4</v>
      </c>
    </row>
    <row r="217" spans="1:7" x14ac:dyDescent="0.45">
      <c r="A217" s="3" t="s">
        <v>344</v>
      </c>
      <c r="B217" s="3">
        <v>0</v>
      </c>
      <c r="C217" s="3">
        <v>0</v>
      </c>
      <c r="D217" s="3">
        <v>0</v>
      </c>
      <c r="E217" s="3">
        <v>1E-4</v>
      </c>
      <c r="F217" s="2">
        <f>VLOOKUP(Reach12[[#This Row],[Station]],[11]!Reach12[[Station]:[Q1''2025]],6,0)</f>
        <v>0</v>
      </c>
      <c r="G217" s="2">
        <f>Reach12[[#This Row],[Q1''2025]]-Reach12[[#This Row],[Q4''2024]]</f>
        <v>-1E-4</v>
      </c>
    </row>
    <row r="218" spans="1:7" x14ac:dyDescent="0.45">
      <c r="A218" s="3" t="s">
        <v>213</v>
      </c>
      <c r="B218" s="3">
        <v>0</v>
      </c>
      <c r="C218" s="3">
        <v>0</v>
      </c>
      <c r="D218" s="3">
        <v>0</v>
      </c>
      <c r="E218" s="3">
        <v>1E-4</v>
      </c>
      <c r="F218" s="2">
        <f>VLOOKUP(Reach12[[#This Row],[Station]],[11]!Reach12[[Station]:[Q1''2025]],6,0)</f>
        <v>0</v>
      </c>
      <c r="G218" s="2">
        <f>Reach12[[#This Row],[Q1''2025]]-Reach12[[#This Row],[Q4''2024]]</f>
        <v>-1E-4</v>
      </c>
    </row>
    <row r="219" spans="1:7" x14ac:dyDescent="0.45">
      <c r="A219" s="3" t="s">
        <v>509</v>
      </c>
      <c r="B219" s="3"/>
      <c r="C219" s="3"/>
      <c r="D219" s="3"/>
      <c r="E219" s="3">
        <v>1E-4</v>
      </c>
      <c r="F219" s="2">
        <f>VLOOKUP(Reach12[[#This Row],[Station]],[11]!Reach12[[Station]:[Q1''2025]],6,0)</f>
        <v>0</v>
      </c>
      <c r="G219" s="2">
        <f>Reach12[[#This Row],[Q1''2025]]-Reach12[[#This Row],[Q4''2024]]</f>
        <v>-1E-4</v>
      </c>
    </row>
    <row r="220" spans="1:7" x14ac:dyDescent="0.45">
      <c r="A220" s="3" t="s">
        <v>491</v>
      </c>
      <c r="B220" s="3"/>
      <c r="C220" s="3"/>
      <c r="D220" s="3">
        <v>1E-4</v>
      </c>
      <c r="E220" s="3">
        <v>1E-4</v>
      </c>
      <c r="F220" s="2">
        <f>VLOOKUP(Reach12[[#This Row],[Station]],[11]!Reach12[[Station]:[Q1''2025]],6,0)</f>
        <v>0</v>
      </c>
      <c r="G220" s="2">
        <f>Reach12[[#This Row],[Q1''2025]]-Reach12[[#This Row],[Q4''2024]]</f>
        <v>-1E-4</v>
      </c>
    </row>
    <row r="221" spans="1:7" x14ac:dyDescent="0.45">
      <c r="A221" s="3" t="s">
        <v>182</v>
      </c>
      <c r="B221" s="3">
        <v>0</v>
      </c>
      <c r="C221" s="3">
        <v>0</v>
      </c>
      <c r="D221" s="3">
        <v>0</v>
      </c>
      <c r="E221" s="3">
        <v>1E-4</v>
      </c>
      <c r="F221" s="2">
        <f>VLOOKUP(Reach12[[#This Row],[Station]],[11]!Reach12[[Station]:[Q1''2025]],6,0)</f>
        <v>0</v>
      </c>
      <c r="G221" s="2">
        <f>Reach12[[#This Row],[Q1''2025]]-Reach12[[#This Row],[Q4''2024]]</f>
        <v>-1E-4</v>
      </c>
    </row>
    <row r="222" spans="1:7" x14ac:dyDescent="0.45">
      <c r="A222" s="3" t="s">
        <v>363</v>
      </c>
      <c r="B222" s="3">
        <v>0</v>
      </c>
      <c r="C222" s="3">
        <v>0</v>
      </c>
      <c r="D222" s="3">
        <v>0</v>
      </c>
      <c r="E222" s="3">
        <v>1E-4</v>
      </c>
      <c r="F222" s="2">
        <f>VLOOKUP(Reach12[[#This Row],[Station]],[11]!Reach12[[Station]:[Q1''2025]],6,0)</f>
        <v>0</v>
      </c>
      <c r="G222" s="2">
        <f>Reach12[[#This Row],[Q1''2025]]-Reach12[[#This Row],[Q4''2024]]</f>
        <v>-1E-4</v>
      </c>
    </row>
    <row r="223" spans="1:7" x14ac:dyDescent="0.45">
      <c r="A223" s="3" t="s">
        <v>225</v>
      </c>
      <c r="B223" s="3">
        <v>0</v>
      </c>
      <c r="C223" s="3">
        <v>0</v>
      </c>
      <c r="D223" s="3">
        <v>0</v>
      </c>
      <c r="E223" s="3">
        <v>1E-4</v>
      </c>
      <c r="F223" s="2">
        <f>VLOOKUP(Reach12[[#This Row],[Station]],[11]!Reach12[[Station]:[Q1''2025]],6,0)</f>
        <v>0</v>
      </c>
      <c r="G223" s="2">
        <f>Reach12[[#This Row],[Q1''2025]]-Reach12[[#This Row],[Q4''2024]]</f>
        <v>-1E-4</v>
      </c>
    </row>
    <row r="224" spans="1:7" x14ac:dyDescent="0.45">
      <c r="A224" s="3" t="s">
        <v>519</v>
      </c>
      <c r="B224" s="3"/>
      <c r="C224" s="3"/>
      <c r="D224" s="3"/>
      <c r="E224" s="3">
        <v>1E-4</v>
      </c>
      <c r="F224" s="2">
        <f>VLOOKUP(Reach12[[#This Row],[Station]],[11]!Reach12[[Station]:[Q1''2025]],6,0)</f>
        <v>0</v>
      </c>
      <c r="G224" s="2">
        <f>Reach12[[#This Row],[Q1''2025]]-Reach12[[#This Row],[Q4''2024]]</f>
        <v>-1E-4</v>
      </c>
    </row>
    <row r="225" spans="1:7" x14ac:dyDescent="0.45">
      <c r="A225" s="3" t="s">
        <v>236</v>
      </c>
      <c r="B225" s="3">
        <v>0</v>
      </c>
      <c r="C225" s="3">
        <v>0</v>
      </c>
      <c r="D225" s="3">
        <v>0</v>
      </c>
      <c r="E225" s="3">
        <v>1E-4</v>
      </c>
      <c r="F225" s="2">
        <f>VLOOKUP(Reach12[[#This Row],[Station]],[11]!Reach12[[Station]:[Q1''2025]],6,0)</f>
        <v>0</v>
      </c>
      <c r="G225" s="2">
        <f>Reach12[[#This Row],[Q1''2025]]-Reach12[[#This Row],[Q4''2024]]</f>
        <v>-1E-4</v>
      </c>
    </row>
    <row r="226" spans="1:7" x14ac:dyDescent="0.45">
      <c r="A226" s="3" t="s">
        <v>109</v>
      </c>
      <c r="B226" s="3">
        <v>0</v>
      </c>
      <c r="C226" s="3">
        <v>0</v>
      </c>
      <c r="D226" s="3">
        <v>0</v>
      </c>
      <c r="E226" s="3">
        <v>1E-4</v>
      </c>
      <c r="F226" s="2">
        <f>VLOOKUP(Reach12[[#This Row],[Station]],[11]!Reach12[[Station]:[Q1''2025]],6,0)</f>
        <v>0</v>
      </c>
      <c r="G226" s="2">
        <f>Reach12[[#This Row],[Q1''2025]]-Reach12[[#This Row],[Q4''2024]]</f>
        <v>-1E-4</v>
      </c>
    </row>
    <row r="227" spans="1:7" x14ac:dyDescent="0.45">
      <c r="A227" s="3" t="s">
        <v>518</v>
      </c>
      <c r="B227" s="3"/>
      <c r="C227" s="3"/>
      <c r="D227" s="3"/>
      <c r="E227" s="3">
        <v>1E-4</v>
      </c>
      <c r="F227" s="2">
        <f>VLOOKUP(Reach12[[#This Row],[Station]],[11]!Reach12[[Station]:[Q1''2025]],6,0)</f>
        <v>0</v>
      </c>
      <c r="G227" s="2">
        <f>Reach12[[#This Row],[Q1''2025]]-Reach12[[#This Row],[Q4''2024]]</f>
        <v>-1E-4</v>
      </c>
    </row>
    <row r="228" spans="1:7" x14ac:dyDescent="0.45">
      <c r="A228" s="3" t="s">
        <v>379</v>
      </c>
      <c r="B228" s="3">
        <v>0</v>
      </c>
      <c r="C228" s="3">
        <v>0</v>
      </c>
      <c r="D228" s="3">
        <v>0</v>
      </c>
      <c r="E228" s="3">
        <v>1E-4</v>
      </c>
      <c r="F228" s="2">
        <f>VLOOKUP(Reach12[[#This Row],[Station]],[11]!Reach12[[Station]:[Q1''2025]],6,0)</f>
        <v>0</v>
      </c>
      <c r="G228" s="2">
        <f>Reach12[[#This Row],[Q1''2025]]-Reach12[[#This Row],[Q4''2024]]</f>
        <v>-1E-4</v>
      </c>
    </row>
    <row r="229" spans="1:7" x14ac:dyDescent="0.45">
      <c r="A229" s="3" t="s">
        <v>405</v>
      </c>
      <c r="B229" s="3">
        <v>0</v>
      </c>
      <c r="C229" s="3">
        <v>0</v>
      </c>
      <c r="D229" s="3">
        <v>4.0000000000000002E-4</v>
      </c>
      <c r="E229" s="3">
        <v>1E-4</v>
      </c>
      <c r="F229" s="2">
        <f>VLOOKUP(Reach12[[#This Row],[Station]],[11]!Reach12[[Station]:[Q1''2025]],6,0)</f>
        <v>0</v>
      </c>
      <c r="G229" s="2">
        <f>Reach12[[#This Row],[Q1''2025]]-Reach12[[#This Row],[Q4''2024]]</f>
        <v>-1E-4</v>
      </c>
    </row>
    <row r="230" spans="1:7" x14ac:dyDescent="0.45">
      <c r="A230" s="3" t="s">
        <v>370</v>
      </c>
      <c r="B230" s="3">
        <v>0</v>
      </c>
      <c r="C230" s="3">
        <v>0</v>
      </c>
      <c r="D230" s="3">
        <v>0</v>
      </c>
      <c r="E230" s="3">
        <v>1E-4</v>
      </c>
      <c r="F230" s="2">
        <f>VLOOKUP(Reach12[[#This Row],[Station]],[11]!Reach12[[Station]:[Q1''2025]],6,0)</f>
        <v>0</v>
      </c>
      <c r="G230" s="2">
        <f>Reach12[[#This Row],[Q1''2025]]-Reach12[[#This Row],[Q4''2024]]</f>
        <v>-1E-4</v>
      </c>
    </row>
    <row r="231" spans="1:7" x14ac:dyDescent="0.45">
      <c r="A231" s="3" t="s">
        <v>364</v>
      </c>
      <c r="B231" s="3">
        <v>1E-4</v>
      </c>
      <c r="C231" s="3">
        <v>0</v>
      </c>
      <c r="D231" s="3">
        <v>0</v>
      </c>
      <c r="E231" s="3">
        <v>1E-4</v>
      </c>
      <c r="F231" s="2">
        <f>VLOOKUP(Reach12[[#This Row],[Station]],[11]!Reach12[[Station]:[Q1''2025]],6,0)</f>
        <v>0</v>
      </c>
      <c r="G231" s="2">
        <f>Reach12[[#This Row],[Q1''2025]]-Reach12[[#This Row],[Q4''2024]]</f>
        <v>-1E-4</v>
      </c>
    </row>
    <row r="232" spans="1:7" x14ac:dyDescent="0.45">
      <c r="A232" s="3" t="s">
        <v>303</v>
      </c>
      <c r="B232" s="3">
        <v>0</v>
      </c>
      <c r="C232" s="3">
        <v>0</v>
      </c>
      <c r="D232" s="3">
        <v>1E-4</v>
      </c>
      <c r="E232" s="3">
        <v>1E-4</v>
      </c>
      <c r="F232" s="2">
        <f>VLOOKUP(Reach12[[#This Row],[Station]],[11]!Reach12[[Station]:[Q1''2025]],6,0)</f>
        <v>0</v>
      </c>
      <c r="G232" s="2">
        <f>Reach12[[#This Row],[Q1''2025]]-Reach12[[#This Row],[Q4''2024]]</f>
        <v>-1E-4</v>
      </c>
    </row>
    <row r="233" spans="1:7" x14ac:dyDescent="0.45">
      <c r="A233" s="3" t="s">
        <v>244</v>
      </c>
      <c r="B233" s="3">
        <v>0</v>
      </c>
      <c r="C233" s="3">
        <v>0</v>
      </c>
      <c r="D233" s="3">
        <v>2.0000000000000001E-4</v>
      </c>
      <c r="E233" s="3">
        <v>1E-4</v>
      </c>
      <c r="F233" s="2">
        <f>VLOOKUP(Reach12[[#This Row],[Station]],[11]!Reach12[[Station]:[Q1''2025]],6,0)</f>
        <v>0</v>
      </c>
      <c r="G233" s="2">
        <f>Reach12[[#This Row],[Q1''2025]]-Reach12[[#This Row],[Q4''2024]]</f>
        <v>-1E-4</v>
      </c>
    </row>
    <row r="234" spans="1:7" x14ac:dyDescent="0.45">
      <c r="A234" s="3" t="s">
        <v>325</v>
      </c>
      <c r="B234" s="3">
        <v>0</v>
      </c>
      <c r="C234" s="3">
        <v>0</v>
      </c>
      <c r="D234" s="3">
        <v>0</v>
      </c>
      <c r="E234" s="3">
        <v>1E-4</v>
      </c>
      <c r="F234" s="2">
        <f>VLOOKUP(Reach12[[#This Row],[Station]],[11]!Reach12[[Station]:[Q1''2025]],6,0)</f>
        <v>0</v>
      </c>
      <c r="G234" s="2">
        <f>Reach12[[#This Row],[Q1''2025]]-Reach12[[#This Row],[Q4''2024]]</f>
        <v>-1E-4</v>
      </c>
    </row>
    <row r="235" spans="1:7" x14ac:dyDescent="0.45">
      <c r="A235" s="3" t="s">
        <v>511</v>
      </c>
      <c r="B235" s="3"/>
      <c r="C235" s="3"/>
      <c r="D235" s="3"/>
      <c r="E235" s="3">
        <v>1E-4</v>
      </c>
      <c r="F235" s="2">
        <f>VLOOKUP(Reach12[[#This Row],[Station]],[11]!Reach12[[Station]:[Q1''2025]],6,0)</f>
        <v>0</v>
      </c>
      <c r="G235" s="2">
        <f>Reach12[[#This Row],[Q1''2025]]-Reach12[[#This Row],[Q4''2024]]</f>
        <v>-1E-4</v>
      </c>
    </row>
    <row r="236" spans="1:7" x14ac:dyDescent="0.45">
      <c r="A236" s="3" t="s">
        <v>320</v>
      </c>
      <c r="B236" s="3">
        <v>2.0000000000000001E-4</v>
      </c>
      <c r="C236" s="3">
        <v>0</v>
      </c>
      <c r="D236" s="3">
        <v>6.9999999999999999E-4</v>
      </c>
      <c r="E236" s="3">
        <v>1E-4</v>
      </c>
      <c r="F236" s="2">
        <f>VLOOKUP(Reach12[[#This Row],[Station]],[11]!Reach12[[Station]:[Q1''2025]],6,0)</f>
        <v>0</v>
      </c>
      <c r="G236" s="2">
        <f>Reach12[[#This Row],[Q1''2025]]-Reach12[[#This Row],[Q4''2024]]</f>
        <v>-1E-4</v>
      </c>
    </row>
    <row r="237" spans="1:7" x14ac:dyDescent="0.45">
      <c r="A237" s="3" t="s">
        <v>253</v>
      </c>
      <c r="B237" s="3">
        <v>5.0000000000000001E-4</v>
      </c>
      <c r="C237" s="3">
        <v>2.9999999999999997E-4</v>
      </c>
      <c r="D237" s="3">
        <v>0</v>
      </c>
      <c r="E237" s="3">
        <v>1E-4</v>
      </c>
      <c r="F237" s="2">
        <f>VLOOKUP(Reach12[[#This Row],[Station]],[11]!Reach12[[Station]:[Q1''2025]],6,0)</f>
        <v>0</v>
      </c>
      <c r="G237" s="2">
        <f>Reach12[[#This Row],[Q1''2025]]-Reach12[[#This Row],[Q4''2024]]</f>
        <v>-1E-4</v>
      </c>
    </row>
    <row r="238" spans="1:7" x14ac:dyDescent="0.45">
      <c r="A238" s="3" t="s">
        <v>451</v>
      </c>
      <c r="B238" s="3"/>
      <c r="C238" s="3">
        <v>1E-4</v>
      </c>
      <c r="D238" s="3">
        <v>0</v>
      </c>
      <c r="E238" s="3">
        <v>1E-4</v>
      </c>
      <c r="F238" s="2">
        <f>VLOOKUP(Reach12[[#This Row],[Station]],[11]!Reach12[[Station]:[Q1''2025]],6,0)</f>
        <v>0</v>
      </c>
      <c r="G238" s="2">
        <f>Reach12[[#This Row],[Q1''2025]]-Reach12[[#This Row],[Q4''2024]]</f>
        <v>-1E-4</v>
      </c>
    </row>
    <row r="239" spans="1:7" x14ac:dyDescent="0.45">
      <c r="A239" s="3" t="s">
        <v>304</v>
      </c>
      <c r="B239" s="3">
        <v>0</v>
      </c>
      <c r="C239" s="3">
        <v>1E-4</v>
      </c>
      <c r="D239" s="3">
        <v>0</v>
      </c>
      <c r="E239" s="3">
        <v>1E-4</v>
      </c>
      <c r="F239" s="2">
        <f>VLOOKUP(Reach12[[#This Row],[Station]],[11]!Reach12[[Station]:[Q1''2025]],6,0)</f>
        <v>0</v>
      </c>
      <c r="G239" s="2">
        <f>Reach12[[#This Row],[Q1''2025]]-Reach12[[#This Row],[Q4''2024]]</f>
        <v>-1E-4</v>
      </c>
    </row>
    <row r="240" spans="1:7" x14ac:dyDescent="0.45">
      <c r="A240" s="3" t="s">
        <v>250</v>
      </c>
      <c r="B240" s="3">
        <v>0</v>
      </c>
      <c r="C240" s="3">
        <v>0</v>
      </c>
      <c r="D240" s="3">
        <v>0</v>
      </c>
      <c r="E240" s="3">
        <v>1E-4</v>
      </c>
      <c r="F240" s="2">
        <f>VLOOKUP(Reach12[[#This Row],[Station]],[11]!Reach12[[Station]:[Q1''2025]],6,0)</f>
        <v>0</v>
      </c>
      <c r="G240" s="2">
        <f>Reach12[[#This Row],[Q1''2025]]-Reach12[[#This Row],[Q4''2024]]</f>
        <v>-1E-4</v>
      </c>
    </row>
    <row r="241" spans="1:7" x14ac:dyDescent="0.45">
      <c r="A241" s="3" t="s">
        <v>315</v>
      </c>
      <c r="B241" s="3">
        <v>0</v>
      </c>
      <c r="C241" s="3">
        <v>1E-4</v>
      </c>
      <c r="D241" s="3">
        <v>0</v>
      </c>
      <c r="E241" s="3">
        <v>1E-4</v>
      </c>
      <c r="F241" s="2">
        <f>VLOOKUP(Reach12[[#This Row],[Station]],[11]!Reach12[[Station]:[Q1''2025]],6,0)</f>
        <v>0</v>
      </c>
      <c r="G241" s="2">
        <f>Reach12[[#This Row],[Q1''2025]]-Reach12[[#This Row],[Q4''2024]]</f>
        <v>-1E-4</v>
      </c>
    </row>
    <row r="242" spans="1:7" x14ac:dyDescent="0.45">
      <c r="A242" s="3" t="s">
        <v>234</v>
      </c>
      <c r="B242" s="3">
        <v>1E-4</v>
      </c>
      <c r="C242" s="3">
        <v>0</v>
      </c>
      <c r="D242" s="3">
        <v>0</v>
      </c>
      <c r="E242" s="3">
        <v>1E-4</v>
      </c>
      <c r="F242" s="2">
        <f>VLOOKUP(Reach12[[#This Row],[Station]],[11]!Reach12[[Station]:[Q1''2025]],6,0)</f>
        <v>0</v>
      </c>
      <c r="G242" s="2">
        <f>Reach12[[#This Row],[Q1''2025]]-Reach12[[#This Row],[Q4''2024]]</f>
        <v>-1E-4</v>
      </c>
    </row>
    <row r="243" spans="1:7" x14ac:dyDescent="0.45">
      <c r="A243" s="3" t="s">
        <v>202</v>
      </c>
      <c r="B243" s="3">
        <v>0</v>
      </c>
      <c r="C243" s="3">
        <v>0</v>
      </c>
      <c r="D243" s="3">
        <v>0</v>
      </c>
      <c r="E243" s="3">
        <v>1E-4</v>
      </c>
      <c r="F243" s="2">
        <f>VLOOKUP(Reach12[[#This Row],[Station]],[11]!Reach12[[Station]:[Q1''2025]],6,0)</f>
        <v>0</v>
      </c>
      <c r="G243" s="2">
        <f>Reach12[[#This Row],[Q1''2025]]-Reach12[[#This Row],[Q4''2024]]</f>
        <v>-1E-4</v>
      </c>
    </row>
    <row r="244" spans="1:7" x14ac:dyDescent="0.45">
      <c r="A244" s="3" t="s">
        <v>156</v>
      </c>
      <c r="B244" s="3">
        <v>0</v>
      </c>
      <c r="C244" s="3">
        <v>0</v>
      </c>
      <c r="D244" s="3">
        <v>0</v>
      </c>
      <c r="E244" s="3">
        <v>0</v>
      </c>
      <c r="F244" s="2">
        <f>VLOOKUP(Reach12[[#This Row],[Station]],[11]!Reach12[[Station]:[Q1''2025]],6,0)</f>
        <v>0</v>
      </c>
      <c r="G244" s="2">
        <f>Reach12[[#This Row],[Q1''2025]]-Reach12[[#This Row],[Q4''2024]]</f>
        <v>0</v>
      </c>
    </row>
    <row r="245" spans="1:7" x14ac:dyDescent="0.45">
      <c r="A245" s="3" t="s">
        <v>243</v>
      </c>
      <c r="B245" s="3">
        <v>0</v>
      </c>
      <c r="C245" s="3">
        <v>0</v>
      </c>
      <c r="D245" s="3">
        <v>0</v>
      </c>
      <c r="E245" s="3">
        <v>0</v>
      </c>
      <c r="F245" s="2">
        <f>VLOOKUP(Reach12[[#This Row],[Station]],[11]!Reach12[[Station]:[Q1''2025]],6,0)</f>
        <v>0</v>
      </c>
      <c r="G245" s="2">
        <f>Reach12[[#This Row],[Q1''2025]]-Reach12[[#This Row],[Q4''2024]]</f>
        <v>0</v>
      </c>
    </row>
    <row r="246" spans="1:7" x14ac:dyDescent="0.45">
      <c r="A246" s="3" t="s">
        <v>205</v>
      </c>
      <c r="B246" s="3">
        <v>0</v>
      </c>
      <c r="C246" s="3">
        <v>0</v>
      </c>
      <c r="D246" s="3">
        <v>0</v>
      </c>
      <c r="E246" s="3">
        <v>0</v>
      </c>
      <c r="F246" s="2">
        <f>VLOOKUP(Reach12[[#This Row],[Station]],[11]!Reach12[[Station]:[Q1''2025]],6,0)</f>
        <v>0</v>
      </c>
      <c r="G246" s="2">
        <f>Reach12[[#This Row],[Q1''2025]]-Reach12[[#This Row],[Q4''2024]]</f>
        <v>0</v>
      </c>
    </row>
    <row r="247" spans="1:7" x14ac:dyDescent="0.45">
      <c r="A247" s="3" t="s">
        <v>166</v>
      </c>
      <c r="B247" s="3">
        <v>0</v>
      </c>
      <c r="C247" s="3">
        <v>0</v>
      </c>
      <c r="D247" s="3">
        <v>0</v>
      </c>
      <c r="E247" s="3">
        <v>0</v>
      </c>
      <c r="F247" s="2">
        <f>VLOOKUP(Reach12[[#This Row],[Station]],[11]!Reach12[[Station]:[Q1''2025]],6,0)</f>
        <v>0</v>
      </c>
      <c r="G247" s="2">
        <f>Reach12[[#This Row],[Q1''2025]]-Reach12[[#This Row],[Q4''2024]]</f>
        <v>0</v>
      </c>
    </row>
    <row r="248" spans="1:7" x14ac:dyDescent="0.45">
      <c r="A248" s="3" t="s">
        <v>120</v>
      </c>
      <c r="B248" s="3">
        <v>0</v>
      </c>
      <c r="C248" s="3">
        <v>0</v>
      </c>
      <c r="D248" s="3">
        <v>0</v>
      </c>
      <c r="E248" s="3">
        <v>0</v>
      </c>
      <c r="F248" s="2">
        <f>VLOOKUP(Reach12[[#This Row],[Station]],[11]!Reach12[[Station]:[Q1''2025]],6,0)</f>
        <v>0</v>
      </c>
      <c r="G248" s="2">
        <f>Reach12[[#This Row],[Q1''2025]]-Reach12[[#This Row],[Q4''2024]]</f>
        <v>0</v>
      </c>
    </row>
    <row r="249" spans="1:7" x14ac:dyDescent="0.45">
      <c r="A249" s="3" t="s">
        <v>467</v>
      </c>
      <c r="B249" s="3"/>
      <c r="C249" s="3"/>
      <c r="D249" s="3">
        <v>2.9999999999999997E-4</v>
      </c>
      <c r="E249" s="3">
        <v>0</v>
      </c>
      <c r="F249" s="2">
        <f>VLOOKUP(Reach12[[#This Row],[Station]],[11]!Reach12[[Station]:[Q1''2025]],6,0)</f>
        <v>0</v>
      </c>
      <c r="G249" s="2">
        <f>Reach12[[#This Row],[Q1''2025]]-Reach12[[#This Row],[Q4''2024]]</f>
        <v>0</v>
      </c>
    </row>
    <row r="250" spans="1:7" x14ac:dyDescent="0.45">
      <c r="A250" s="3" t="s">
        <v>212</v>
      </c>
      <c r="B250" s="3">
        <v>0</v>
      </c>
      <c r="C250" s="3">
        <v>0</v>
      </c>
      <c r="D250" s="3">
        <v>0</v>
      </c>
      <c r="E250" s="3">
        <v>0</v>
      </c>
      <c r="F250" s="2">
        <f>VLOOKUP(Reach12[[#This Row],[Station]],[11]!Reach12[[Station]:[Q1''2025]],6,0)</f>
        <v>0</v>
      </c>
      <c r="G250" s="2">
        <f>Reach12[[#This Row],[Q1''2025]]-Reach12[[#This Row],[Q4''2024]]</f>
        <v>0</v>
      </c>
    </row>
    <row r="251" spans="1:7" x14ac:dyDescent="0.45">
      <c r="A251" s="3" t="s">
        <v>206</v>
      </c>
      <c r="B251" s="3">
        <v>0</v>
      </c>
      <c r="C251" s="3">
        <v>0</v>
      </c>
      <c r="D251" s="3">
        <v>0</v>
      </c>
      <c r="E251" s="3">
        <v>0</v>
      </c>
      <c r="F251" s="2">
        <f>VLOOKUP(Reach12[[#This Row],[Station]],[11]!Reach12[[Station]:[Q1''2025]],6,0)</f>
        <v>0</v>
      </c>
      <c r="G251" s="2">
        <f>Reach12[[#This Row],[Q1''2025]]-Reach12[[#This Row],[Q4''2024]]</f>
        <v>0</v>
      </c>
    </row>
    <row r="252" spans="1:7" x14ac:dyDescent="0.45">
      <c r="A252" s="3" t="s">
        <v>150</v>
      </c>
      <c r="B252" s="3">
        <v>0</v>
      </c>
      <c r="C252" s="3">
        <v>0</v>
      </c>
      <c r="D252" s="3">
        <v>0</v>
      </c>
      <c r="E252" s="3">
        <v>0</v>
      </c>
      <c r="F252" s="2">
        <f>VLOOKUP(Reach12[[#This Row],[Station]],[11]!Reach12[[Station]:[Q1''2025]],6,0)</f>
        <v>0</v>
      </c>
      <c r="G252" s="2">
        <f>Reach12[[#This Row],[Q1''2025]]-Reach12[[#This Row],[Q4''2024]]</f>
        <v>0</v>
      </c>
    </row>
    <row r="253" spans="1:7" x14ac:dyDescent="0.45">
      <c r="A253" s="3" t="s">
        <v>230</v>
      </c>
      <c r="B253" s="3">
        <v>0</v>
      </c>
      <c r="C253" s="3">
        <v>0</v>
      </c>
      <c r="D253" s="3">
        <v>0</v>
      </c>
      <c r="E253" s="3">
        <v>0</v>
      </c>
      <c r="F253" s="2">
        <f>VLOOKUP(Reach12[[#This Row],[Station]],[11]!Reach12[[Station]:[Q1''2025]],6,0)</f>
        <v>0</v>
      </c>
      <c r="G253" s="2">
        <f>Reach12[[#This Row],[Q1''2025]]-Reach12[[#This Row],[Q4''2024]]</f>
        <v>0</v>
      </c>
    </row>
    <row r="254" spans="1:7" x14ac:dyDescent="0.45">
      <c r="A254" s="3" t="s">
        <v>151</v>
      </c>
      <c r="B254" s="3">
        <v>0</v>
      </c>
      <c r="C254" s="3">
        <v>0</v>
      </c>
      <c r="D254" s="3">
        <v>0</v>
      </c>
      <c r="E254" s="3">
        <v>0</v>
      </c>
      <c r="F254" s="2">
        <f>VLOOKUP(Reach12[[#This Row],[Station]],[11]!Reach12[[Station]:[Q1''2025]],6,0)</f>
        <v>0</v>
      </c>
      <c r="G254" s="2">
        <f>Reach12[[#This Row],[Q1''2025]]-Reach12[[#This Row],[Q4''2024]]</f>
        <v>0</v>
      </c>
    </row>
    <row r="255" spans="1:7" x14ac:dyDescent="0.45">
      <c r="A255" s="3" t="s">
        <v>366</v>
      </c>
      <c r="B255" s="3">
        <v>0</v>
      </c>
      <c r="C255" s="3">
        <v>0</v>
      </c>
      <c r="D255" s="3">
        <v>0</v>
      </c>
      <c r="E255" s="3">
        <v>0</v>
      </c>
      <c r="F255" s="2">
        <f>VLOOKUP(Reach12[[#This Row],[Station]],[11]!Reach12[[Station]:[Q1''2025]],6,0)</f>
        <v>0</v>
      </c>
      <c r="G255" s="2">
        <f>Reach12[[#This Row],[Q1''2025]]-Reach12[[#This Row],[Q4''2024]]</f>
        <v>0</v>
      </c>
    </row>
    <row r="256" spans="1:7" x14ac:dyDescent="0.45">
      <c r="A256" s="3" t="s">
        <v>154</v>
      </c>
      <c r="B256" s="3">
        <v>0</v>
      </c>
      <c r="C256" s="3">
        <v>0</v>
      </c>
      <c r="D256" s="3">
        <v>0</v>
      </c>
      <c r="E256" s="3">
        <v>0</v>
      </c>
      <c r="F256" s="2">
        <f>VLOOKUP(Reach12[[#This Row],[Station]],[11]!Reach12[[Station]:[Q1''2025]],6,0)</f>
        <v>0</v>
      </c>
      <c r="G256" s="2">
        <f>Reach12[[#This Row],[Q1''2025]]-Reach12[[#This Row],[Q4''2024]]</f>
        <v>0</v>
      </c>
    </row>
    <row r="257" spans="1:7" x14ac:dyDescent="0.45">
      <c r="A257" s="3" t="s">
        <v>107</v>
      </c>
      <c r="B257" s="3">
        <v>0</v>
      </c>
      <c r="C257" s="3">
        <v>0</v>
      </c>
      <c r="D257" s="3">
        <v>0</v>
      </c>
      <c r="E257" s="3">
        <v>0</v>
      </c>
      <c r="F257" s="2">
        <f>VLOOKUP(Reach12[[#This Row],[Station]],[11]!Reach12[[Station]:[Q1''2025]],6,0)</f>
        <v>0</v>
      </c>
      <c r="G257" s="2">
        <f>Reach12[[#This Row],[Q1''2025]]-Reach12[[#This Row],[Q4''2024]]</f>
        <v>0</v>
      </c>
    </row>
    <row r="258" spans="1:7" x14ac:dyDescent="0.45">
      <c r="A258" s="3" t="s">
        <v>459</v>
      </c>
      <c r="B258" s="3"/>
      <c r="C258" s="3">
        <v>0</v>
      </c>
      <c r="D258" s="3">
        <v>0</v>
      </c>
      <c r="E258" s="3">
        <v>0</v>
      </c>
      <c r="F258" s="2">
        <f>VLOOKUP(Reach12[[#This Row],[Station]],[11]!Reach12[[Station]:[Q1''2025]],6,0)</f>
        <v>0</v>
      </c>
      <c r="G258" s="2">
        <f>Reach12[[#This Row],[Q1''2025]]-Reach12[[#This Row],[Q4''2024]]</f>
        <v>0</v>
      </c>
    </row>
    <row r="259" spans="1:7" x14ac:dyDescent="0.45">
      <c r="A259" s="3" t="s">
        <v>177</v>
      </c>
      <c r="B259" s="3">
        <v>0</v>
      </c>
      <c r="C259" s="3">
        <v>0</v>
      </c>
      <c r="D259" s="3">
        <v>0</v>
      </c>
      <c r="E259" s="3">
        <v>0</v>
      </c>
      <c r="F259" s="2">
        <f>VLOOKUP(Reach12[[#This Row],[Station]],[11]!Reach12[[Station]:[Q1''2025]],6,0)</f>
        <v>0</v>
      </c>
      <c r="G259" s="2">
        <f>Reach12[[#This Row],[Q1''2025]]-Reach12[[#This Row],[Q4''2024]]</f>
        <v>0</v>
      </c>
    </row>
    <row r="260" spans="1:7" x14ac:dyDescent="0.45">
      <c r="A260" s="3" t="s">
        <v>204</v>
      </c>
      <c r="B260" s="3">
        <v>0</v>
      </c>
      <c r="C260" s="3">
        <v>0</v>
      </c>
      <c r="D260" s="3">
        <v>0</v>
      </c>
      <c r="E260" s="3">
        <v>0</v>
      </c>
      <c r="F260" s="2">
        <f>VLOOKUP(Reach12[[#This Row],[Station]],[11]!Reach12[[Station]:[Q1''2025]],6,0)</f>
        <v>0</v>
      </c>
      <c r="G260" s="2">
        <f>Reach12[[#This Row],[Q1''2025]]-Reach12[[#This Row],[Q4''2024]]</f>
        <v>0</v>
      </c>
    </row>
    <row r="261" spans="1:7" x14ac:dyDescent="0.45">
      <c r="A261" s="3" t="s">
        <v>219</v>
      </c>
      <c r="B261" s="3">
        <v>0</v>
      </c>
      <c r="C261" s="3">
        <v>0</v>
      </c>
      <c r="D261" s="3">
        <v>0</v>
      </c>
      <c r="E261" s="3">
        <v>0</v>
      </c>
      <c r="F261" s="2">
        <f>VLOOKUP(Reach12[[#This Row],[Station]],[11]!Reach12[[Station]:[Q1''2025]],6,0)</f>
        <v>0</v>
      </c>
      <c r="G261" s="2">
        <f>Reach12[[#This Row],[Q1''2025]]-Reach12[[#This Row],[Q4''2024]]</f>
        <v>0</v>
      </c>
    </row>
    <row r="262" spans="1:7" x14ac:dyDescent="0.45">
      <c r="A262" s="3" t="s">
        <v>293</v>
      </c>
      <c r="B262" s="3">
        <v>0</v>
      </c>
      <c r="C262" s="3">
        <v>0</v>
      </c>
      <c r="D262" s="3">
        <v>0</v>
      </c>
      <c r="E262" s="3">
        <v>0</v>
      </c>
      <c r="F262" s="2">
        <f>VLOOKUP(Reach12[[#This Row],[Station]],[11]!Reach12[[Station]:[Q1''2025]],6,0)</f>
        <v>0</v>
      </c>
      <c r="G262" s="2">
        <f>Reach12[[#This Row],[Q1''2025]]-Reach12[[#This Row],[Q4''2024]]</f>
        <v>0</v>
      </c>
    </row>
    <row r="263" spans="1:7" x14ac:dyDescent="0.45">
      <c r="A263" s="3" t="s">
        <v>105</v>
      </c>
      <c r="B263" s="3">
        <v>0</v>
      </c>
      <c r="C263" s="3">
        <v>0</v>
      </c>
      <c r="D263" s="3">
        <v>0</v>
      </c>
      <c r="E263" s="3">
        <v>0</v>
      </c>
      <c r="F263" s="2">
        <f>VLOOKUP(Reach12[[#This Row],[Station]],[11]!Reach12[[Station]:[Q1''2025]],6,0)</f>
        <v>0</v>
      </c>
      <c r="G263" s="2">
        <f>Reach12[[#This Row],[Q1''2025]]-Reach12[[#This Row],[Q4''2024]]</f>
        <v>0</v>
      </c>
    </row>
    <row r="264" spans="1:7" x14ac:dyDescent="0.45">
      <c r="A264" s="3" t="s">
        <v>294</v>
      </c>
      <c r="B264" s="3">
        <v>0</v>
      </c>
      <c r="C264" s="3">
        <v>0</v>
      </c>
      <c r="D264" s="3">
        <v>0</v>
      </c>
      <c r="E264" s="3">
        <v>0</v>
      </c>
      <c r="F264" s="2">
        <f>VLOOKUP(Reach12[[#This Row],[Station]],[11]!Reach12[[Station]:[Q1''2025]],6,0)</f>
        <v>0</v>
      </c>
      <c r="G264" s="2">
        <f>Reach12[[#This Row],[Q1''2025]]-Reach12[[#This Row],[Q4''2024]]</f>
        <v>0</v>
      </c>
    </row>
    <row r="265" spans="1:7" x14ac:dyDescent="0.45">
      <c r="A265" s="3" t="s">
        <v>313</v>
      </c>
      <c r="B265" s="3">
        <v>0</v>
      </c>
      <c r="C265" s="3">
        <v>0</v>
      </c>
      <c r="D265" s="3">
        <v>2.9999999999999997E-4</v>
      </c>
      <c r="E265" s="3">
        <v>0</v>
      </c>
      <c r="F265" s="2">
        <f>VLOOKUP(Reach12[[#This Row],[Station]],[11]!Reach12[[Station]:[Q1''2025]],6,0)</f>
        <v>0</v>
      </c>
      <c r="G265" s="2">
        <f>Reach12[[#This Row],[Q1''2025]]-Reach12[[#This Row],[Q4''2024]]</f>
        <v>0</v>
      </c>
    </row>
    <row r="266" spans="1:7" x14ac:dyDescent="0.45">
      <c r="A266" s="3" t="s">
        <v>99</v>
      </c>
      <c r="B266" s="3">
        <v>0</v>
      </c>
      <c r="C266" s="3">
        <v>0</v>
      </c>
      <c r="D266" s="3">
        <v>0</v>
      </c>
      <c r="E266" s="3">
        <v>0</v>
      </c>
      <c r="F266" s="2">
        <f>VLOOKUP(Reach12[[#This Row],[Station]],[11]!Reach12[[Station]:[Q1''2025]],6,0)</f>
        <v>0</v>
      </c>
      <c r="G266" s="2">
        <f>Reach12[[#This Row],[Q1''2025]]-Reach12[[#This Row],[Q4''2024]]</f>
        <v>0</v>
      </c>
    </row>
    <row r="267" spans="1:7" x14ac:dyDescent="0.45">
      <c r="A267" s="3" t="s">
        <v>115</v>
      </c>
      <c r="B267" s="3">
        <v>0</v>
      </c>
      <c r="C267" s="3">
        <v>0</v>
      </c>
      <c r="D267" s="3">
        <v>0</v>
      </c>
      <c r="E267" s="3">
        <v>0</v>
      </c>
      <c r="F267" s="2">
        <f>VLOOKUP(Reach12[[#This Row],[Station]],[11]!Reach12[[Station]:[Q1''2025]],6,0)</f>
        <v>0</v>
      </c>
      <c r="G267" s="2">
        <f>Reach12[[#This Row],[Q1''2025]]-Reach12[[#This Row],[Q4''2024]]</f>
        <v>0</v>
      </c>
    </row>
    <row r="268" spans="1:7" x14ac:dyDescent="0.45">
      <c r="A268" s="3" t="s">
        <v>100</v>
      </c>
      <c r="B268" s="3">
        <v>0</v>
      </c>
      <c r="C268" s="3">
        <v>0</v>
      </c>
      <c r="D268" s="3">
        <v>0</v>
      </c>
      <c r="E268" s="3">
        <v>0</v>
      </c>
      <c r="F268" s="2">
        <f>VLOOKUP(Reach12[[#This Row],[Station]],[11]!Reach12[[Station]:[Q1''2025]],6,0)</f>
        <v>0</v>
      </c>
      <c r="G268" s="2">
        <f>Reach12[[#This Row],[Q1''2025]]-Reach12[[#This Row],[Q4''2024]]</f>
        <v>0</v>
      </c>
    </row>
    <row r="269" spans="1:7" x14ac:dyDescent="0.45">
      <c r="A269" s="3" t="s">
        <v>116</v>
      </c>
      <c r="B269" s="3">
        <v>0</v>
      </c>
      <c r="C269" s="3">
        <v>0</v>
      </c>
      <c r="D269" s="3">
        <v>0</v>
      </c>
      <c r="E269" s="3">
        <v>0</v>
      </c>
      <c r="F269" s="2">
        <f>VLOOKUP(Reach12[[#This Row],[Station]],[11]!Reach12[[Station]:[Q1''2025]],6,0)</f>
        <v>0</v>
      </c>
      <c r="G269" s="2">
        <f>Reach12[[#This Row],[Q1''2025]]-Reach12[[#This Row],[Q4''2024]]</f>
        <v>0</v>
      </c>
    </row>
    <row r="270" spans="1:7" x14ac:dyDescent="0.45">
      <c r="A270" s="3" t="s">
        <v>104</v>
      </c>
      <c r="B270" s="3">
        <v>0</v>
      </c>
      <c r="C270" s="3">
        <v>0</v>
      </c>
      <c r="D270" s="3">
        <v>0</v>
      </c>
      <c r="E270" s="3">
        <v>0</v>
      </c>
      <c r="F270" s="2">
        <f>VLOOKUP(Reach12[[#This Row],[Station]],[11]!Reach12[[Station]:[Q1''2025]],6,0)</f>
        <v>0</v>
      </c>
      <c r="G270" s="2">
        <f>Reach12[[#This Row],[Q1''2025]]-Reach12[[#This Row],[Q4''2024]]</f>
        <v>0</v>
      </c>
    </row>
    <row r="271" spans="1:7" x14ac:dyDescent="0.45">
      <c r="A271" s="3" t="s">
        <v>114</v>
      </c>
      <c r="B271" s="3">
        <v>0</v>
      </c>
      <c r="C271" s="3">
        <v>0</v>
      </c>
      <c r="D271" s="3">
        <v>0</v>
      </c>
      <c r="E271" s="3">
        <v>0</v>
      </c>
      <c r="F271" s="2">
        <f>VLOOKUP(Reach12[[#This Row],[Station]],[11]!Reach12[[Station]:[Q1''2025]],6,0)</f>
        <v>0</v>
      </c>
      <c r="G271" s="2">
        <f>Reach12[[#This Row],[Q1''2025]]-Reach12[[#This Row],[Q4''2024]]</f>
        <v>0</v>
      </c>
    </row>
    <row r="272" spans="1:7" x14ac:dyDescent="0.45">
      <c r="A272" s="3" t="s">
        <v>101</v>
      </c>
      <c r="B272" s="3">
        <v>0</v>
      </c>
      <c r="C272" s="3">
        <v>0</v>
      </c>
      <c r="D272" s="3">
        <v>2.9999999999999997E-4</v>
      </c>
      <c r="E272" s="3">
        <v>0</v>
      </c>
      <c r="F272" s="2">
        <f>VLOOKUP(Reach12[[#This Row],[Station]],[11]!Reach12[[Station]:[Q1''2025]],6,0)</f>
        <v>0</v>
      </c>
      <c r="G272" s="2">
        <f>Reach12[[#This Row],[Q1''2025]]-Reach12[[#This Row],[Q4''2024]]</f>
        <v>0</v>
      </c>
    </row>
    <row r="273" spans="1:7" x14ac:dyDescent="0.45">
      <c r="A273" s="3" t="s">
        <v>171</v>
      </c>
      <c r="B273" s="3">
        <v>0</v>
      </c>
      <c r="C273" s="3">
        <v>0</v>
      </c>
      <c r="D273" s="3">
        <v>0</v>
      </c>
      <c r="E273" s="3">
        <v>0</v>
      </c>
      <c r="F273" s="2">
        <f>VLOOKUP(Reach12[[#This Row],[Station]],[11]!Reach12[[Station]:[Q1''2025]],6,0)</f>
        <v>0</v>
      </c>
      <c r="G273" s="2">
        <f>Reach12[[#This Row],[Q1''2025]]-Reach12[[#This Row],[Q4''2024]]</f>
        <v>0</v>
      </c>
    </row>
    <row r="274" spans="1:7" x14ac:dyDescent="0.45">
      <c r="A274" s="3" t="s">
        <v>113</v>
      </c>
      <c r="B274" s="3">
        <v>0</v>
      </c>
      <c r="C274" s="3">
        <v>0</v>
      </c>
      <c r="D274" s="3">
        <v>0</v>
      </c>
      <c r="E274" s="3">
        <v>0</v>
      </c>
      <c r="F274" s="2">
        <f>VLOOKUP(Reach12[[#This Row],[Station]],[11]!Reach12[[Station]:[Q1''2025]],6,0)</f>
        <v>0</v>
      </c>
      <c r="G274" s="2">
        <f>Reach12[[#This Row],[Q1''2025]]-Reach12[[#This Row],[Q4''2024]]</f>
        <v>0</v>
      </c>
    </row>
    <row r="275" spans="1:7" x14ac:dyDescent="0.45">
      <c r="A275" s="3" t="s">
        <v>112</v>
      </c>
      <c r="B275" s="3">
        <v>0</v>
      </c>
      <c r="C275" s="3">
        <v>0</v>
      </c>
      <c r="D275" s="3">
        <v>0</v>
      </c>
      <c r="E275" s="3">
        <v>0</v>
      </c>
      <c r="F275" s="2">
        <f>VLOOKUP(Reach12[[#This Row],[Station]],[11]!Reach12[[Station]:[Q1''2025]],6,0)</f>
        <v>0</v>
      </c>
      <c r="G275" s="2">
        <f>Reach12[[#This Row],[Q1''2025]]-Reach12[[#This Row],[Q4''2024]]</f>
        <v>0</v>
      </c>
    </row>
    <row r="276" spans="1:7" x14ac:dyDescent="0.45">
      <c r="A276" s="3" t="s">
        <v>330</v>
      </c>
      <c r="B276" s="3">
        <v>0</v>
      </c>
      <c r="C276" s="3">
        <v>0</v>
      </c>
      <c r="D276" s="3">
        <v>0</v>
      </c>
      <c r="E276" s="3">
        <v>0</v>
      </c>
      <c r="F276" s="2">
        <f>VLOOKUP(Reach12[[#This Row],[Station]],[11]!Reach12[[Station]:[Q1''2025]],6,0)</f>
        <v>0</v>
      </c>
      <c r="G276" s="2">
        <f>Reach12[[#This Row],[Q1''2025]]-Reach12[[#This Row],[Q4''2024]]</f>
        <v>0</v>
      </c>
    </row>
    <row r="277" spans="1:7" x14ac:dyDescent="0.45">
      <c r="A277" s="3" t="s">
        <v>326</v>
      </c>
      <c r="B277" s="3">
        <v>0</v>
      </c>
      <c r="C277" s="3">
        <v>0</v>
      </c>
      <c r="D277" s="3">
        <v>0</v>
      </c>
      <c r="E277" s="3">
        <v>0</v>
      </c>
      <c r="F277" s="2">
        <f>VLOOKUP(Reach12[[#This Row],[Station]],[11]!Reach12[[Station]:[Q1''2025]],6,0)</f>
        <v>0</v>
      </c>
      <c r="G277" s="2">
        <f>Reach12[[#This Row],[Q1''2025]]-Reach12[[#This Row],[Q4''2024]]</f>
        <v>0</v>
      </c>
    </row>
    <row r="278" spans="1:7" x14ac:dyDescent="0.45">
      <c r="A278" s="3" t="s">
        <v>484</v>
      </c>
      <c r="B278" s="3"/>
      <c r="C278" s="3"/>
      <c r="D278" s="3">
        <v>0</v>
      </c>
      <c r="E278" s="3">
        <v>0</v>
      </c>
      <c r="F278" s="2">
        <f>VLOOKUP(Reach12[[#This Row],[Station]],[11]!Reach12[[Station]:[Q1''2025]],6,0)</f>
        <v>0</v>
      </c>
      <c r="G278" s="2">
        <f>Reach12[[#This Row],[Q1''2025]]-Reach12[[#This Row],[Q4''2024]]</f>
        <v>0</v>
      </c>
    </row>
    <row r="279" spans="1:7" x14ac:dyDescent="0.45">
      <c r="A279" s="3" t="s">
        <v>332</v>
      </c>
      <c r="B279" s="3">
        <v>4.0000000000000002E-4</v>
      </c>
      <c r="C279" s="3">
        <v>0</v>
      </c>
      <c r="D279" s="3">
        <v>1E-4</v>
      </c>
      <c r="E279" s="3">
        <v>0</v>
      </c>
      <c r="F279" s="2">
        <f>VLOOKUP(Reach12[[#This Row],[Station]],[11]!Reach12[[Station]:[Q1''2025]],6,0)</f>
        <v>0</v>
      </c>
      <c r="G279" s="2">
        <f>Reach12[[#This Row],[Q1''2025]]-Reach12[[#This Row],[Q4''2024]]</f>
        <v>0</v>
      </c>
    </row>
    <row r="280" spans="1:7" x14ac:dyDescent="0.45">
      <c r="A280" s="3" t="s">
        <v>328</v>
      </c>
      <c r="B280" s="3">
        <v>1E-4</v>
      </c>
      <c r="C280" s="3">
        <v>0</v>
      </c>
      <c r="D280" s="3">
        <v>0</v>
      </c>
      <c r="E280" s="3">
        <v>0</v>
      </c>
      <c r="F280" s="2">
        <f>VLOOKUP(Reach12[[#This Row],[Station]],[11]!Reach12[[Station]:[Q1''2025]],6,0)</f>
        <v>0</v>
      </c>
      <c r="G280" s="2">
        <f>Reach12[[#This Row],[Q1''2025]]-Reach12[[#This Row],[Q4''2024]]</f>
        <v>0</v>
      </c>
    </row>
    <row r="281" spans="1:7" x14ac:dyDescent="0.45">
      <c r="A281" s="3" t="s">
        <v>87</v>
      </c>
      <c r="B281" s="3">
        <v>2.9999999999999997E-4</v>
      </c>
      <c r="C281" s="3">
        <v>0</v>
      </c>
      <c r="D281" s="3">
        <v>0</v>
      </c>
      <c r="E281" s="3">
        <v>0</v>
      </c>
      <c r="F281" s="2">
        <f>VLOOKUP(Reach12[[#This Row],[Station]],[11]!Reach12[[Station]:[Q1''2025]],6,0)</f>
        <v>0</v>
      </c>
      <c r="G281" s="2">
        <f>Reach12[[#This Row],[Q1''2025]]-Reach12[[#This Row],[Q4''2024]]</f>
        <v>0</v>
      </c>
    </row>
    <row r="282" spans="1:7" x14ac:dyDescent="0.45">
      <c r="A282" s="3" t="s">
        <v>241</v>
      </c>
      <c r="B282" s="3">
        <v>0</v>
      </c>
      <c r="C282" s="3">
        <v>0</v>
      </c>
      <c r="D282" s="3">
        <v>0</v>
      </c>
      <c r="E282" s="3">
        <v>0</v>
      </c>
      <c r="F282" s="2">
        <f>VLOOKUP(Reach12[[#This Row],[Station]],[11]!Reach12[[Station]:[Q1''2025]],6,0)</f>
        <v>0</v>
      </c>
      <c r="G282" s="2">
        <f>Reach12[[#This Row],[Q1''2025]]-Reach12[[#This Row],[Q4''2024]]</f>
        <v>0</v>
      </c>
    </row>
    <row r="283" spans="1:7" x14ac:dyDescent="0.45">
      <c r="A283" s="3" t="s">
        <v>351</v>
      </c>
      <c r="B283" s="3">
        <v>0</v>
      </c>
      <c r="C283" s="3">
        <v>0</v>
      </c>
      <c r="D283" s="3">
        <v>0</v>
      </c>
      <c r="E283" s="3">
        <v>0</v>
      </c>
      <c r="F283" s="2">
        <f>VLOOKUP(Reach12[[#This Row],[Station]],[11]!Reach12[[Station]:[Q1''2025]],6,0)</f>
        <v>0</v>
      </c>
      <c r="G283" s="2">
        <f>Reach12[[#This Row],[Q1''2025]]-Reach12[[#This Row],[Q4''2024]]</f>
        <v>0</v>
      </c>
    </row>
    <row r="284" spans="1:7" x14ac:dyDescent="0.45">
      <c r="A284" s="3" t="s">
        <v>345</v>
      </c>
      <c r="B284" s="3">
        <v>0</v>
      </c>
      <c r="C284" s="3">
        <v>0</v>
      </c>
      <c r="D284" s="3">
        <v>0</v>
      </c>
      <c r="E284" s="3">
        <v>0</v>
      </c>
      <c r="F284" s="2">
        <f>VLOOKUP(Reach12[[#This Row],[Station]],[11]!Reach12[[Station]:[Q1''2025]],6,0)</f>
        <v>0</v>
      </c>
      <c r="G284" s="2">
        <f>Reach12[[#This Row],[Q1''2025]]-Reach12[[#This Row],[Q4''2024]]</f>
        <v>0</v>
      </c>
    </row>
    <row r="285" spans="1:7" x14ac:dyDescent="0.45">
      <c r="A285" s="3" t="s">
        <v>323</v>
      </c>
      <c r="B285" s="3">
        <v>0</v>
      </c>
      <c r="C285" s="3">
        <v>0</v>
      </c>
      <c r="D285" s="3">
        <v>0</v>
      </c>
      <c r="E285" s="3">
        <v>0</v>
      </c>
      <c r="F285" s="2">
        <f>VLOOKUP(Reach12[[#This Row],[Station]],[11]!Reach12[[Station]:[Q1''2025]],6,0)</f>
        <v>0</v>
      </c>
      <c r="G285" s="2">
        <f>Reach12[[#This Row],[Q1''2025]]-Reach12[[#This Row],[Q4''2024]]</f>
        <v>0</v>
      </c>
    </row>
    <row r="286" spans="1:7" x14ac:dyDescent="0.45">
      <c r="A286" s="3" t="s">
        <v>346</v>
      </c>
      <c r="B286" s="3">
        <v>0</v>
      </c>
      <c r="C286" s="3">
        <v>0</v>
      </c>
      <c r="D286" s="3">
        <v>0</v>
      </c>
      <c r="E286" s="3">
        <v>0</v>
      </c>
      <c r="F286" s="2">
        <f>VLOOKUP(Reach12[[#This Row],[Station]],[11]!Reach12[[Station]:[Q1''2025]],6,0)</f>
        <v>0</v>
      </c>
      <c r="G286" s="2">
        <f>Reach12[[#This Row],[Q1''2025]]-Reach12[[#This Row],[Q4''2024]]</f>
        <v>0</v>
      </c>
    </row>
    <row r="287" spans="1:7" x14ac:dyDescent="0.45">
      <c r="A287" s="3" t="s">
        <v>347</v>
      </c>
      <c r="B287" s="3">
        <v>0</v>
      </c>
      <c r="C287" s="3">
        <v>0</v>
      </c>
      <c r="D287" s="3">
        <v>0</v>
      </c>
      <c r="E287" s="3">
        <v>0</v>
      </c>
      <c r="F287" s="2">
        <f>VLOOKUP(Reach12[[#This Row],[Station]],[11]!Reach12[[Station]:[Q1''2025]],6,0)</f>
        <v>0</v>
      </c>
      <c r="G287" s="2">
        <f>Reach12[[#This Row],[Q1''2025]]-Reach12[[#This Row],[Q4''2024]]</f>
        <v>0</v>
      </c>
    </row>
    <row r="288" spans="1:7" x14ac:dyDescent="0.45">
      <c r="A288" s="3" t="s">
        <v>341</v>
      </c>
      <c r="B288" s="3">
        <v>0</v>
      </c>
      <c r="C288" s="3">
        <v>0</v>
      </c>
      <c r="D288" s="3">
        <v>0</v>
      </c>
      <c r="E288" s="3">
        <v>0</v>
      </c>
      <c r="F288" s="2">
        <f>VLOOKUP(Reach12[[#This Row],[Station]],[11]!Reach12[[Station]:[Q1''2025]],6,0)</f>
        <v>0</v>
      </c>
      <c r="G288" s="2">
        <f>Reach12[[#This Row],[Q1''2025]]-Reach12[[#This Row],[Q4''2024]]</f>
        <v>0</v>
      </c>
    </row>
    <row r="289" spans="1:7" x14ac:dyDescent="0.45">
      <c r="A289" s="3" t="s">
        <v>233</v>
      </c>
      <c r="B289" s="3">
        <v>0</v>
      </c>
      <c r="C289" s="3">
        <v>0</v>
      </c>
      <c r="D289" s="3">
        <v>0</v>
      </c>
      <c r="E289" s="3">
        <v>0</v>
      </c>
      <c r="F289" s="2">
        <f>VLOOKUP(Reach12[[#This Row],[Station]],[11]!Reach12[[Station]:[Q1''2025]],6,0)</f>
        <v>0</v>
      </c>
      <c r="G289" s="2">
        <f>Reach12[[#This Row],[Q1''2025]]-Reach12[[#This Row],[Q4''2024]]</f>
        <v>0</v>
      </c>
    </row>
    <row r="290" spans="1:7" x14ac:dyDescent="0.45">
      <c r="A290" s="3" t="s">
        <v>343</v>
      </c>
      <c r="B290" s="3">
        <v>1E-4</v>
      </c>
      <c r="C290" s="3">
        <v>0</v>
      </c>
      <c r="D290" s="3">
        <v>0</v>
      </c>
      <c r="E290" s="3">
        <v>0</v>
      </c>
      <c r="F290" s="2">
        <f>VLOOKUP(Reach12[[#This Row],[Station]],[11]!Reach12[[Station]:[Q1''2025]],6,0)</f>
        <v>0</v>
      </c>
      <c r="G290" s="2">
        <f>Reach12[[#This Row],[Q1''2025]]-Reach12[[#This Row],[Q4''2024]]</f>
        <v>0</v>
      </c>
    </row>
    <row r="291" spans="1:7" x14ac:dyDescent="0.45">
      <c r="A291" s="3" t="s">
        <v>382</v>
      </c>
      <c r="B291" s="3">
        <v>1E-4</v>
      </c>
      <c r="C291" s="3">
        <v>0</v>
      </c>
      <c r="D291" s="3">
        <v>0</v>
      </c>
      <c r="E291" s="3">
        <v>0</v>
      </c>
      <c r="F291" s="2">
        <f>VLOOKUP(Reach12[[#This Row],[Station]],[11]!Reach12[[Station]:[Q1''2025]],6,0)</f>
        <v>0</v>
      </c>
      <c r="G291" s="2">
        <f>Reach12[[#This Row],[Q1''2025]]-Reach12[[#This Row],[Q4''2024]]</f>
        <v>0</v>
      </c>
    </row>
    <row r="292" spans="1:7" x14ac:dyDescent="0.45">
      <c r="A292" s="3" t="s">
        <v>194</v>
      </c>
      <c r="B292" s="3">
        <v>0</v>
      </c>
      <c r="C292" s="3">
        <v>0</v>
      </c>
      <c r="D292" s="3">
        <v>0</v>
      </c>
      <c r="E292" s="3">
        <v>0</v>
      </c>
      <c r="F292" s="2">
        <f>VLOOKUP(Reach12[[#This Row],[Station]],[11]!Reach12[[Station]:[Q1''2025]],6,0)</f>
        <v>0</v>
      </c>
      <c r="G292" s="2">
        <f>Reach12[[#This Row],[Q1''2025]]-Reach12[[#This Row],[Q4''2024]]</f>
        <v>0</v>
      </c>
    </row>
    <row r="293" spans="1:7" x14ac:dyDescent="0.45">
      <c r="A293" s="3" t="s">
        <v>333</v>
      </c>
      <c r="B293" s="3">
        <v>0</v>
      </c>
      <c r="C293" s="3">
        <v>0</v>
      </c>
      <c r="D293" s="3">
        <v>0</v>
      </c>
      <c r="E293" s="3">
        <v>0</v>
      </c>
      <c r="F293" s="2">
        <f>VLOOKUP(Reach12[[#This Row],[Station]],[11]!Reach12[[Station]:[Q1''2025]],6,0)</f>
        <v>0</v>
      </c>
      <c r="G293" s="2">
        <f>Reach12[[#This Row],[Q1''2025]]-Reach12[[#This Row],[Q4''2024]]</f>
        <v>0</v>
      </c>
    </row>
    <row r="294" spans="1:7" x14ac:dyDescent="0.45">
      <c r="A294" s="3" t="s">
        <v>88</v>
      </c>
      <c r="B294" s="3">
        <v>0</v>
      </c>
      <c r="C294" s="3">
        <v>1E-4</v>
      </c>
      <c r="D294" s="3">
        <v>0</v>
      </c>
      <c r="E294" s="3">
        <v>0</v>
      </c>
      <c r="F294" s="2">
        <f>VLOOKUP(Reach12[[#This Row],[Station]],[11]!Reach12[[Station]:[Q1''2025]],6,0)</f>
        <v>0</v>
      </c>
      <c r="G294" s="2">
        <f>Reach12[[#This Row],[Q1''2025]]-Reach12[[#This Row],[Q4''2024]]</f>
        <v>0</v>
      </c>
    </row>
    <row r="295" spans="1:7" x14ac:dyDescent="0.45">
      <c r="A295" s="3" t="s">
        <v>165</v>
      </c>
      <c r="B295" s="3">
        <v>0</v>
      </c>
      <c r="C295" s="3">
        <v>0</v>
      </c>
      <c r="D295" s="3">
        <v>0</v>
      </c>
      <c r="E295" s="3">
        <v>0</v>
      </c>
      <c r="F295" s="2">
        <f>VLOOKUP(Reach12[[#This Row],[Station]],[11]!Reach12[[Station]:[Q1''2025]],6,0)</f>
        <v>0</v>
      </c>
      <c r="G295" s="2">
        <f>Reach12[[#This Row],[Q1''2025]]-Reach12[[#This Row],[Q4''2024]]</f>
        <v>0</v>
      </c>
    </row>
    <row r="296" spans="1:7" x14ac:dyDescent="0.45">
      <c r="A296" s="3" t="s">
        <v>50</v>
      </c>
      <c r="B296" s="3">
        <v>0</v>
      </c>
      <c r="C296" s="3">
        <v>0</v>
      </c>
      <c r="D296" s="3">
        <v>0</v>
      </c>
      <c r="E296" s="3">
        <v>0</v>
      </c>
      <c r="F296" s="2">
        <f>VLOOKUP(Reach12[[#This Row],[Station]],[11]!Reach12[[Station]:[Q1''2025]],6,0)</f>
        <v>0</v>
      </c>
      <c r="G296" s="2">
        <f>Reach12[[#This Row],[Q1''2025]]-Reach12[[#This Row],[Q4''2024]]</f>
        <v>0</v>
      </c>
    </row>
    <row r="297" spans="1:7" x14ac:dyDescent="0.45">
      <c r="A297" s="3" t="s">
        <v>223</v>
      </c>
      <c r="B297" s="3">
        <v>0</v>
      </c>
      <c r="C297" s="3">
        <v>0</v>
      </c>
      <c r="D297" s="3">
        <v>0</v>
      </c>
      <c r="E297" s="3">
        <v>0</v>
      </c>
      <c r="F297" s="2">
        <f>VLOOKUP(Reach12[[#This Row],[Station]],[11]!Reach12[[Station]:[Q1''2025]],6,0)</f>
        <v>0</v>
      </c>
      <c r="G297" s="2">
        <f>Reach12[[#This Row],[Q1''2025]]-Reach12[[#This Row],[Q4''2024]]</f>
        <v>0</v>
      </c>
    </row>
    <row r="298" spans="1:7" x14ac:dyDescent="0.45">
      <c r="A298" s="3" t="s">
        <v>368</v>
      </c>
      <c r="B298" s="3">
        <v>0</v>
      </c>
      <c r="C298" s="3">
        <v>1E-4</v>
      </c>
      <c r="D298" s="3">
        <v>0</v>
      </c>
      <c r="E298" s="3">
        <v>0</v>
      </c>
      <c r="F298" s="2">
        <f>VLOOKUP(Reach12[[#This Row],[Station]],[11]!Reach12[[Station]:[Q1''2025]],6,0)</f>
        <v>0</v>
      </c>
      <c r="G298" s="2">
        <f>Reach12[[#This Row],[Q1''2025]]-Reach12[[#This Row],[Q4''2024]]</f>
        <v>0</v>
      </c>
    </row>
    <row r="299" spans="1:7" x14ac:dyDescent="0.45">
      <c r="A299" s="3" t="s">
        <v>183</v>
      </c>
      <c r="B299" s="3">
        <v>0</v>
      </c>
      <c r="C299" s="3">
        <v>0</v>
      </c>
      <c r="D299" s="3">
        <v>0</v>
      </c>
      <c r="E299" s="3">
        <v>0</v>
      </c>
      <c r="F299" s="2">
        <f>VLOOKUP(Reach12[[#This Row],[Station]],[11]!Reach12[[Station]:[Q1''2025]],6,0)</f>
        <v>0</v>
      </c>
      <c r="G299" s="2">
        <f>Reach12[[#This Row],[Q1''2025]]-Reach12[[#This Row],[Q4''2024]]</f>
        <v>0</v>
      </c>
    </row>
    <row r="300" spans="1:7" x14ac:dyDescent="0.45">
      <c r="A300" s="3" t="s">
        <v>176</v>
      </c>
      <c r="B300" s="3">
        <v>0</v>
      </c>
      <c r="C300" s="3">
        <v>0</v>
      </c>
      <c r="D300" s="3">
        <v>0</v>
      </c>
      <c r="E300" s="3">
        <v>0</v>
      </c>
      <c r="F300" s="2">
        <f>VLOOKUP(Reach12[[#This Row],[Station]],[11]!Reach12[[Station]:[Q1''2025]],6,0)</f>
        <v>0</v>
      </c>
      <c r="G300" s="2">
        <f>Reach12[[#This Row],[Q1''2025]]-Reach12[[#This Row],[Q4''2024]]</f>
        <v>0</v>
      </c>
    </row>
    <row r="301" spans="1:7" x14ac:dyDescent="0.45">
      <c r="A301" s="3" t="s">
        <v>372</v>
      </c>
      <c r="B301" s="3">
        <v>0</v>
      </c>
      <c r="C301" s="3">
        <v>0</v>
      </c>
      <c r="D301" s="3">
        <v>0</v>
      </c>
      <c r="E301" s="3">
        <v>0</v>
      </c>
      <c r="F301" s="2">
        <f>VLOOKUP(Reach12[[#This Row],[Station]],[11]!Reach12[[Station]:[Q1''2025]],6,0)</f>
        <v>0</v>
      </c>
      <c r="G301" s="2">
        <f>Reach12[[#This Row],[Q1''2025]]-Reach12[[#This Row],[Q4''2024]]</f>
        <v>0</v>
      </c>
    </row>
    <row r="302" spans="1:7" x14ac:dyDescent="0.45">
      <c r="A302" s="3" t="s">
        <v>462</v>
      </c>
      <c r="B302" s="3"/>
      <c r="C302" s="3"/>
      <c r="D302" s="3">
        <v>0</v>
      </c>
      <c r="E302" s="3">
        <v>0</v>
      </c>
      <c r="F302" s="2">
        <f>VLOOKUP(Reach12[[#This Row],[Station]],[11]!Reach12[[Station]:[Q1''2025]],6,0)</f>
        <v>0</v>
      </c>
      <c r="G302" s="2">
        <f>Reach12[[#This Row],[Q1''2025]]-Reach12[[#This Row],[Q4''2024]]</f>
        <v>0</v>
      </c>
    </row>
    <row r="303" spans="1:7" x14ac:dyDescent="0.45">
      <c r="A303" s="3" t="s">
        <v>378</v>
      </c>
      <c r="B303" s="3">
        <v>0</v>
      </c>
      <c r="C303" s="3">
        <v>0</v>
      </c>
      <c r="D303" s="3">
        <v>0</v>
      </c>
      <c r="E303" s="3">
        <v>0</v>
      </c>
      <c r="F303" s="2">
        <f>VLOOKUP(Reach12[[#This Row],[Station]],[11]!Reach12[[Station]:[Q1''2025]],6,0)</f>
        <v>0</v>
      </c>
      <c r="G303" s="2">
        <f>Reach12[[#This Row],[Q1''2025]]-Reach12[[#This Row],[Q4''2024]]</f>
        <v>0</v>
      </c>
    </row>
    <row r="304" spans="1:7" x14ac:dyDescent="0.45">
      <c r="A304" s="3" t="s">
        <v>232</v>
      </c>
      <c r="B304" s="3">
        <v>0</v>
      </c>
      <c r="C304" s="3">
        <v>0</v>
      </c>
      <c r="D304" s="3">
        <v>0</v>
      </c>
      <c r="E304" s="3">
        <v>0</v>
      </c>
      <c r="F304" s="2">
        <f>VLOOKUP(Reach12[[#This Row],[Station]],[11]!Reach12[[Station]:[Q1''2025]],6,0)</f>
        <v>0</v>
      </c>
      <c r="G304" s="2">
        <f>Reach12[[#This Row],[Q1''2025]]-Reach12[[#This Row],[Q4''2024]]</f>
        <v>0</v>
      </c>
    </row>
    <row r="305" spans="1:7" x14ac:dyDescent="0.45">
      <c r="A305" s="3" t="s">
        <v>334</v>
      </c>
      <c r="B305" s="3">
        <v>0</v>
      </c>
      <c r="C305" s="3">
        <v>0</v>
      </c>
      <c r="D305" s="3">
        <v>0</v>
      </c>
      <c r="E305" s="3">
        <v>0</v>
      </c>
      <c r="F305" s="2">
        <f>VLOOKUP(Reach12[[#This Row],[Station]],[11]!Reach12[[Station]:[Q1''2025]],6,0)</f>
        <v>0</v>
      </c>
      <c r="G305" s="2">
        <f>Reach12[[#This Row],[Q1''2025]]-Reach12[[#This Row],[Q4''2024]]</f>
        <v>0</v>
      </c>
    </row>
    <row r="306" spans="1:7" x14ac:dyDescent="0.45">
      <c r="A306" s="3" t="s">
        <v>380</v>
      </c>
      <c r="B306" s="3">
        <v>0</v>
      </c>
      <c r="C306" s="3">
        <v>0</v>
      </c>
      <c r="D306" s="3">
        <v>0</v>
      </c>
      <c r="E306" s="3">
        <v>0</v>
      </c>
      <c r="F306" s="2">
        <f>VLOOKUP(Reach12[[#This Row],[Station]],[11]!Reach12[[Station]:[Q1''2025]],6,0)</f>
        <v>0</v>
      </c>
      <c r="G306" s="2">
        <f>Reach12[[#This Row],[Q1''2025]]-Reach12[[#This Row],[Q4''2024]]</f>
        <v>0</v>
      </c>
    </row>
    <row r="307" spans="1:7" x14ac:dyDescent="0.45">
      <c r="A307" s="3" t="s">
        <v>83</v>
      </c>
      <c r="B307" s="3">
        <v>0</v>
      </c>
      <c r="C307" s="3">
        <v>0</v>
      </c>
      <c r="D307" s="3">
        <v>6.9999999999999999E-4</v>
      </c>
      <c r="E307" s="3">
        <v>0</v>
      </c>
      <c r="F307" s="2">
        <f>VLOOKUP(Reach12[[#This Row],[Station]],[11]!Reach12[[Station]:[Q1''2025]],6,0)</f>
        <v>0</v>
      </c>
      <c r="G307" s="2">
        <f>Reach12[[#This Row],[Q1''2025]]-Reach12[[#This Row],[Q4''2024]]</f>
        <v>0</v>
      </c>
    </row>
    <row r="308" spans="1:7" x14ac:dyDescent="0.45">
      <c r="A308" s="3" t="s">
        <v>373</v>
      </c>
      <c r="B308" s="3">
        <v>0</v>
      </c>
      <c r="C308" s="3">
        <v>0</v>
      </c>
      <c r="D308" s="3">
        <v>0</v>
      </c>
      <c r="E308" s="3">
        <v>0</v>
      </c>
      <c r="F308" s="2">
        <f>VLOOKUP(Reach12[[#This Row],[Station]],[11]!Reach12[[Station]:[Q1''2025]],6,0)</f>
        <v>0</v>
      </c>
      <c r="G308" s="2">
        <f>Reach12[[#This Row],[Q1''2025]]-Reach12[[#This Row],[Q4''2024]]</f>
        <v>0</v>
      </c>
    </row>
    <row r="309" spans="1:7" x14ac:dyDescent="0.45">
      <c r="A309" s="3" t="s">
        <v>374</v>
      </c>
      <c r="B309" s="3">
        <v>0</v>
      </c>
      <c r="C309" s="3">
        <v>0</v>
      </c>
      <c r="D309" s="3">
        <v>0</v>
      </c>
      <c r="E309" s="3">
        <v>0</v>
      </c>
      <c r="F309" s="2">
        <f>VLOOKUP(Reach12[[#This Row],[Station]],[11]!Reach12[[Station]:[Q1''2025]],6,0)</f>
        <v>0</v>
      </c>
      <c r="G309" s="2">
        <f>Reach12[[#This Row],[Q1''2025]]-Reach12[[#This Row],[Q4''2024]]</f>
        <v>0</v>
      </c>
    </row>
    <row r="310" spans="1:7" x14ac:dyDescent="0.45">
      <c r="A310" s="3" t="s">
        <v>377</v>
      </c>
      <c r="B310" s="3">
        <v>0</v>
      </c>
      <c r="C310" s="3">
        <v>0</v>
      </c>
      <c r="D310" s="3">
        <v>0</v>
      </c>
      <c r="E310" s="3">
        <v>0</v>
      </c>
      <c r="F310" s="2">
        <f>VLOOKUP(Reach12[[#This Row],[Station]],[11]!Reach12[[Station]:[Q1''2025]],6,0)</f>
        <v>0</v>
      </c>
      <c r="G310" s="2">
        <f>Reach12[[#This Row],[Q1''2025]]-Reach12[[#This Row],[Q4''2024]]</f>
        <v>0</v>
      </c>
    </row>
    <row r="311" spans="1:7" x14ac:dyDescent="0.45">
      <c r="A311" s="3" t="s">
        <v>314</v>
      </c>
      <c r="B311" s="3">
        <v>0</v>
      </c>
      <c r="C311" s="3">
        <v>0</v>
      </c>
      <c r="D311" s="3">
        <v>0</v>
      </c>
      <c r="E311" s="3">
        <v>0</v>
      </c>
      <c r="F311" s="2">
        <f>VLOOKUP(Reach12[[#This Row],[Station]],[11]!Reach12[[Station]:[Q1''2025]],6,0)</f>
        <v>0</v>
      </c>
      <c r="G311" s="2">
        <f>Reach12[[#This Row],[Q1''2025]]-Reach12[[#This Row],[Q4''2024]]</f>
        <v>0</v>
      </c>
    </row>
    <row r="312" spans="1:7" x14ac:dyDescent="0.45">
      <c r="A312" s="3" t="s">
        <v>51</v>
      </c>
      <c r="B312" s="3">
        <v>0</v>
      </c>
      <c r="C312" s="3">
        <v>0</v>
      </c>
      <c r="D312" s="3">
        <v>2.9999999999999997E-4</v>
      </c>
      <c r="E312" s="3">
        <v>0</v>
      </c>
      <c r="F312" s="2">
        <f>VLOOKUP(Reach12[[#This Row],[Station]],[11]!Reach12[[Station]:[Q1''2025]],6,0)</f>
        <v>0</v>
      </c>
      <c r="G312" s="2">
        <f>Reach12[[#This Row],[Q1''2025]]-Reach12[[#This Row],[Q4''2024]]</f>
        <v>0</v>
      </c>
    </row>
    <row r="313" spans="1:7" x14ac:dyDescent="0.45">
      <c r="A313" s="3" t="s">
        <v>75</v>
      </c>
      <c r="B313" s="3">
        <v>0</v>
      </c>
      <c r="C313" s="3">
        <v>0</v>
      </c>
      <c r="D313" s="3">
        <v>0</v>
      </c>
      <c r="E313" s="3">
        <v>0</v>
      </c>
      <c r="F313" s="2">
        <f>VLOOKUP(Reach12[[#This Row],[Station]],[11]!Reach12[[Station]:[Q1''2025]],6,0)</f>
        <v>0</v>
      </c>
      <c r="G313" s="2">
        <f>Reach12[[#This Row],[Q1''2025]]-Reach12[[#This Row],[Q4''2024]]</f>
        <v>0</v>
      </c>
    </row>
    <row r="314" spans="1:7" x14ac:dyDescent="0.45">
      <c r="A314" s="3" t="s">
        <v>84</v>
      </c>
      <c r="B314" s="3">
        <v>0</v>
      </c>
      <c r="C314" s="3">
        <v>0</v>
      </c>
      <c r="D314" s="3">
        <v>0</v>
      </c>
      <c r="E314" s="3">
        <v>0</v>
      </c>
      <c r="F314" s="2">
        <f>VLOOKUP(Reach12[[#This Row],[Station]],[11]!Reach12[[Station]:[Q1''2025]],6,0)</f>
        <v>0</v>
      </c>
      <c r="G314" s="2">
        <f>Reach12[[#This Row],[Q1''2025]]-Reach12[[#This Row],[Q4''2024]]</f>
        <v>0</v>
      </c>
    </row>
    <row r="315" spans="1:7" x14ac:dyDescent="0.45">
      <c r="A315" s="3" t="s">
        <v>89</v>
      </c>
      <c r="B315" s="3">
        <v>0</v>
      </c>
      <c r="C315" s="3">
        <v>0</v>
      </c>
      <c r="D315" s="3">
        <v>0</v>
      </c>
      <c r="E315" s="3">
        <v>0</v>
      </c>
      <c r="F315" s="2">
        <f>VLOOKUP(Reach12[[#This Row],[Station]],[11]!Reach12[[Station]:[Q1''2025]],6,0)</f>
        <v>0</v>
      </c>
      <c r="G315" s="2">
        <f>Reach12[[#This Row],[Q1''2025]]-Reach12[[#This Row],[Q4''2024]]</f>
        <v>0</v>
      </c>
    </row>
    <row r="316" spans="1:7" x14ac:dyDescent="0.45">
      <c r="A316" s="3" t="s">
        <v>486</v>
      </c>
      <c r="B316" s="3"/>
      <c r="C316" s="3"/>
      <c r="D316" s="3">
        <v>0</v>
      </c>
      <c r="E316" s="3">
        <v>0</v>
      </c>
      <c r="F316" s="2">
        <f>VLOOKUP(Reach12[[#This Row],[Station]],[11]!Reach12[[Station]:[Q1''2025]],6,0)</f>
        <v>0</v>
      </c>
      <c r="G316" s="2">
        <f>Reach12[[#This Row],[Q1''2025]]-Reach12[[#This Row],[Q4''2024]]</f>
        <v>0</v>
      </c>
    </row>
    <row r="317" spans="1:7" x14ac:dyDescent="0.45">
      <c r="A317" s="3" t="s">
        <v>162</v>
      </c>
      <c r="B317" s="3">
        <v>0</v>
      </c>
      <c r="C317" s="3">
        <v>0</v>
      </c>
      <c r="D317" s="3">
        <v>0</v>
      </c>
      <c r="E317" s="3">
        <v>0</v>
      </c>
      <c r="F317" s="2">
        <f>VLOOKUP(Reach12[[#This Row],[Station]],[11]!Reach12[[Station]:[Q1''2025]],6,0)</f>
        <v>0</v>
      </c>
      <c r="G317" s="2">
        <f>Reach12[[#This Row],[Q1''2025]]-Reach12[[#This Row],[Q4''2024]]</f>
        <v>0</v>
      </c>
    </row>
    <row r="318" spans="1:7" x14ac:dyDescent="0.45">
      <c r="A318" s="3" t="s">
        <v>85</v>
      </c>
      <c r="B318" s="3">
        <v>0</v>
      </c>
      <c r="C318" s="3">
        <v>0</v>
      </c>
      <c r="D318" s="3">
        <v>0</v>
      </c>
      <c r="E318" s="3">
        <v>0</v>
      </c>
      <c r="F318" s="2">
        <f>VLOOKUP(Reach12[[#This Row],[Station]],[11]!Reach12[[Station]:[Q1''2025]],6,0)</f>
        <v>0</v>
      </c>
      <c r="G318" s="2">
        <f>Reach12[[#This Row],[Q1''2025]]-Reach12[[#This Row],[Q4''2024]]</f>
        <v>0</v>
      </c>
    </row>
    <row r="319" spans="1:7" x14ac:dyDescent="0.45">
      <c r="A319" s="3" t="s">
        <v>441</v>
      </c>
      <c r="B319" s="3"/>
      <c r="C319" s="3">
        <v>1E-4</v>
      </c>
      <c r="D319" s="3">
        <v>0</v>
      </c>
      <c r="E319" s="3">
        <v>0</v>
      </c>
      <c r="F319" s="2">
        <f>VLOOKUP(Reach12[[#This Row],[Station]],[11]!Reach12[[Station]:[Q1''2025]],6,0)</f>
        <v>0</v>
      </c>
      <c r="G319" s="2">
        <f>Reach12[[#This Row],[Q1''2025]]-Reach12[[#This Row],[Q4''2024]]</f>
        <v>0</v>
      </c>
    </row>
    <row r="320" spans="1:7" x14ac:dyDescent="0.45">
      <c r="A320" s="3" t="s">
        <v>200</v>
      </c>
      <c r="B320" s="3">
        <v>0</v>
      </c>
      <c r="C320" s="3">
        <v>0</v>
      </c>
      <c r="D320" s="3">
        <v>0</v>
      </c>
      <c r="E320" s="3">
        <v>0</v>
      </c>
      <c r="F320" s="2">
        <f>VLOOKUP(Reach12[[#This Row],[Station]],[11]!Reach12[[Station]:[Q1''2025]],6,0)</f>
        <v>0</v>
      </c>
      <c r="G320" s="2">
        <f>Reach12[[#This Row],[Q1''2025]]-Reach12[[#This Row],[Q4''2024]]</f>
        <v>0</v>
      </c>
    </row>
    <row r="321" spans="1:7" x14ac:dyDescent="0.45">
      <c r="A321" s="3" t="s">
        <v>487</v>
      </c>
      <c r="B321" s="3"/>
      <c r="C321" s="3"/>
      <c r="D321" s="3">
        <v>1E-4</v>
      </c>
      <c r="E321" s="3">
        <v>0</v>
      </c>
      <c r="F321" s="2">
        <f>VLOOKUP(Reach12[[#This Row],[Station]],[11]!Reach12[[Station]:[Q1''2025]],6,0)</f>
        <v>0</v>
      </c>
      <c r="G321" s="2">
        <f>Reach12[[#This Row],[Q1''2025]]-Reach12[[#This Row],[Q4''2024]]</f>
        <v>0</v>
      </c>
    </row>
    <row r="322" spans="1:7" x14ac:dyDescent="0.45">
      <c r="A322" s="3" t="s">
        <v>60</v>
      </c>
      <c r="B322" s="3">
        <v>0</v>
      </c>
      <c r="C322" s="3">
        <v>0</v>
      </c>
      <c r="D322" s="3">
        <v>0</v>
      </c>
      <c r="E322" s="3">
        <v>0</v>
      </c>
      <c r="F322" s="2">
        <f>VLOOKUP(Reach12[[#This Row],[Station]],[11]!Reach12[[Station]:[Q1''2025]],6,0)</f>
        <v>0</v>
      </c>
      <c r="G322" s="2">
        <f>Reach12[[#This Row],[Q1''2025]]-Reach12[[#This Row],[Q4''2024]]</f>
        <v>0</v>
      </c>
    </row>
    <row r="323" spans="1:7" x14ac:dyDescent="0.45">
      <c r="A323" s="3" t="s">
        <v>68</v>
      </c>
      <c r="B323" s="3">
        <v>0</v>
      </c>
      <c r="C323" s="3">
        <v>0</v>
      </c>
      <c r="D323" s="3">
        <v>0</v>
      </c>
      <c r="E323" s="3">
        <v>0</v>
      </c>
      <c r="F323" s="2">
        <f>VLOOKUP(Reach12[[#This Row],[Station]],[11]!Reach12[[Station]:[Q1''2025]],6,0)</f>
        <v>0</v>
      </c>
      <c r="G323" s="2">
        <f>Reach12[[#This Row],[Q1''2025]]-Reach12[[#This Row],[Q4''2024]]</f>
        <v>0</v>
      </c>
    </row>
    <row r="324" spans="1:7" x14ac:dyDescent="0.45">
      <c r="A324" s="3" t="s">
        <v>65</v>
      </c>
      <c r="B324" s="3">
        <v>0</v>
      </c>
      <c r="C324" s="3">
        <v>0</v>
      </c>
      <c r="D324" s="3">
        <v>0</v>
      </c>
      <c r="E324" s="3">
        <v>0</v>
      </c>
      <c r="F324" s="2">
        <f>VLOOKUP(Reach12[[#This Row],[Station]],[11]!Reach12[[Station]:[Q1''2025]],6,0)</f>
        <v>0</v>
      </c>
      <c r="G324" s="2">
        <f>Reach12[[#This Row],[Q1''2025]]-Reach12[[#This Row],[Q4''2024]]</f>
        <v>0</v>
      </c>
    </row>
    <row r="325" spans="1:7" x14ac:dyDescent="0.45">
      <c r="A325" s="3" t="s">
        <v>69</v>
      </c>
      <c r="B325" s="3">
        <v>0</v>
      </c>
      <c r="C325" s="3">
        <v>0</v>
      </c>
      <c r="D325" s="3">
        <v>0</v>
      </c>
      <c r="E325" s="3">
        <v>0</v>
      </c>
      <c r="F325" s="2">
        <f>VLOOKUP(Reach12[[#This Row],[Station]],[11]!Reach12[[Station]:[Q1''2025]],6,0)</f>
        <v>0</v>
      </c>
      <c r="G325" s="2">
        <f>Reach12[[#This Row],[Q1''2025]]-Reach12[[#This Row],[Q4''2024]]</f>
        <v>0</v>
      </c>
    </row>
    <row r="326" spans="1:7" x14ac:dyDescent="0.45">
      <c r="A326" s="3" t="s">
        <v>64</v>
      </c>
      <c r="B326" s="3">
        <v>0</v>
      </c>
      <c r="C326" s="3">
        <v>0</v>
      </c>
      <c r="D326" s="3">
        <v>0</v>
      </c>
      <c r="E326" s="3">
        <v>0</v>
      </c>
      <c r="F326" s="2">
        <f>VLOOKUP(Reach12[[#This Row],[Station]],[11]!Reach12[[Station]:[Q1''2025]],6,0)</f>
        <v>0</v>
      </c>
      <c r="G326" s="2">
        <f>Reach12[[#This Row],[Q1''2025]]-Reach12[[#This Row],[Q4''2024]]</f>
        <v>0</v>
      </c>
    </row>
    <row r="327" spans="1:7" x14ac:dyDescent="0.45">
      <c r="A327" s="3" t="s">
        <v>63</v>
      </c>
      <c r="B327" s="3">
        <v>0</v>
      </c>
      <c r="C327" s="3">
        <v>0</v>
      </c>
      <c r="D327" s="3">
        <v>0</v>
      </c>
      <c r="E327" s="3">
        <v>0</v>
      </c>
      <c r="F327" s="2">
        <f>VLOOKUP(Reach12[[#This Row],[Station]],[11]!Reach12[[Station]:[Q1''2025]],6,0)</f>
        <v>0</v>
      </c>
      <c r="G327" s="2">
        <f>Reach12[[#This Row],[Q1''2025]]-Reach12[[#This Row],[Q4''2024]]</f>
        <v>0</v>
      </c>
    </row>
    <row r="328" spans="1:7" x14ac:dyDescent="0.45">
      <c r="A328" s="3" t="s">
        <v>178</v>
      </c>
      <c r="B328" s="3">
        <v>2.0000000000000001E-4</v>
      </c>
      <c r="C328" s="3">
        <v>0</v>
      </c>
      <c r="D328" s="3">
        <v>0</v>
      </c>
      <c r="E328" s="3">
        <v>0</v>
      </c>
      <c r="F328" s="2">
        <f>VLOOKUP(Reach12[[#This Row],[Station]],[11]!Reach12[[Station]:[Q1''2025]],6,0)</f>
        <v>0</v>
      </c>
      <c r="G328" s="2">
        <f>Reach12[[#This Row],[Q1''2025]]-Reach12[[#This Row],[Q4''2024]]</f>
        <v>0</v>
      </c>
    </row>
    <row r="329" spans="1:7" x14ac:dyDescent="0.45">
      <c r="A329" s="3" t="s">
        <v>66</v>
      </c>
      <c r="B329" s="3">
        <v>0</v>
      </c>
      <c r="C329" s="3">
        <v>0</v>
      </c>
      <c r="D329" s="3">
        <v>1E-4</v>
      </c>
      <c r="E329" s="3">
        <v>0</v>
      </c>
      <c r="F329" s="2">
        <f>VLOOKUP(Reach12[[#This Row],[Station]],[11]!Reach12[[Station]:[Q1''2025]],6,0)</f>
        <v>0</v>
      </c>
      <c r="G329" s="2">
        <f>Reach12[[#This Row],[Q1''2025]]-Reach12[[#This Row],[Q4''2024]]</f>
        <v>0</v>
      </c>
    </row>
    <row r="330" spans="1:7" x14ac:dyDescent="0.45">
      <c r="A330" s="3" t="s">
        <v>95</v>
      </c>
      <c r="B330" s="3">
        <v>0</v>
      </c>
      <c r="C330" s="3">
        <v>0</v>
      </c>
      <c r="D330" s="3">
        <v>0</v>
      </c>
      <c r="E330" s="3">
        <v>0</v>
      </c>
      <c r="F330" s="2">
        <f>VLOOKUP(Reach12[[#This Row],[Station]],[11]!Reach12[[Station]:[Q1''2025]],6,0)</f>
        <v>0</v>
      </c>
      <c r="G330" s="2">
        <f>Reach12[[#This Row],[Q1''2025]]-Reach12[[#This Row],[Q4''2024]]</f>
        <v>0</v>
      </c>
    </row>
    <row r="331" spans="1:7" x14ac:dyDescent="0.45">
      <c r="A331" s="3" t="s">
        <v>71</v>
      </c>
      <c r="B331" s="3">
        <v>0</v>
      </c>
      <c r="C331" s="3">
        <v>0</v>
      </c>
      <c r="D331" s="3">
        <v>0</v>
      </c>
      <c r="E331" s="3">
        <v>0</v>
      </c>
      <c r="F331" s="2">
        <f>VLOOKUP(Reach12[[#This Row],[Station]],[11]!Reach12[[Station]:[Q1''2025]],6,0)</f>
        <v>0</v>
      </c>
      <c r="G331" s="2">
        <f>Reach12[[#This Row],[Q1''2025]]-Reach12[[#This Row],[Q4''2024]]</f>
        <v>0</v>
      </c>
    </row>
    <row r="332" spans="1:7" x14ac:dyDescent="0.45">
      <c r="A332" s="3" t="s">
        <v>74</v>
      </c>
      <c r="B332" s="3">
        <v>0</v>
      </c>
      <c r="C332" s="3">
        <v>0</v>
      </c>
      <c r="D332" s="3">
        <v>0</v>
      </c>
      <c r="E332" s="3">
        <v>0</v>
      </c>
      <c r="F332" s="2">
        <f>VLOOKUP(Reach12[[#This Row],[Station]],[11]!Reach12[[Station]:[Q1''2025]],6,0)</f>
        <v>0</v>
      </c>
      <c r="G332" s="2">
        <f>Reach12[[#This Row],[Q1''2025]]-Reach12[[#This Row],[Q4''2024]]</f>
        <v>0</v>
      </c>
    </row>
    <row r="333" spans="1:7" x14ac:dyDescent="0.45">
      <c r="A333" s="3" t="s">
        <v>517</v>
      </c>
      <c r="B333" s="3"/>
      <c r="C333" s="3"/>
      <c r="D333" s="3"/>
      <c r="E333" s="3">
        <v>0</v>
      </c>
      <c r="F333" s="2">
        <f>VLOOKUP(Reach12[[#This Row],[Station]],[11]!Reach12[[Station]:[Q1''2025]],6,0)</f>
        <v>0</v>
      </c>
      <c r="G333" s="2">
        <f>Reach12[[#This Row],[Q1''2025]]-Reach12[[#This Row],[Q4''2024]]</f>
        <v>0</v>
      </c>
    </row>
    <row r="334" spans="1:7" x14ac:dyDescent="0.45">
      <c r="A334" s="3" t="s">
        <v>436</v>
      </c>
      <c r="B334" s="3"/>
      <c r="C334" s="3">
        <v>2.9999999999999997E-4</v>
      </c>
      <c r="D334" s="3">
        <v>0</v>
      </c>
      <c r="E334" s="3">
        <v>0</v>
      </c>
      <c r="F334" s="2">
        <f>VLOOKUP(Reach12[[#This Row],[Station]],[11]!Reach12[[Station]:[Q1''2025]],6,0)</f>
        <v>0</v>
      </c>
      <c r="G334" s="2">
        <f>Reach12[[#This Row],[Q1''2025]]-Reach12[[#This Row],[Q4''2024]]</f>
        <v>0</v>
      </c>
    </row>
    <row r="335" spans="1:7" x14ac:dyDescent="0.45">
      <c r="A335" s="3" t="s">
        <v>470</v>
      </c>
      <c r="B335" s="3"/>
      <c r="C335" s="3"/>
      <c r="D335" s="3">
        <v>0</v>
      </c>
      <c r="E335" s="3">
        <v>0</v>
      </c>
      <c r="F335" s="2">
        <f>VLOOKUP(Reach12[[#This Row],[Station]],[11]!Reach12[[Station]:[Q1''2025]],6,0)</f>
        <v>0</v>
      </c>
      <c r="G335" s="2">
        <f>Reach12[[#This Row],[Q1''2025]]-Reach12[[#This Row],[Q4''2024]]</f>
        <v>0</v>
      </c>
    </row>
    <row r="336" spans="1:7" x14ac:dyDescent="0.45">
      <c r="A336" s="3" t="s">
        <v>512</v>
      </c>
      <c r="B336" s="3"/>
      <c r="C336" s="3"/>
      <c r="D336" s="3"/>
      <c r="E336" s="3">
        <v>0</v>
      </c>
      <c r="F336" s="2">
        <f>VLOOKUP(Reach12[[#This Row],[Station]],[11]!Reach12[[Station]:[Q1''2025]],6,0)</f>
        <v>0</v>
      </c>
      <c r="G336" s="2">
        <f>Reach12[[#This Row],[Q1''2025]]-Reach12[[#This Row],[Q4''2024]]</f>
        <v>0</v>
      </c>
    </row>
    <row r="337" spans="1:7" x14ac:dyDescent="0.45">
      <c r="A337" s="3" t="s">
        <v>505</v>
      </c>
      <c r="B337" s="3"/>
      <c r="C337" s="3"/>
      <c r="D337" s="3"/>
      <c r="E337" s="3">
        <v>0</v>
      </c>
      <c r="F337" s="2">
        <f>VLOOKUP(Reach12[[#This Row],[Station]],[11]!Reach12[[Station]:[Q1''2025]],6,0)</f>
        <v>0</v>
      </c>
      <c r="G337" s="2">
        <f>Reach12[[#This Row],[Q1''2025]]-Reach12[[#This Row],[Q4''2024]]</f>
        <v>0</v>
      </c>
    </row>
    <row r="338" spans="1:7" x14ac:dyDescent="0.45">
      <c r="A338" s="3" t="s">
        <v>55</v>
      </c>
      <c r="B338" s="3">
        <v>0</v>
      </c>
      <c r="C338" s="3">
        <v>0</v>
      </c>
      <c r="D338" s="3">
        <v>0</v>
      </c>
      <c r="E338" s="3">
        <v>0</v>
      </c>
      <c r="F338" s="2">
        <f>VLOOKUP(Reach12[[#This Row],[Station]],[11]!Reach12[[Station]:[Q1''2025]],6,0)</f>
        <v>0</v>
      </c>
      <c r="G338" s="2">
        <f>Reach12[[#This Row],[Q1''2025]]-Reach12[[#This Row],[Q4''2024]]</f>
        <v>0</v>
      </c>
    </row>
    <row r="339" spans="1:7" x14ac:dyDescent="0.45">
      <c r="A339" s="3" t="s">
        <v>306</v>
      </c>
      <c r="B339" s="3">
        <v>0</v>
      </c>
      <c r="C339" s="3">
        <v>0</v>
      </c>
      <c r="D339" s="3">
        <v>0</v>
      </c>
      <c r="E339" s="3">
        <v>0</v>
      </c>
      <c r="F339" s="2">
        <f>VLOOKUP(Reach12[[#This Row],[Station]],[11]!Reach12[[Station]:[Q1''2025]],6,0)</f>
        <v>0</v>
      </c>
      <c r="G339" s="2">
        <f>Reach12[[#This Row],[Q1''2025]]-Reach12[[#This Row],[Q4''2024]]</f>
        <v>0</v>
      </c>
    </row>
    <row r="340" spans="1:7" x14ac:dyDescent="0.45">
      <c r="A340" s="3" t="s">
        <v>453</v>
      </c>
      <c r="B340" s="3"/>
      <c r="C340" s="3">
        <v>1E-4</v>
      </c>
      <c r="D340" s="3">
        <v>1E-4</v>
      </c>
      <c r="E340" s="3">
        <v>0</v>
      </c>
      <c r="F340" s="2">
        <f>VLOOKUP(Reach12[[#This Row],[Station]],[11]!Reach12[[Station]:[Q1''2025]],6,0)</f>
        <v>0</v>
      </c>
      <c r="G340" s="2">
        <f>Reach12[[#This Row],[Q1''2025]]-Reach12[[#This Row],[Q4''2024]]</f>
        <v>0</v>
      </c>
    </row>
    <row r="341" spans="1:7" x14ac:dyDescent="0.45">
      <c r="A341" s="3" t="s">
        <v>56</v>
      </c>
      <c r="B341" s="3">
        <v>1E-4</v>
      </c>
      <c r="C341" s="3">
        <v>0</v>
      </c>
      <c r="D341" s="3">
        <v>0</v>
      </c>
      <c r="E341" s="3">
        <v>0</v>
      </c>
      <c r="F341" s="2">
        <f>VLOOKUP(Reach12[[#This Row],[Station]],[11]!Reach12[[Station]:[Q1''2025]],6,0)</f>
        <v>0</v>
      </c>
      <c r="G341" s="2">
        <f>Reach12[[#This Row],[Q1''2025]]-Reach12[[#This Row],[Q4''2024]]</f>
        <v>0</v>
      </c>
    </row>
    <row r="342" spans="1:7" x14ac:dyDescent="0.45">
      <c r="A342" s="3" t="s">
        <v>209</v>
      </c>
      <c r="B342" s="3">
        <v>0</v>
      </c>
      <c r="C342" s="3">
        <v>0</v>
      </c>
      <c r="D342" s="3">
        <v>0</v>
      </c>
      <c r="E342" s="3">
        <v>0</v>
      </c>
      <c r="F342" s="2">
        <f>VLOOKUP(Reach12[[#This Row],[Station]],[11]!Reach12[[Station]:[Q1''2025]],6,0)</f>
        <v>0</v>
      </c>
      <c r="G342" s="2">
        <f>Reach12[[#This Row],[Q1''2025]]-Reach12[[#This Row],[Q4''2024]]</f>
        <v>0</v>
      </c>
    </row>
    <row r="343" spans="1:7" x14ac:dyDescent="0.45">
      <c r="A343" s="3" t="s">
        <v>499</v>
      </c>
      <c r="B343" s="3"/>
      <c r="C343" s="3"/>
      <c r="D343" s="3"/>
      <c r="E343" s="3">
        <v>0</v>
      </c>
      <c r="F343" s="2">
        <f>VLOOKUP(Reach12[[#This Row],[Station]],[11]!Reach12[[Station]:[Q1''2025]],6,0)</f>
        <v>0</v>
      </c>
      <c r="G343" s="2">
        <f>Reach12[[#This Row],[Q1''2025]]-Reach12[[#This Row],[Q4''2024]]</f>
        <v>0</v>
      </c>
    </row>
    <row r="344" spans="1:7" x14ac:dyDescent="0.45">
      <c r="A344" s="3" t="s">
        <v>54</v>
      </c>
      <c r="B344" s="3">
        <v>0</v>
      </c>
      <c r="C344" s="3">
        <v>0</v>
      </c>
      <c r="D344" s="3">
        <v>1E-4</v>
      </c>
      <c r="E344" s="3">
        <v>0</v>
      </c>
      <c r="F344" s="2">
        <f>VLOOKUP(Reach12[[#This Row],[Station]],[11]!Reach12[[Station]:[Q1''2025]],6,0)</f>
        <v>0</v>
      </c>
      <c r="G344" s="2">
        <f>Reach12[[#This Row],[Q1''2025]]-Reach12[[#This Row],[Q4''2024]]</f>
        <v>0</v>
      </c>
    </row>
    <row r="345" spans="1:7" x14ac:dyDescent="0.45">
      <c r="A345" s="3" t="s">
        <v>127</v>
      </c>
      <c r="B345" s="3">
        <v>0</v>
      </c>
      <c r="C345" s="3">
        <v>0</v>
      </c>
      <c r="D345" s="3">
        <v>0</v>
      </c>
      <c r="E345" s="3">
        <v>0</v>
      </c>
      <c r="F345" s="2">
        <f>VLOOKUP(Reach12[[#This Row],[Station]],[11]!Reach12[[Station]:[Q1''2025]],6,0)</f>
        <v>0</v>
      </c>
      <c r="G345" s="2">
        <f>Reach12[[#This Row],[Q1''2025]]-Reach12[[#This Row],[Q4''2024]]</f>
        <v>0</v>
      </c>
    </row>
    <row r="346" spans="1:7" x14ac:dyDescent="0.45">
      <c r="A346" s="3" t="s">
        <v>136</v>
      </c>
      <c r="B346" s="3">
        <v>0</v>
      </c>
      <c r="C346" s="3">
        <v>0</v>
      </c>
      <c r="D346" s="3">
        <v>0</v>
      </c>
      <c r="E346" s="3">
        <v>0</v>
      </c>
      <c r="F346" s="2">
        <f>VLOOKUP(Reach12[[#This Row],[Station]],[11]!Reach12[[Station]:[Q1''2025]],6,0)</f>
        <v>0</v>
      </c>
      <c r="G346" s="2">
        <f>Reach12[[#This Row],[Q1''2025]]-Reach12[[#This Row],[Q4''2024]]</f>
        <v>0</v>
      </c>
    </row>
    <row r="347" spans="1:7" x14ac:dyDescent="0.45">
      <c r="A347" s="3" t="s">
        <v>300</v>
      </c>
      <c r="B347" s="3">
        <v>0</v>
      </c>
      <c r="C347" s="3">
        <v>0</v>
      </c>
      <c r="D347" s="3">
        <v>0</v>
      </c>
      <c r="E347" s="3">
        <v>0</v>
      </c>
      <c r="F347" s="2">
        <f>VLOOKUP(Reach12[[#This Row],[Station]],[11]!Reach12[[Station]:[Q1''2025]],6,0)</f>
        <v>0</v>
      </c>
      <c r="G347" s="2">
        <f>Reach12[[#This Row],[Q1''2025]]-Reach12[[#This Row],[Q4''2024]]</f>
        <v>0</v>
      </c>
    </row>
    <row r="348" spans="1:7" x14ac:dyDescent="0.45">
      <c r="A348" s="3" t="s">
        <v>131</v>
      </c>
      <c r="B348" s="3">
        <v>0</v>
      </c>
      <c r="C348" s="3">
        <v>0</v>
      </c>
      <c r="D348" s="3">
        <v>0</v>
      </c>
      <c r="E348" s="3">
        <v>0</v>
      </c>
      <c r="F348" s="2">
        <f>VLOOKUP(Reach12[[#This Row],[Station]],[11]!Reach12[[Station]:[Q1''2025]],6,0)</f>
        <v>0</v>
      </c>
      <c r="G348" s="2">
        <f>Reach12[[#This Row],[Q1''2025]]-Reach12[[#This Row],[Q4''2024]]</f>
        <v>0</v>
      </c>
    </row>
    <row r="349" spans="1:7" x14ac:dyDescent="0.45">
      <c r="A349" s="3" t="s">
        <v>235</v>
      </c>
      <c r="B349" s="3">
        <v>0</v>
      </c>
      <c r="C349" s="3">
        <v>6.9999999999999999E-4</v>
      </c>
      <c r="D349" s="3">
        <v>1E-4</v>
      </c>
      <c r="E349" s="3">
        <v>0</v>
      </c>
      <c r="F349" s="2">
        <f>VLOOKUP(Reach12[[#This Row],[Station]],[11]!Reach12[[Station]:[Q1''2025]],6,0)</f>
        <v>0</v>
      </c>
      <c r="G349" s="2">
        <f>Reach12[[#This Row],[Q1''2025]]-Reach12[[#This Row],[Q4''2024]]</f>
        <v>0</v>
      </c>
    </row>
    <row r="350" spans="1:7" x14ac:dyDescent="0.45">
      <c r="A350" s="3" t="s">
        <v>16</v>
      </c>
      <c r="B350" s="3">
        <v>1E-4</v>
      </c>
      <c r="C350" s="3">
        <v>0</v>
      </c>
      <c r="D350" s="3">
        <v>0</v>
      </c>
      <c r="E350" s="3">
        <v>0</v>
      </c>
      <c r="F350" s="2">
        <f>VLOOKUP(Reach12[[#This Row],[Station]],[11]!Reach12[[Station]:[Q1''2025]],6,0)</f>
        <v>0</v>
      </c>
      <c r="G350" s="2">
        <f>Reach12[[#This Row],[Q1''2025]]-Reach12[[#This Row],[Q4''2024]]</f>
        <v>0</v>
      </c>
    </row>
    <row r="351" spans="1:7" x14ac:dyDescent="0.45">
      <c r="A351" s="3" t="s">
        <v>135</v>
      </c>
      <c r="B351" s="3">
        <v>0</v>
      </c>
      <c r="C351" s="3">
        <v>0</v>
      </c>
      <c r="D351" s="3">
        <v>0</v>
      </c>
      <c r="E351" s="3">
        <v>0</v>
      </c>
      <c r="F351" s="2">
        <f>VLOOKUP(Reach12[[#This Row],[Station]],[11]!Reach12[[Station]:[Q1''2025]],6,0)</f>
        <v>0</v>
      </c>
      <c r="G351" s="2">
        <f>Reach12[[#This Row],[Q1''2025]]-Reach12[[#This Row],[Q4''2024]]</f>
        <v>0</v>
      </c>
    </row>
    <row r="352" spans="1:7" x14ac:dyDescent="0.45">
      <c r="A352" s="3" t="s">
        <v>155</v>
      </c>
      <c r="B352" s="3">
        <v>0</v>
      </c>
      <c r="C352" s="3">
        <v>0</v>
      </c>
      <c r="D352" s="3">
        <v>0</v>
      </c>
      <c r="E352" s="3">
        <v>0</v>
      </c>
      <c r="F352" s="2">
        <f>VLOOKUP(Reach12[[#This Row],[Station]],[11]!Reach12[[Station]:[Q1''2025]],6,0)</f>
        <v>0</v>
      </c>
      <c r="G352" s="2">
        <f>Reach12[[#This Row],[Q1''2025]]-Reach12[[#This Row],[Q4''2024]]</f>
        <v>0</v>
      </c>
    </row>
    <row r="353" spans="1:7" x14ac:dyDescent="0.45">
      <c r="A353" s="3" t="s">
        <v>145</v>
      </c>
      <c r="B353" s="3">
        <v>0</v>
      </c>
      <c r="C353" s="3">
        <v>0</v>
      </c>
      <c r="D353" s="3">
        <v>0</v>
      </c>
      <c r="E353" s="3">
        <v>0</v>
      </c>
      <c r="F353" s="2">
        <f>VLOOKUP(Reach12[[#This Row],[Station]],[11]!Reach12[[Station]:[Q1''2025]],6,0)</f>
        <v>0</v>
      </c>
      <c r="G353" s="2">
        <f>Reach12[[#This Row],[Q1''2025]]-Reach12[[#This Row],[Q4''2024]]</f>
        <v>0</v>
      </c>
    </row>
    <row r="354" spans="1:7" x14ac:dyDescent="0.45">
      <c r="A354" s="3" t="s">
        <v>143</v>
      </c>
      <c r="B354" s="3">
        <v>0</v>
      </c>
      <c r="C354" s="3">
        <v>0</v>
      </c>
      <c r="D354" s="3">
        <v>0</v>
      </c>
      <c r="E354" s="3">
        <v>0</v>
      </c>
      <c r="F354" s="2">
        <f>VLOOKUP(Reach12[[#This Row],[Station]],[11]!Reach12[[Station]:[Q1''2025]],6,0)</f>
        <v>0</v>
      </c>
      <c r="G354" s="2">
        <f>Reach12[[#This Row],[Q1''2025]]-Reach12[[#This Row],[Q4''2024]]</f>
        <v>0</v>
      </c>
    </row>
    <row r="355" spans="1:7" x14ac:dyDescent="0.45">
      <c r="A355" s="3" t="s">
        <v>157</v>
      </c>
      <c r="B355" s="3">
        <v>0</v>
      </c>
      <c r="C355" s="3">
        <v>0</v>
      </c>
      <c r="D355" s="3">
        <v>0</v>
      </c>
      <c r="E355" s="3">
        <v>0</v>
      </c>
      <c r="F355" s="2">
        <f>VLOOKUP(Reach12[[#This Row],[Station]],[11]!Reach12[[Station]:[Q1''2025]],6,0)</f>
        <v>0</v>
      </c>
      <c r="G355" s="2">
        <f>Reach12[[#This Row],[Q1''2025]]-Reach12[[#This Row],[Q4''2024]]</f>
        <v>0</v>
      </c>
    </row>
    <row r="356" spans="1:7" x14ac:dyDescent="0.45">
      <c r="A356" s="3" t="s">
        <v>440</v>
      </c>
      <c r="B356" s="3"/>
      <c r="C356" s="3">
        <v>0</v>
      </c>
      <c r="D356" s="3">
        <v>0</v>
      </c>
      <c r="E356" s="3">
        <v>0</v>
      </c>
      <c r="F356" s="2">
        <f>VLOOKUP(Reach12[[#This Row],[Station]],[11]!Reach12[[Station]:[Q1''2025]],6,0)</f>
        <v>0</v>
      </c>
      <c r="G356" s="2">
        <f>Reach12[[#This Row],[Q1''2025]]-Reach12[[#This Row],[Q4''2024]]</f>
        <v>0</v>
      </c>
    </row>
    <row r="357" spans="1:7" x14ac:dyDescent="0.45">
      <c r="A357" s="3" t="s">
        <v>121</v>
      </c>
      <c r="B357" s="3">
        <v>0</v>
      </c>
      <c r="C357" s="3">
        <v>0</v>
      </c>
      <c r="D357" s="3">
        <v>0</v>
      </c>
      <c r="E357" s="3">
        <v>0</v>
      </c>
      <c r="F357" s="2">
        <f>VLOOKUP(Reach12[[#This Row],[Station]],[11]!Reach12[[Station]:[Q1''2025]],6,0)</f>
        <v>0</v>
      </c>
      <c r="G357" s="2">
        <f>Reach12[[#This Row],[Q1''2025]]-Reach12[[#This Row],[Q4''2024]]</f>
        <v>0</v>
      </c>
    </row>
    <row r="358" spans="1:7" x14ac:dyDescent="0.45">
      <c r="A358" s="3" t="s">
        <v>211</v>
      </c>
      <c r="B358" s="3">
        <v>0</v>
      </c>
      <c r="C358" s="3">
        <v>0</v>
      </c>
      <c r="D358" s="3">
        <v>0</v>
      </c>
      <c r="E358" s="3">
        <v>0</v>
      </c>
      <c r="F358" s="2">
        <f>VLOOKUP(Reach12[[#This Row],[Station]],[11]!Reach12[[Station]:[Q1''2025]],6,0)</f>
        <v>0</v>
      </c>
      <c r="G358" s="2">
        <f>Reach12[[#This Row],[Q1''2025]]-Reach12[[#This Row],[Q4''2024]]</f>
        <v>0</v>
      </c>
    </row>
    <row r="359" spans="1:7" x14ac:dyDescent="0.45">
      <c r="A359" s="3" t="s">
        <v>455</v>
      </c>
      <c r="B359" s="3"/>
      <c r="C359" s="3">
        <v>1E-4</v>
      </c>
      <c r="D359" s="3">
        <v>0</v>
      </c>
      <c r="E359" s="3">
        <v>0</v>
      </c>
      <c r="F359" s="2">
        <f>VLOOKUP(Reach12[[#This Row],[Station]],[11]!Reach12[[Station]:[Q1''2025]],6,0)</f>
        <v>0</v>
      </c>
      <c r="G359" s="2">
        <f>Reach12[[#This Row],[Q1''2025]]-Reach12[[#This Row],[Q4''2024]]</f>
        <v>0</v>
      </c>
    </row>
    <row r="360" spans="1:7" x14ac:dyDescent="0.45">
      <c r="A360" s="3" t="s">
        <v>139</v>
      </c>
      <c r="B360" s="3">
        <v>0</v>
      </c>
      <c r="C360" s="3">
        <v>0</v>
      </c>
      <c r="D360" s="3">
        <v>0</v>
      </c>
      <c r="E360" s="3">
        <v>0</v>
      </c>
      <c r="F360" s="2">
        <f>VLOOKUP(Reach12[[#This Row],[Station]],[11]!Reach12[[Station]:[Q1''2025]],6,0)</f>
        <v>0</v>
      </c>
      <c r="G360" s="2">
        <f>Reach12[[#This Row],[Q1''2025]]-Reach12[[#This Row],[Q4''2024]]</f>
        <v>0</v>
      </c>
    </row>
    <row r="361" spans="1:7" x14ac:dyDescent="0.45">
      <c r="A361" s="3" t="s">
        <v>299</v>
      </c>
      <c r="B361" s="3">
        <v>0</v>
      </c>
      <c r="C361" s="3">
        <v>0</v>
      </c>
      <c r="D361" s="3">
        <v>0</v>
      </c>
      <c r="E361" s="3">
        <v>0</v>
      </c>
      <c r="F361" s="2">
        <f>VLOOKUP(Reach12[[#This Row],[Station]],[11]!Reach12[[Station]:[Q1''2025]],6,0)</f>
        <v>0</v>
      </c>
      <c r="G361" s="2">
        <f>Reach12[[#This Row],[Q1''2025]]-Reach12[[#This Row],[Q4''2024]]</f>
        <v>0</v>
      </c>
    </row>
    <row r="362" spans="1:7" x14ac:dyDescent="0.45">
      <c r="A362" s="3" t="s">
        <v>298</v>
      </c>
      <c r="B362" s="3">
        <v>0</v>
      </c>
      <c r="C362" s="3">
        <v>0</v>
      </c>
      <c r="D362" s="3">
        <v>0</v>
      </c>
      <c r="E362" s="3">
        <v>0</v>
      </c>
      <c r="F362" s="2">
        <f>VLOOKUP(Reach12[[#This Row],[Station]],[11]!Reach12[[Station]:[Q1''2025]],6,0)</f>
        <v>0</v>
      </c>
      <c r="G362" s="2">
        <f>Reach12[[#This Row],[Q1''2025]]-Reach12[[#This Row],[Q4''2024]]</f>
        <v>0</v>
      </c>
    </row>
    <row r="363" spans="1:7" x14ac:dyDescent="0.45">
      <c r="A363" s="3" t="s">
        <v>140</v>
      </c>
      <c r="B363" s="3">
        <v>0</v>
      </c>
      <c r="C363" s="3">
        <v>0</v>
      </c>
      <c r="D363" s="3">
        <v>0</v>
      </c>
      <c r="E363" s="3">
        <v>0</v>
      </c>
      <c r="F363" s="2">
        <f>VLOOKUP(Reach12[[#This Row],[Station]],[11]!Reach12[[Station]:[Q1''2025]],6,0)</f>
        <v>0</v>
      </c>
      <c r="G363" s="2">
        <f>Reach12[[#This Row],[Q1''2025]]-Reach12[[#This Row],[Q4''2024]]</f>
        <v>0</v>
      </c>
    </row>
    <row r="364" spans="1:7" x14ac:dyDescent="0.45">
      <c r="A364" s="3" t="s">
        <v>124</v>
      </c>
      <c r="B364" s="3">
        <v>0</v>
      </c>
      <c r="C364" s="3">
        <v>0</v>
      </c>
      <c r="D364" s="3">
        <v>0</v>
      </c>
      <c r="E364" s="3">
        <v>0</v>
      </c>
      <c r="F364" s="2">
        <f>VLOOKUP(Reach12[[#This Row],[Station]],[11]!Reach12[[Station]:[Q1''2025]],6,0)</f>
        <v>0</v>
      </c>
      <c r="G364" s="2">
        <f>Reach12[[#This Row],[Q1''2025]]-Reach12[[#This Row],[Q4''2024]]</f>
        <v>0</v>
      </c>
    </row>
    <row r="365" spans="1:7" x14ac:dyDescent="0.45">
      <c r="A365" s="3" t="s">
        <v>210</v>
      </c>
      <c r="B365" s="3">
        <v>0</v>
      </c>
      <c r="C365" s="3">
        <v>0</v>
      </c>
      <c r="D365" s="3">
        <v>1E-4</v>
      </c>
      <c r="E365" s="3">
        <v>0</v>
      </c>
      <c r="F365" s="2">
        <f>VLOOKUP(Reach12[[#This Row],[Station]],[11]!Reach12[[Station]:[Q1''2025]],6,0)</f>
        <v>0</v>
      </c>
      <c r="G365" s="2">
        <f>Reach12[[#This Row],[Q1''2025]]-Reach12[[#This Row],[Q4''2024]]</f>
        <v>0</v>
      </c>
    </row>
    <row r="366" spans="1:7" x14ac:dyDescent="0.45">
      <c r="A366" s="3" t="s">
        <v>227</v>
      </c>
      <c r="B366" s="3">
        <v>0</v>
      </c>
      <c r="C366" s="3">
        <v>0</v>
      </c>
      <c r="D366" s="3">
        <v>0</v>
      </c>
      <c r="E366" s="3">
        <v>0</v>
      </c>
      <c r="F366" s="2">
        <f>VLOOKUP(Reach12[[#This Row],[Station]],[11]!Reach12[[Station]:[Q1''2025]],6,0)</f>
        <v>0</v>
      </c>
      <c r="G366" s="2">
        <f>Reach12[[#This Row],[Q1''2025]]-Reach12[[#This Row],[Q4''2024]]</f>
        <v>0</v>
      </c>
    </row>
    <row r="367" spans="1:7" x14ac:dyDescent="0.45">
      <c r="A367" s="3" t="s">
        <v>77</v>
      </c>
      <c r="B367" s="3">
        <v>4.0000000000000002E-4</v>
      </c>
      <c r="C367" s="3">
        <v>1E-4</v>
      </c>
      <c r="D367" s="3">
        <v>1E-4</v>
      </c>
      <c r="E367" s="3">
        <v>0</v>
      </c>
      <c r="F367" s="2">
        <f>VLOOKUP(Reach12[[#This Row],[Station]],[11]!Reach12[[Station]:[Q1''2025]],6,0)</f>
        <v>0</v>
      </c>
      <c r="G367" s="2">
        <f>Reach12[[#This Row],[Q1''2025]]-Reach12[[#This Row],[Q4''2024]]</f>
        <v>0</v>
      </c>
    </row>
    <row r="368" spans="1:7" x14ac:dyDescent="0.45">
      <c r="A368" s="3" t="s">
        <v>122</v>
      </c>
      <c r="B368" s="3">
        <v>0</v>
      </c>
      <c r="C368" s="3">
        <v>1E-4</v>
      </c>
      <c r="D368" s="3">
        <v>0</v>
      </c>
      <c r="E368" s="3">
        <v>0</v>
      </c>
      <c r="F368" s="2">
        <f>VLOOKUP(Reach12[[#This Row],[Station]],[11]!Reach12[[Station]:[Q1''2025]],6,0)</f>
        <v>0</v>
      </c>
      <c r="G368" s="2">
        <f>Reach12[[#This Row],[Q1''2025]]-Reach12[[#This Row],[Q4''2024]]</f>
        <v>0</v>
      </c>
    </row>
    <row r="369" spans="1:7" x14ac:dyDescent="0.45">
      <c r="A369" s="3" t="s">
        <v>125</v>
      </c>
      <c r="B369" s="3">
        <v>0</v>
      </c>
      <c r="C369" s="3">
        <v>0</v>
      </c>
      <c r="D369" s="3">
        <v>0</v>
      </c>
      <c r="E369" s="3">
        <v>0</v>
      </c>
      <c r="F369" s="2">
        <f>VLOOKUP(Reach12[[#This Row],[Station]],[11]!Reach12[[Station]:[Q1''2025]],6,0)</f>
        <v>0</v>
      </c>
      <c r="G369" s="2">
        <f>Reach12[[#This Row],[Q1''2025]]-Reach12[[#This Row],[Q4''2024]]</f>
        <v>0</v>
      </c>
    </row>
    <row r="370" spans="1:7" x14ac:dyDescent="0.45">
      <c r="A370" s="3" t="s">
        <v>302</v>
      </c>
      <c r="B370" s="3">
        <v>0</v>
      </c>
      <c r="C370" s="3">
        <v>0</v>
      </c>
      <c r="D370" s="3">
        <v>0</v>
      </c>
      <c r="E370" s="3">
        <v>0</v>
      </c>
      <c r="F370" s="2">
        <f>VLOOKUP(Reach12[[#This Row],[Station]],[11]!Reach12[[Station]:[Q1''2025]],6,0)</f>
        <v>0</v>
      </c>
      <c r="G370" s="2">
        <f>Reach12[[#This Row],[Q1''2025]]-Reach12[[#This Row],[Q4''2024]]</f>
        <v>0</v>
      </c>
    </row>
    <row r="371" spans="1:7" x14ac:dyDescent="0.45">
      <c r="A371" s="3" t="s">
        <v>490</v>
      </c>
      <c r="B371" s="3"/>
      <c r="C371" s="3"/>
      <c r="D371" s="3">
        <v>0</v>
      </c>
      <c r="E371" s="3">
        <v>0</v>
      </c>
      <c r="F371" s="2">
        <f>VLOOKUP(Reach12[[#This Row],[Station]],[11]!Reach12[[Station]:[Q1''2025]],6,0)</f>
        <v>0</v>
      </c>
      <c r="G371" s="2">
        <f>Reach12[[#This Row],[Q1''2025]]-Reach12[[#This Row],[Q4''2024]]</f>
        <v>0</v>
      </c>
    </row>
    <row r="372" spans="1:7" x14ac:dyDescent="0.45">
      <c r="A372" s="3" t="s">
        <v>129</v>
      </c>
      <c r="B372" s="3">
        <v>0</v>
      </c>
      <c r="C372" s="3">
        <v>0</v>
      </c>
      <c r="D372" s="3">
        <v>0</v>
      </c>
      <c r="E372" s="3">
        <v>0</v>
      </c>
      <c r="F372" s="2">
        <f>VLOOKUP(Reach12[[#This Row],[Station]],[11]!Reach12[[Station]:[Q1''2025]],6,0)</f>
        <v>0</v>
      </c>
      <c r="G372" s="2">
        <f>Reach12[[#This Row],[Q1''2025]]-Reach12[[#This Row],[Q4''2024]]</f>
        <v>0</v>
      </c>
    </row>
    <row r="373" spans="1:7" x14ac:dyDescent="0.45">
      <c r="A373" s="3" t="s">
        <v>80</v>
      </c>
      <c r="B373" s="3">
        <v>0</v>
      </c>
      <c r="C373" s="3">
        <v>0</v>
      </c>
      <c r="D373" s="3">
        <v>0</v>
      </c>
      <c r="E373" s="3">
        <v>0</v>
      </c>
      <c r="F373" s="2">
        <f>VLOOKUP(Reach12[[#This Row],[Station]],[11]!Reach12[[Station]:[Q1''2025]],6,0)</f>
        <v>0</v>
      </c>
      <c r="G373" s="2">
        <f>Reach12[[#This Row],[Q1''2025]]-Reach12[[#This Row],[Q4''2024]]</f>
        <v>0</v>
      </c>
    </row>
    <row r="374" spans="1:7" x14ac:dyDescent="0.45">
      <c r="A374" s="3" t="s">
        <v>460</v>
      </c>
      <c r="B374" s="3"/>
      <c r="C374" s="3">
        <v>6.9999999999999999E-4</v>
      </c>
      <c r="D374" s="3">
        <v>0</v>
      </c>
      <c r="E374" s="3">
        <v>0</v>
      </c>
      <c r="F374" s="2">
        <f>VLOOKUP(Reach12[[#This Row],[Station]],[11]!Reach12[[Station]:[Q1''2025]],6,0)</f>
        <v>0</v>
      </c>
      <c r="G374" s="2">
        <f>Reach12[[#This Row],[Q1''2025]]-Reach12[[#This Row],[Q4''2024]]</f>
        <v>0</v>
      </c>
    </row>
    <row r="375" spans="1:7" x14ac:dyDescent="0.45">
      <c r="A375" s="3" t="s">
        <v>488</v>
      </c>
      <c r="B375" s="3"/>
      <c r="C375" s="3"/>
      <c r="D375" s="3">
        <v>1E-4</v>
      </c>
      <c r="E375" s="3">
        <v>0</v>
      </c>
      <c r="F375" s="2">
        <f>VLOOKUP(Reach12[[#This Row],[Station]],[11]!Reach12[[Station]:[Q1''2025]],6,0)</f>
        <v>0</v>
      </c>
      <c r="G375" s="2">
        <f>Reach12[[#This Row],[Q1''2025]]-Reach12[[#This Row],[Q4''2024]]</f>
        <v>0</v>
      </c>
    </row>
    <row r="376" spans="1:7" x14ac:dyDescent="0.45">
      <c r="A376" s="3" t="s">
        <v>128</v>
      </c>
      <c r="B376" s="3">
        <v>0</v>
      </c>
      <c r="C376" s="3">
        <v>2.0000000000000001E-4</v>
      </c>
      <c r="D376" s="3">
        <v>1E-4</v>
      </c>
      <c r="E376" s="3">
        <v>0</v>
      </c>
      <c r="F376" s="2">
        <f>VLOOKUP(Reach12[[#This Row],[Station]],[11]!Reach12[[Station]:[Q1''2025]],6,0)</f>
        <v>0</v>
      </c>
      <c r="G376" s="2">
        <f>Reach12[[#This Row],[Q1''2025]]-Reach12[[#This Row],[Q4''2024]]</f>
        <v>0</v>
      </c>
    </row>
    <row r="377" spans="1:7" x14ac:dyDescent="0.45">
      <c r="A377" s="3" t="s">
        <v>196</v>
      </c>
      <c r="B377" s="3">
        <v>0</v>
      </c>
      <c r="C377" s="3">
        <v>0</v>
      </c>
      <c r="D377" s="3">
        <v>0</v>
      </c>
      <c r="E377" s="3">
        <v>0</v>
      </c>
      <c r="F377" s="2">
        <f>VLOOKUP(Reach12[[#This Row],[Station]],[11]!Reach12[[Station]:[Q1''2025]],6,0)</f>
        <v>0</v>
      </c>
      <c r="G377" s="2">
        <f>Reach12[[#This Row],[Q1''2025]]-Reach12[[#This Row],[Q4''2024]]</f>
        <v>0</v>
      </c>
    </row>
    <row r="378" spans="1:7" x14ac:dyDescent="0.45">
      <c r="A378" s="3" t="s">
        <v>216</v>
      </c>
      <c r="B378" s="3">
        <v>0</v>
      </c>
      <c r="C378" s="3">
        <v>0</v>
      </c>
      <c r="D378" s="3">
        <v>0</v>
      </c>
      <c r="E378" s="3">
        <v>0</v>
      </c>
      <c r="F378" s="2">
        <f>VLOOKUP(Reach12[[#This Row],[Station]],[11]!Reach12[[Station]:[Q1''2025]],6,0)</f>
        <v>0</v>
      </c>
      <c r="G378" s="2">
        <f>Reach12[[#This Row],[Q1''2025]]-Reach12[[#This Row],[Q4''2024]]</f>
        <v>0</v>
      </c>
    </row>
    <row r="379" spans="1:7" x14ac:dyDescent="0.45">
      <c r="A379" s="3" t="s">
        <v>348</v>
      </c>
      <c r="B379" s="3">
        <v>0</v>
      </c>
      <c r="C379" s="3">
        <v>0</v>
      </c>
      <c r="D379" s="3">
        <v>0</v>
      </c>
      <c r="E379" s="3">
        <v>0</v>
      </c>
      <c r="F379" s="2">
        <f>VLOOKUP(Reach12[[#This Row],[Station]],[11]!Reach12[[Station]:[Q1''2025]],6,0)</f>
        <v>0</v>
      </c>
      <c r="G379" s="2">
        <f>Reach12[[#This Row],[Q1''2025]]-Reach12[[#This Row],[Q4''2024]]</f>
        <v>0</v>
      </c>
    </row>
    <row r="380" spans="1:7" x14ac:dyDescent="0.45">
      <c r="A380" s="3" t="s">
        <v>402</v>
      </c>
      <c r="B380" s="3">
        <v>1E-4</v>
      </c>
      <c r="C380" s="3">
        <v>0</v>
      </c>
      <c r="D380" s="3">
        <v>0</v>
      </c>
      <c r="E380" s="3">
        <v>0</v>
      </c>
      <c r="F380" s="2">
        <f>VLOOKUP(Reach12[[#This Row],[Station]],[11]!Reach12[[Station]:[Q1''2025]],6,0)</f>
        <v>0</v>
      </c>
      <c r="G380" s="2">
        <f>Reach12[[#This Row],[Q1''2025]]-Reach12[[#This Row],[Q4''2024]]</f>
        <v>0</v>
      </c>
    </row>
    <row r="381" spans="1:7" x14ac:dyDescent="0.45">
      <c r="A381" s="3" t="s">
        <v>401</v>
      </c>
      <c r="B381" s="3">
        <v>0</v>
      </c>
      <c r="C381" s="3">
        <v>0</v>
      </c>
      <c r="D381" s="3">
        <v>0</v>
      </c>
      <c r="E381" s="3">
        <v>0</v>
      </c>
      <c r="F381" s="2">
        <f>VLOOKUP(Reach12[[#This Row],[Station]],[11]!Reach12[[Station]:[Q1''2025]],6,0)</f>
        <v>0</v>
      </c>
      <c r="G381" s="2">
        <f>Reach12[[#This Row],[Q1''2025]]-Reach12[[#This Row],[Q4''2024]]</f>
        <v>0</v>
      </c>
    </row>
    <row r="382" spans="1:7" x14ac:dyDescent="0.45">
      <c r="A382" s="3" t="s">
        <v>468</v>
      </c>
      <c r="B382" s="3"/>
      <c r="C382" s="3"/>
      <c r="D382" s="3">
        <v>2.0000000000000001E-4</v>
      </c>
      <c r="E382" s="3">
        <v>0</v>
      </c>
      <c r="F382" s="2">
        <f>VLOOKUP(Reach12[[#This Row],[Station]],[11]!Reach12[[Station]:[Q1''2025]],6,0)</f>
        <v>0</v>
      </c>
      <c r="G382" s="2">
        <f>Reach12[[#This Row],[Q1''2025]]-Reach12[[#This Row],[Q4''2024]]</f>
        <v>0</v>
      </c>
    </row>
    <row r="383" spans="1:7" x14ac:dyDescent="0.45">
      <c r="A383" s="3" t="s">
        <v>404</v>
      </c>
      <c r="B383" s="3">
        <v>0</v>
      </c>
      <c r="C383" s="3">
        <v>0</v>
      </c>
      <c r="D383" s="3">
        <v>0</v>
      </c>
      <c r="E383" s="3">
        <v>0</v>
      </c>
      <c r="F383" s="2">
        <f>VLOOKUP(Reach12[[#This Row],[Station]],[11]!Reach12[[Station]:[Q1''2025]],6,0)</f>
        <v>0</v>
      </c>
      <c r="G383" s="2">
        <f>Reach12[[#This Row],[Q1''2025]]-Reach12[[#This Row],[Q4''2024]]</f>
        <v>0</v>
      </c>
    </row>
    <row r="384" spans="1:7" x14ac:dyDescent="0.45">
      <c r="A384" s="3" t="s">
        <v>403</v>
      </c>
      <c r="B384" s="3">
        <v>0</v>
      </c>
      <c r="C384" s="3">
        <v>0</v>
      </c>
      <c r="D384" s="3">
        <v>0</v>
      </c>
      <c r="E384" s="3">
        <v>0</v>
      </c>
      <c r="F384" s="2">
        <f>VLOOKUP(Reach12[[#This Row],[Station]],[11]!Reach12[[Station]:[Q1''2025]],6,0)</f>
        <v>0</v>
      </c>
      <c r="G384" s="2">
        <f>Reach12[[#This Row],[Q1''2025]]-Reach12[[#This Row],[Q4''2024]]</f>
        <v>0</v>
      </c>
    </row>
    <row r="385" spans="1:7" x14ac:dyDescent="0.45">
      <c r="A385" s="3" t="s">
        <v>502</v>
      </c>
      <c r="B385" s="3"/>
      <c r="C385" s="3"/>
      <c r="D385" s="3"/>
      <c r="E385" s="3">
        <v>0</v>
      </c>
      <c r="F385" s="2">
        <f>VLOOKUP(Reach12[[#This Row],[Station]],[11]!Reach12[[Station]:[Q1''2025]],6,0)</f>
        <v>0</v>
      </c>
      <c r="G385" s="2">
        <f>Reach12[[#This Row],[Q1''2025]]-Reach12[[#This Row],[Q4''2024]]</f>
        <v>0</v>
      </c>
    </row>
    <row r="386" spans="1:7" x14ac:dyDescent="0.45">
      <c r="A386" s="3" t="s">
        <v>475</v>
      </c>
      <c r="B386" s="3"/>
      <c r="C386" s="3"/>
      <c r="D386" s="3">
        <v>0</v>
      </c>
      <c r="E386" s="3">
        <v>0</v>
      </c>
      <c r="F386" s="2">
        <f>VLOOKUP(Reach12[[#This Row],[Station]],[11]!Reach12[[Station]:[Q1''2025]],6,0)</f>
        <v>0</v>
      </c>
      <c r="G386" s="2">
        <f>Reach12[[#This Row],[Q1''2025]]-Reach12[[#This Row],[Q4''2024]]</f>
        <v>0</v>
      </c>
    </row>
    <row r="387" spans="1:7" x14ac:dyDescent="0.45">
      <c r="A387" s="3" t="s">
        <v>246</v>
      </c>
      <c r="B387" s="3">
        <v>0</v>
      </c>
      <c r="C387" s="3">
        <v>0</v>
      </c>
      <c r="D387" s="3">
        <v>0</v>
      </c>
      <c r="E387" s="3">
        <v>0</v>
      </c>
      <c r="F387" s="2">
        <f>VLOOKUP(Reach12[[#This Row],[Station]],[11]!Reach12[[Station]:[Q1''2025]],6,0)</f>
        <v>0</v>
      </c>
      <c r="G387" s="2">
        <f>Reach12[[#This Row],[Q1''2025]]-Reach12[[#This Row],[Q4''2024]]</f>
        <v>0</v>
      </c>
    </row>
    <row r="388" spans="1:7" x14ac:dyDescent="0.45">
      <c r="A388" s="3" t="s">
        <v>400</v>
      </c>
      <c r="B388" s="3">
        <v>0</v>
      </c>
      <c r="C388" s="3">
        <v>0</v>
      </c>
      <c r="D388" s="3">
        <v>0</v>
      </c>
      <c r="E388" s="3">
        <v>0</v>
      </c>
      <c r="F388" s="2">
        <f>VLOOKUP(Reach12[[#This Row],[Station]],[11]!Reach12[[Station]:[Q1''2025]],6,0)</f>
        <v>0</v>
      </c>
      <c r="G388" s="2">
        <f>Reach12[[#This Row],[Q1''2025]]-Reach12[[#This Row],[Q4''2024]]</f>
        <v>0</v>
      </c>
    </row>
    <row r="389" spans="1:7" x14ac:dyDescent="0.45">
      <c r="A389" s="3" t="s">
        <v>447</v>
      </c>
      <c r="B389" s="3"/>
      <c r="C389" s="3">
        <v>0</v>
      </c>
      <c r="D389" s="3">
        <v>0</v>
      </c>
      <c r="E389" s="3">
        <v>0</v>
      </c>
      <c r="F389" s="2">
        <f>VLOOKUP(Reach12[[#This Row],[Station]],[11]!Reach12[[Station]:[Q1''2025]],6,0)</f>
        <v>0</v>
      </c>
      <c r="G389" s="2">
        <f>Reach12[[#This Row],[Q1''2025]]-Reach12[[#This Row],[Q4''2024]]</f>
        <v>0</v>
      </c>
    </row>
    <row r="390" spans="1:7" x14ac:dyDescent="0.45">
      <c r="A390" s="3" t="s">
        <v>153</v>
      </c>
      <c r="B390" s="3">
        <v>0</v>
      </c>
      <c r="C390" s="3">
        <v>0</v>
      </c>
      <c r="D390" s="3">
        <v>0</v>
      </c>
      <c r="E390" s="3">
        <v>0</v>
      </c>
      <c r="F390" s="2">
        <f>VLOOKUP(Reach12[[#This Row],[Station]],[11]!Reach12[[Station]:[Q1''2025]],6,0)</f>
        <v>0</v>
      </c>
      <c r="G390" s="2">
        <f>Reach12[[#This Row],[Q1''2025]]-Reach12[[#This Row],[Q4''2024]]</f>
        <v>0</v>
      </c>
    </row>
    <row r="391" spans="1:7" x14ac:dyDescent="0.45">
      <c r="A391" s="3" t="s">
        <v>160</v>
      </c>
      <c r="B391" s="3">
        <v>0</v>
      </c>
      <c r="C391" s="3">
        <v>0</v>
      </c>
      <c r="D391" s="3">
        <v>1E-4</v>
      </c>
      <c r="E391" s="3">
        <v>0</v>
      </c>
      <c r="F391" s="2">
        <f>VLOOKUP(Reach12[[#This Row],[Station]],[11]!Reach12[[Station]:[Q1''2025]],6,0)</f>
        <v>0</v>
      </c>
      <c r="G391" s="2">
        <f>Reach12[[#This Row],[Q1''2025]]-Reach12[[#This Row],[Q4''2024]]</f>
        <v>0</v>
      </c>
    </row>
    <row r="392" spans="1:7" x14ac:dyDescent="0.45">
      <c r="A392" s="3" t="s">
        <v>387</v>
      </c>
      <c r="B392" s="3">
        <v>0</v>
      </c>
      <c r="C392" s="3">
        <v>0</v>
      </c>
      <c r="D392" s="3">
        <v>0</v>
      </c>
      <c r="E392" s="3">
        <v>0</v>
      </c>
      <c r="F392" s="2">
        <f>VLOOKUP(Reach12[[#This Row],[Station]],[11]!Reach12[[Station]:[Q1''2025]],6,0)</f>
        <v>0</v>
      </c>
      <c r="G392" s="2">
        <f>Reach12[[#This Row],[Q1''2025]]-Reach12[[#This Row],[Q4''2024]]</f>
        <v>0</v>
      </c>
    </row>
    <row r="393" spans="1:7" x14ac:dyDescent="0.45">
      <c r="A393" s="3" t="s">
        <v>251</v>
      </c>
      <c r="B393" s="3">
        <v>0</v>
      </c>
      <c r="C393" s="3">
        <v>0</v>
      </c>
      <c r="D393" s="3">
        <v>0</v>
      </c>
      <c r="E393" s="3">
        <v>0</v>
      </c>
      <c r="F393" s="2">
        <f>VLOOKUP(Reach12[[#This Row],[Station]],[11]!Reach12[[Station]:[Q1''2025]],6,0)</f>
        <v>0</v>
      </c>
      <c r="G393" s="2">
        <f>Reach12[[#This Row],[Q1''2025]]-Reach12[[#This Row],[Q4''2024]]</f>
        <v>0</v>
      </c>
    </row>
    <row r="394" spans="1:7" x14ac:dyDescent="0.45">
      <c r="A394" s="3" t="s">
        <v>252</v>
      </c>
      <c r="B394" s="3">
        <v>0</v>
      </c>
      <c r="C394" s="3">
        <v>0</v>
      </c>
      <c r="D394" s="3">
        <v>0</v>
      </c>
      <c r="E394" s="3">
        <v>0</v>
      </c>
      <c r="F394" s="2">
        <f>VLOOKUP(Reach12[[#This Row],[Station]],[11]!Reach12[[Station]:[Q1''2025]],6,0)</f>
        <v>0</v>
      </c>
      <c r="G394" s="2">
        <f>Reach12[[#This Row],[Q1''2025]]-Reach12[[#This Row],[Q4''2024]]</f>
        <v>0</v>
      </c>
    </row>
    <row r="395" spans="1:7" x14ac:dyDescent="0.45">
      <c r="A395" s="3" t="s">
        <v>394</v>
      </c>
      <c r="B395" s="3">
        <v>0</v>
      </c>
      <c r="C395" s="3">
        <v>0</v>
      </c>
      <c r="D395" s="3">
        <v>1E-4</v>
      </c>
      <c r="E395" s="3">
        <v>0</v>
      </c>
      <c r="F395" s="2">
        <f>VLOOKUP(Reach12[[#This Row],[Station]],[11]!Reach12[[Station]:[Q1''2025]],6,0)</f>
        <v>0</v>
      </c>
      <c r="G395" s="2">
        <f>Reach12[[#This Row],[Q1''2025]]-Reach12[[#This Row],[Q4''2024]]</f>
        <v>0</v>
      </c>
    </row>
    <row r="396" spans="1:7" x14ac:dyDescent="0.45">
      <c r="A396" s="3" t="s">
        <v>465</v>
      </c>
      <c r="B396" s="3"/>
      <c r="C396" s="3"/>
      <c r="D396" s="3">
        <v>0</v>
      </c>
      <c r="E396" s="3">
        <v>0</v>
      </c>
      <c r="F396" s="2">
        <f>VLOOKUP(Reach12[[#This Row],[Station]],[11]!Reach12[[Station]:[Q1''2025]],6,0)</f>
        <v>0</v>
      </c>
      <c r="G396" s="2">
        <f>Reach12[[#This Row],[Q1''2025]]-Reach12[[#This Row],[Q4''2024]]</f>
        <v>0</v>
      </c>
    </row>
    <row r="397" spans="1:7" x14ac:dyDescent="0.45">
      <c r="A397" s="3" t="s">
        <v>476</v>
      </c>
      <c r="B397" s="3"/>
      <c r="C397" s="3"/>
      <c r="D397" s="3">
        <v>0</v>
      </c>
      <c r="E397" s="3">
        <v>0</v>
      </c>
      <c r="F397" s="2">
        <f>VLOOKUP(Reach12[[#This Row],[Station]],[11]!Reach12[[Station]:[Q1''2025]],6,0)</f>
        <v>0</v>
      </c>
      <c r="G397" s="2">
        <f>Reach12[[#This Row],[Q1''2025]]-Reach12[[#This Row],[Q4''2024]]</f>
        <v>0</v>
      </c>
    </row>
    <row r="398" spans="1:7" x14ac:dyDescent="0.45">
      <c r="A398" s="3" t="s">
        <v>79</v>
      </c>
      <c r="B398" s="3">
        <v>0</v>
      </c>
      <c r="C398" s="3">
        <v>0</v>
      </c>
      <c r="D398" s="3">
        <v>1E-4</v>
      </c>
      <c r="E398" s="3">
        <v>0</v>
      </c>
      <c r="F398" s="2">
        <f>VLOOKUP(Reach12[[#This Row],[Station]],[11]!Reach12[[Station]:[Q1''2025]],6,0)</f>
        <v>0</v>
      </c>
      <c r="G398" s="2">
        <f>Reach12[[#This Row],[Q1''2025]]-Reach12[[#This Row],[Q4''2024]]</f>
        <v>0</v>
      </c>
    </row>
    <row r="399" spans="1:7" x14ac:dyDescent="0.45">
      <c r="A399" s="3" t="s">
        <v>464</v>
      </c>
      <c r="B399" s="3"/>
      <c r="C399" s="3"/>
      <c r="D399" s="3">
        <v>1E-4</v>
      </c>
      <c r="E399" s="3">
        <v>0</v>
      </c>
      <c r="F399" s="2">
        <f>VLOOKUP(Reach12[[#This Row],[Station]],[11]!Reach12[[Station]:[Q1''2025]],6,0)</f>
        <v>0</v>
      </c>
      <c r="G399" s="2">
        <f>Reach12[[#This Row],[Q1''2025]]-Reach12[[#This Row],[Q4''2024]]</f>
        <v>0</v>
      </c>
    </row>
    <row r="400" spans="1:7" x14ac:dyDescent="0.45">
      <c r="A400" s="3" t="s">
        <v>237</v>
      </c>
      <c r="B400" s="3">
        <v>0</v>
      </c>
      <c r="C400" s="3">
        <v>0</v>
      </c>
      <c r="D400" s="3">
        <v>0</v>
      </c>
      <c r="E400" s="3">
        <v>0</v>
      </c>
      <c r="F400" s="2">
        <f>VLOOKUP(Reach12[[#This Row],[Station]],[11]!Reach12[[Station]:[Q1''2025]],6,0)</f>
        <v>0</v>
      </c>
      <c r="G400" s="2">
        <f>Reach12[[#This Row],[Q1''2025]]-Reach12[[#This Row],[Q4''2024]]</f>
        <v>0</v>
      </c>
    </row>
    <row r="401" spans="1:7" x14ac:dyDescent="0.45">
      <c r="A401" s="3" t="s">
        <v>201</v>
      </c>
      <c r="B401" s="3">
        <v>0</v>
      </c>
      <c r="C401" s="3">
        <v>0</v>
      </c>
      <c r="D401" s="3">
        <v>0</v>
      </c>
      <c r="E401" s="3">
        <v>0</v>
      </c>
      <c r="F401" s="2">
        <f>VLOOKUP(Reach12[[#This Row],[Station]],[11]!Reach12[[Station]:[Q1''2025]],6,0)</f>
        <v>0</v>
      </c>
      <c r="G401" s="2">
        <f>Reach12[[#This Row],[Q1''2025]]-Reach12[[#This Row],[Q4''2024]]</f>
        <v>0</v>
      </c>
    </row>
    <row r="402" spans="1:7" x14ac:dyDescent="0.45">
      <c r="A402" s="3" t="s">
        <v>146</v>
      </c>
      <c r="B402" s="3">
        <v>0</v>
      </c>
      <c r="C402" s="3">
        <v>0</v>
      </c>
      <c r="D402" s="3">
        <v>0</v>
      </c>
      <c r="E402" s="3">
        <v>0</v>
      </c>
      <c r="F402" s="2">
        <f>VLOOKUP(Reach12[[#This Row],[Station]],[11]!Reach12[[Station]:[Q1''2025]],6,0)</f>
        <v>0</v>
      </c>
      <c r="G402" s="2">
        <f>Reach12[[#This Row],[Q1''2025]]-Reach12[[#This Row],[Q4''2024]]</f>
        <v>0</v>
      </c>
    </row>
    <row r="403" spans="1:7" x14ac:dyDescent="0.45">
      <c r="A403" s="3" t="s">
        <v>187</v>
      </c>
      <c r="B403" s="3">
        <v>0</v>
      </c>
      <c r="C403" s="3">
        <v>0</v>
      </c>
      <c r="D403" s="3">
        <v>0</v>
      </c>
      <c r="E403" s="3">
        <v>0</v>
      </c>
      <c r="F403" s="2">
        <f>VLOOKUP(Reach12[[#This Row],[Station]],[11]!Reach12[[Station]:[Q1''2025]],6,0)</f>
        <v>0</v>
      </c>
      <c r="G403" s="2">
        <f>Reach12[[#This Row],[Q1''2025]]-Reach12[[#This Row],[Q4''2024]]</f>
        <v>0</v>
      </c>
    </row>
    <row r="404" spans="1:7" x14ac:dyDescent="0.45">
      <c r="A404" s="3" t="s">
        <v>208</v>
      </c>
      <c r="B404" s="3">
        <v>0</v>
      </c>
      <c r="C404" s="3">
        <v>0</v>
      </c>
      <c r="D404" s="3">
        <v>0</v>
      </c>
      <c r="E404" s="3">
        <v>0</v>
      </c>
      <c r="F404" s="2">
        <f>VLOOKUP(Reach12[[#This Row],[Station]],[11]!Reach12[[Station]:[Q1''2025]],6,0)</f>
        <v>0</v>
      </c>
      <c r="G404" s="2">
        <f>Reach12[[#This Row],[Q1''2025]]-Reach12[[#This Row],[Q4''2024]]</f>
        <v>0</v>
      </c>
    </row>
    <row r="405" spans="1:7" x14ac:dyDescent="0.45">
      <c r="A405" s="3" t="s">
        <v>259</v>
      </c>
      <c r="B405" s="3">
        <v>0</v>
      </c>
      <c r="C405" s="3">
        <v>0</v>
      </c>
      <c r="D405" s="3">
        <v>0</v>
      </c>
      <c r="E405" s="3">
        <v>0</v>
      </c>
      <c r="F405" s="2">
        <f>VLOOKUP(Reach12[[#This Row],[Station]],[11]!Reach12[[Station]:[Q1''2025]],6,0)</f>
        <v>0</v>
      </c>
      <c r="G405" s="2">
        <f>Reach12[[#This Row],[Q1''2025]]-Reach12[[#This Row],[Q4''2024]]</f>
        <v>0</v>
      </c>
    </row>
    <row r="406" spans="1:7" x14ac:dyDescent="0.45">
      <c r="A406" s="3" t="s">
        <v>437</v>
      </c>
      <c r="B406" s="3"/>
      <c r="C406" s="3">
        <v>0</v>
      </c>
      <c r="D406" s="3">
        <v>0</v>
      </c>
      <c r="E406" s="3">
        <v>0</v>
      </c>
      <c r="F406" s="2">
        <f>VLOOKUP(Reach12[[#This Row],[Station]],[11]!Reach12[[Station]:[Q1''2025]],6,0)</f>
        <v>0</v>
      </c>
      <c r="G406" s="2">
        <f>Reach12[[#This Row],[Q1''2025]]-Reach12[[#This Row],[Q4''2024]]</f>
        <v>0</v>
      </c>
    </row>
    <row r="407" spans="1:7" x14ac:dyDescent="0.45">
      <c r="A407" s="3" t="s">
        <v>258</v>
      </c>
      <c r="B407" s="3">
        <v>0</v>
      </c>
      <c r="C407" s="3">
        <v>0</v>
      </c>
      <c r="D407" s="3">
        <v>0</v>
      </c>
      <c r="E407" s="3">
        <v>0</v>
      </c>
      <c r="F407" s="2">
        <f>VLOOKUP(Reach12[[#This Row],[Station]],[11]!Reach12[[Station]:[Q1''2025]],6,0)</f>
        <v>0</v>
      </c>
      <c r="G407" s="2">
        <f>Reach12[[#This Row],[Q1''2025]]-Reach12[[#This Row],[Q4''2024]]</f>
        <v>0</v>
      </c>
    </row>
    <row r="408" spans="1:7" x14ac:dyDescent="0.45">
      <c r="A408" s="3" t="s">
        <v>255</v>
      </c>
      <c r="B408" s="3">
        <v>1E-4</v>
      </c>
      <c r="C408" s="3">
        <v>0</v>
      </c>
      <c r="D408" s="3">
        <v>0</v>
      </c>
      <c r="E408" s="3">
        <v>0</v>
      </c>
      <c r="F408" s="2">
        <f>VLOOKUP(Reach12[[#This Row],[Station]],[11]!Reach12[[Station]:[Q1''2025]],6,0)</f>
        <v>0</v>
      </c>
      <c r="G408" s="2">
        <f>Reach12[[#This Row],[Q1''2025]]-Reach12[[#This Row],[Q4''2024]]</f>
        <v>0</v>
      </c>
    </row>
    <row r="409" spans="1:7" x14ac:dyDescent="0.45">
      <c r="A409" s="3" t="s">
        <v>392</v>
      </c>
      <c r="B409" s="3">
        <v>0</v>
      </c>
      <c r="C409" s="3">
        <v>0</v>
      </c>
      <c r="D409" s="3">
        <v>0</v>
      </c>
      <c r="E409" s="3">
        <v>0</v>
      </c>
      <c r="F409" s="2">
        <f>VLOOKUP(Reach12[[#This Row],[Station]],[11]!Reach12[[Station]:[Q1''2025]],6,0)</f>
        <v>0</v>
      </c>
      <c r="G409" s="2">
        <f>Reach12[[#This Row],[Q1''2025]]-Reach12[[#This Row],[Q4''2024]]</f>
        <v>0</v>
      </c>
    </row>
    <row r="410" spans="1:7" x14ac:dyDescent="0.45">
      <c r="A410" s="3" t="s">
        <v>395</v>
      </c>
      <c r="B410" s="3">
        <v>0</v>
      </c>
      <c r="C410" s="3">
        <v>0</v>
      </c>
      <c r="D410" s="3">
        <v>2.0000000000000001E-4</v>
      </c>
      <c r="E410" s="3">
        <v>0</v>
      </c>
      <c r="F410" s="2">
        <f>VLOOKUP(Reach12[[#This Row],[Station]],[11]!Reach12[[Station]:[Q1''2025]],6,0)</f>
        <v>0</v>
      </c>
      <c r="G410" s="2">
        <f>Reach12[[#This Row],[Q1''2025]]-Reach12[[#This Row],[Q4''2024]]</f>
        <v>0</v>
      </c>
    </row>
    <row r="411" spans="1:7" x14ac:dyDescent="0.45">
      <c r="A411" s="3" t="s">
        <v>434</v>
      </c>
      <c r="B411" s="3"/>
      <c r="C411" s="3">
        <v>0</v>
      </c>
      <c r="D411" s="3">
        <v>0</v>
      </c>
      <c r="E411" s="3">
        <v>0</v>
      </c>
      <c r="F411" s="2">
        <f>VLOOKUP(Reach12[[#This Row],[Station]],[11]!Reach12[[Station]:[Q1''2025]],6,0)</f>
        <v>0</v>
      </c>
      <c r="G411" s="2">
        <f>Reach12[[#This Row],[Q1''2025]]-Reach12[[#This Row],[Q4''2024]]</f>
        <v>0</v>
      </c>
    </row>
    <row r="412" spans="1:7" x14ac:dyDescent="0.45">
      <c r="A412" s="3" t="s">
        <v>26</v>
      </c>
      <c r="B412" s="3">
        <v>1E-4</v>
      </c>
      <c r="C412" s="3">
        <v>0</v>
      </c>
      <c r="D412" s="3">
        <v>0</v>
      </c>
      <c r="E412" s="3">
        <v>0</v>
      </c>
      <c r="F412" s="2">
        <f>VLOOKUP(Reach12[[#This Row],[Station]],[11]!Reach12[[Station]:[Q1''2025]],6,0)</f>
        <v>0</v>
      </c>
      <c r="G412" s="2">
        <f>Reach12[[#This Row],[Q1''2025]]-Reach12[[#This Row],[Q4''2024]]</f>
        <v>0</v>
      </c>
    </row>
    <row r="413" spans="1:7" x14ac:dyDescent="0.45">
      <c r="A413" s="3" t="s">
        <v>257</v>
      </c>
      <c r="B413" s="3">
        <v>0</v>
      </c>
      <c r="C413" s="3">
        <v>0</v>
      </c>
      <c r="D413" s="3">
        <v>0</v>
      </c>
      <c r="E413" s="3">
        <v>0</v>
      </c>
      <c r="F413" s="2">
        <f>VLOOKUP(Reach12[[#This Row],[Station]],[11]!Reach12[[Station]:[Q1''2025]],6,0)</f>
        <v>0</v>
      </c>
      <c r="G413" s="2">
        <f>Reach12[[#This Row],[Q1''2025]]-Reach12[[#This Row],[Q4''2024]]</f>
        <v>0</v>
      </c>
    </row>
    <row r="414" spans="1:7" x14ac:dyDescent="0.45">
      <c r="A414" s="3" t="s">
        <v>390</v>
      </c>
      <c r="B414" s="3">
        <v>0</v>
      </c>
      <c r="C414" s="3">
        <v>0</v>
      </c>
      <c r="D414" s="3">
        <v>0</v>
      </c>
      <c r="E414" s="3">
        <v>0</v>
      </c>
      <c r="F414" s="2">
        <f>VLOOKUP(Reach12[[#This Row],[Station]],[11]!Reach12[[Station]:[Q1''2025]],6,0)</f>
        <v>0</v>
      </c>
      <c r="G414" s="2">
        <f>Reach12[[#This Row],[Q1''2025]]-Reach12[[#This Row],[Q4''2024]]</f>
        <v>0</v>
      </c>
    </row>
    <row r="415" spans="1:7" x14ac:dyDescent="0.45">
      <c r="A415" s="3" t="s">
        <v>134</v>
      </c>
      <c r="B415" s="3">
        <v>0</v>
      </c>
      <c r="C415" s="3">
        <v>0</v>
      </c>
      <c r="D415" s="3">
        <v>0</v>
      </c>
      <c r="E415" s="3">
        <v>0</v>
      </c>
      <c r="F415" s="2">
        <f>VLOOKUP(Reach12[[#This Row],[Station]],[11]!Reach12[[Station]:[Q1''2025]],6,0)</f>
        <v>0</v>
      </c>
      <c r="G415" s="2">
        <f>Reach12[[#This Row],[Q1''2025]]-Reach12[[#This Row],[Q4''2024]]</f>
        <v>0</v>
      </c>
    </row>
    <row r="416" spans="1:7" x14ac:dyDescent="0.45">
      <c r="A416" s="3" t="s">
        <v>522</v>
      </c>
      <c r="B416" s="3"/>
      <c r="C416" s="3"/>
      <c r="D416" s="3"/>
      <c r="E416" s="3">
        <v>0</v>
      </c>
      <c r="F416" s="2">
        <f>VLOOKUP(Reach12[[#This Row],[Station]],[11]!Reach12[[Station]:[Q1''2025]],6,0)</f>
        <v>0</v>
      </c>
      <c r="G416" s="2">
        <f>Reach12[[#This Row],[Q1''2025]]-Reach12[[#This Row],[Q4''2024]]</f>
        <v>0</v>
      </c>
    </row>
    <row r="417" spans="1:7" x14ac:dyDescent="0.45">
      <c r="A417" s="3" t="s">
        <v>479</v>
      </c>
      <c r="B417" s="3"/>
      <c r="C417" s="3"/>
      <c r="D417" s="3">
        <v>1E-4</v>
      </c>
      <c r="E417" s="3">
        <v>0</v>
      </c>
      <c r="F417" s="2">
        <f>VLOOKUP(Reach12[[#This Row],[Station]],[11]!Reach12[[Station]:[Q1''2025]],6,0)</f>
        <v>0</v>
      </c>
      <c r="G417" s="2">
        <f>Reach12[[#This Row],[Q1''2025]]-Reach12[[#This Row],[Q4''2024]]</f>
        <v>0</v>
      </c>
    </row>
    <row r="418" spans="1:7" x14ac:dyDescent="0.45">
      <c r="A418" s="3" t="s">
        <v>477</v>
      </c>
      <c r="B418" s="3"/>
      <c r="C418" s="3"/>
      <c r="D418" s="3">
        <v>0</v>
      </c>
      <c r="E418" s="3">
        <v>0</v>
      </c>
      <c r="F418" s="2">
        <f>VLOOKUP(Reach12[[#This Row],[Station]],[11]!Reach12[[Station]:[Q1''2025]],6,0)</f>
        <v>0</v>
      </c>
      <c r="G418" s="2">
        <f>Reach12[[#This Row],[Q1''2025]]-Reach12[[#This Row],[Q4''2024]]</f>
        <v>0</v>
      </c>
    </row>
    <row r="419" spans="1:7" x14ac:dyDescent="0.45">
      <c r="A419" s="3" t="s">
        <v>283</v>
      </c>
      <c r="B419" s="3">
        <v>0</v>
      </c>
      <c r="C419" s="3">
        <v>0</v>
      </c>
      <c r="D419" s="3">
        <v>0</v>
      </c>
      <c r="E419" s="3">
        <v>0</v>
      </c>
      <c r="F419" s="2">
        <f>VLOOKUP(Reach12[[#This Row],[Station]],[11]!Reach12[[Station]:[Q1''2025]],6,0)</f>
        <v>0</v>
      </c>
      <c r="G419" s="2">
        <f>Reach12[[#This Row],[Q1''2025]]-Reach12[[#This Row],[Q4''2024]]</f>
        <v>0</v>
      </c>
    </row>
    <row r="420" spans="1:7" x14ac:dyDescent="0.45">
      <c r="A420" s="3" t="s">
        <v>73</v>
      </c>
      <c r="B420" s="3">
        <v>0</v>
      </c>
      <c r="C420" s="3">
        <v>0</v>
      </c>
      <c r="D420" s="3">
        <v>0</v>
      </c>
      <c r="E420" s="3">
        <v>0</v>
      </c>
      <c r="F420" s="2">
        <f>VLOOKUP(Reach12[[#This Row],[Station]],[11]!Reach12[[Station]:[Q1''2025]],6,0)</f>
        <v>0</v>
      </c>
      <c r="G420" s="2">
        <f>Reach12[[#This Row],[Q1''2025]]-Reach12[[#This Row],[Q4''2024]]</f>
        <v>0</v>
      </c>
    </row>
    <row r="421" spans="1:7" x14ac:dyDescent="0.45">
      <c r="A421" s="3" t="s">
        <v>446</v>
      </c>
      <c r="B421" s="3"/>
      <c r="C421" s="3">
        <v>0</v>
      </c>
      <c r="D421" s="3">
        <v>0</v>
      </c>
      <c r="E421" s="3">
        <v>0</v>
      </c>
      <c r="F421" s="2">
        <f>VLOOKUP(Reach12[[#This Row],[Station]],[11]!Reach12[[Station]:[Q1''2025]],6,0)</f>
        <v>0</v>
      </c>
      <c r="G421" s="2">
        <f>Reach12[[#This Row],[Q1''2025]]-Reach12[[#This Row],[Q4''2024]]</f>
        <v>0</v>
      </c>
    </row>
    <row r="422" spans="1:7" x14ac:dyDescent="0.45">
      <c r="A422" s="3" t="s">
        <v>510</v>
      </c>
      <c r="B422" s="3"/>
      <c r="C422" s="3"/>
      <c r="D422" s="3"/>
      <c r="E422" s="3">
        <v>0</v>
      </c>
      <c r="F422" s="2">
        <f>VLOOKUP(Reach12[[#This Row],[Station]],[11]!Reach12[[Station]:[Q1''2025]],6,0)</f>
        <v>0</v>
      </c>
      <c r="G422" s="2">
        <f>Reach12[[#This Row],[Q1''2025]]-Reach12[[#This Row],[Q4''2024]]</f>
        <v>0</v>
      </c>
    </row>
    <row r="423" spans="1:7" x14ac:dyDescent="0.45">
      <c r="A423" s="3" t="s">
        <v>266</v>
      </c>
      <c r="B423" s="3">
        <v>0</v>
      </c>
      <c r="C423" s="3">
        <v>0</v>
      </c>
      <c r="D423" s="3">
        <v>0</v>
      </c>
      <c r="E423" s="3">
        <v>0</v>
      </c>
      <c r="F423" s="2">
        <f>VLOOKUP(Reach12[[#This Row],[Station]],[11]!Reach12[[Station]:[Q1''2025]],6,0)</f>
        <v>0</v>
      </c>
      <c r="G423" s="2">
        <f>Reach12[[#This Row],[Q1''2025]]-Reach12[[#This Row],[Q4''2024]]</f>
        <v>0</v>
      </c>
    </row>
    <row r="424" spans="1:7" x14ac:dyDescent="0.45">
      <c r="A424" s="3" t="s">
        <v>181</v>
      </c>
      <c r="B424" s="3">
        <v>1E-4</v>
      </c>
      <c r="C424" s="3">
        <v>0</v>
      </c>
      <c r="D424" s="3">
        <v>0</v>
      </c>
      <c r="E424" s="3">
        <v>0</v>
      </c>
      <c r="F424" s="2">
        <f>VLOOKUP(Reach12[[#This Row],[Station]],[11]!Reach12[[Station]:[Q1''2025]],6,0)</f>
        <v>0</v>
      </c>
      <c r="G424" s="2">
        <f>Reach12[[#This Row],[Q1''2025]]-Reach12[[#This Row],[Q4''2024]]</f>
        <v>0</v>
      </c>
    </row>
    <row r="425" spans="1:7" x14ac:dyDescent="0.45">
      <c r="A425" s="3" t="s">
        <v>466</v>
      </c>
      <c r="B425" s="3"/>
      <c r="C425" s="3"/>
      <c r="D425" s="3">
        <v>0</v>
      </c>
      <c r="E425" s="3">
        <v>0</v>
      </c>
      <c r="F425" s="2">
        <f>VLOOKUP(Reach12[[#This Row],[Station]],[11]!Reach12[[Station]:[Q1''2025]],6,0)</f>
        <v>0</v>
      </c>
      <c r="G425" s="2">
        <f>Reach12[[#This Row],[Q1''2025]]-Reach12[[#This Row],[Q4''2024]]</f>
        <v>0</v>
      </c>
    </row>
    <row r="426" spans="1:7" x14ac:dyDescent="0.45">
      <c r="A426" s="3" t="s">
        <v>503</v>
      </c>
      <c r="B426" s="3"/>
      <c r="C426" s="3"/>
      <c r="D426" s="3"/>
      <c r="E426" s="3">
        <v>0</v>
      </c>
      <c r="F426" s="2">
        <f>VLOOKUP(Reach12[[#This Row],[Station]],[11]!Reach12[[Station]:[Q1''2025]],6,0)</f>
        <v>0</v>
      </c>
      <c r="G426" s="2">
        <f>Reach12[[#This Row],[Q1''2025]]-Reach12[[#This Row],[Q4''2024]]</f>
        <v>0</v>
      </c>
    </row>
    <row r="427" spans="1:7" x14ac:dyDescent="0.45">
      <c r="A427" s="3" t="s">
        <v>452</v>
      </c>
      <c r="B427" s="3"/>
      <c r="C427" s="3">
        <v>0</v>
      </c>
      <c r="D427" s="3">
        <v>0</v>
      </c>
      <c r="E427" s="3">
        <v>0</v>
      </c>
      <c r="F427" s="2">
        <f>VLOOKUP(Reach12[[#This Row],[Station]],[11]!Reach12[[Station]:[Q1''2025]],6,0)</f>
        <v>0</v>
      </c>
      <c r="G427" s="2">
        <f>Reach12[[#This Row],[Q1''2025]]-Reach12[[#This Row],[Q4''2024]]</f>
        <v>0</v>
      </c>
    </row>
    <row r="428" spans="1:7" x14ac:dyDescent="0.45">
      <c r="A428" s="3" t="s">
        <v>269</v>
      </c>
      <c r="B428" s="3">
        <v>0</v>
      </c>
      <c r="C428" s="3">
        <v>0</v>
      </c>
      <c r="D428" s="3">
        <v>0</v>
      </c>
      <c r="E428" s="3">
        <v>0</v>
      </c>
      <c r="F428" s="2">
        <f>VLOOKUP(Reach12[[#This Row],[Station]],[11]!Reach12[[Station]:[Q1''2025]],6,0)</f>
        <v>0</v>
      </c>
      <c r="G428" s="2">
        <f>Reach12[[#This Row],[Q1''2025]]-Reach12[[#This Row],[Q4''2024]]</f>
        <v>0</v>
      </c>
    </row>
    <row r="429" spans="1:7" x14ac:dyDescent="0.45">
      <c r="A429" s="3" t="s">
        <v>222</v>
      </c>
      <c r="B429" s="3">
        <v>0</v>
      </c>
      <c r="C429" s="3">
        <v>0</v>
      </c>
      <c r="D429" s="3">
        <v>1E-4</v>
      </c>
      <c r="E429" s="3">
        <v>0</v>
      </c>
      <c r="F429" s="2">
        <f>VLOOKUP(Reach12[[#This Row],[Station]],[11]!Reach12[[Station]:[Q1''2025]],6,0)</f>
        <v>0</v>
      </c>
      <c r="G429" s="2">
        <f>Reach12[[#This Row],[Q1''2025]]-Reach12[[#This Row],[Q4''2024]]</f>
        <v>0</v>
      </c>
    </row>
    <row r="430" spans="1:7" x14ac:dyDescent="0.45">
      <c r="A430" s="3" t="s">
        <v>478</v>
      </c>
      <c r="B430" s="3"/>
      <c r="C430" s="3"/>
      <c r="D430" s="3">
        <v>0</v>
      </c>
      <c r="E430" s="3">
        <v>0</v>
      </c>
      <c r="F430" s="2">
        <f>VLOOKUP(Reach12[[#This Row],[Station]],[11]!Reach12[[Station]:[Q1''2025]],6,0)</f>
        <v>0</v>
      </c>
      <c r="G430" s="2">
        <f>Reach12[[#This Row],[Q1''2025]]-Reach12[[#This Row],[Q4''2024]]</f>
        <v>0</v>
      </c>
    </row>
    <row r="431" spans="1:7" x14ac:dyDescent="0.45">
      <c r="A431" s="3" t="s">
        <v>288</v>
      </c>
      <c r="B431" s="3">
        <v>0</v>
      </c>
      <c r="C431" s="3">
        <v>2.0000000000000001E-4</v>
      </c>
      <c r="D431" s="3">
        <v>0</v>
      </c>
      <c r="E431" s="3">
        <v>0</v>
      </c>
      <c r="F431" s="2">
        <f>VLOOKUP(Reach12[[#This Row],[Station]],[11]!Reach12[[Station]:[Q1''2025]],6,0)</f>
        <v>0</v>
      </c>
      <c r="G431" s="2">
        <f>Reach12[[#This Row],[Q1''2025]]-Reach12[[#This Row],[Q4''2024]]</f>
        <v>0</v>
      </c>
    </row>
    <row r="432" spans="1:7" x14ac:dyDescent="0.45">
      <c r="A432" s="3" t="s">
        <v>188</v>
      </c>
      <c r="B432" s="3">
        <v>0</v>
      </c>
      <c r="C432" s="3">
        <v>0</v>
      </c>
      <c r="D432" s="3">
        <v>0</v>
      </c>
      <c r="E432" s="3">
        <v>0</v>
      </c>
      <c r="F432" s="2">
        <f>VLOOKUP(Reach12[[#This Row],[Station]],[11]!Reach12[[Station]:[Q1''2025]],6,0)</f>
        <v>0</v>
      </c>
      <c r="G432" s="2">
        <f>Reach12[[#This Row],[Q1''2025]]-Reach12[[#This Row],[Q4''2024]]</f>
        <v>0</v>
      </c>
    </row>
    <row r="433" spans="1:7" x14ac:dyDescent="0.45">
      <c r="A433" s="3" t="s">
        <v>144</v>
      </c>
      <c r="B433" s="3">
        <v>0</v>
      </c>
      <c r="C433" s="3">
        <v>0</v>
      </c>
      <c r="D433" s="3">
        <v>0</v>
      </c>
      <c r="E433" s="3">
        <v>0</v>
      </c>
      <c r="F433" s="2">
        <f>VLOOKUP(Reach12[[#This Row],[Station]],[11]!Reach12[[Station]:[Q1''2025]],6,0)</f>
        <v>0</v>
      </c>
      <c r="G433" s="2">
        <f>Reach12[[#This Row],[Q1''2025]]-Reach12[[#This Row],[Q4''2024]]</f>
        <v>0</v>
      </c>
    </row>
    <row r="434" spans="1:7" x14ac:dyDescent="0.45">
      <c r="A434" s="3" t="s">
        <v>161</v>
      </c>
      <c r="B434" s="3">
        <v>0</v>
      </c>
      <c r="C434" s="3">
        <v>0</v>
      </c>
      <c r="D434" s="3">
        <v>0</v>
      </c>
      <c r="E434" s="3">
        <v>0</v>
      </c>
      <c r="F434" s="2">
        <f>VLOOKUP(Reach12[[#This Row],[Station]],[11]!Reach12[[Station]:[Q1''2025]],6,0)</f>
        <v>0</v>
      </c>
      <c r="G434" s="2">
        <f>Reach12[[#This Row],[Q1''2025]]-Reach12[[#This Row],[Q4''2024]]</f>
        <v>0</v>
      </c>
    </row>
    <row r="435" spans="1:7" x14ac:dyDescent="0.45">
      <c r="A435" s="3" t="s">
        <v>248</v>
      </c>
      <c r="B435" s="3">
        <v>0</v>
      </c>
      <c r="C435" s="3">
        <v>0</v>
      </c>
      <c r="D435" s="3">
        <v>1E-4</v>
      </c>
      <c r="E435" s="3">
        <v>0</v>
      </c>
      <c r="F435" s="2">
        <f>VLOOKUP(Reach12[[#This Row],[Station]],[11]!Reach12[[Station]:[Q1''2025]],6,0)</f>
        <v>0</v>
      </c>
      <c r="G435" s="2">
        <f>Reach12[[#This Row],[Q1''2025]]-Reach12[[#This Row],[Q4''2024]]</f>
        <v>0</v>
      </c>
    </row>
    <row r="436" spans="1:7" x14ac:dyDescent="0.45">
      <c r="A436" s="3" t="s">
        <v>270</v>
      </c>
      <c r="B436" s="3">
        <v>0</v>
      </c>
      <c r="C436" s="3">
        <v>0</v>
      </c>
      <c r="D436" s="3">
        <v>0</v>
      </c>
      <c r="E436" s="3">
        <v>0</v>
      </c>
      <c r="F436" s="2">
        <f>VLOOKUP(Reach12[[#This Row],[Station]],[11]!Reach12[[Station]:[Q1''2025]],6,0)</f>
        <v>0</v>
      </c>
      <c r="G436" s="2">
        <f>Reach12[[#This Row],[Q1''2025]]-Reach12[[#This Row],[Q4''2024]]</f>
        <v>0</v>
      </c>
    </row>
    <row r="437" spans="1:7" x14ac:dyDescent="0.45">
      <c r="A437" s="3" t="s">
        <v>245</v>
      </c>
      <c r="B437" s="3">
        <v>2.0000000000000001E-4</v>
      </c>
      <c r="C437" s="3">
        <v>0</v>
      </c>
      <c r="D437" s="3">
        <v>0</v>
      </c>
      <c r="E437" s="3">
        <v>0</v>
      </c>
      <c r="F437" s="2">
        <f>VLOOKUP(Reach12[[#This Row],[Station]],[11]!Reach12[[Station]:[Q1''2025]],6,0)</f>
        <v>0</v>
      </c>
      <c r="G437" s="2">
        <f>Reach12[[#This Row],[Q1''2025]]-Reach12[[#This Row],[Q4''2024]]</f>
        <v>0</v>
      </c>
    </row>
    <row r="438" spans="1:7" x14ac:dyDescent="0.45">
      <c r="A438" s="3" t="s">
        <v>35</v>
      </c>
      <c r="B438" s="3">
        <v>1E-4</v>
      </c>
      <c r="C438" s="3">
        <v>0</v>
      </c>
      <c r="D438" s="3">
        <v>0</v>
      </c>
      <c r="E438" s="3">
        <v>0</v>
      </c>
      <c r="F438" s="2">
        <f>VLOOKUP(Reach12[[#This Row],[Station]],[11]!Reach12[[Station]:[Q1''2025]],6,0)</f>
        <v>0</v>
      </c>
      <c r="G438" s="2">
        <f>Reach12[[#This Row],[Q1''2025]]-Reach12[[#This Row],[Q4''2024]]</f>
        <v>0</v>
      </c>
    </row>
    <row r="439" spans="1:7" x14ac:dyDescent="0.45">
      <c r="A439" s="3" t="s">
        <v>172</v>
      </c>
      <c r="B439" s="3">
        <v>0</v>
      </c>
      <c r="C439" s="3">
        <v>0</v>
      </c>
      <c r="D439" s="3">
        <v>0</v>
      </c>
      <c r="E439" s="3">
        <v>0</v>
      </c>
      <c r="F439" s="2">
        <f>VLOOKUP(Reach12[[#This Row],[Station]],[11]!Reach12[[Station]:[Q1''2025]],6,0)</f>
        <v>0</v>
      </c>
      <c r="G439" s="2">
        <f>Reach12[[#This Row],[Q1''2025]]-Reach12[[#This Row],[Q4''2024]]</f>
        <v>0</v>
      </c>
    </row>
    <row r="440" spans="1:7" x14ac:dyDescent="0.45">
      <c r="A440" s="3" t="s">
        <v>229</v>
      </c>
      <c r="B440" s="3">
        <v>0</v>
      </c>
      <c r="C440" s="3">
        <v>0</v>
      </c>
      <c r="D440" s="3">
        <v>0</v>
      </c>
      <c r="E440" s="3">
        <v>0</v>
      </c>
      <c r="F440" s="2">
        <f>VLOOKUP(Reach12[[#This Row],[Station]],[11]!Reach12[[Station]:[Q1''2025]],6,0)</f>
        <v>0</v>
      </c>
      <c r="G440" s="2">
        <f>Reach12[[#This Row],[Q1''2025]]-Reach12[[#This Row],[Q4''2024]]</f>
        <v>0</v>
      </c>
    </row>
    <row r="441" spans="1:7" x14ac:dyDescent="0.45">
      <c r="A441" s="3" t="s">
        <v>433</v>
      </c>
      <c r="B441" s="3"/>
      <c r="C441" s="3">
        <v>1E-4</v>
      </c>
      <c r="D441" s="3">
        <v>0</v>
      </c>
      <c r="E441" s="3">
        <v>0</v>
      </c>
      <c r="F441" s="2">
        <f>VLOOKUP(Reach12[[#This Row],[Station]],[11]!Reach12[[Station]:[Q1''2025]],6,0)</f>
        <v>0</v>
      </c>
      <c r="G441" s="2">
        <f>Reach12[[#This Row],[Q1''2025]]-Reach12[[#This Row],[Q4''2024]]</f>
        <v>0</v>
      </c>
    </row>
    <row r="442" spans="1:7" x14ac:dyDescent="0.45">
      <c r="A442" s="3" t="s">
        <v>275</v>
      </c>
      <c r="B442" s="3">
        <v>0</v>
      </c>
      <c r="C442" s="3">
        <v>0</v>
      </c>
      <c r="D442" s="3">
        <v>0</v>
      </c>
      <c r="E442" s="3">
        <v>0</v>
      </c>
      <c r="F442" s="2">
        <f>VLOOKUP(Reach12[[#This Row],[Station]],[11]!Reach12[[Station]:[Q1''2025]],6,0)</f>
        <v>0</v>
      </c>
      <c r="G442" s="2">
        <f>Reach12[[#This Row],[Q1''2025]]-Reach12[[#This Row],[Q4''2024]]</f>
        <v>0</v>
      </c>
    </row>
    <row r="443" spans="1:7" x14ac:dyDescent="0.45">
      <c r="A443" s="3" t="s">
        <v>274</v>
      </c>
      <c r="B443" s="3">
        <v>0</v>
      </c>
      <c r="C443" s="3">
        <v>0</v>
      </c>
      <c r="D443" s="3">
        <v>0</v>
      </c>
      <c r="E443" s="3">
        <v>0</v>
      </c>
      <c r="F443" s="2">
        <f>VLOOKUP(Reach12[[#This Row],[Station]],[11]!Reach12[[Station]:[Q1''2025]],6,0)</f>
        <v>0</v>
      </c>
      <c r="G443" s="2">
        <f>Reach12[[#This Row],[Q1''2025]]-Reach12[[#This Row],[Q4''2024]]</f>
        <v>0</v>
      </c>
    </row>
    <row r="444" spans="1:7" x14ac:dyDescent="0.45">
      <c r="A444" s="3" t="s">
        <v>276</v>
      </c>
      <c r="B444" s="3">
        <v>1E-4</v>
      </c>
      <c r="C444" s="3">
        <v>0</v>
      </c>
      <c r="D444" s="3">
        <v>0</v>
      </c>
      <c r="E444" s="3">
        <v>0</v>
      </c>
      <c r="F444" s="2">
        <f>VLOOKUP(Reach12[[#This Row],[Station]],[11]!Reach12[[Station]:[Q1''2025]],6,0)</f>
        <v>0</v>
      </c>
      <c r="G444" s="2">
        <f>Reach12[[#This Row],[Q1''2025]]-Reach12[[#This Row],[Q4''2024]]</f>
        <v>0</v>
      </c>
    </row>
    <row r="445" spans="1:7" x14ac:dyDescent="0.45">
      <c r="A445" s="3" t="s">
        <v>265</v>
      </c>
      <c r="B445" s="3">
        <v>0</v>
      </c>
      <c r="C445" s="3">
        <v>0</v>
      </c>
      <c r="D445" s="3">
        <v>0</v>
      </c>
      <c r="E445" s="3">
        <v>0</v>
      </c>
      <c r="F445" s="2">
        <f>VLOOKUP(Reach12[[#This Row],[Station]],[11]!Reach12[[Station]:[Q1''2025]],6,0)</f>
        <v>0</v>
      </c>
      <c r="G445" s="2">
        <f>Reach12[[#This Row],[Q1''2025]]-Reach12[[#This Row],[Q4''2024]]</f>
        <v>0</v>
      </c>
    </row>
    <row r="446" spans="1:7" x14ac:dyDescent="0.45">
      <c r="A446" s="3" t="s">
        <v>76</v>
      </c>
      <c r="B446" s="3">
        <v>0</v>
      </c>
      <c r="C446" s="3">
        <v>0</v>
      </c>
      <c r="D446" s="3">
        <v>0</v>
      </c>
      <c r="E446" s="3">
        <v>0</v>
      </c>
      <c r="F446" s="2">
        <f>VLOOKUP(Reach12[[#This Row],[Station]],[11]!Reach12[[Station]:[Q1''2025]],6,0)</f>
        <v>0</v>
      </c>
      <c r="G446" s="2">
        <f>Reach12[[#This Row],[Q1''2025]]-Reach12[[#This Row],[Q4''2024]]</f>
        <v>0</v>
      </c>
    </row>
    <row r="447" spans="1:7" x14ac:dyDescent="0.45">
      <c r="A447" s="3" t="s">
        <v>485</v>
      </c>
      <c r="B447" s="3"/>
      <c r="C447" s="3"/>
      <c r="D447" s="3">
        <v>0</v>
      </c>
      <c r="E447" s="3">
        <v>0</v>
      </c>
      <c r="F447" s="2">
        <f>VLOOKUP(Reach12[[#This Row],[Station]],[11]!Reach12[[Station]:[Q1''2025]],6,0)</f>
        <v>0</v>
      </c>
      <c r="G447" s="2">
        <f>Reach12[[#This Row],[Q1''2025]]-Reach12[[#This Row],[Q4''2024]]</f>
        <v>0</v>
      </c>
    </row>
    <row r="448" spans="1:7" x14ac:dyDescent="0.45">
      <c r="A448" s="3" t="s">
        <v>271</v>
      </c>
      <c r="B448" s="3">
        <v>0</v>
      </c>
      <c r="C448" s="3">
        <v>0</v>
      </c>
      <c r="D448" s="3">
        <v>1E-4</v>
      </c>
      <c r="E448" s="3">
        <v>0</v>
      </c>
      <c r="F448" s="2">
        <f>VLOOKUP(Reach12[[#This Row],[Station]],[11]!Reach12[[Station]:[Q1''2025]],6,0)</f>
        <v>0</v>
      </c>
      <c r="G448" s="2">
        <f>Reach12[[#This Row],[Q1''2025]]-Reach12[[#This Row],[Q4''2024]]</f>
        <v>0</v>
      </c>
    </row>
    <row r="449" spans="1:7" x14ac:dyDescent="0.45">
      <c r="A449" s="3" t="s">
        <v>273</v>
      </c>
      <c r="B449" s="3">
        <v>2.0000000000000001E-4</v>
      </c>
      <c r="C449" s="3">
        <v>0</v>
      </c>
      <c r="D449" s="3">
        <v>0</v>
      </c>
      <c r="E449" s="3">
        <v>0</v>
      </c>
      <c r="F449" s="2">
        <f>VLOOKUP(Reach12[[#This Row],[Station]],[11]!Reach12[[Station]:[Q1''2025]],6,0)</f>
        <v>0</v>
      </c>
      <c r="G449" s="2">
        <f>Reach12[[#This Row],[Q1''2025]]-Reach12[[#This Row],[Q4''2024]]</f>
        <v>0</v>
      </c>
    </row>
    <row r="450" spans="1:7" x14ac:dyDescent="0.45">
      <c r="A450" s="3" t="s">
        <v>159</v>
      </c>
      <c r="B450" s="3">
        <v>0</v>
      </c>
      <c r="C450" s="3">
        <v>0</v>
      </c>
      <c r="D450" s="3">
        <v>0</v>
      </c>
      <c r="E450" s="3">
        <v>0</v>
      </c>
      <c r="F450" s="2">
        <f>VLOOKUP(Reach12[[#This Row],[Station]],[11]!Reach12[[Station]:[Q1''2025]],6,0)</f>
        <v>0</v>
      </c>
      <c r="G450" s="2">
        <f>Reach12[[#This Row],[Q1''2025]]-Reach12[[#This Row],[Q4''2024]]</f>
        <v>0</v>
      </c>
    </row>
    <row r="451" spans="1:7" x14ac:dyDescent="0.45">
      <c r="A451" s="3" t="s">
        <v>399</v>
      </c>
      <c r="B451" s="3">
        <v>0</v>
      </c>
      <c r="C451" s="3">
        <v>0</v>
      </c>
      <c r="D451" s="3">
        <v>0</v>
      </c>
      <c r="E451" s="3">
        <v>0</v>
      </c>
      <c r="F451" s="2">
        <f>VLOOKUP(Reach12[[#This Row],[Station]],[11]!Reach12[[Station]:[Q1''2025]],6,0)</f>
        <v>0</v>
      </c>
      <c r="G451" s="2">
        <f>Reach12[[#This Row],[Q1''2025]]-Reach12[[#This Row],[Q4''2024]]</f>
        <v>0</v>
      </c>
    </row>
    <row r="452" spans="1:7" x14ac:dyDescent="0.45">
      <c r="A452" s="3" t="s">
        <v>385</v>
      </c>
      <c r="B452" s="3">
        <v>0</v>
      </c>
      <c r="C452" s="3">
        <v>0</v>
      </c>
      <c r="D452" s="3">
        <v>0</v>
      </c>
      <c r="E452" s="3">
        <v>0</v>
      </c>
      <c r="F452" s="2">
        <f>VLOOKUP(Reach12[[#This Row],[Station]],[11]!Reach12[[Station]:[Q1''2025]],6,0)</f>
        <v>0</v>
      </c>
      <c r="G452" s="2">
        <f>Reach12[[#This Row],[Q1''2025]]-Reach12[[#This Row],[Q4''2024]]</f>
        <v>0</v>
      </c>
    </row>
    <row r="453" spans="1:7" x14ac:dyDescent="0.45">
      <c r="A453" s="3" t="s">
        <v>442</v>
      </c>
      <c r="B453" s="3"/>
      <c r="C453" s="3">
        <v>0</v>
      </c>
      <c r="D453" s="3">
        <v>0</v>
      </c>
      <c r="E453" s="3">
        <v>0</v>
      </c>
      <c r="F453" s="2">
        <f>VLOOKUP(Reach12[[#This Row],[Station]],[11]!Reach12[[Station]:[Q1''2025]],6,0)</f>
        <v>0</v>
      </c>
      <c r="G453" s="2">
        <f>Reach12[[#This Row],[Q1''2025]]-Reach12[[#This Row],[Q4''2024]]</f>
        <v>0</v>
      </c>
    </row>
    <row r="454" spans="1:7" x14ac:dyDescent="0.45">
      <c r="A454" s="3" t="s">
        <v>508</v>
      </c>
      <c r="B454" s="3"/>
      <c r="C454" s="3"/>
      <c r="D454" s="3"/>
      <c r="E454" s="3">
        <v>0</v>
      </c>
      <c r="F454" s="2">
        <f>VLOOKUP(Reach12[[#This Row],[Station]],[11]!Reach12[[Station]:[Q1''2025]],6,0)</f>
        <v>0</v>
      </c>
      <c r="G454" s="2">
        <f>Reach12[[#This Row],[Q1''2025]]-Reach12[[#This Row],[Q4''2024]]</f>
        <v>0</v>
      </c>
    </row>
    <row r="455" spans="1:7" x14ac:dyDescent="0.45">
      <c r="A455" s="3" t="s">
        <v>438</v>
      </c>
      <c r="B455" s="3"/>
      <c r="C455" s="3">
        <v>0</v>
      </c>
      <c r="D455" s="3">
        <v>0</v>
      </c>
      <c r="E455" s="3">
        <v>0</v>
      </c>
      <c r="F455" s="2">
        <f>VLOOKUP(Reach12[[#This Row],[Station]],[11]!Reach12[[Station]:[Q1''2025]],6,0)</f>
        <v>0</v>
      </c>
      <c r="G455" s="2">
        <f>Reach12[[#This Row],[Q1''2025]]-Reach12[[#This Row],[Q4''2024]]</f>
        <v>0</v>
      </c>
    </row>
    <row r="456" spans="1:7" x14ac:dyDescent="0.45">
      <c r="A456" s="3" t="s">
        <v>239</v>
      </c>
      <c r="B456" s="3">
        <v>0</v>
      </c>
      <c r="C456" s="3">
        <v>0</v>
      </c>
      <c r="D456" s="3">
        <v>0</v>
      </c>
      <c r="E456" s="3">
        <v>0</v>
      </c>
      <c r="F456" s="2">
        <f>VLOOKUP(Reach12[[#This Row],[Station]],[11]!Reach12[[Station]:[Q1''2025]],6,0)</f>
        <v>0</v>
      </c>
      <c r="G456" s="2">
        <f>Reach12[[#This Row],[Q1''2025]]-Reach12[[#This Row],[Q4''2024]]</f>
        <v>0</v>
      </c>
    </row>
    <row r="457" spans="1:7" x14ac:dyDescent="0.45">
      <c r="A457" s="3" t="s">
        <v>472</v>
      </c>
      <c r="B457" s="3"/>
      <c r="C457" s="3"/>
      <c r="D457" s="3">
        <v>0</v>
      </c>
      <c r="E457" s="3">
        <v>0</v>
      </c>
      <c r="F457" s="2">
        <f>VLOOKUP(Reach12[[#This Row],[Station]],[11]!Reach12[[Station]:[Q1''2025]],6,0)</f>
        <v>0</v>
      </c>
      <c r="G457" s="2">
        <f>Reach12[[#This Row],[Q1''2025]]-Reach12[[#This Row],[Q4''2024]]</f>
        <v>0</v>
      </c>
    </row>
    <row r="458" spans="1:7" x14ac:dyDescent="0.45">
      <c r="A458" s="3" t="s">
        <v>360</v>
      </c>
      <c r="B458" s="3">
        <v>0</v>
      </c>
      <c r="C458" s="3">
        <v>0</v>
      </c>
      <c r="D458" s="3">
        <v>0</v>
      </c>
      <c r="E458" s="3">
        <v>0</v>
      </c>
      <c r="F458" s="2">
        <f>VLOOKUP(Reach12[[#This Row],[Station]],[11]!Reach12[[Station]:[Q1''2025]],6,0)</f>
        <v>0</v>
      </c>
      <c r="G458" s="2">
        <f>Reach12[[#This Row],[Q1''2025]]-Reach12[[#This Row],[Q4''2024]]</f>
        <v>0</v>
      </c>
    </row>
    <row r="459" spans="1:7" x14ac:dyDescent="0.45">
      <c r="A459" s="3" t="s">
        <v>23</v>
      </c>
      <c r="B459" s="3">
        <v>2.8999999999999998E-3</v>
      </c>
      <c r="C459" s="3">
        <v>0</v>
      </c>
      <c r="D459" s="3">
        <v>0</v>
      </c>
      <c r="E459" s="3">
        <v>0</v>
      </c>
      <c r="F459" s="2">
        <f>VLOOKUP(Reach12[[#This Row],[Station]],[11]!Reach12[[Station]:[Q1''2025]],6,0)</f>
        <v>0</v>
      </c>
      <c r="G459" s="2">
        <f>Reach12[[#This Row],[Q1''2025]]-Reach12[[#This Row],[Q4''2024]]</f>
        <v>0</v>
      </c>
    </row>
    <row r="460" spans="1:7" x14ac:dyDescent="0.45">
      <c r="A460" s="3" t="s">
        <v>92</v>
      </c>
      <c r="B460" s="3">
        <v>0</v>
      </c>
      <c r="C460" s="3">
        <v>3.2000000000000002E-3</v>
      </c>
      <c r="D460" s="3">
        <v>0</v>
      </c>
      <c r="E460" s="3">
        <v>0</v>
      </c>
      <c r="F460" s="2">
        <f>VLOOKUP(Reach12[[#This Row],[Station]],[11]!Reach12[[Station]:[Q1''2025]],6,0)</f>
        <v>0</v>
      </c>
      <c r="G460" s="2">
        <f>Reach12[[#This Row],[Q1''2025]]-Reach12[[#This Row],[Q4''2024]]</f>
        <v>0</v>
      </c>
    </row>
    <row r="461" spans="1:7" x14ac:dyDescent="0.45">
      <c r="A461" s="3" t="s">
        <v>91</v>
      </c>
      <c r="B461" s="3">
        <v>0</v>
      </c>
      <c r="C461" s="3">
        <v>0</v>
      </c>
      <c r="D461" s="3">
        <v>1E-4</v>
      </c>
      <c r="E461" s="3">
        <v>0</v>
      </c>
      <c r="F461" s="2">
        <f>VLOOKUP(Reach12[[#This Row],[Station]],[11]!Reach12[[Station]:[Q1''2025]],6,0)</f>
        <v>0</v>
      </c>
      <c r="G461" s="2">
        <f>Reach12[[#This Row],[Q1''2025]]-Reach12[[#This Row],[Q4''2024]]</f>
        <v>0</v>
      </c>
    </row>
    <row r="462" spans="1:7" x14ac:dyDescent="0.45">
      <c r="A462" s="3" t="s">
        <v>411</v>
      </c>
      <c r="B462" s="3">
        <v>0</v>
      </c>
      <c r="C462" s="3">
        <v>0</v>
      </c>
      <c r="D462" s="3">
        <v>0</v>
      </c>
      <c r="E462" s="3">
        <v>0</v>
      </c>
      <c r="F462" s="2">
        <f>VLOOKUP(Reach12[[#This Row],[Station]],[11]!Reach12[[Station]:[Q1''2025]],6,0)</f>
        <v>0</v>
      </c>
      <c r="G462" s="2">
        <f>Reach12[[#This Row],[Q1''2025]]-Reach12[[#This Row],[Q4''2024]]</f>
        <v>0</v>
      </c>
    </row>
    <row r="463" spans="1:7" x14ac:dyDescent="0.45">
      <c r="A463" s="3" t="s">
        <v>501</v>
      </c>
      <c r="B463" s="3"/>
      <c r="C463" s="3"/>
      <c r="D463" s="3"/>
      <c r="E463" s="3">
        <v>0</v>
      </c>
      <c r="F463" s="2">
        <f>VLOOKUP(Reach12[[#This Row],[Station]],[11]!Reach12[[Station]:[Q1''2025]],6,0)</f>
        <v>0</v>
      </c>
      <c r="G463" s="2">
        <f>Reach12[[#This Row],[Q1''2025]]-Reach12[[#This Row],[Q4''2024]]</f>
        <v>0</v>
      </c>
    </row>
    <row r="464" spans="1:7" x14ac:dyDescent="0.45">
      <c r="A464" s="3" t="s">
        <v>82</v>
      </c>
      <c r="B464" s="3">
        <v>0</v>
      </c>
      <c r="C464" s="3">
        <v>0</v>
      </c>
      <c r="D464" s="3">
        <v>0</v>
      </c>
      <c r="E464" s="3">
        <v>0</v>
      </c>
      <c r="F464" s="2">
        <f>VLOOKUP(Reach12[[#This Row],[Station]],[11]!Reach12[[Station]:[Q1''2025]],6,0)</f>
        <v>0</v>
      </c>
      <c r="G464" s="2">
        <f>Reach12[[#This Row],[Q1''2025]]-Reach12[[#This Row],[Q4''2024]]</f>
        <v>0</v>
      </c>
    </row>
    <row r="465" spans="1:7" x14ac:dyDescent="0.45">
      <c r="A465" s="3" t="s">
        <v>414</v>
      </c>
      <c r="B465" s="3">
        <v>0</v>
      </c>
      <c r="C465" s="3">
        <v>0</v>
      </c>
      <c r="D465" s="3">
        <v>0</v>
      </c>
      <c r="E465" s="3">
        <v>0</v>
      </c>
      <c r="F465" s="2">
        <f>VLOOKUP(Reach12[[#This Row],[Station]],[11]!Reach12[[Station]:[Q1''2025]],6,0)</f>
        <v>0</v>
      </c>
      <c r="G465" s="2">
        <f>Reach12[[#This Row],[Q1''2025]]-Reach12[[#This Row],[Q4''2024]]</f>
        <v>0</v>
      </c>
    </row>
    <row r="466" spans="1:7" x14ac:dyDescent="0.45">
      <c r="A466" s="3" t="s">
        <v>443</v>
      </c>
      <c r="B466" s="3"/>
      <c r="C466" s="3">
        <v>2.0000000000000001E-4</v>
      </c>
      <c r="D466" s="3">
        <v>0</v>
      </c>
      <c r="E466" s="3">
        <v>0</v>
      </c>
      <c r="F466" s="2">
        <f>VLOOKUP(Reach12[[#This Row],[Station]],[11]!Reach12[[Station]:[Q1''2025]],6,0)</f>
        <v>0</v>
      </c>
      <c r="G466" s="2">
        <f>Reach12[[#This Row],[Q1''2025]]-Reach12[[#This Row],[Q4''2024]]</f>
        <v>0</v>
      </c>
    </row>
    <row r="467" spans="1:7" x14ac:dyDescent="0.45">
      <c r="A467" s="3" t="s">
        <v>500</v>
      </c>
      <c r="B467" s="3"/>
      <c r="C467" s="3"/>
      <c r="D467" s="3"/>
      <c r="E467" s="3">
        <v>0</v>
      </c>
      <c r="F467" s="2">
        <f>VLOOKUP(Reach12[[#This Row],[Station]],[11]!Reach12[[Station]:[Q1''2025]],6,0)</f>
        <v>0</v>
      </c>
      <c r="G467" s="2">
        <f>Reach12[[#This Row],[Q1''2025]]-Reach12[[#This Row],[Q4''2024]]</f>
        <v>0</v>
      </c>
    </row>
    <row r="468" spans="1:7" x14ac:dyDescent="0.45">
      <c r="A468" s="3" t="s">
        <v>463</v>
      </c>
      <c r="B468" s="3"/>
      <c r="C468" s="3"/>
      <c r="D468" s="3">
        <v>0</v>
      </c>
      <c r="E468" s="3">
        <v>0</v>
      </c>
      <c r="F468" s="2">
        <f>VLOOKUP(Reach12[[#This Row],[Station]],[11]!Reach12[[Station]:[Q1''2025]],6,0)</f>
        <v>0</v>
      </c>
      <c r="G468" s="2">
        <f>Reach12[[#This Row],[Q1''2025]]-Reach12[[#This Row],[Q4''2024]]</f>
        <v>0</v>
      </c>
    </row>
    <row r="469" spans="1:7" x14ac:dyDescent="0.45">
      <c r="A469" s="3" t="s">
        <v>167</v>
      </c>
      <c r="B469" s="3">
        <v>0</v>
      </c>
      <c r="C469" s="3">
        <v>0</v>
      </c>
      <c r="D469" s="3">
        <v>0</v>
      </c>
      <c r="E469" s="3">
        <v>0</v>
      </c>
      <c r="F469" s="2">
        <f>VLOOKUP(Reach12[[#This Row],[Station]],[11]!Reach12[[Station]:[Q1''2025]],6,0)</f>
        <v>0</v>
      </c>
      <c r="G469" s="2">
        <f>Reach12[[#This Row],[Q1''2025]]-Reach12[[#This Row],[Q4''2024]]</f>
        <v>0</v>
      </c>
    </row>
    <row r="470" spans="1:7" x14ac:dyDescent="0.45">
      <c r="A470" s="3" t="s">
        <v>473</v>
      </c>
      <c r="B470" s="3"/>
      <c r="C470" s="3"/>
      <c r="D470" s="3">
        <v>1E-4</v>
      </c>
      <c r="E470" s="3">
        <v>0</v>
      </c>
      <c r="F470" s="2">
        <f>VLOOKUP(Reach12[[#This Row],[Station]],[11]!Reach12[[Station]:[Q1''2025]],6,0)</f>
        <v>0</v>
      </c>
      <c r="G470" s="2">
        <f>Reach12[[#This Row],[Q1''2025]]-Reach12[[#This Row],[Q4''2024]]</f>
        <v>0</v>
      </c>
    </row>
    <row r="471" spans="1:7" x14ac:dyDescent="0.45">
      <c r="A471" s="3" t="s">
        <v>321</v>
      </c>
      <c r="B471" s="3">
        <v>2.0000000000000001E-4</v>
      </c>
      <c r="C471" s="3">
        <v>0</v>
      </c>
      <c r="D471" s="3">
        <v>0</v>
      </c>
      <c r="E471" s="3">
        <v>0</v>
      </c>
      <c r="F471" s="2">
        <f>VLOOKUP(Reach12[[#This Row],[Station]],[11]!Reach12[[Station]:[Q1''2025]],6,0)</f>
        <v>0</v>
      </c>
      <c r="G471" s="2">
        <f>Reach12[[#This Row],[Q1''2025]]-Reach12[[#This Row],[Q4''2024]]</f>
        <v>0</v>
      </c>
    </row>
    <row r="472" spans="1:7" x14ac:dyDescent="0.45">
      <c r="A472" s="3" t="s">
        <v>169</v>
      </c>
      <c r="B472" s="3">
        <v>0</v>
      </c>
      <c r="C472" s="3">
        <v>0</v>
      </c>
      <c r="D472" s="3">
        <v>0</v>
      </c>
      <c r="E472" s="3">
        <v>0</v>
      </c>
      <c r="F472" s="2">
        <f>VLOOKUP(Reach12[[#This Row],[Station]],[11]!Reach12[[Station]:[Q1''2025]],6,0)</f>
        <v>0</v>
      </c>
      <c r="G472" s="2">
        <f>Reach12[[#This Row],[Q1''2025]]-Reach12[[#This Row],[Q4''2024]]</f>
        <v>0</v>
      </c>
    </row>
    <row r="473" spans="1:7" x14ac:dyDescent="0.45">
      <c r="A473" s="3" t="s">
        <v>507</v>
      </c>
      <c r="B473" s="3"/>
      <c r="C473" s="3"/>
      <c r="D473" s="3"/>
      <c r="E473" s="3">
        <v>0</v>
      </c>
      <c r="F473" s="2">
        <f>VLOOKUP(Reach12[[#This Row],[Station]],[11]!Reach12[[Station]:[Q1''2025]],6,0)</f>
        <v>0</v>
      </c>
      <c r="G473" s="2">
        <f>Reach12[[#This Row],[Q1''2025]]-Reach12[[#This Row],[Q4''2024]]</f>
        <v>0</v>
      </c>
    </row>
    <row r="474" spans="1:7" x14ac:dyDescent="0.45">
      <c r="A474" s="3" t="s">
        <v>481</v>
      </c>
      <c r="B474" s="3"/>
      <c r="C474" s="3"/>
      <c r="D474" s="3">
        <v>0</v>
      </c>
      <c r="E474" s="3">
        <v>0</v>
      </c>
      <c r="F474" s="2">
        <f>VLOOKUP(Reach12[[#This Row],[Station]],[11]!Reach12[[Station]:[Q1''2025]],6,0)</f>
        <v>0</v>
      </c>
      <c r="G474" s="2">
        <f>Reach12[[#This Row],[Q1''2025]]-Reach12[[#This Row],[Q4''2024]]</f>
        <v>0</v>
      </c>
    </row>
    <row r="475" spans="1:7" x14ac:dyDescent="0.45">
      <c r="A475" s="3" t="s">
        <v>340</v>
      </c>
      <c r="B475" s="3">
        <v>0</v>
      </c>
      <c r="C475" s="3">
        <v>0</v>
      </c>
      <c r="D475" s="3">
        <v>0</v>
      </c>
      <c r="E475" s="3">
        <v>0</v>
      </c>
      <c r="F475" s="2">
        <f>VLOOKUP(Reach12[[#This Row],[Station]],[11]!Reach12[[Station]:[Q1''2025]],6,0)</f>
        <v>0</v>
      </c>
      <c r="G475" s="2">
        <f>Reach12[[#This Row],[Q1''2025]]-Reach12[[#This Row],[Q4''2024]]</f>
        <v>0</v>
      </c>
    </row>
    <row r="476" spans="1:7" x14ac:dyDescent="0.45">
      <c r="A476" s="3" t="s">
        <v>349</v>
      </c>
      <c r="B476" s="3">
        <v>0</v>
      </c>
      <c r="C476" s="3">
        <v>0</v>
      </c>
      <c r="D476" s="3">
        <v>0</v>
      </c>
      <c r="E476" s="3">
        <v>0</v>
      </c>
      <c r="F476" s="2">
        <f>VLOOKUP(Reach12[[#This Row],[Station]],[11]!Reach12[[Station]:[Q1''2025]],6,0)</f>
        <v>0</v>
      </c>
      <c r="G476" s="2">
        <f>Reach12[[#This Row],[Q1''2025]]-Reach12[[#This Row],[Q4''2024]]</f>
        <v>0</v>
      </c>
    </row>
    <row r="477" spans="1:7" x14ac:dyDescent="0.45">
      <c r="A477" s="3" t="s">
        <v>352</v>
      </c>
      <c r="B477" s="3">
        <v>0</v>
      </c>
      <c r="C477" s="3">
        <v>0</v>
      </c>
      <c r="D477" s="3">
        <v>0</v>
      </c>
      <c r="E477" s="3">
        <v>0</v>
      </c>
      <c r="F477" s="2">
        <f>VLOOKUP(Reach12[[#This Row],[Station]],[11]!Reach12[[Station]:[Q1''2025]],6,0)</f>
        <v>0</v>
      </c>
      <c r="G477" s="2">
        <f>Reach12[[#This Row],[Q1''2025]]-Reach12[[#This Row],[Q4''2024]]</f>
        <v>0</v>
      </c>
    </row>
    <row r="478" spans="1:7" x14ac:dyDescent="0.45">
      <c r="A478" s="3" t="s">
        <v>435</v>
      </c>
      <c r="B478" s="3"/>
      <c r="C478" s="3">
        <v>1E-4</v>
      </c>
      <c r="D478" s="3">
        <v>0</v>
      </c>
      <c r="E478" s="3">
        <v>0</v>
      </c>
      <c r="F478" s="2">
        <f>VLOOKUP(Reach12[[#This Row],[Station]],[11]!Reach12[[Station]:[Q1''2025]],6,0)</f>
        <v>0</v>
      </c>
      <c r="G478" s="2">
        <f>Reach12[[#This Row],[Q1''2025]]-Reach12[[#This Row],[Q4''2024]]</f>
        <v>0</v>
      </c>
    </row>
    <row r="479" spans="1:7" x14ac:dyDescent="0.45">
      <c r="A479" s="3" t="s">
        <v>356</v>
      </c>
      <c r="B479" s="3">
        <v>0</v>
      </c>
      <c r="C479" s="3">
        <v>0</v>
      </c>
      <c r="D479" s="3">
        <v>0</v>
      </c>
      <c r="E479" s="3">
        <v>0</v>
      </c>
      <c r="F479" s="2">
        <f>VLOOKUP(Reach12[[#This Row],[Station]],[11]!Reach12[[Station]:[Q1''2025]],6,0)</f>
        <v>0</v>
      </c>
      <c r="G479" s="2">
        <f>Reach12[[#This Row],[Q1''2025]]-Reach12[[#This Row],[Q4''2024]]</f>
        <v>0</v>
      </c>
    </row>
    <row r="480" spans="1:7" x14ac:dyDescent="0.45">
      <c r="A480" s="3" t="s">
        <v>158</v>
      </c>
      <c r="B480" s="3">
        <v>0</v>
      </c>
      <c r="C480" s="3">
        <v>0</v>
      </c>
      <c r="D480" s="3">
        <v>0</v>
      </c>
      <c r="E480" s="3">
        <v>0</v>
      </c>
      <c r="F480" s="2">
        <f>VLOOKUP(Reach12[[#This Row],[Station]],[11]!Reach12[[Station]:[Q1''2025]],6,0)</f>
        <v>0</v>
      </c>
      <c r="G480" s="2">
        <f>Reach12[[#This Row],[Q1''2025]]-Reach12[[#This Row],[Q4''2024]]</f>
        <v>0</v>
      </c>
    </row>
    <row r="481" spans="1:7" x14ac:dyDescent="0.45">
      <c r="A481" s="3" t="s">
        <v>217</v>
      </c>
      <c r="B481" s="3">
        <v>0</v>
      </c>
      <c r="C481" s="3">
        <v>0</v>
      </c>
      <c r="D481" s="3">
        <v>0</v>
      </c>
      <c r="E481" s="3">
        <v>0</v>
      </c>
      <c r="F481" s="2">
        <f>VLOOKUP(Reach12[[#This Row],[Station]],[11]!Reach12[[Station]:[Q1''2025]],6,0)</f>
        <v>0</v>
      </c>
      <c r="G481" s="2">
        <f>Reach12[[#This Row],[Q1''2025]]-Reach12[[#This Row],[Q4''2024]]</f>
        <v>0</v>
      </c>
    </row>
    <row r="482" spans="1:7" x14ac:dyDescent="0.45">
      <c r="A482" s="3" t="s">
        <v>118</v>
      </c>
      <c r="B482" s="3">
        <v>0</v>
      </c>
      <c r="C482" s="3">
        <v>0</v>
      </c>
      <c r="D482" s="3">
        <v>0</v>
      </c>
      <c r="E482" s="3">
        <v>0</v>
      </c>
      <c r="F482" s="2">
        <f>VLOOKUP(Reach12[[#This Row],[Station]],[11]!Reach12[[Station]:[Q1''2025]],6,0)</f>
        <v>0</v>
      </c>
      <c r="G482" s="2">
        <f>Reach12[[#This Row],[Q1''2025]]-Reach12[[#This Row],[Q4''2024]]</f>
        <v>0</v>
      </c>
    </row>
    <row r="483" spans="1:7" x14ac:dyDescent="0.45">
      <c r="A483" s="3" t="s">
        <v>117</v>
      </c>
      <c r="B483" s="3">
        <v>0</v>
      </c>
      <c r="C483" s="3">
        <v>0</v>
      </c>
      <c r="D483" s="3">
        <v>0</v>
      </c>
      <c r="E483" s="3">
        <v>0</v>
      </c>
      <c r="F483" s="2">
        <f>VLOOKUP(Reach12[[#This Row],[Station]],[11]!Reach12[[Station]:[Q1''2025]],6,0)</f>
        <v>0</v>
      </c>
      <c r="G483" s="2">
        <f>Reach12[[#This Row],[Q1''2025]]-Reach12[[#This Row],[Q4''2024]]</f>
        <v>0</v>
      </c>
    </row>
    <row r="484" spans="1:7" x14ac:dyDescent="0.45">
      <c r="A484" s="3" t="s">
        <v>119</v>
      </c>
      <c r="B484" s="3">
        <v>0</v>
      </c>
      <c r="C484" s="3">
        <v>0</v>
      </c>
      <c r="D484" s="3">
        <v>0</v>
      </c>
      <c r="E484" s="3">
        <v>0</v>
      </c>
      <c r="F484" s="2">
        <f>VLOOKUP(Reach12[[#This Row],[Station]],[11]!Reach12[[Station]:[Q1''2025]],6,0)</f>
        <v>0</v>
      </c>
      <c r="G484" s="2">
        <f>Reach12[[#This Row],[Q1''2025]]-Reach12[[#This Row],[Q4''2024]]</f>
        <v>0</v>
      </c>
    </row>
    <row r="485" spans="1:7" x14ac:dyDescent="0.45">
      <c r="A485" s="3" t="s">
        <v>355</v>
      </c>
      <c r="B485" s="3">
        <v>0</v>
      </c>
      <c r="C485" s="3">
        <v>2.9999999999999997E-4</v>
      </c>
      <c r="D485" s="3">
        <v>2.0000000000000001E-4</v>
      </c>
      <c r="E485" s="3">
        <v>0</v>
      </c>
      <c r="F485" s="2">
        <f>VLOOKUP(Reach12[[#This Row],[Station]],[11]!Reach12[[Station]:[Q1''2025]],6,0)</f>
        <v>0</v>
      </c>
      <c r="G485" s="2">
        <f>Reach12[[#This Row],[Q1''2025]]-Reach12[[#This Row],[Q4''2024]]</f>
        <v>0</v>
      </c>
    </row>
    <row r="486" spans="1:7" x14ac:dyDescent="0.45">
      <c r="A486" s="3" t="s">
        <v>242</v>
      </c>
      <c r="B486" s="3">
        <v>0</v>
      </c>
      <c r="C486" s="3">
        <v>0</v>
      </c>
      <c r="D486" s="3">
        <v>0</v>
      </c>
      <c r="E486" s="3">
        <v>0</v>
      </c>
      <c r="F486" s="2">
        <f>VLOOKUP(Reach12[[#This Row],[Station]],[11]!Reach12[[Station]:[Q1''2025]],6,0)</f>
        <v>0</v>
      </c>
      <c r="G486" s="2">
        <f>Reach12[[#This Row],[Q1''2025]]-Reach12[[#This Row],[Q4''2024]]</f>
        <v>0</v>
      </c>
    </row>
    <row r="487" spans="1:7" x14ac:dyDescent="0.45">
      <c r="A487" s="3" t="s">
        <v>147</v>
      </c>
      <c r="B487" s="3">
        <v>0</v>
      </c>
      <c r="C487" s="3">
        <v>0</v>
      </c>
      <c r="D487" s="3">
        <v>0</v>
      </c>
      <c r="E487" s="3">
        <v>0</v>
      </c>
      <c r="F487" s="2">
        <f>VLOOKUP(Reach12[[#This Row],[Station]],[11]!Reach12[[Station]:[Q1''2025]],6,0)</f>
        <v>0</v>
      </c>
      <c r="G487" s="2">
        <f>Reach12[[#This Row],[Q1''2025]]-Reach12[[#This Row],[Q4''2024]]</f>
        <v>0</v>
      </c>
    </row>
    <row r="488" spans="1:7" x14ac:dyDescent="0.45">
      <c r="A488" s="3" t="s">
        <v>263</v>
      </c>
      <c r="B488" s="3">
        <v>1E-4</v>
      </c>
      <c r="C488" s="3">
        <v>1E-4</v>
      </c>
      <c r="D488" s="3">
        <v>0</v>
      </c>
      <c r="E488" s="3">
        <v>0</v>
      </c>
      <c r="F488" s="2">
        <f>VLOOKUP(Reach12[[#This Row],[Station]],[11]!Reach12[[Station]:[Q1''2025]],6,0)</f>
        <v>0</v>
      </c>
      <c r="G488" s="2">
        <f>Reach12[[#This Row],[Q1''2025]]-Reach12[[#This Row],[Q4''2024]]</f>
        <v>0</v>
      </c>
    </row>
    <row r="489" spans="1:7" x14ac:dyDescent="0.45">
      <c r="A489" s="3" t="s">
        <v>498</v>
      </c>
      <c r="B489" s="3"/>
      <c r="C489" s="3"/>
      <c r="D489" s="3"/>
      <c r="E489" s="3">
        <v>0</v>
      </c>
      <c r="F489" s="2">
        <f>VLOOKUP(Reach12[[#This Row],[Station]],[11]!Reach12[[Station]:[Q1''2025]],6,0)</f>
        <v>0</v>
      </c>
      <c r="G489" s="2">
        <f>Reach12[[#This Row],[Q1''2025]]-Reach12[[#This Row],[Q4''2024]]</f>
        <v>0</v>
      </c>
    </row>
    <row r="490" spans="1:7" x14ac:dyDescent="0.45">
      <c r="A490" s="3" t="s">
        <v>185</v>
      </c>
      <c r="B490" s="3">
        <v>0</v>
      </c>
      <c r="C490" s="3">
        <v>0</v>
      </c>
      <c r="D490" s="3">
        <v>0</v>
      </c>
      <c r="E490" s="3">
        <v>0</v>
      </c>
      <c r="F490" s="2">
        <f>VLOOKUP(Reach12[[#This Row],[Station]],[11]!Reach12[[Station]:[Q1''2025]],6,0)</f>
        <v>0</v>
      </c>
      <c r="G490" s="2">
        <f>Reach12[[#This Row],[Q1''2025]]-Reach12[[#This Row],[Q4''2024]]</f>
        <v>0</v>
      </c>
    </row>
    <row r="491" spans="1:7" x14ac:dyDescent="0.45">
      <c r="A491" s="3" t="s">
        <v>444</v>
      </c>
      <c r="B491" s="3"/>
      <c r="C491" s="3">
        <v>0</v>
      </c>
      <c r="D491" s="3">
        <v>0</v>
      </c>
      <c r="E491" s="3">
        <v>0</v>
      </c>
      <c r="F491" s="2">
        <f>VLOOKUP(Reach12[[#This Row],[Station]],[11]!Reach12[[Station]:[Q1''2025]],6,0)</f>
        <v>0</v>
      </c>
      <c r="G491" s="2">
        <f>Reach12[[#This Row],[Q1''2025]]-Reach12[[#This Row],[Q4''2024]]</f>
        <v>0</v>
      </c>
    </row>
    <row r="492" spans="1:7" x14ac:dyDescent="0.45">
      <c r="A492" s="3" t="s">
        <v>180</v>
      </c>
      <c r="B492" s="3">
        <v>0</v>
      </c>
      <c r="C492" s="3">
        <v>0</v>
      </c>
      <c r="D492" s="3">
        <v>0</v>
      </c>
      <c r="E492" s="3">
        <v>0</v>
      </c>
      <c r="F492" s="2">
        <f>VLOOKUP(Reach12[[#This Row],[Station]],[11]!Reach12[[Station]:[Q1''2025]],6,0)</f>
        <v>0</v>
      </c>
      <c r="G492" s="2">
        <f>Reach12[[#This Row],[Q1''2025]]-Reach12[[#This Row],[Q4''2024]]</f>
        <v>0</v>
      </c>
    </row>
    <row r="493" spans="1:7" x14ac:dyDescent="0.45">
      <c r="A493" s="3" t="s">
        <v>195</v>
      </c>
      <c r="B493" s="3">
        <v>0</v>
      </c>
      <c r="C493" s="3">
        <v>0</v>
      </c>
      <c r="D493" s="3">
        <v>0</v>
      </c>
      <c r="E493" s="3">
        <v>0</v>
      </c>
      <c r="F493" s="2">
        <f>VLOOKUP(Reach12[[#This Row],[Station]],[11]!Reach12[[Station]:[Q1''2025]],6,0)</f>
        <v>0</v>
      </c>
      <c r="G493" s="2">
        <f>Reach12[[#This Row],[Q1''2025]]-Reach12[[#This Row],[Q4''2024]]</f>
        <v>0</v>
      </c>
    </row>
    <row r="494" spans="1:7" x14ac:dyDescent="0.45">
      <c r="A494" s="3" t="s">
        <v>226</v>
      </c>
      <c r="B494" s="3">
        <v>0</v>
      </c>
      <c r="C494" s="3">
        <v>0</v>
      </c>
      <c r="D494" s="3">
        <v>0</v>
      </c>
      <c r="E494" s="3">
        <v>0</v>
      </c>
      <c r="F494" s="2">
        <f>VLOOKUP(Reach12[[#This Row],[Station]],[11]!Reach12[[Station]:[Q1''2025]],6,0)</f>
        <v>0</v>
      </c>
      <c r="G494" s="2">
        <f>Reach12[[#This Row],[Q1''2025]]-Reach12[[#This Row],[Q4''2024]]</f>
        <v>0</v>
      </c>
    </row>
    <row r="495" spans="1:7" x14ac:dyDescent="0.45">
      <c r="A495" s="3" t="s">
        <v>231</v>
      </c>
      <c r="B495" s="3">
        <v>0</v>
      </c>
      <c r="C495" s="3">
        <v>0</v>
      </c>
      <c r="D495" s="3">
        <v>0</v>
      </c>
      <c r="E495" s="3">
        <v>0</v>
      </c>
      <c r="F495" s="2">
        <f>VLOOKUP(Reach12[[#This Row],[Station]],[11]!Reach12[[Station]:[Q1''2025]],6,0)</f>
        <v>0</v>
      </c>
      <c r="G495" s="2">
        <f>Reach12[[#This Row],[Q1''2025]]-Reach12[[#This Row],[Q4''2024]]</f>
        <v>0</v>
      </c>
    </row>
    <row r="496" spans="1:7" x14ac:dyDescent="0.45">
      <c r="A496" s="3" t="s">
        <v>260</v>
      </c>
      <c r="B496" s="3">
        <v>0</v>
      </c>
      <c r="C496" s="3">
        <v>0</v>
      </c>
      <c r="D496" s="3">
        <v>0</v>
      </c>
      <c r="E496" s="3">
        <v>0</v>
      </c>
      <c r="F496" s="2">
        <f>VLOOKUP(Reach12[[#This Row],[Station]],[11]!Reach12[[Station]:[Q1''2025]],6,0)</f>
        <v>0</v>
      </c>
      <c r="G496" s="2">
        <f>Reach12[[#This Row],[Q1''2025]]-Reach12[[#This Row],[Q4''2024]]</f>
        <v>0</v>
      </c>
    </row>
    <row r="497" spans="1:7" x14ac:dyDescent="0.45">
      <c r="A497" s="3" t="s">
        <v>430</v>
      </c>
      <c r="B497" s="3">
        <v>0</v>
      </c>
      <c r="C497" s="3">
        <v>0</v>
      </c>
      <c r="D497" s="3">
        <v>0</v>
      </c>
      <c r="E497" s="3">
        <v>0</v>
      </c>
      <c r="F497" s="2">
        <f>VLOOKUP(Reach12[[#This Row],[Station]],[11]!Reach12[[Station]:[Q1''2025]],6,0)</f>
        <v>0</v>
      </c>
      <c r="G497" s="2">
        <f>Reach12[[#This Row],[Q1''2025]]-Reach12[[#This Row],[Q4''2024]]</f>
        <v>0</v>
      </c>
    </row>
    <row r="498" spans="1:7" x14ac:dyDescent="0.45">
      <c r="A498" s="3" t="s">
        <v>410</v>
      </c>
      <c r="B498" s="3">
        <v>0</v>
      </c>
      <c r="C498" s="3">
        <v>0</v>
      </c>
      <c r="D498" s="3">
        <v>0</v>
      </c>
      <c r="E498" s="3">
        <v>0</v>
      </c>
      <c r="F498" s="2">
        <f>VLOOKUP(Reach12[[#This Row],[Station]],[11]!Reach12[[Station]:[Q1''2025]],6,0)</f>
        <v>0</v>
      </c>
      <c r="G498" s="2">
        <f>Reach12[[#This Row],[Q1''2025]]-Reach12[[#This Row],[Q4''2024]]</f>
        <v>0</v>
      </c>
    </row>
    <row r="499" spans="1:7" x14ac:dyDescent="0.45">
      <c r="A499" s="3" t="s">
        <v>448</v>
      </c>
      <c r="B499" s="3"/>
      <c r="C499" s="3">
        <v>0</v>
      </c>
      <c r="D499" s="3">
        <v>0</v>
      </c>
      <c r="E499" s="3">
        <v>0</v>
      </c>
      <c r="F499" s="2">
        <f>VLOOKUP(Reach12[[#This Row],[Station]],[11]!Reach12[[Station]:[Q1''2025]],6,0)</f>
        <v>0</v>
      </c>
      <c r="G499" s="2">
        <f>Reach12[[#This Row],[Q1''2025]]-Reach12[[#This Row],[Q4''2024]]</f>
        <v>0</v>
      </c>
    </row>
    <row r="500" spans="1:7" x14ac:dyDescent="0.45">
      <c r="A500" s="3" t="s">
        <v>480</v>
      </c>
      <c r="B500" s="3"/>
      <c r="C500" s="3"/>
      <c r="D500" s="3">
        <v>1E-4</v>
      </c>
      <c r="E500" s="3">
        <v>0</v>
      </c>
      <c r="F500" s="2">
        <f>VLOOKUP(Reach12[[#This Row],[Station]],[11]!Reach12[[Station]:[Q1''2025]],6,0)</f>
        <v>0</v>
      </c>
      <c r="G500" s="2">
        <f>Reach12[[#This Row],[Q1''2025]]-Reach12[[#This Row],[Q4''2024]]</f>
        <v>0</v>
      </c>
    </row>
    <row r="501" spans="1:7" x14ac:dyDescent="0.45">
      <c r="A501" s="3" t="s">
        <v>174</v>
      </c>
      <c r="B501" s="3">
        <v>0</v>
      </c>
      <c r="C501" s="3">
        <v>0</v>
      </c>
      <c r="D501" s="3">
        <v>0</v>
      </c>
      <c r="E501" s="3">
        <v>0</v>
      </c>
      <c r="F501" s="2">
        <f>VLOOKUP(Reach12[[#This Row],[Station]],[11]!Reach12[[Station]:[Q1''2025]],6,0)</f>
        <v>0</v>
      </c>
      <c r="G501" s="2">
        <f>Reach12[[#This Row],[Q1''2025]]-Reach12[[#This Row],[Q4''2024]]</f>
        <v>0</v>
      </c>
    </row>
    <row r="502" spans="1:7" x14ac:dyDescent="0.45">
      <c r="A502" s="3" t="s">
        <v>262</v>
      </c>
      <c r="B502" s="3">
        <v>0</v>
      </c>
      <c r="C502" s="3">
        <v>0</v>
      </c>
      <c r="D502" s="3">
        <v>0</v>
      </c>
      <c r="E502" s="3">
        <v>0</v>
      </c>
      <c r="F502" s="2">
        <f>VLOOKUP(Reach12[[#This Row],[Station]],[11]!Reach12[[Station]:[Q1''2025]],6,0)</f>
        <v>0</v>
      </c>
      <c r="G502" s="2">
        <f>Reach12[[#This Row],[Q1''2025]]-Reach12[[#This Row],[Q4''2024]]</f>
        <v>0</v>
      </c>
    </row>
    <row r="503" spans="1:7" x14ac:dyDescent="0.45">
      <c r="A503" s="3" t="s">
        <v>429</v>
      </c>
      <c r="B503" s="3">
        <v>0</v>
      </c>
      <c r="C503" s="3">
        <v>0</v>
      </c>
      <c r="D503" s="3">
        <v>2.0000000000000001E-4</v>
      </c>
      <c r="E503" s="3">
        <v>0</v>
      </c>
      <c r="F503" s="2">
        <f>VLOOKUP(Reach12[[#This Row],[Station]],[11]!Reach12[[Station]:[Q1''2025]],6,0)</f>
        <v>0</v>
      </c>
      <c r="G503" s="2">
        <f>Reach12[[#This Row],[Q1''2025]]-Reach12[[#This Row],[Q4''2024]]</f>
        <v>0</v>
      </c>
    </row>
    <row r="504" spans="1:7" x14ac:dyDescent="0.45">
      <c r="A504" s="3" t="s">
        <v>428</v>
      </c>
      <c r="B504" s="3">
        <v>2.0000000000000001E-4</v>
      </c>
      <c r="C504" s="3">
        <v>0</v>
      </c>
      <c r="D504" s="3">
        <v>1E-4</v>
      </c>
      <c r="E504" s="3">
        <v>0</v>
      </c>
      <c r="F504" s="2">
        <f>VLOOKUP(Reach12[[#This Row],[Station]],[11]!Reach12[[Station]:[Q1''2025]],6,0)</f>
        <v>0</v>
      </c>
      <c r="G504" s="2">
        <f>Reach12[[#This Row],[Q1''2025]]-Reach12[[#This Row],[Q4''2024]]</f>
        <v>0</v>
      </c>
    </row>
    <row r="505" spans="1:7" x14ac:dyDescent="0.45">
      <c r="A505" s="3" t="s">
        <v>290</v>
      </c>
      <c r="B505" s="3">
        <v>0</v>
      </c>
      <c r="C505" s="3">
        <v>0</v>
      </c>
      <c r="D505" s="3">
        <v>0</v>
      </c>
      <c r="E505" s="3">
        <v>0</v>
      </c>
      <c r="F505" s="2">
        <f>VLOOKUP(Reach12[[#This Row],[Station]],[11]!Reach12[[Station]:[Q1''2025]],6,0)</f>
        <v>0</v>
      </c>
      <c r="G505" s="2">
        <f>Reach12[[#This Row],[Q1''2025]]-Reach12[[#This Row],[Q4''2024]]</f>
        <v>0</v>
      </c>
    </row>
    <row r="506" spans="1:7" x14ac:dyDescent="0.45">
      <c r="A506" s="3" t="s">
        <v>207</v>
      </c>
      <c r="B506" s="3">
        <v>0</v>
      </c>
      <c r="C506" s="3">
        <v>0</v>
      </c>
      <c r="D506" s="3">
        <v>0</v>
      </c>
      <c r="E506" s="3">
        <v>0</v>
      </c>
      <c r="F506" s="2">
        <f>VLOOKUP(Reach12[[#This Row],[Station]],[11]!Reach12[[Station]:[Q1''2025]],6,0)</f>
        <v>0</v>
      </c>
      <c r="G506" s="2">
        <f>Reach12[[#This Row],[Q1''2025]]-Reach12[[#This Row],[Q4''2024]]</f>
        <v>0</v>
      </c>
    </row>
    <row r="507" spans="1:7" x14ac:dyDescent="0.45">
      <c r="A507" s="3" t="s">
        <v>289</v>
      </c>
      <c r="B507" s="3">
        <v>0</v>
      </c>
      <c r="C507" s="3">
        <v>0</v>
      </c>
      <c r="D507" s="3">
        <v>0</v>
      </c>
      <c r="E507" s="3">
        <v>0</v>
      </c>
      <c r="F507" s="2">
        <f>VLOOKUP(Reach12[[#This Row],[Station]],[11]!Reach12[[Station]:[Q1''2025]],6,0)</f>
        <v>0</v>
      </c>
      <c r="G507" s="2">
        <f>Reach12[[#This Row],[Q1''2025]]-Reach12[[#This Row],[Q4''2024]]</f>
        <v>0</v>
      </c>
    </row>
    <row r="508" spans="1:7" x14ac:dyDescent="0.45">
      <c r="A508" s="3" t="s">
        <v>439</v>
      </c>
      <c r="B508" s="3"/>
      <c r="C508" s="3">
        <v>0</v>
      </c>
      <c r="D508" s="3">
        <v>0</v>
      </c>
      <c r="E508" s="3">
        <v>0</v>
      </c>
      <c r="F508" s="2">
        <f>VLOOKUP(Reach12[[#This Row],[Station]],[11]!Reach12[[Station]:[Q1''2025]],6,0)</f>
        <v>0</v>
      </c>
      <c r="G508" s="2">
        <f>Reach12[[#This Row],[Q1''2025]]-Reach12[[#This Row],[Q4''2024]]</f>
        <v>0</v>
      </c>
    </row>
    <row r="509" spans="1:7" x14ac:dyDescent="0.45">
      <c r="A509" s="3" t="s">
        <v>220</v>
      </c>
      <c r="B509" s="3">
        <v>0</v>
      </c>
      <c r="C509" s="3">
        <v>0</v>
      </c>
      <c r="D509" s="3">
        <v>0</v>
      </c>
      <c r="E509" s="3">
        <v>0</v>
      </c>
      <c r="F509" s="2">
        <f>VLOOKUP(Reach12[[#This Row],[Station]],[11]!Reach12[[Station]:[Q1''2025]],6,0)</f>
        <v>0</v>
      </c>
      <c r="G509" s="2">
        <f>Reach12[[#This Row],[Q1''2025]]-Reach12[[#This Row],[Q4''2024]]</f>
        <v>0</v>
      </c>
    </row>
    <row r="510" spans="1:7" x14ac:dyDescent="0.45">
      <c r="A510" s="3" t="s">
        <v>469</v>
      </c>
      <c r="B510" s="3"/>
      <c r="C510" s="3"/>
      <c r="D510" s="3">
        <v>1E-4</v>
      </c>
      <c r="E510" s="3">
        <v>0</v>
      </c>
      <c r="F510" s="2">
        <f>VLOOKUP(Reach12[[#This Row],[Station]],[11]!Reach12[[Station]:[Q1''2025]],6,0)</f>
        <v>0</v>
      </c>
      <c r="G510" s="2">
        <f>Reach12[[#This Row],[Q1''2025]]-Reach12[[#This Row],[Q4''2024]]</f>
        <v>0</v>
      </c>
    </row>
    <row r="511" spans="1:7" x14ac:dyDescent="0.45">
      <c r="A511" s="3" t="s">
        <v>415</v>
      </c>
      <c r="B511" s="3">
        <v>0</v>
      </c>
      <c r="C511" s="3">
        <v>0</v>
      </c>
      <c r="D511" s="3">
        <v>1E-4</v>
      </c>
      <c r="E511" s="3">
        <v>0</v>
      </c>
      <c r="F511" s="2">
        <f>VLOOKUP(Reach12[[#This Row],[Station]],[11]!Reach12[[Station]:[Q1''2025]],6,0)</f>
        <v>0</v>
      </c>
      <c r="G511" s="2">
        <f>Reach12[[#This Row],[Q1''2025]]-Reach12[[#This Row],[Q4''2024]]</f>
        <v>0</v>
      </c>
    </row>
    <row r="512" spans="1:7" x14ac:dyDescent="0.45">
      <c r="A512" s="3" t="s">
        <v>471</v>
      </c>
      <c r="B512" s="3"/>
      <c r="C512" s="3"/>
      <c r="D512" s="3">
        <v>1E-4</v>
      </c>
      <c r="E512" s="3">
        <v>0</v>
      </c>
      <c r="F512" s="2">
        <f>VLOOKUP(Reach12[[#This Row],[Station]],[11]!Reach12[[Station]:[Q1''2025]],6,0)</f>
        <v>0</v>
      </c>
      <c r="G512" s="2">
        <f>Reach12[[#This Row],[Q1''2025]]-Reach12[[#This Row],[Q4''2024]]</f>
        <v>0</v>
      </c>
    </row>
    <row r="513" spans="1:7" x14ac:dyDescent="0.45">
      <c r="A513" s="3" t="s">
        <v>416</v>
      </c>
      <c r="B513" s="3">
        <v>0</v>
      </c>
      <c r="C513" s="3">
        <v>0</v>
      </c>
      <c r="D513" s="3">
        <v>0</v>
      </c>
      <c r="E513" s="3">
        <v>0</v>
      </c>
      <c r="F513" s="2">
        <f>VLOOKUP(Reach12[[#This Row],[Station]],[11]!Reach12[[Station]:[Q1''2025]],6,0)</f>
        <v>0</v>
      </c>
      <c r="G513" s="2">
        <f>Reach12[[#This Row],[Q1''2025]]-Reach12[[#This Row],[Q4''2024]]</f>
        <v>0</v>
      </c>
    </row>
    <row r="514" spans="1:7" x14ac:dyDescent="0.45">
      <c r="A514" s="3" t="s">
        <v>228</v>
      </c>
      <c r="B514" s="3">
        <v>0</v>
      </c>
      <c r="C514" s="3">
        <v>0</v>
      </c>
      <c r="D514" s="3">
        <v>0</v>
      </c>
      <c r="E514" s="3">
        <v>0</v>
      </c>
      <c r="F514" s="2">
        <f>VLOOKUP(Reach12[[#This Row],[Station]],[11]!Reach12[[Station]:[Q1''2025]],6,0)</f>
        <v>0</v>
      </c>
      <c r="G514" s="2">
        <f>Reach12[[#This Row],[Q1''2025]]-Reach12[[#This Row],[Q4''2024]]</f>
        <v>0</v>
      </c>
    </row>
    <row r="515" spans="1:7" x14ac:dyDescent="0.45">
      <c r="A515" s="3" t="s">
        <v>457</v>
      </c>
      <c r="B515" s="3"/>
      <c r="C515" s="3">
        <v>1E-4</v>
      </c>
      <c r="D515" s="3">
        <v>0</v>
      </c>
      <c r="E515" s="3">
        <v>0</v>
      </c>
      <c r="F515" s="2">
        <f>VLOOKUP(Reach12[[#This Row],[Station]],[11]!Reach12[[Station]:[Q1''2025]],6,0)</f>
        <v>0</v>
      </c>
      <c r="G515" s="2">
        <f>Reach12[[#This Row],[Q1''2025]]-Reach12[[#This Row],[Q4''2024]]</f>
        <v>0</v>
      </c>
    </row>
    <row r="516" spans="1:7" x14ac:dyDescent="0.45">
      <c r="A516" s="3" t="s">
        <v>420</v>
      </c>
      <c r="B516" s="3">
        <v>0</v>
      </c>
      <c r="C516" s="3">
        <v>0</v>
      </c>
      <c r="D516" s="3">
        <v>1E-4</v>
      </c>
      <c r="E516" s="3">
        <v>0</v>
      </c>
      <c r="F516" s="2">
        <f>VLOOKUP(Reach12[[#This Row],[Station]],[11]!Reach12[[Station]:[Q1''2025]],6,0)</f>
        <v>0</v>
      </c>
      <c r="G516" s="2">
        <f>Reach12[[#This Row],[Q1''2025]]-Reach12[[#This Row],[Q4''2024]]</f>
        <v>0</v>
      </c>
    </row>
    <row r="517" spans="1:7" x14ac:dyDescent="0.45">
      <c r="A517" s="3" t="s">
        <v>190</v>
      </c>
      <c r="B517" s="3">
        <v>0</v>
      </c>
      <c r="C517" s="3">
        <v>0</v>
      </c>
      <c r="D517" s="3">
        <v>0</v>
      </c>
      <c r="E517" s="3">
        <v>0</v>
      </c>
      <c r="F517" s="2">
        <f>VLOOKUP(Reach12[[#This Row],[Station]],[11]!Reach12[[Station]:[Q1''2025]],6,0)</f>
        <v>0</v>
      </c>
      <c r="G517" s="2">
        <f>Reach12[[#This Row],[Q1''2025]]-Reach12[[#This Row],[Q4''2024]]</f>
        <v>0</v>
      </c>
    </row>
    <row r="518" spans="1:7" x14ac:dyDescent="0.45">
      <c r="A518" s="3" t="s">
        <v>173</v>
      </c>
      <c r="B518" s="3">
        <v>0</v>
      </c>
      <c r="C518" s="3">
        <v>0</v>
      </c>
      <c r="D518" s="3">
        <v>0</v>
      </c>
      <c r="E518" s="3">
        <v>0</v>
      </c>
      <c r="F518" s="2">
        <f>VLOOKUP(Reach12[[#This Row],[Station]],[11]!Reach12[[Station]:[Q1''2025]],6,0)</f>
        <v>0</v>
      </c>
      <c r="G518" s="2">
        <f>Reach12[[#This Row],[Q1''2025]]-Reach12[[#This Row],[Q4''2024]]</f>
        <v>0</v>
      </c>
    </row>
    <row r="519" spans="1:7" x14ac:dyDescent="0.45">
      <c r="A519" s="3" t="s">
        <v>81</v>
      </c>
      <c r="B519" s="3">
        <v>0</v>
      </c>
      <c r="C519" s="3">
        <v>0</v>
      </c>
      <c r="D519" s="3">
        <v>0</v>
      </c>
      <c r="E519" s="3">
        <v>0</v>
      </c>
      <c r="F519" s="2">
        <f>VLOOKUP(Reach12[[#This Row],[Station]],[11]!Reach12[[Station]:[Q1''2025]],6,0)</f>
        <v>0</v>
      </c>
      <c r="G519" s="2">
        <f>Reach12[[#This Row],[Q1''2025]]-Reach12[[#This Row],[Q4''2024]]</f>
        <v>0</v>
      </c>
    </row>
    <row r="520" spans="1:7" x14ac:dyDescent="0.45">
      <c r="A520" s="3" t="s">
        <v>163</v>
      </c>
      <c r="B520" s="3">
        <v>0</v>
      </c>
      <c r="C520" s="3">
        <v>0</v>
      </c>
      <c r="D520" s="3">
        <v>0</v>
      </c>
      <c r="E520" s="3">
        <v>0</v>
      </c>
      <c r="F520" s="2">
        <f>VLOOKUP(Reach12[[#This Row],[Station]],[11]!Reach12[[Station]:[Q1''2025]],6,0)</f>
        <v>0</v>
      </c>
      <c r="G520" s="2">
        <f>Reach12[[#This Row],[Q1''2025]]-Reach12[[#This Row],[Q4''2024]]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0"/>
  <sheetViews>
    <sheetView workbookViewId="0">
      <selection activeCell="E8" sqref="E8"/>
    </sheetView>
  </sheetViews>
  <sheetFormatPr defaultRowHeight="14.25" x14ac:dyDescent="0.45"/>
  <cols>
    <col min="1" max="1" width="31.796875" bestFit="1" customWidth="1"/>
    <col min="2" max="5" width="11.73046875" bestFit="1" customWidth="1"/>
  </cols>
  <sheetData>
    <row r="1" spans="1:9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t="s">
        <v>531</v>
      </c>
      <c r="G1" t="s">
        <v>532</v>
      </c>
    </row>
    <row r="2" spans="1:9" x14ac:dyDescent="0.45">
      <c r="A2" s="3" t="s">
        <v>4</v>
      </c>
      <c r="B2" s="2">
        <v>1</v>
      </c>
      <c r="C2" s="2">
        <v>1</v>
      </c>
      <c r="D2" s="2">
        <v>1</v>
      </c>
      <c r="E2" s="2">
        <v>1</v>
      </c>
      <c r="F2" s="2">
        <f>VLOOKUP(Share13[[#This Row],[Station]],[11]!Share13[[Station]:[Q1''2025]],6,0)</f>
        <v>1</v>
      </c>
      <c r="G2" s="2">
        <f>Share13[[#This Row],[Q1''2025]]-Share13[[#This Row],[Q4''2024]]</f>
        <v>0</v>
      </c>
    </row>
    <row r="3" spans="1:9" x14ac:dyDescent="0.45">
      <c r="A3" s="3" t="s">
        <v>5</v>
      </c>
      <c r="B3" s="2">
        <v>0.24544448972463168</v>
      </c>
      <c r="C3" s="2">
        <v>0.228500959166895</v>
      </c>
      <c r="D3" s="2">
        <v>0.25736842105263164</v>
      </c>
      <c r="E3" s="2">
        <v>0.21695712709999998</v>
      </c>
      <c r="F3" s="2">
        <f>VLOOKUP(Share13[[#This Row],[Station]],[11]!Share13[[Station]:[Q1''2025]],6,0)</f>
        <v>0.1717115370546492</v>
      </c>
      <c r="G3" s="2">
        <f>Share13[[#This Row],[Q1''2025]]-Share13[[#This Row],[Q4''2024]]</f>
        <v>-4.5245590045350781E-2</v>
      </c>
      <c r="I3">
        <v>100</v>
      </c>
    </row>
    <row r="4" spans="1:9" x14ac:dyDescent="0.45">
      <c r="A4" s="3" t="s">
        <v>14</v>
      </c>
      <c r="B4" s="2">
        <v>1.024625953309658E-2</v>
      </c>
      <c r="C4" s="2">
        <v>2.4609482049876678E-2</v>
      </c>
      <c r="D4" s="2">
        <v>3.7421052631578952E-2</v>
      </c>
      <c r="E4" s="2">
        <v>6.0732632389999999E-2</v>
      </c>
      <c r="F4" s="2">
        <f>VLOOKUP(Share13[[#This Row],[Station]],[11]!Share13[[Station]:[Q1''2025]],6,0)</f>
        <v>7.3002780013168483E-2</v>
      </c>
      <c r="G4" s="2">
        <f>Share13[[#This Row],[Q1''2025]]-Share13[[#This Row],[Q4''2024]]</f>
        <v>1.2270147623168484E-2</v>
      </c>
    </row>
    <row r="5" spans="1:9" x14ac:dyDescent="0.45">
      <c r="A5" s="3" t="s">
        <v>279</v>
      </c>
      <c r="B5" s="2">
        <v>3.888921231879839E-2</v>
      </c>
      <c r="C5" s="2">
        <v>6.4949301178405042E-2</v>
      </c>
      <c r="D5" s="2">
        <v>5.7052631578947369E-2</v>
      </c>
      <c r="E5" s="2">
        <v>7.7872197419999997E-2</v>
      </c>
      <c r="F5" s="2">
        <f>VLOOKUP(Share13[[#This Row],[Station]],[11]!Share13[[Station]:[Q1''2025]],6,0)</f>
        <v>6.8005157656009937E-2</v>
      </c>
      <c r="G5" s="2">
        <f>Share13[[#This Row],[Q1''2025]]-Share13[[#This Row],[Q4''2024]]</f>
        <v>-9.8670397639900598E-3</v>
      </c>
    </row>
    <row r="6" spans="1:9" x14ac:dyDescent="0.45">
      <c r="A6" s="3" t="s">
        <v>6</v>
      </c>
      <c r="B6" s="2">
        <v>8.7791814635850257E-2</v>
      </c>
      <c r="C6" s="2">
        <v>8.6434639627295168E-2</v>
      </c>
      <c r="D6" s="2">
        <v>6.2526315789473694E-2</v>
      </c>
      <c r="E6" s="2">
        <v>7.479955831E-2</v>
      </c>
      <c r="F6" s="2">
        <f>VLOOKUP(Share13[[#This Row],[Station]],[11]!Share13[[Station]:[Q1''2025]],6,0)</f>
        <v>6.2874935986538885E-2</v>
      </c>
      <c r="G6" s="2">
        <f>Share13[[#This Row],[Q1''2025]]-Share13[[#This Row],[Q4''2024]]</f>
        <v>-1.1924622323461115E-2</v>
      </c>
    </row>
    <row r="7" spans="1:9" x14ac:dyDescent="0.45">
      <c r="A7" s="3" t="s">
        <v>17</v>
      </c>
      <c r="B7" s="2">
        <v>5.7751644641089832E-2</v>
      </c>
      <c r="C7" s="2">
        <v>5.2836393532474657E-2</v>
      </c>
      <c r="D7" s="2">
        <v>6.6368421052631577E-2</v>
      </c>
      <c r="E7" s="2">
        <v>6.9950549710000004E-2</v>
      </c>
      <c r="F7" s="2">
        <f>VLOOKUP(Share13[[#This Row],[Station]],[11]!Share13[[Station]:[Q1''2025]],6,0)</f>
        <v>5.8270539176238201E-2</v>
      </c>
      <c r="G7" s="2">
        <f>Share13[[#This Row],[Q1''2025]]-Share13[[#This Row],[Q4''2024]]</f>
        <v>-1.1680010533761803E-2</v>
      </c>
    </row>
    <row r="8" spans="1:9" x14ac:dyDescent="0.45">
      <c r="A8" s="3" t="s">
        <v>8</v>
      </c>
      <c r="B8" s="2">
        <v>5.0299819526110498E-2</v>
      </c>
      <c r="C8" s="2">
        <v>5.574129898602357E-2</v>
      </c>
      <c r="D8" s="2">
        <v>5.2789473684210525E-2</v>
      </c>
      <c r="E8" s="2">
        <v>5.0986605210000001E-2</v>
      </c>
      <c r="F8" s="2">
        <f>VLOOKUP(Share13[[#This Row],[Station]],[11]!Share13[[Station]:[Q1''2025]],6,0)</f>
        <v>4.7635159850757183E-2</v>
      </c>
      <c r="G8" s="2">
        <f>Share13[[#This Row],[Q1''2025]]-Share13[[#This Row],[Q4''2024]]</f>
        <v>-3.3514453592428176E-3</v>
      </c>
    </row>
    <row r="9" spans="1:9" x14ac:dyDescent="0.45">
      <c r="A9" s="3" t="s">
        <v>7</v>
      </c>
      <c r="B9" s="2">
        <v>5.181347150259067E-2</v>
      </c>
      <c r="C9" s="2">
        <v>4.9547821320909839E-2</v>
      </c>
      <c r="D9" s="2">
        <v>3.9842105263157894E-2</v>
      </c>
      <c r="E9" s="2">
        <v>4.9450285660000003E-2</v>
      </c>
      <c r="F9" s="2">
        <f>VLOOKUP(Share13[[#This Row],[Station]],[11]!Share13[[Station]:[Q1''2025]],6,0)</f>
        <v>4.7365388836052381E-2</v>
      </c>
      <c r="G9" s="2">
        <f>Share13[[#This Row],[Q1''2025]]-Share13[[#This Row],[Q4''2024]]</f>
        <v>-2.0848968239476212E-3</v>
      </c>
    </row>
    <row r="10" spans="1:9" x14ac:dyDescent="0.45">
      <c r="A10" s="3" t="s">
        <v>30</v>
      </c>
      <c r="B10" s="2">
        <v>6.3748035163299757E-2</v>
      </c>
      <c r="C10" s="2">
        <v>0.10413812003288569</v>
      </c>
      <c r="D10" s="2">
        <v>5.9578947368421051E-2</v>
      </c>
      <c r="E10" s="2">
        <v>4.1624657930000003E-2</v>
      </c>
      <c r="F10" s="2">
        <f>VLOOKUP(Share13[[#This Row],[Station]],[11]!Share13[[Station]:[Q1''2025]],6,0)</f>
        <v>4.399553734728217E-2</v>
      </c>
      <c r="G10" s="2">
        <f>Share13[[#This Row],[Q1''2025]]-Share13[[#This Row],[Q4''2024]]</f>
        <v>2.3708794172821665E-3</v>
      </c>
    </row>
    <row r="11" spans="1:9" x14ac:dyDescent="0.45">
      <c r="A11" s="3" t="s">
        <v>22</v>
      </c>
      <c r="B11" s="2">
        <v>3.7259125574896662E-2</v>
      </c>
      <c r="C11" s="2">
        <v>3.1899150452178691E-2</v>
      </c>
      <c r="D11" s="2">
        <v>3.1421052631578947E-2</v>
      </c>
      <c r="E11" s="2">
        <v>2.3620913149999999E-2</v>
      </c>
      <c r="F11" s="2">
        <f>VLOOKUP(Share13[[#This Row],[Station]],[11]!Share13[[Station]:[Q1''2025]],6,0)</f>
        <v>4.286158460750604E-2</v>
      </c>
      <c r="G11" s="2">
        <f>Share13[[#This Row],[Q1''2025]]-Share13[[#This Row],[Q4''2024]]</f>
        <v>1.9240671457506041E-2</v>
      </c>
    </row>
    <row r="12" spans="1:9" x14ac:dyDescent="0.45">
      <c r="A12" s="3" t="s">
        <v>425</v>
      </c>
      <c r="B12" s="2">
        <v>3.539616929615183E-2</v>
      </c>
      <c r="C12" s="2">
        <v>2.806248287201973E-2</v>
      </c>
      <c r="D12" s="2">
        <v>2.7789473684210527E-2</v>
      </c>
      <c r="E12" s="2">
        <v>3.1302510919999998E-2</v>
      </c>
      <c r="F12" s="2">
        <f>VLOOKUP(Share13[[#This Row],[Station]],[11]!Share13[[Station]:[Q1''2025]],6,0)</f>
        <v>3.2491403906650083E-2</v>
      </c>
      <c r="G12" s="2">
        <f>Share13[[#This Row],[Q1''2025]]-Share13[[#This Row],[Q4''2024]]</f>
        <v>1.188892986650085E-3</v>
      </c>
    </row>
    <row r="13" spans="1:9" x14ac:dyDescent="0.45">
      <c r="A13" s="3" t="s">
        <v>28</v>
      </c>
      <c r="B13" s="2">
        <v>2.928334400652035E-2</v>
      </c>
      <c r="C13" s="2">
        <v>1.3647574677993969E-2</v>
      </c>
      <c r="D13" s="2">
        <v>2.8736842105263158E-2</v>
      </c>
      <c r="E13" s="2">
        <v>2.7605741990000002E-2</v>
      </c>
      <c r="F13" s="2">
        <f>VLOOKUP(Share13[[#This Row],[Station]],[11]!Share13[[Station]:[Q1''2025]],6,0)</f>
        <v>2.1618260297022459E-2</v>
      </c>
      <c r="G13" s="2">
        <f>Share13[[#This Row],[Q1''2025]]-Share13[[#This Row],[Q4''2024]]</f>
        <v>-5.9874816929775428E-3</v>
      </c>
    </row>
    <row r="14" spans="1:9" x14ac:dyDescent="0.45">
      <c r="A14" s="3" t="s">
        <v>424</v>
      </c>
      <c r="B14" s="2">
        <v>1.3215346102346159E-2</v>
      </c>
      <c r="C14" s="2">
        <v>2.334886270211017E-2</v>
      </c>
      <c r="D14" s="2">
        <v>1.573684210526316E-2</v>
      </c>
      <c r="E14" s="2">
        <v>7.2495078980000004E-3</v>
      </c>
      <c r="F14" s="2">
        <f>VLOOKUP(Share13[[#This Row],[Station]],[11]!Share13[[Station]:[Q1''2025]],6,0)</f>
        <v>1.8051796034823323E-2</v>
      </c>
      <c r="G14" s="2">
        <f>Share13[[#This Row],[Q1''2025]]-Share13[[#This Row],[Q4''2024]]</f>
        <v>1.0802288136823324E-2</v>
      </c>
    </row>
    <row r="15" spans="1:9" x14ac:dyDescent="0.45">
      <c r="A15" s="3" t="s">
        <v>11</v>
      </c>
      <c r="B15" s="2">
        <v>4.3488385631949705E-2</v>
      </c>
      <c r="C15" s="2">
        <v>3.7818580432995338E-2</v>
      </c>
      <c r="D15" s="2">
        <v>2.673684210526316E-2</v>
      </c>
      <c r="E15" s="2">
        <v>2.0740313989999998E-2</v>
      </c>
      <c r="F15" s="2">
        <f>VLOOKUP(Share13[[#This Row],[Station]],[11]!Share13[[Station]:[Q1''2025]],6,0)</f>
        <v>1.7480247274855511E-2</v>
      </c>
      <c r="G15" s="2">
        <f>Share13[[#This Row],[Q1''2025]]-Share13[[#This Row],[Q4''2024]]</f>
        <v>-3.2600667151444877E-3</v>
      </c>
    </row>
    <row r="16" spans="1:9" x14ac:dyDescent="0.45">
      <c r="A16" s="3" t="s">
        <v>324</v>
      </c>
      <c r="B16" s="2">
        <v>2.0434301682482392E-2</v>
      </c>
      <c r="C16" s="2">
        <v>1.7319813647574681E-2</v>
      </c>
      <c r="D16" s="2">
        <v>2.1315789473684208E-2</v>
      </c>
      <c r="E16" s="2">
        <v>1.9828124250000002E-2</v>
      </c>
      <c r="F16" s="2">
        <f>VLOOKUP(Share13[[#This Row],[Station]],[11]!Share13[[Station]:[Q1''2025]],6,0)</f>
        <v>1.6776099202575171E-2</v>
      </c>
      <c r="G16" s="2">
        <f>Share13[[#This Row],[Q1''2025]]-Share13[[#This Row],[Q4''2024]]</f>
        <v>-3.0520250474248313E-3</v>
      </c>
    </row>
    <row r="17" spans="1:7" x14ac:dyDescent="0.45">
      <c r="A17" s="3" t="s">
        <v>396</v>
      </c>
      <c r="B17" s="2">
        <v>7.3353903475577801E-3</v>
      </c>
      <c r="C17" s="2">
        <v>5.8646204439572495E-3</v>
      </c>
      <c r="D17" s="2">
        <v>9.5263157894736848E-3</v>
      </c>
      <c r="E17" s="2">
        <v>1.9828124250000002E-2</v>
      </c>
      <c r="F17" s="2">
        <f>VLOOKUP(Share13[[#This Row],[Station]],[11]!Share13[[Station]:[Q1''2025]],6,0)</f>
        <v>1.4828261028604871E-2</v>
      </c>
      <c r="G17" s="2">
        <f>Share13[[#This Row],[Q1''2025]]-Share13[[#This Row],[Q4''2024]]</f>
        <v>-4.9998632213951316E-3</v>
      </c>
    </row>
    <row r="18" spans="1:7" x14ac:dyDescent="0.45">
      <c r="A18" s="3" t="s">
        <v>33</v>
      </c>
      <c r="B18" s="2">
        <v>1.2807824416370731E-3</v>
      </c>
      <c r="C18" s="2">
        <v>1.6442861057824061E-3</v>
      </c>
      <c r="D18" s="2">
        <v>1.394736842105263E-2</v>
      </c>
      <c r="E18" s="2">
        <v>1.440299582E-3</v>
      </c>
      <c r="F18" s="2">
        <f>VLOOKUP(Share13[[#This Row],[Station]],[11]!Share13[[Station]:[Q1''2025]],6,0)</f>
        <v>1.4535628063501352E-2</v>
      </c>
      <c r="G18" s="2">
        <f>Share13[[#This Row],[Q1''2025]]-Share13[[#This Row],[Q4''2024]]</f>
        <v>1.3095328481501353E-2</v>
      </c>
    </row>
    <row r="19" spans="1:7" x14ac:dyDescent="0.45">
      <c r="A19" s="3" t="s">
        <v>19</v>
      </c>
      <c r="B19" s="2">
        <v>1.164347674215521E-2</v>
      </c>
      <c r="C19" s="2">
        <v>1.485338448890107E-2</v>
      </c>
      <c r="D19" s="2">
        <v>7.8947368421052634E-3</v>
      </c>
      <c r="E19" s="2">
        <v>5.9532382740000002E-3</v>
      </c>
      <c r="F19" s="2">
        <f>VLOOKUP(Share13[[#This Row],[Station]],[11]!Share13[[Station]:[Q1''2025]],6,0)</f>
        <v>1.0223864218304193E-2</v>
      </c>
      <c r="G19" s="2">
        <f>Share13[[#This Row],[Q1''2025]]-Share13[[#This Row],[Q4''2024]]</f>
        <v>4.2706259443041931E-3</v>
      </c>
    </row>
    <row r="20" spans="1:7" x14ac:dyDescent="0.45">
      <c r="A20" s="3" t="s">
        <v>432</v>
      </c>
      <c r="B20" s="2">
        <v>5.0649123828375138E-3</v>
      </c>
      <c r="C20" s="2">
        <v>5.152096464784873E-3</v>
      </c>
      <c r="D20" s="2">
        <v>6.6315789473684215E-3</v>
      </c>
      <c r="E20" s="2">
        <v>4.6089586630000002E-3</v>
      </c>
      <c r="F20" s="2">
        <f>VLOOKUP(Share13[[#This Row],[Station]],[11]!Share13[[Station]:[Q1''2025]],6,0)</f>
        <v>1.0196429877825737E-2</v>
      </c>
      <c r="G20" s="2">
        <f>Share13[[#This Row],[Q1''2025]]-Share13[[#This Row],[Q4''2024]]</f>
        <v>5.5874712148257372E-3</v>
      </c>
    </row>
    <row r="21" spans="1:7" x14ac:dyDescent="0.45">
      <c r="A21" s="3" t="s">
        <v>12</v>
      </c>
      <c r="B21" s="2">
        <v>1.135238982360133E-2</v>
      </c>
      <c r="C21" s="2">
        <v>2.6856673061112627E-3</v>
      </c>
      <c r="D21" s="2">
        <v>5.1578947368421061E-3</v>
      </c>
      <c r="E21" s="2">
        <v>1.0370156989999999E-2</v>
      </c>
      <c r="F21" s="2">
        <f>VLOOKUP(Share13[[#This Row],[Station]],[11]!Share13[[Station]:[Q1''2025]],6,0)</f>
        <v>8.8338576340624766E-3</v>
      </c>
      <c r="G21" s="2">
        <f>Share13[[#This Row],[Q1''2025]]-Share13[[#This Row],[Q4''2024]]</f>
        <v>-1.5362993559375222E-3</v>
      </c>
    </row>
    <row r="22" spans="1:7" x14ac:dyDescent="0.45">
      <c r="A22" s="3" t="s">
        <v>46</v>
      </c>
      <c r="B22" s="2">
        <v>5.2395645339698435E-3</v>
      </c>
      <c r="C22" s="2">
        <v>2.7404768429706771E-3</v>
      </c>
      <c r="D22" s="2">
        <v>1.526315789473684E-3</v>
      </c>
      <c r="E22" s="2">
        <v>2.8325891790000001E-3</v>
      </c>
      <c r="F22" s="2">
        <f>VLOOKUP(Share13[[#This Row],[Station]],[11]!Share13[[Station]:[Q1''2025]],6,0)</f>
        <v>8.5823761796766408E-3</v>
      </c>
      <c r="G22" s="2">
        <f>Share13[[#This Row],[Q1''2025]]-Share13[[#This Row],[Q4''2024]]</f>
        <v>5.7497870006766403E-3</v>
      </c>
    </row>
    <row r="23" spans="1:7" x14ac:dyDescent="0.45">
      <c r="A23" s="3" t="s">
        <v>13</v>
      </c>
      <c r="B23" s="2">
        <v>9.5476509285672695E-3</v>
      </c>
      <c r="C23" s="2">
        <v>5.0972869279254599E-3</v>
      </c>
      <c r="D23" s="2">
        <v>7.2631578947368412E-3</v>
      </c>
      <c r="E23" s="2">
        <v>5.2330884820000001E-3</v>
      </c>
      <c r="F23" s="2">
        <f>VLOOKUP(Share13[[#This Row],[Station]],[11]!Share13[[Station]:[Q1''2025]],6,0)</f>
        <v>8.468066427683078E-3</v>
      </c>
      <c r="G23" s="2">
        <f>Share13[[#This Row],[Q1''2025]]-Share13[[#This Row],[Q4''2024]]</f>
        <v>3.2349779456830778E-3</v>
      </c>
    </row>
    <row r="24" spans="1:7" x14ac:dyDescent="0.45">
      <c r="A24" s="3" t="s">
        <v>44</v>
      </c>
      <c r="B24" s="2">
        <v>6.3456948244745882E-3</v>
      </c>
      <c r="C24" s="2">
        <v>1.8087147163606471E-3</v>
      </c>
      <c r="D24" s="2">
        <v>8.8947368421052626E-3</v>
      </c>
      <c r="E24" s="2">
        <v>4.3208987470000002E-3</v>
      </c>
      <c r="F24" s="2">
        <f>VLOOKUP(Share13[[#This Row],[Station]],[11]!Share13[[Station]:[Q1''2025]],6,0)</f>
        <v>7.6358914331699458E-3</v>
      </c>
      <c r="G24" s="2">
        <f>Share13[[#This Row],[Q1''2025]]-Share13[[#This Row],[Q4''2024]]</f>
        <v>3.3149926861699456E-3</v>
      </c>
    </row>
    <row r="25" spans="1:7" x14ac:dyDescent="0.45">
      <c r="A25" s="3" t="s">
        <v>9</v>
      </c>
      <c r="B25" s="2">
        <v>6.9860860452931241E-3</v>
      </c>
      <c r="C25" s="2">
        <v>3.6174294327212943E-3</v>
      </c>
      <c r="D25" s="2">
        <v>7.842105263157895E-3</v>
      </c>
      <c r="E25" s="2">
        <v>5.8092083149999998E-3</v>
      </c>
      <c r="F25" s="2">
        <f>VLOOKUP(Share13[[#This Row],[Station]],[11]!Share13[[Station]:[Q1''2025]],6,0)</f>
        <v>7.206086765674153E-3</v>
      </c>
      <c r="G25" s="2">
        <f>Share13[[#This Row],[Q1''2025]]-Share13[[#This Row],[Q4''2024]]</f>
        <v>1.3968784506741532E-3</v>
      </c>
    </row>
    <row r="26" spans="1:7" x14ac:dyDescent="0.45">
      <c r="A26" s="3" t="s">
        <v>397</v>
      </c>
      <c r="B26" s="2">
        <v>5.2395645339698435E-3</v>
      </c>
      <c r="C26" s="2">
        <v>4.0559057275966022E-3</v>
      </c>
      <c r="D26" s="2">
        <v>4.1578947368421052E-3</v>
      </c>
      <c r="E26" s="2">
        <v>4.3208987470000002E-3</v>
      </c>
      <c r="F26" s="2">
        <f>VLOOKUP(Share13[[#This Row],[Station]],[11]!Share13[[Station]:[Q1''2025]],6,0)</f>
        <v>6.6756895164240245E-3</v>
      </c>
      <c r="G26" s="2">
        <f>Share13[[#This Row],[Q1''2025]]-Share13[[#This Row],[Q4''2024]]</f>
        <v>2.3547907694240243E-3</v>
      </c>
    </row>
    <row r="27" spans="1:7" x14ac:dyDescent="0.45">
      <c r="A27" s="3" t="s">
        <v>41</v>
      </c>
      <c r="B27" s="2">
        <v>8.7326075566164052E-4</v>
      </c>
      <c r="C27" s="2">
        <v>2.8500959166895042E-3</v>
      </c>
      <c r="D27" s="2">
        <v>1.2631578947368419E-3</v>
      </c>
      <c r="E27" s="2">
        <v>3.168659081E-3</v>
      </c>
      <c r="F27" s="2">
        <f>VLOOKUP(Share13[[#This Row],[Station]],[11]!Share13[[Station]:[Q1''2025]],6,0)</f>
        <v>6.479076742995098E-3</v>
      </c>
      <c r="G27" s="2">
        <f>Share13[[#This Row],[Q1''2025]]-Share13[[#This Row],[Q4''2024]]</f>
        <v>3.310417661995098E-3</v>
      </c>
    </row>
    <row r="28" spans="1:7" x14ac:dyDescent="0.45">
      <c r="A28" s="3" t="s">
        <v>10</v>
      </c>
      <c r="B28" s="2">
        <v>4.4245211620189788E-3</v>
      </c>
      <c r="C28" s="2">
        <v>5.9742395176760766E-3</v>
      </c>
      <c r="D28" s="2">
        <v>4.8947368421052625E-3</v>
      </c>
      <c r="E28" s="2">
        <v>4.8009986080000001E-3</v>
      </c>
      <c r="F28" s="2">
        <f>VLOOKUP(Share13[[#This Row],[Station]],[11]!Share13[[Station]:[Q1''2025]],6,0)</f>
        <v>6.172726607652352E-3</v>
      </c>
      <c r="G28" s="2">
        <f>Share13[[#This Row],[Q1''2025]]-Share13[[#This Row],[Q4''2024]]</f>
        <v>1.3717279996523519E-3</v>
      </c>
    </row>
    <row r="29" spans="1:7" x14ac:dyDescent="0.45">
      <c r="A29" s="3" t="s">
        <v>15</v>
      </c>
      <c r="B29" s="2">
        <v>3.6094777900681141E-3</v>
      </c>
      <c r="C29" s="2">
        <v>5.7001918333790084E-3</v>
      </c>
      <c r="D29" s="2">
        <v>1.1000000000000001E-2</v>
      </c>
      <c r="E29" s="2">
        <v>6.7213980510000002E-3</v>
      </c>
      <c r="F29" s="2">
        <f>VLOOKUP(Share13[[#This Row],[Station]],[11]!Share13[[Station]:[Q1''2025]],6,0)</f>
        <v>5.8435145219108931E-3</v>
      </c>
      <c r="G29" s="2">
        <f>Share13[[#This Row],[Q1''2025]]-Share13[[#This Row],[Q4''2024]]</f>
        <v>-8.7788352908910704E-4</v>
      </c>
    </row>
    <row r="30" spans="1:7" x14ac:dyDescent="0.45">
      <c r="A30" s="3" t="s">
        <v>431</v>
      </c>
      <c r="B30" s="2">
        <v>9.6058683122780455E-3</v>
      </c>
      <c r="C30" s="2">
        <v>6.248287201973143E-3</v>
      </c>
      <c r="D30" s="2">
        <v>6.0526315789473676E-3</v>
      </c>
      <c r="E30" s="2">
        <v>1.257861635E-2</v>
      </c>
      <c r="F30" s="2">
        <f>VLOOKUP(Share13[[#This Row],[Station]],[11]!Share13[[Station]:[Q1''2025]],6,0)</f>
        <v>5.7566391103957854E-3</v>
      </c>
      <c r="G30" s="2">
        <f>Share13[[#This Row],[Q1''2025]]-Share13[[#This Row],[Q4''2024]]</f>
        <v>-6.8219772396042148E-3</v>
      </c>
    </row>
    <row r="31" spans="1:7" x14ac:dyDescent="0.45">
      <c r="A31" s="3" t="s">
        <v>307</v>
      </c>
      <c r="B31" s="2">
        <v>2.5615648832741462E-3</v>
      </c>
      <c r="C31" s="2">
        <v>5.4809536859413554E-4</v>
      </c>
      <c r="D31" s="2">
        <v>0</v>
      </c>
      <c r="E31" s="2">
        <v>3.8407988860000001E-4</v>
      </c>
      <c r="F31" s="2">
        <f>VLOOKUP(Share13[[#This Row],[Station]],[11]!Share13[[Station]:[Q1''2025]],6,0)</f>
        <v>5.5554539468871166E-3</v>
      </c>
      <c r="G31" s="2">
        <f>Share13[[#This Row],[Q1''2025]]-Share13[[#This Row],[Q4''2024]]</f>
        <v>5.1713740582871167E-3</v>
      </c>
    </row>
    <row r="32" spans="1:7" x14ac:dyDescent="0.45">
      <c r="A32" s="3" t="s">
        <v>322</v>
      </c>
      <c r="B32" s="2">
        <v>2.7362170344064729E-3</v>
      </c>
      <c r="C32" s="2">
        <v>6.0290490545354897E-4</v>
      </c>
      <c r="D32" s="2">
        <v>8.4210526315789467E-4</v>
      </c>
      <c r="E32" s="2">
        <v>9.3139372989999997E-3</v>
      </c>
      <c r="F32" s="2">
        <f>VLOOKUP(Share13[[#This Row],[Station]],[11]!Share13[[Station]:[Q1''2025]],6,0)</f>
        <v>5.2216694710659145E-3</v>
      </c>
      <c r="G32" s="2">
        <f>Share13[[#This Row],[Q1''2025]]-Share13[[#This Row],[Q4''2024]]</f>
        <v>-4.0922678279340851E-3</v>
      </c>
    </row>
    <row r="33" spans="1:7" x14ac:dyDescent="0.45">
      <c r="A33" s="3" t="s">
        <v>137</v>
      </c>
      <c r="B33" s="2">
        <v>7.4518251149793321E-3</v>
      </c>
      <c r="C33" s="2">
        <v>9.4272403398191294E-3</v>
      </c>
      <c r="D33" s="2">
        <v>6.8947368421052634E-3</v>
      </c>
      <c r="E33" s="2">
        <v>1.161841663E-2</v>
      </c>
      <c r="F33" s="2">
        <f>VLOOKUP(Share13[[#This Row],[Station]],[11]!Share13[[Station]:[Q1''2025]],6,0)</f>
        <v>4.704989392055014E-3</v>
      </c>
      <c r="G33" s="2">
        <f>Share13[[#This Row],[Q1''2025]]-Share13[[#This Row],[Q4''2024]]</f>
        <v>-6.9134272379449855E-3</v>
      </c>
    </row>
    <row r="34" spans="1:7" x14ac:dyDescent="0.45">
      <c r="A34" s="3" t="s">
        <v>406</v>
      </c>
      <c r="B34" s="2">
        <v>2.212260581009489E-3</v>
      </c>
      <c r="C34" s="2">
        <v>5.4809536859413554E-4</v>
      </c>
      <c r="D34" s="2">
        <v>3.1052631578947372E-3</v>
      </c>
      <c r="E34" s="2">
        <v>1.1522396660000002E-3</v>
      </c>
      <c r="F34" s="2">
        <f>VLOOKUP(Share13[[#This Row],[Station]],[11]!Share13[[Station]:[Q1''2025]],6,0)</f>
        <v>4.2660399443997365E-3</v>
      </c>
      <c r="G34" s="2">
        <f>Share13[[#This Row],[Q1''2025]]-Share13[[#This Row],[Q4''2024]]</f>
        <v>3.1138002783997363E-3</v>
      </c>
    </row>
    <row r="35" spans="1:7" x14ac:dyDescent="0.45">
      <c r="A35" s="3" t="s">
        <v>27</v>
      </c>
      <c r="B35" s="2">
        <v>1.7814519415497471E-2</v>
      </c>
      <c r="C35" s="2">
        <v>5.4809536859413543E-3</v>
      </c>
      <c r="D35" s="2">
        <v>3.5263157894736843E-3</v>
      </c>
      <c r="E35" s="2">
        <v>6.7213980510000002E-3</v>
      </c>
      <c r="F35" s="2">
        <f>VLOOKUP(Share13[[#This Row],[Station]],[11]!Share13[[Station]:[Q1''2025]],6,0)</f>
        <v>4.1745921428048872E-3</v>
      </c>
      <c r="G35" s="2">
        <f>Share13[[#This Row],[Q1''2025]]-Share13[[#This Row],[Q4''2024]]</f>
        <v>-2.5468059081951129E-3</v>
      </c>
    </row>
    <row r="36" spans="1:7" x14ac:dyDescent="0.45">
      <c r="A36" s="3" t="s">
        <v>21</v>
      </c>
      <c r="B36" s="2">
        <v>2.154043197298713E-3</v>
      </c>
      <c r="C36" s="2">
        <v>0</v>
      </c>
      <c r="D36" s="2">
        <v>0</v>
      </c>
      <c r="E36" s="2">
        <v>1.440299582E-3</v>
      </c>
      <c r="F36" s="2">
        <f>VLOOKUP(Share13[[#This Row],[Station]],[11]!Share13[[Station]:[Q1''2025]],6,0)</f>
        <v>4.0648547808910676E-3</v>
      </c>
      <c r="G36" s="2">
        <f>Share13[[#This Row],[Q1''2025]]-Share13[[#This Row],[Q4''2024]]</f>
        <v>2.6245551988910674E-3</v>
      </c>
    </row>
    <row r="37" spans="1:7" x14ac:dyDescent="0.45">
      <c r="A37" s="3" t="s">
        <v>335</v>
      </c>
      <c r="B37" s="2">
        <v>6.6367817430284673E-3</v>
      </c>
      <c r="C37" s="2">
        <v>5.0972869279254599E-3</v>
      </c>
      <c r="D37" s="2">
        <v>6.6842105263157899E-3</v>
      </c>
      <c r="E37" s="2">
        <v>2.9766191370000001E-3</v>
      </c>
      <c r="F37" s="2">
        <f>VLOOKUP(Share13[[#This Row],[Station]],[11]!Share13[[Station]:[Q1''2025]],6,0)</f>
        <v>3.7859389860267754E-3</v>
      </c>
      <c r="G37" s="2">
        <f>Share13[[#This Row],[Q1''2025]]-Share13[[#This Row],[Q4''2024]]</f>
        <v>8.0931984902677528E-4</v>
      </c>
    </row>
    <row r="38" spans="1:7" x14ac:dyDescent="0.45">
      <c r="A38" s="3" t="s">
        <v>103</v>
      </c>
      <c r="B38" s="2">
        <v>4.6573906968620825E-4</v>
      </c>
      <c r="C38" s="2">
        <v>1.6442861057824061E-3</v>
      </c>
      <c r="D38" s="2">
        <v>7.894736842105263E-4</v>
      </c>
      <c r="E38" s="2">
        <v>8.6417974940000003E-4</v>
      </c>
      <c r="F38" s="2">
        <f>VLOOKUP(Share13[[#This Row],[Station]],[11]!Share13[[Station]:[Q1''2025]],6,0)</f>
        <v>3.7539322554685783E-3</v>
      </c>
      <c r="G38" s="2">
        <f>Share13[[#This Row],[Q1''2025]]-Share13[[#This Row],[Q4''2024]]</f>
        <v>2.8897525060685783E-3</v>
      </c>
    </row>
    <row r="39" spans="1:7" x14ac:dyDescent="0.45">
      <c r="A39" s="3" t="s">
        <v>24</v>
      </c>
      <c r="B39" s="2">
        <v>8.6161727891948536E-3</v>
      </c>
      <c r="C39" s="2">
        <v>5.4261441490819403E-3</v>
      </c>
      <c r="D39" s="2">
        <v>8.0000000000000002E-3</v>
      </c>
      <c r="E39" s="2">
        <v>7.2495078980000004E-3</v>
      </c>
      <c r="F39" s="2">
        <f>VLOOKUP(Share13[[#This Row],[Station]],[11]!Share13[[Station]:[Q1''2025]],6,0)</f>
        <v>3.5984709927573341E-3</v>
      </c>
      <c r="G39" s="2">
        <f>Share13[[#This Row],[Q1''2025]]-Share13[[#This Row],[Q4''2024]]</f>
        <v>-3.6510369052426663E-3</v>
      </c>
    </row>
    <row r="40" spans="1:7" x14ac:dyDescent="0.45">
      <c r="A40" s="3" t="s">
        <v>47</v>
      </c>
      <c r="B40" s="2">
        <v>4.6573906968620825E-4</v>
      </c>
      <c r="C40" s="2">
        <v>6.0290490545354897E-4</v>
      </c>
      <c r="D40" s="2">
        <v>1.052631578947368E-3</v>
      </c>
      <c r="E40" s="2">
        <v>2.3524893180000002E-3</v>
      </c>
      <c r="F40" s="2">
        <f>VLOOKUP(Share13[[#This Row],[Station]],[11]!Share13[[Station]:[Q1''2025]],6,0)</f>
        <v>3.571036652278879E-3</v>
      </c>
      <c r="G40" s="2">
        <f>Share13[[#This Row],[Q1''2025]]-Share13[[#This Row],[Q4''2024]]</f>
        <v>1.2185473342788788E-3</v>
      </c>
    </row>
    <row r="41" spans="1:7" x14ac:dyDescent="0.45">
      <c r="A41" s="3" t="s">
        <v>90</v>
      </c>
      <c r="B41" s="2">
        <v>1.2225650579262969E-3</v>
      </c>
      <c r="C41" s="2">
        <v>7.673335160317896E-4</v>
      </c>
      <c r="D41" s="2">
        <v>4.7368421052631566E-4</v>
      </c>
      <c r="E41" s="2">
        <v>6.2412981899999994E-4</v>
      </c>
      <c r="F41" s="2">
        <f>VLOOKUP(Share13[[#This Row],[Station]],[11]!Share13[[Station]:[Q1''2025]],6,0)</f>
        <v>3.3652790986904674E-3</v>
      </c>
      <c r="G41" s="2">
        <f>Share13[[#This Row],[Q1''2025]]-Share13[[#This Row],[Q4''2024]]</f>
        <v>2.7411492796904674E-3</v>
      </c>
    </row>
    <row r="42" spans="1:7" x14ac:dyDescent="0.45">
      <c r="A42" s="3" t="s">
        <v>36</v>
      </c>
      <c r="B42" s="2">
        <v>4.133434243465098E-3</v>
      </c>
      <c r="C42" s="2">
        <v>1.5346670320635792E-3</v>
      </c>
      <c r="D42" s="2">
        <v>7.3684210526315792E-4</v>
      </c>
      <c r="E42" s="2">
        <v>8.0176676749999995E-3</v>
      </c>
      <c r="F42" s="2">
        <f>VLOOKUP(Share13[[#This Row],[Station]],[11]!Share13[[Station]:[Q1''2025]],6,0)</f>
        <v>3.2601141268563901E-3</v>
      </c>
      <c r="G42" s="2">
        <f>Share13[[#This Row],[Q1''2025]]-Share13[[#This Row],[Q4''2024]]</f>
        <v>-4.7575535481436098E-3</v>
      </c>
    </row>
    <row r="43" spans="1:7" x14ac:dyDescent="0.45">
      <c r="A43" s="3" t="s">
        <v>72</v>
      </c>
      <c r="B43" s="2">
        <v>1.164347674215521E-4</v>
      </c>
      <c r="C43" s="2">
        <v>3.9462866538777751E-3</v>
      </c>
      <c r="D43" s="2">
        <v>1.1578947368421049E-3</v>
      </c>
      <c r="E43" s="2">
        <v>1.440299582E-3</v>
      </c>
      <c r="F43" s="2">
        <f>VLOOKUP(Share13[[#This Row],[Station]],[11]!Share13[[Station]:[Q1''2025]],6,0)</f>
        <v>3.2052454458994803E-3</v>
      </c>
      <c r="G43" s="2">
        <f>Share13[[#This Row],[Q1''2025]]-Share13[[#This Row],[Q4''2024]]</f>
        <v>1.7649458638994803E-3</v>
      </c>
    </row>
    <row r="44" spans="1:7" x14ac:dyDescent="0.45">
      <c r="A44" s="3" t="s">
        <v>419</v>
      </c>
      <c r="B44" s="2">
        <v>1.164347674215521E-4</v>
      </c>
      <c r="C44" s="2">
        <v>1.2606193477665108E-3</v>
      </c>
      <c r="D44" s="2">
        <v>5.7894736842105268E-4</v>
      </c>
      <c r="E44" s="2">
        <v>1.5363195539999999E-3</v>
      </c>
      <c r="F44" s="2">
        <f>VLOOKUP(Share13[[#This Row],[Station]],[11]!Share13[[Station]:[Q1''2025]],6,0)</f>
        <v>3.1732387153412828E-3</v>
      </c>
      <c r="G44" s="2">
        <f>Share13[[#This Row],[Q1''2025]]-Share13[[#This Row],[Q4''2024]]</f>
        <v>1.6369191613412829E-3</v>
      </c>
    </row>
    <row r="45" spans="1:7" x14ac:dyDescent="0.45">
      <c r="A45" s="3" t="s">
        <v>18</v>
      </c>
      <c r="B45" s="2">
        <v>2.3869127321418169E-3</v>
      </c>
      <c r="C45" s="2">
        <v>2.192381474376542E-4</v>
      </c>
      <c r="D45" s="2">
        <v>4.0526315789473685E-3</v>
      </c>
      <c r="E45" s="2">
        <v>1.440299582E-3</v>
      </c>
      <c r="F45" s="2">
        <f>VLOOKUP(Share13[[#This Row],[Station]],[11]!Share13[[Station]:[Q1''2025]],6,0)</f>
        <v>3.0406394030287514E-3</v>
      </c>
      <c r="G45" s="2">
        <f>Share13[[#This Row],[Q1''2025]]-Share13[[#This Row],[Q4''2024]]</f>
        <v>1.6003398210287514E-3</v>
      </c>
    </row>
    <row r="46" spans="1:7" x14ac:dyDescent="0.45">
      <c r="A46" s="3" t="s">
        <v>48</v>
      </c>
      <c r="B46" s="2">
        <v>3.4930430226465621E-3</v>
      </c>
      <c r="C46" s="2">
        <v>3.2885722115648121E-3</v>
      </c>
      <c r="D46" s="2">
        <v>2.4736842105263159E-3</v>
      </c>
      <c r="E46" s="2">
        <v>4.4169187189999999E-3</v>
      </c>
      <c r="F46" s="2">
        <f>VLOOKUP(Share13[[#This Row],[Station]],[11]!Share13[[Station]:[Q1''2025]],6,0)</f>
        <v>2.9537639915136441E-3</v>
      </c>
      <c r="G46" s="2">
        <f>Share13[[#This Row],[Q1''2025]]-Share13[[#This Row],[Q4''2024]]</f>
        <v>-1.4631547274863558E-3</v>
      </c>
    </row>
    <row r="47" spans="1:7" x14ac:dyDescent="0.45">
      <c r="A47" s="3" t="s">
        <v>261</v>
      </c>
      <c r="B47" s="2">
        <v>2.037608429877161E-3</v>
      </c>
      <c r="C47" s="2">
        <v>6.248287201973143E-3</v>
      </c>
      <c r="D47" s="2">
        <v>1.4736842105263158E-3</v>
      </c>
      <c r="E47" s="2">
        <v>1.1522396660000002E-3</v>
      </c>
      <c r="F47" s="2">
        <f>VLOOKUP(Share13[[#This Row],[Station]],[11]!Share13[[Station]:[Q1''2025]],6,0)</f>
        <v>2.8485990196795668E-3</v>
      </c>
      <c r="G47" s="2">
        <f>Share13[[#This Row],[Q1''2025]]-Share13[[#This Row],[Q4''2024]]</f>
        <v>1.6963593536795667E-3</v>
      </c>
    </row>
    <row r="48" spans="1:7" x14ac:dyDescent="0.45">
      <c r="A48" s="3" t="s">
        <v>295</v>
      </c>
      <c r="B48" s="2">
        <v>3.4930430226465622E-4</v>
      </c>
      <c r="C48" s="2">
        <v>9.3176212661003023E-4</v>
      </c>
      <c r="D48" s="2">
        <v>1.7368421052631579E-3</v>
      </c>
      <c r="E48" s="2">
        <v>3.9848288440000003E-3</v>
      </c>
      <c r="F48" s="2">
        <f>VLOOKUP(Share13[[#This Row],[Station]],[11]!Share13[[Station]:[Q1''2025]],6,0)</f>
        <v>2.7571512180847172E-3</v>
      </c>
      <c r="G48" s="2">
        <f>Share13[[#This Row],[Q1''2025]]-Share13[[#This Row],[Q4''2024]]</f>
        <v>-1.2276776259152831E-3</v>
      </c>
    </row>
    <row r="49" spans="1:7" x14ac:dyDescent="0.45">
      <c r="A49" s="3" t="s">
        <v>336</v>
      </c>
      <c r="B49" s="2">
        <v>3.5512604063573376E-3</v>
      </c>
      <c r="C49" s="2">
        <v>5.2069060016442861E-3</v>
      </c>
      <c r="D49" s="2">
        <v>4.1052631578947368E-3</v>
      </c>
      <c r="E49" s="2">
        <v>3.5047289839999999E-3</v>
      </c>
      <c r="F49" s="2">
        <f>VLOOKUP(Share13[[#This Row],[Station]],[11]!Share13[[Station]:[Q1''2025]],6,0)</f>
        <v>2.7434340478454896E-3</v>
      </c>
      <c r="G49" s="2">
        <f>Share13[[#This Row],[Q1''2025]]-Share13[[#This Row],[Q4''2024]]</f>
        <v>-7.6129493615451028E-4</v>
      </c>
    </row>
    <row r="50" spans="1:7" x14ac:dyDescent="0.45">
      <c r="A50" s="3" t="s">
        <v>393</v>
      </c>
      <c r="B50" s="2">
        <v>1.746521511323281E-3</v>
      </c>
      <c r="C50" s="2">
        <v>8.0021923814743764E-3</v>
      </c>
      <c r="D50" s="2">
        <v>3.4736842105263159E-3</v>
      </c>
      <c r="E50" s="2">
        <v>5.2810984680000004E-3</v>
      </c>
      <c r="F50" s="2">
        <f>VLOOKUP(Share13[[#This Row],[Station]],[11]!Share13[[Station]:[Q1''2025]],6,0)</f>
        <v>2.7297168776062621E-3</v>
      </c>
      <c r="G50" s="2">
        <f>Share13[[#This Row],[Q1''2025]]-Share13[[#This Row],[Q4''2024]]</f>
        <v>-2.5513815903937384E-3</v>
      </c>
    </row>
    <row r="51" spans="1:7" x14ac:dyDescent="0.45">
      <c r="A51" s="3" t="s">
        <v>186</v>
      </c>
      <c r="B51" s="2">
        <v>0</v>
      </c>
      <c r="C51" s="2">
        <v>1.5894765689229932E-3</v>
      </c>
      <c r="D51" s="2">
        <v>1.3684210526315791E-3</v>
      </c>
      <c r="E51" s="2">
        <v>4.8009986079999996E-4</v>
      </c>
      <c r="F51" s="2">
        <f>VLOOKUP(Share13[[#This Row],[Station]],[11]!Share13[[Station]:[Q1''2025]],6,0)</f>
        <v>2.6794205867290946E-3</v>
      </c>
      <c r="G51" s="2">
        <f>Share13[[#This Row],[Q1''2025]]-Share13[[#This Row],[Q4''2024]]</f>
        <v>2.1993207259290949E-3</v>
      </c>
    </row>
    <row r="52" spans="1:7" x14ac:dyDescent="0.45">
      <c r="A52" s="3" t="s">
        <v>191</v>
      </c>
      <c r="B52" s="2">
        <v>0</v>
      </c>
      <c r="C52" s="2">
        <v>0</v>
      </c>
      <c r="D52" s="2">
        <v>6.8421052631578954E-4</v>
      </c>
      <c r="E52" s="2">
        <v>0</v>
      </c>
      <c r="F52" s="2">
        <f>VLOOKUP(Share13[[#This Row],[Station]],[11]!Share13[[Station]:[Q1''2025]],6,0)</f>
        <v>2.5010973736191381E-3</v>
      </c>
      <c r="G52" s="2">
        <f>Share13[[#This Row],[Q1''2025]]-Share13[[#This Row],[Q4''2024]]</f>
        <v>2.5010973736191381E-3</v>
      </c>
    </row>
    <row r="53" spans="1:7" x14ac:dyDescent="0.45">
      <c r="A53" s="3" t="s">
        <v>102</v>
      </c>
      <c r="B53" s="2">
        <v>3.4930430226465622E-4</v>
      </c>
      <c r="C53" s="2">
        <v>1.5894765689229932E-3</v>
      </c>
      <c r="D53" s="2">
        <v>1.4736842105263158E-3</v>
      </c>
      <c r="E53" s="2">
        <v>2.8805991650000004E-4</v>
      </c>
      <c r="F53" s="2">
        <f>VLOOKUP(Share13[[#This Row],[Station]],[11]!Share13[[Station]:[Q1''2025]],6,0)</f>
        <v>2.2907674299509841E-3</v>
      </c>
      <c r="G53" s="2">
        <f>Share13[[#This Row],[Q1''2025]]-Share13[[#This Row],[Q4''2024]]</f>
        <v>2.0027075134509843E-3</v>
      </c>
    </row>
    <row r="54" spans="1:7" x14ac:dyDescent="0.45">
      <c r="A54" s="3" t="s">
        <v>108</v>
      </c>
      <c r="B54" s="2">
        <v>1.1643476742155209E-3</v>
      </c>
      <c r="C54" s="2">
        <v>6.577144423129624E-4</v>
      </c>
      <c r="D54" s="2">
        <v>4.2105263157894745E-4</v>
      </c>
      <c r="E54" s="2">
        <v>2.7845791920000002E-3</v>
      </c>
      <c r="F54" s="2">
        <f>VLOOKUP(Share13[[#This Row],[Station]],[11]!Share13[[Station]:[Q1''2025]],6,0)</f>
        <v>2.2038920184358768E-3</v>
      </c>
      <c r="G54" s="2">
        <f>Share13[[#This Row],[Q1''2025]]-Share13[[#This Row],[Q4''2024]]</f>
        <v>-5.8068717356412345E-4</v>
      </c>
    </row>
    <row r="55" spans="1:7" x14ac:dyDescent="0.45">
      <c r="A55" s="3" t="s">
        <v>42</v>
      </c>
      <c r="B55" s="2">
        <v>6.4039122081853634E-4</v>
      </c>
      <c r="C55" s="2">
        <v>1.7539051795012332E-3</v>
      </c>
      <c r="D55" s="2">
        <v>2.7368421052631582E-3</v>
      </c>
      <c r="E55" s="2">
        <v>6.6253780789999996E-3</v>
      </c>
      <c r="F55" s="2">
        <f>VLOOKUP(Share13[[#This Row],[Station]],[11]!Share13[[Station]:[Q1''2025]],6,0)</f>
        <v>2.1444509473992242E-3</v>
      </c>
      <c r="G55" s="2">
        <f>Share13[[#This Row],[Q1''2025]]-Share13[[#This Row],[Q4''2024]]</f>
        <v>-4.4809271316007754E-3</v>
      </c>
    </row>
    <row r="56" spans="1:7" x14ac:dyDescent="0.45">
      <c r="A56" s="3" t="s">
        <v>381</v>
      </c>
      <c r="B56" s="2">
        <v>5.8217383710776025E-5</v>
      </c>
      <c r="C56" s="2">
        <v>0</v>
      </c>
      <c r="D56" s="2">
        <v>5.2631578947368417E-5</v>
      </c>
      <c r="E56" s="2">
        <v>3.8407988860000001E-4</v>
      </c>
      <c r="F56" s="2">
        <f>VLOOKUP(Share13[[#This Row],[Station]],[11]!Share13[[Station]:[Q1''2025]],6,0)</f>
        <v>1.9935620747677223E-3</v>
      </c>
      <c r="G56" s="2">
        <f>Share13[[#This Row],[Q1''2025]]-Share13[[#This Row],[Q4''2024]]</f>
        <v>1.6094821861677223E-3</v>
      </c>
    </row>
    <row r="57" spans="1:7" x14ac:dyDescent="0.45">
      <c r="A57" s="3" t="s">
        <v>301</v>
      </c>
      <c r="B57" s="2">
        <v>3.2019561040926821E-3</v>
      </c>
      <c r="C57" s="2">
        <v>1.3154288846259248E-3</v>
      </c>
      <c r="D57" s="2">
        <v>3.052631578947368E-3</v>
      </c>
      <c r="E57" s="2">
        <v>5.2810984680000015E-4</v>
      </c>
      <c r="F57" s="2">
        <f>VLOOKUP(Share13[[#This Row],[Station]],[11]!Share13[[Station]:[Q1''2025]],6,0)</f>
        <v>1.9341210037310702E-3</v>
      </c>
      <c r="G57" s="2">
        <f>Share13[[#This Row],[Q1''2025]]-Share13[[#This Row],[Q4''2024]]</f>
        <v>1.4060111569310701E-3</v>
      </c>
    </row>
    <row r="58" spans="1:7" x14ac:dyDescent="0.45">
      <c r="A58" s="3" t="s">
        <v>376</v>
      </c>
      <c r="B58" s="2">
        <v>6.9860860452931244E-4</v>
      </c>
      <c r="C58" s="2">
        <v>4.9328583173472189E-4</v>
      </c>
      <c r="D58" s="2">
        <v>5.263157894736842E-4</v>
      </c>
      <c r="E58" s="2">
        <v>8.1616976329999997E-4</v>
      </c>
      <c r="F58" s="2">
        <f>VLOOKUP(Share13[[#This Row],[Station]],[11]!Share13[[Station]:[Q1''2025]],6,0)</f>
        <v>1.8975418830931303E-3</v>
      </c>
      <c r="G58" s="2">
        <f>Share13[[#This Row],[Q1''2025]]-Share13[[#This Row],[Q4''2024]]</f>
        <v>1.0813721197931304E-3</v>
      </c>
    </row>
    <row r="59" spans="1:7" x14ac:dyDescent="0.45">
      <c r="A59" s="3" t="s">
        <v>272</v>
      </c>
      <c r="B59" s="2">
        <v>0</v>
      </c>
      <c r="C59" s="2">
        <v>0</v>
      </c>
      <c r="D59" s="2">
        <v>5.7894736842105268E-4</v>
      </c>
      <c r="E59" s="2">
        <v>2.2084593599999997E-3</v>
      </c>
      <c r="F59" s="2">
        <f>VLOOKUP(Share13[[#This Row],[Station]],[11]!Share13[[Station]:[Q1''2025]],6,0)</f>
        <v>1.8381008120564781E-3</v>
      </c>
      <c r="G59" s="2">
        <f>Share13[[#This Row],[Q1''2025]]-Share13[[#This Row],[Q4''2024]]</f>
        <v>-3.703585479435216E-4</v>
      </c>
    </row>
    <row r="60" spans="1:7" x14ac:dyDescent="0.45">
      <c r="A60" s="3" t="s">
        <v>142</v>
      </c>
      <c r="B60" s="2">
        <v>9.3147813937241651E-4</v>
      </c>
      <c r="C60" s="2">
        <v>3.2337626747053986E-3</v>
      </c>
      <c r="D60" s="2">
        <v>3.052631578947368E-3</v>
      </c>
      <c r="E60" s="2">
        <v>4.1288588029999998E-3</v>
      </c>
      <c r="F60" s="2">
        <f>VLOOKUP(Share13[[#This Row],[Station]],[11]!Share13[[Station]:[Q1''2025]],6,0)</f>
        <v>1.8243836418172508E-3</v>
      </c>
      <c r="G60" s="2">
        <f>Share13[[#This Row],[Q1''2025]]-Share13[[#This Row],[Q4''2024]]</f>
        <v>-2.3044751611827488E-3</v>
      </c>
    </row>
    <row r="61" spans="1:7" x14ac:dyDescent="0.45">
      <c r="A61" s="3" t="s">
        <v>43</v>
      </c>
      <c r="B61" s="2">
        <v>2.4451301158525929E-3</v>
      </c>
      <c r="C61" s="2">
        <v>4.9328583173472189E-4</v>
      </c>
      <c r="D61" s="2">
        <v>2.9473684210526317E-3</v>
      </c>
      <c r="E61" s="2">
        <v>1.728359499E-3</v>
      </c>
      <c r="F61" s="2">
        <f>VLOOKUP(Share13[[#This Row],[Station]],[11]!Share13[[Station]:[Q1''2025]],6,0)</f>
        <v>1.7832321310995683E-3</v>
      </c>
      <c r="G61" s="2">
        <f>Share13[[#This Row],[Q1''2025]]-Share13[[#This Row],[Q4''2024]]</f>
        <v>5.4872632099568297E-5</v>
      </c>
    </row>
    <row r="62" spans="1:7" x14ac:dyDescent="0.45">
      <c r="A62" s="3" t="s">
        <v>413</v>
      </c>
      <c r="B62" s="2">
        <v>0</v>
      </c>
      <c r="C62" s="2">
        <v>2.192381474376542E-4</v>
      </c>
      <c r="D62" s="2">
        <v>1.0526315789473681E-4</v>
      </c>
      <c r="E62" s="2">
        <v>1.1522396660000002E-3</v>
      </c>
      <c r="F62" s="2">
        <f>VLOOKUP(Share13[[#This Row],[Station]],[11]!Share13[[Station]:[Q1''2025]],6,0)</f>
        <v>1.7832321310995683E-3</v>
      </c>
      <c r="G62" s="2">
        <f>Share13[[#This Row],[Q1''2025]]-Share13[[#This Row],[Q4''2024]]</f>
        <v>6.3099246509956816E-4</v>
      </c>
    </row>
    <row r="63" spans="1:7" x14ac:dyDescent="0.45">
      <c r="A63" s="3" t="s">
        <v>388</v>
      </c>
      <c r="B63" s="2">
        <v>2.2704779647202663E-3</v>
      </c>
      <c r="C63" s="2">
        <v>4.6588106330501507E-3</v>
      </c>
      <c r="D63" s="2">
        <v>4.263157894736842E-3</v>
      </c>
      <c r="E63" s="2">
        <v>1.4883095680000001E-3</v>
      </c>
      <c r="F63" s="2">
        <f>VLOOKUP(Share13[[#This Row],[Station]],[11]!Share13[[Station]:[Q1''2025]],6,0)</f>
        <v>1.760370180700856E-3</v>
      </c>
      <c r="G63" s="2">
        <f>Share13[[#This Row],[Q1''2025]]-Share13[[#This Row],[Q4''2024]]</f>
        <v>2.7206061270085595E-4</v>
      </c>
    </row>
    <row r="64" spans="1:7" x14ac:dyDescent="0.45">
      <c r="A64" s="3" t="s">
        <v>97</v>
      </c>
      <c r="B64" s="2">
        <v>2.6197822669849218E-3</v>
      </c>
      <c r="C64" s="2">
        <v>6.577144423129624E-4</v>
      </c>
      <c r="D64" s="2">
        <v>2.631578947368421E-3</v>
      </c>
      <c r="E64" s="2">
        <v>1.200249652E-3</v>
      </c>
      <c r="F64" s="2">
        <f>VLOOKUP(Share13[[#This Row],[Station]],[11]!Share13[[Station]:[Q1''2025]],6,0)</f>
        <v>1.6323432584680663E-3</v>
      </c>
      <c r="G64" s="2">
        <f>Share13[[#This Row],[Q1''2025]]-Share13[[#This Row],[Q4''2024]]</f>
        <v>4.3209360646806623E-4</v>
      </c>
    </row>
    <row r="65" spans="1:7" x14ac:dyDescent="0.45">
      <c r="A65" s="3" t="s">
        <v>264</v>
      </c>
      <c r="B65" s="2">
        <v>3.0273039529603528E-3</v>
      </c>
      <c r="C65" s="2">
        <v>8.7695258975061668E-4</v>
      </c>
      <c r="D65" s="2">
        <v>5.7894736842105268E-4</v>
      </c>
      <c r="E65" s="2">
        <v>2.8805991650000004E-4</v>
      </c>
      <c r="F65" s="2">
        <f>VLOOKUP(Share13[[#This Row],[Station]],[11]!Share13[[Station]:[Q1''2025]],6,0)</f>
        <v>1.5957641378301264E-3</v>
      </c>
      <c r="G65" s="2">
        <f>Share13[[#This Row],[Q1''2025]]-Share13[[#This Row],[Q4''2024]]</f>
        <v>1.3077042213301263E-3</v>
      </c>
    </row>
    <row r="66" spans="1:7" x14ac:dyDescent="0.45">
      <c r="A66" s="3" t="s">
        <v>482</v>
      </c>
      <c r="B66" s="2">
        <v>0</v>
      </c>
      <c r="C66" s="2">
        <v>0</v>
      </c>
      <c r="D66" s="2">
        <v>5.2631578947368417E-5</v>
      </c>
      <c r="E66" s="2">
        <v>0</v>
      </c>
      <c r="F66" s="2">
        <f>VLOOKUP(Share13[[#This Row],[Station]],[11]!Share13[[Station]:[Q1''2025]],6,0)</f>
        <v>1.4357304850391396E-3</v>
      </c>
      <c r="G66" s="2">
        <f>Share13[[#This Row],[Q1''2025]]-Share13[[#This Row],[Q4''2024]]</f>
        <v>1.4357304850391396E-3</v>
      </c>
    </row>
    <row r="67" spans="1:7" x14ac:dyDescent="0.45">
      <c r="A67" s="3" t="s">
        <v>504</v>
      </c>
      <c r="B67" s="2">
        <v>0</v>
      </c>
      <c r="C67" s="2">
        <v>0</v>
      </c>
      <c r="D67" s="2">
        <v>0</v>
      </c>
      <c r="E67" s="2">
        <v>0</v>
      </c>
      <c r="F67" s="2">
        <f>VLOOKUP(Share13[[#This Row],[Station]],[11]!Share13[[Station]:[Q1''2025]],6,0)</f>
        <v>1.4220133147999122E-3</v>
      </c>
      <c r="G67" s="2">
        <f>Share13[[#This Row],[Q1''2025]]-Share13[[#This Row],[Q4''2024]]</f>
        <v>1.4220133147999122E-3</v>
      </c>
    </row>
    <row r="68" spans="1:7" x14ac:dyDescent="0.45">
      <c r="A68" s="3" t="s">
        <v>256</v>
      </c>
      <c r="B68" s="2">
        <v>9.8969552308319272E-4</v>
      </c>
      <c r="C68" s="2">
        <v>1.2058098109070979E-3</v>
      </c>
      <c r="D68" s="2">
        <v>7.894736842105263E-4</v>
      </c>
      <c r="E68" s="2">
        <v>2.400499304E-3</v>
      </c>
      <c r="F68" s="2">
        <f>VLOOKUP(Share13[[#This Row],[Station]],[11]!Share13[[Station]:[Q1''2025]],6,0)</f>
        <v>1.4082961445606847E-3</v>
      </c>
      <c r="G68" s="2">
        <f>Share13[[#This Row],[Q1''2025]]-Share13[[#This Row],[Q4''2024]]</f>
        <v>-9.9220315943931536E-4</v>
      </c>
    </row>
    <row r="69" spans="1:7" x14ac:dyDescent="0.45">
      <c r="A69" s="3" t="s">
        <v>49</v>
      </c>
      <c r="B69" s="2">
        <v>1.6300867439017288E-3</v>
      </c>
      <c r="C69" s="2">
        <v>1.5346670320635792E-3</v>
      </c>
      <c r="D69" s="2">
        <v>5.7894736842105268E-4</v>
      </c>
      <c r="E69" s="2">
        <v>7.2014979120000005E-4</v>
      </c>
      <c r="F69" s="2">
        <f>VLOOKUP(Share13[[#This Row],[Station]],[11]!Share13[[Station]:[Q1''2025]],6,0)</f>
        <v>1.3717170239227448E-3</v>
      </c>
      <c r="G69" s="2">
        <f>Share13[[#This Row],[Q1''2025]]-Share13[[#This Row],[Q4''2024]]</f>
        <v>6.5156723272274475E-4</v>
      </c>
    </row>
    <row r="70" spans="1:7" x14ac:dyDescent="0.45">
      <c r="A70" s="3" t="s">
        <v>280</v>
      </c>
      <c r="B70" s="2">
        <v>0</v>
      </c>
      <c r="C70" s="2">
        <v>2.7404768429706771E-4</v>
      </c>
      <c r="D70" s="2">
        <v>3.1578947368421048E-4</v>
      </c>
      <c r="E70" s="2">
        <v>0</v>
      </c>
      <c r="F70" s="2">
        <f>VLOOKUP(Share13[[#This Row],[Station]],[11]!Share13[[Station]:[Q1''2025]],6,0)</f>
        <v>1.3397102933645473E-3</v>
      </c>
      <c r="G70" s="2">
        <f>Share13[[#This Row],[Q1''2025]]-Share13[[#This Row],[Q4''2024]]</f>
        <v>1.3397102933645473E-3</v>
      </c>
    </row>
    <row r="71" spans="1:7" x14ac:dyDescent="0.45">
      <c r="A71" s="3" t="s">
        <v>305</v>
      </c>
      <c r="B71" s="2">
        <v>5.8217383710776035E-3</v>
      </c>
      <c r="C71" s="2">
        <v>8.2214305289120305E-3</v>
      </c>
      <c r="D71" s="2">
        <v>8.1052631578947369E-3</v>
      </c>
      <c r="E71" s="2">
        <v>4.1288588029999998E-3</v>
      </c>
      <c r="F71" s="2">
        <f>VLOOKUP(Share13[[#This Row],[Station]],[11]!Share13[[Station]:[Q1''2025]],6,0)</f>
        <v>1.30770356280635E-3</v>
      </c>
      <c r="G71" s="2">
        <f>Share13[[#This Row],[Q1''2025]]-Share13[[#This Row],[Q4''2024]]</f>
        <v>-2.8211552401936498E-3</v>
      </c>
    </row>
    <row r="72" spans="1:7" x14ac:dyDescent="0.45">
      <c r="A72" s="3" t="s">
        <v>358</v>
      </c>
      <c r="B72" s="2">
        <v>4.5409559294405308E-3</v>
      </c>
      <c r="C72" s="2">
        <v>9.4820498766785433E-3</v>
      </c>
      <c r="D72" s="2">
        <v>7.3684210526315792E-4</v>
      </c>
      <c r="E72" s="2">
        <v>2.5925392479999999E-3</v>
      </c>
      <c r="F72" s="2">
        <f>VLOOKUP(Share13[[#This Row],[Station]],[11]!Share13[[Station]:[Q1''2025]],6,0)</f>
        <v>1.2802692223278954E-3</v>
      </c>
      <c r="G72" s="2">
        <f>Share13[[#This Row],[Q1''2025]]-Share13[[#This Row],[Q4''2024]]</f>
        <v>-1.3122700256721046E-3</v>
      </c>
    </row>
    <row r="73" spans="1:7" x14ac:dyDescent="0.45">
      <c r="A73" s="3" t="s">
        <v>59</v>
      </c>
      <c r="B73" s="2">
        <v>0</v>
      </c>
      <c r="C73" s="2">
        <v>4.9328583173472189E-4</v>
      </c>
      <c r="D73" s="2">
        <v>7.894736842105263E-4</v>
      </c>
      <c r="E73" s="2">
        <v>1.9203994430000001E-4</v>
      </c>
      <c r="F73" s="2">
        <f>VLOOKUP(Share13[[#This Row],[Station]],[11]!Share13[[Station]:[Q1''2025]],6,0)</f>
        <v>1.2482624917696979E-3</v>
      </c>
      <c r="G73" s="2">
        <f>Share13[[#This Row],[Q1''2025]]-Share13[[#This Row],[Q4''2024]]</f>
        <v>1.0562225474696979E-3</v>
      </c>
    </row>
    <row r="74" spans="1:7" x14ac:dyDescent="0.45">
      <c r="A74" s="3" t="s">
        <v>61</v>
      </c>
      <c r="B74" s="2">
        <v>0</v>
      </c>
      <c r="C74" s="2">
        <v>3.836667580158948E-4</v>
      </c>
      <c r="D74" s="2">
        <v>0</v>
      </c>
      <c r="E74" s="2">
        <v>4.8009986080000003E-5</v>
      </c>
      <c r="F74" s="2">
        <f>VLOOKUP(Share13[[#This Row],[Station]],[11]!Share13[[Station]:[Q1''2025]],6,0)</f>
        <v>1.1430975199356206E-3</v>
      </c>
      <c r="G74" s="2">
        <f>Share13[[#This Row],[Q1''2025]]-Share13[[#This Row],[Q4''2024]]</f>
        <v>1.0950875338556205E-3</v>
      </c>
    </row>
    <row r="75" spans="1:7" x14ac:dyDescent="0.45">
      <c r="A75" s="3" t="s">
        <v>369</v>
      </c>
      <c r="B75" s="2">
        <v>0</v>
      </c>
      <c r="C75" s="2">
        <v>4.0559057275966022E-3</v>
      </c>
      <c r="D75" s="2">
        <v>7.894736842105263E-4</v>
      </c>
      <c r="E75" s="2">
        <v>8.1616976329999997E-4</v>
      </c>
      <c r="F75" s="2">
        <f>VLOOKUP(Share13[[#This Row],[Station]],[11]!Share13[[Station]:[Q1''2025]],6,0)</f>
        <v>1.0379325481015436E-3</v>
      </c>
      <c r="G75" s="2">
        <f>Share13[[#This Row],[Q1''2025]]-Share13[[#This Row],[Q4''2024]]</f>
        <v>2.2176278480154365E-4</v>
      </c>
    </row>
    <row r="76" spans="1:7" x14ac:dyDescent="0.45">
      <c r="A76" s="3" t="s">
        <v>456</v>
      </c>
      <c r="B76" s="2">
        <v>0</v>
      </c>
      <c r="C76" s="2">
        <v>4.3847629487530829E-4</v>
      </c>
      <c r="D76" s="2">
        <v>0</v>
      </c>
      <c r="E76" s="2">
        <v>0</v>
      </c>
      <c r="F76" s="2">
        <f>VLOOKUP(Share13[[#This Row],[Station]],[11]!Share13[[Station]:[Q1''2025]],6,0)</f>
        <v>1.0150705977028311E-3</v>
      </c>
      <c r="G76" s="2">
        <f>Share13[[#This Row],[Q1''2025]]-Share13[[#This Row],[Q4''2024]]</f>
        <v>1.0150705977028311E-3</v>
      </c>
    </row>
    <row r="77" spans="1:7" x14ac:dyDescent="0.45">
      <c r="A77" s="3" t="s">
        <v>126</v>
      </c>
      <c r="B77" s="2">
        <v>1.7465215113232811E-4</v>
      </c>
      <c r="C77" s="2">
        <v>1.0413812003288569E-3</v>
      </c>
      <c r="D77" s="2">
        <v>1.5789473684210529E-4</v>
      </c>
      <c r="E77" s="2">
        <v>1.8723894569999998E-3</v>
      </c>
      <c r="F77" s="2">
        <f>VLOOKUP(Share13[[#This Row],[Station]],[11]!Share13[[Station]:[Q1''2025]],6,0)</f>
        <v>1.0059258175433461E-3</v>
      </c>
      <c r="G77" s="2">
        <f>Share13[[#This Row],[Q1''2025]]-Share13[[#This Row],[Q4''2024]]</f>
        <v>-8.6646363945665369E-4</v>
      </c>
    </row>
    <row r="78" spans="1:7" x14ac:dyDescent="0.45">
      <c r="A78" s="3" t="s">
        <v>254</v>
      </c>
      <c r="B78" s="2">
        <v>4.6573906968620825E-4</v>
      </c>
      <c r="C78" s="2">
        <v>1.2606193477665108E-3</v>
      </c>
      <c r="D78" s="2">
        <v>1.6842105263157889E-3</v>
      </c>
      <c r="E78" s="2">
        <v>2.112439387E-3</v>
      </c>
      <c r="F78" s="2">
        <f>VLOOKUP(Share13[[#This Row],[Station]],[11]!Share13[[Station]:[Q1''2025]],6,0)</f>
        <v>9.7849147706489123E-4</v>
      </c>
      <c r="G78" s="2">
        <f>Share13[[#This Row],[Q1''2025]]-Share13[[#This Row],[Q4''2024]]</f>
        <v>-1.1339479099351088E-3</v>
      </c>
    </row>
    <row r="79" spans="1:7" x14ac:dyDescent="0.45">
      <c r="A79" s="3" t="s">
        <v>362</v>
      </c>
      <c r="B79" s="2">
        <v>4.0752168597543226E-4</v>
      </c>
      <c r="C79" s="2">
        <v>2.4116196218141959E-3</v>
      </c>
      <c r="D79" s="2">
        <v>1.526315789473684E-3</v>
      </c>
      <c r="E79" s="2">
        <v>2.9286091510000003E-3</v>
      </c>
      <c r="F79" s="2">
        <f>VLOOKUP(Share13[[#This Row],[Station]],[11]!Share13[[Station]:[Q1''2025]],6,0)</f>
        <v>9.4648474650669385E-4</v>
      </c>
      <c r="G79" s="2">
        <f>Share13[[#This Row],[Q1''2025]]-Share13[[#This Row],[Q4''2024]]</f>
        <v>-1.9821244044933065E-3</v>
      </c>
    </row>
    <row r="80" spans="1:7" x14ac:dyDescent="0.45">
      <c r="A80" s="3" t="s">
        <v>20</v>
      </c>
      <c r="B80" s="2">
        <v>2.3869127321418169E-3</v>
      </c>
      <c r="C80" s="2">
        <v>1.4250479583447521E-3</v>
      </c>
      <c r="D80" s="2">
        <v>7.3684210526315792E-4</v>
      </c>
      <c r="E80" s="2">
        <v>6.4333381339999997E-3</v>
      </c>
      <c r="F80" s="2">
        <f>VLOOKUP(Share13[[#This Row],[Station]],[11]!Share13[[Station]:[Q1''2025]],6,0)</f>
        <v>9.0533323578901161E-4</v>
      </c>
      <c r="G80" s="2">
        <f>Share13[[#This Row],[Q1''2025]]-Share13[[#This Row],[Q4''2024]]</f>
        <v>-5.5280048982109878E-3</v>
      </c>
    </row>
    <row r="81" spans="1:7" x14ac:dyDescent="0.45">
      <c r="A81" s="3" t="s">
        <v>449</v>
      </c>
      <c r="B81" s="2">
        <v>0</v>
      </c>
      <c r="C81" s="2">
        <v>0</v>
      </c>
      <c r="D81" s="2">
        <v>0</v>
      </c>
      <c r="E81" s="2">
        <v>5.7611983289999999E-4</v>
      </c>
      <c r="F81" s="2">
        <f>VLOOKUP(Share13[[#This Row],[Station]],[11]!Share13[[Station]:[Q1''2025]],6,0)</f>
        <v>8.0931304411441946E-4</v>
      </c>
      <c r="G81" s="2">
        <f>Share13[[#This Row],[Q1''2025]]-Share13[[#This Row],[Q4''2024]]</f>
        <v>2.3319321121441946E-4</v>
      </c>
    </row>
    <row r="82" spans="1:7" x14ac:dyDescent="0.45">
      <c r="A82" s="3" t="s">
        <v>31</v>
      </c>
      <c r="B82" s="2">
        <v>3.4930430226465622E-4</v>
      </c>
      <c r="C82" s="2">
        <v>2.7404768429706771E-4</v>
      </c>
      <c r="D82" s="2">
        <v>2E-3</v>
      </c>
      <c r="E82" s="2">
        <v>1.4883095680000001E-3</v>
      </c>
      <c r="F82" s="2">
        <f>VLOOKUP(Share13[[#This Row],[Station]],[11]!Share13[[Station]:[Q1''2025]],6,0)</f>
        <v>7.9102348379544952E-4</v>
      </c>
      <c r="G82" s="2">
        <f>Share13[[#This Row],[Q1''2025]]-Share13[[#This Row],[Q4''2024]]</f>
        <v>-6.9728608420455054E-4</v>
      </c>
    </row>
    <row r="83" spans="1:7" x14ac:dyDescent="0.45">
      <c r="A83" s="3" t="s">
        <v>281</v>
      </c>
      <c r="B83" s="2">
        <v>1.9211736624556088E-3</v>
      </c>
      <c r="C83" s="2">
        <v>2.5760482323924374E-3</v>
      </c>
      <c r="D83" s="2">
        <v>5.7894736842105268E-4</v>
      </c>
      <c r="E83" s="2">
        <v>6.7213980509999989E-4</v>
      </c>
      <c r="F83" s="2">
        <f>VLOOKUP(Share13[[#This Row],[Station]],[11]!Share13[[Station]:[Q1''2025]],6,0)</f>
        <v>7.9102348379544952E-4</v>
      </c>
      <c r="G83" s="2">
        <f>Share13[[#This Row],[Q1''2025]]-Share13[[#This Row],[Q4''2024]]</f>
        <v>1.1888367869544963E-4</v>
      </c>
    </row>
    <row r="84" spans="1:7" x14ac:dyDescent="0.45">
      <c r="A84" s="3" t="s">
        <v>310</v>
      </c>
      <c r="B84" s="2">
        <v>0</v>
      </c>
      <c r="C84" s="2">
        <v>2.192381474376542E-4</v>
      </c>
      <c r="D84" s="2">
        <v>4.2105263157894745E-4</v>
      </c>
      <c r="E84" s="2">
        <v>0</v>
      </c>
      <c r="F84" s="2">
        <f>VLOOKUP(Share13[[#This Row],[Station]],[11]!Share13[[Station]:[Q1''2025]],6,0)</f>
        <v>7.727339234764797E-4</v>
      </c>
      <c r="G84" s="2">
        <f>Share13[[#This Row],[Q1''2025]]-Share13[[#This Row],[Q4''2024]]</f>
        <v>7.727339234764797E-4</v>
      </c>
    </row>
    <row r="85" spans="1:7" x14ac:dyDescent="0.45">
      <c r="A85" s="3" t="s">
        <v>418</v>
      </c>
      <c r="B85" s="2">
        <v>0</v>
      </c>
      <c r="C85" s="2">
        <v>1.0961907371882711E-3</v>
      </c>
      <c r="D85" s="2">
        <v>1.2631578947368419E-3</v>
      </c>
      <c r="E85" s="2">
        <v>8.6417974940000003E-4</v>
      </c>
      <c r="F85" s="2">
        <f>VLOOKUP(Share13[[#This Row],[Station]],[11]!Share13[[Station]:[Q1''2025]],6,0)</f>
        <v>7.5901675323725214E-4</v>
      </c>
      <c r="G85" s="2">
        <f>Share13[[#This Row],[Q1''2025]]-Share13[[#This Row],[Q4''2024]]</f>
        <v>-1.0516299616274789E-4</v>
      </c>
    </row>
    <row r="86" spans="1:7" x14ac:dyDescent="0.45">
      <c r="A86" s="3" t="s">
        <v>249</v>
      </c>
      <c r="B86" s="2">
        <v>0</v>
      </c>
      <c r="C86" s="2">
        <v>1.096190737188271E-4</v>
      </c>
      <c r="D86" s="2">
        <v>1.526315789473684E-3</v>
      </c>
      <c r="E86" s="2">
        <v>4.8009986079999996E-4</v>
      </c>
      <c r="F86" s="2">
        <f>VLOOKUP(Share13[[#This Row],[Station]],[11]!Share13[[Station]:[Q1''2025]],6,0)</f>
        <v>7.2701002267905475E-4</v>
      </c>
      <c r="G86" s="2">
        <f>Share13[[#This Row],[Q1''2025]]-Share13[[#This Row],[Q4''2024]]</f>
        <v>2.4691016187905479E-4</v>
      </c>
    </row>
    <row r="87" spans="1:7" x14ac:dyDescent="0.45">
      <c r="A87" s="3" t="s">
        <v>152</v>
      </c>
      <c r="B87" s="2">
        <v>1.164347674215521E-4</v>
      </c>
      <c r="C87" s="2">
        <v>0</v>
      </c>
      <c r="D87" s="2">
        <v>0</v>
      </c>
      <c r="E87" s="2">
        <v>3.024629123E-3</v>
      </c>
      <c r="F87" s="2">
        <f>VLOOKUP(Share13[[#This Row],[Station]],[11]!Share13[[Station]:[Q1''2025]],6,0)</f>
        <v>7.0872046236008482E-4</v>
      </c>
      <c r="G87" s="2">
        <f>Share13[[#This Row],[Q1''2025]]-Share13[[#This Row],[Q4''2024]]</f>
        <v>-2.3159086606399154E-3</v>
      </c>
    </row>
    <row r="88" spans="1:7" x14ac:dyDescent="0.45">
      <c r="A88" s="3" t="s">
        <v>214</v>
      </c>
      <c r="B88" s="2">
        <v>0</v>
      </c>
      <c r="C88" s="2">
        <v>0</v>
      </c>
      <c r="D88" s="2">
        <v>0</v>
      </c>
      <c r="E88" s="2">
        <v>0</v>
      </c>
      <c r="F88" s="2">
        <f>VLOOKUP(Share13[[#This Row],[Station]],[11]!Share13[[Station]:[Q1''2025]],6,0)</f>
        <v>6.4470700124369005E-4</v>
      </c>
      <c r="G88" s="2">
        <f>Share13[[#This Row],[Q1''2025]]-Share13[[#This Row],[Q4''2024]]</f>
        <v>6.4470700124369005E-4</v>
      </c>
    </row>
    <row r="89" spans="1:7" x14ac:dyDescent="0.45">
      <c r="A89" s="3" t="s">
        <v>391</v>
      </c>
      <c r="B89" s="2">
        <v>0</v>
      </c>
      <c r="C89" s="2">
        <v>0</v>
      </c>
      <c r="D89" s="2">
        <v>0</v>
      </c>
      <c r="E89" s="2">
        <v>0</v>
      </c>
      <c r="F89" s="2">
        <f>VLOOKUP(Share13[[#This Row],[Station]],[11]!Share13[[Station]:[Q1''2025]],6,0)</f>
        <v>6.4470700124369005E-4</v>
      </c>
      <c r="G89" s="2">
        <f>Share13[[#This Row],[Q1''2025]]-Share13[[#This Row],[Q4''2024]]</f>
        <v>6.4470700124369005E-4</v>
      </c>
    </row>
    <row r="90" spans="1:7" x14ac:dyDescent="0.45">
      <c r="A90" s="3" t="s">
        <v>412</v>
      </c>
      <c r="B90" s="2">
        <v>0</v>
      </c>
      <c r="C90" s="2">
        <v>0</v>
      </c>
      <c r="D90" s="2">
        <v>4.2105263157894745E-4</v>
      </c>
      <c r="E90" s="2">
        <v>0</v>
      </c>
      <c r="F90" s="2">
        <f>VLOOKUP(Share13[[#This Row],[Station]],[11]!Share13[[Station]:[Q1''2025]],6,0)</f>
        <v>6.2184505084497774E-4</v>
      </c>
      <c r="G90" s="2">
        <f>Share13[[#This Row],[Q1''2025]]-Share13[[#This Row],[Q4''2024]]</f>
        <v>6.2184505084497774E-4</v>
      </c>
    </row>
    <row r="91" spans="1:7" x14ac:dyDescent="0.45">
      <c r="A91" s="3" t="s">
        <v>308</v>
      </c>
      <c r="B91" s="2">
        <v>0</v>
      </c>
      <c r="C91" s="2">
        <v>0</v>
      </c>
      <c r="D91" s="2">
        <v>2.631578947368421E-4</v>
      </c>
      <c r="E91" s="2">
        <v>2.2084593599999997E-3</v>
      </c>
      <c r="F91" s="2">
        <f>VLOOKUP(Share13[[#This Row],[Station]],[11]!Share13[[Station]:[Q1''2025]],6,0)</f>
        <v>6.0812788060575029E-4</v>
      </c>
      <c r="G91" s="2">
        <f>Share13[[#This Row],[Q1''2025]]-Share13[[#This Row],[Q4''2024]]</f>
        <v>-1.6003314793942495E-3</v>
      </c>
    </row>
    <row r="92" spans="1:7" x14ac:dyDescent="0.45">
      <c r="A92" s="3" t="s">
        <v>311</v>
      </c>
      <c r="B92" s="2">
        <v>5.8217383710776025E-5</v>
      </c>
      <c r="C92" s="2">
        <v>3.836667580158948E-4</v>
      </c>
      <c r="D92" s="2">
        <v>5.2631578947368417E-5</v>
      </c>
      <c r="E92" s="2">
        <v>0</v>
      </c>
      <c r="F92" s="2">
        <f>VLOOKUP(Share13[[#This Row],[Station]],[11]!Share13[[Station]:[Q1''2025]],6,0)</f>
        <v>5.8983832028678025E-4</v>
      </c>
      <c r="G92" s="2">
        <f>Share13[[#This Row],[Q1''2025]]-Share13[[#This Row],[Q4''2024]]</f>
        <v>5.8983832028678025E-4</v>
      </c>
    </row>
    <row r="93" spans="1:7" x14ac:dyDescent="0.45">
      <c r="A93" s="3" t="s">
        <v>34</v>
      </c>
      <c r="B93" s="2">
        <v>2.328695348431041E-4</v>
      </c>
      <c r="C93" s="2">
        <v>1.151000274047684E-3</v>
      </c>
      <c r="D93" s="2">
        <v>1E-3</v>
      </c>
      <c r="E93" s="2">
        <v>2.4485092899999999E-3</v>
      </c>
      <c r="F93" s="2">
        <f>VLOOKUP(Share13[[#This Row],[Station]],[11]!Share13[[Station]:[Q1''2025]],6,0)</f>
        <v>5.5783158972858287E-4</v>
      </c>
      <c r="G93" s="2">
        <f>Share13[[#This Row],[Q1''2025]]-Share13[[#This Row],[Q4''2024]]</f>
        <v>-1.8906777002714171E-3</v>
      </c>
    </row>
    <row r="94" spans="1:7" x14ac:dyDescent="0.45">
      <c r="A94" s="3" t="s">
        <v>297</v>
      </c>
      <c r="B94" s="2">
        <v>6.9860860452931244E-4</v>
      </c>
      <c r="C94" s="2">
        <v>1.096190737188271E-4</v>
      </c>
      <c r="D94" s="2">
        <v>3.1578947368421048E-4</v>
      </c>
      <c r="E94" s="2">
        <v>7.6815977720000002E-4</v>
      </c>
      <c r="F94" s="2">
        <f>VLOOKUP(Share13[[#This Row],[Station]],[11]!Share13[[Station]:[Q1''2025]],6,0)</f>
        <v>5.5325919964884038E-4</v>
      </c>
      <c r="G94" s="2">
        <f>Share13[[#This Row],[Q1''2025]]-Share13[[#This Row],[Q4''2024]]</f>
        <v>-2.1490057755115964E-4</v>
      </c>
    </row>
    <row r="95" spans="1:7" x14ac:dyDescent="0.45">
      <c r="A95" s="3" t="s">
        <v>53</v>
      </c>
      <c r="B95" s="2">
        <v>1.0479129067939689E-3</v>
      </c>
      <c r="C95" s="2">
        <v>1.918333790079474E-3</v>
      </c>
      <c r="D95" s="2">
        <v>2.1052631578947368E-3</v>
      </c>
      <c r="E95" s="2">
        <v>2.4004993039999998E-4</v>
      </c>
      <c r="F95" s="2">
        <f>VLOOKUP(Share13[[#This Row],[Station]],[11]!Share13[[Station]:[Q1''2025]],6,0)</f>
        <v>5.5325919964884038E-4</v>
      </c>
      <c r="G95" s="2">
        <f>Share13[[#This Row],[Q1''2025]]-Share13[[#This Row],[Q4''2024]]</f>
        <v>3.132092692488404E-4</v>
      </c>
    </row>
    <row r="96" spans="1:7" x14ac:dyDescent="0.45">
      <c r="A96" s="3" t="s">
        <v>375</v>
      </c>
      <c r="B96" s="2">
        <v>2.9108691855388017E-4</v>
      </c>
      <c r="C96" s="2">
        <v>0</v>
      </c>
      <c r="D96" s="2">
        <v>5.2631578947368417E-5</v>
      </c>
      <c r="E96" s="2">
        <v>3.3606990250000001E-4</v>
      </c>
      <c r="F96" s="2">
        <f>VLOOKUP(Share13[[#This Row],[Station]],[11]!Share13[[Station]:[Q1''2025]],6,0)</f>
        <v>5.2582485917038559E-4</v>
      </c>
      <c r="G96" s="2">
        <f>Share13[[#This Row],[Q1''2025]]-Share13[[#This Row],[Q4''2024]]</f>
        <v>1.8975495667038558E-4</v>
      </c>
    </row>
    <row r="97" spans="1:7" x14ac:dyDescent="0.45">
      <c r="A97" s="3" t="s">
        <v>57</v>
      </c>
      <c r="B97" s="2">
        <v>2.8526518018280262E-3</v>
      </c>
      <c r="C97" s="2">
        <v>3.836667580158948E-3</v>
      </c>
      <c r="D97" s="2">
        <v>3.1052631578947372E-3</v>
      </c>
      <c r="E97" s="2">
        <v>2.2084593599999997E-3</v>
      </c>
      <c r="F97" s="2">
        <f>VLOOKUP(Share13[[#This Row],[Station]],[11]!Share13[[Station]:[Q1''2025]],6,0)</f>
        <v>4.9839051869193058E-4</v>
      </c>
      <c r="G97" s="2">
        <f>Share13[[#This Row],[Q1''2025]]-Share13[[#This Row],[Q4''2024]]</f>
        <v>-1.7100688413080691E-3</v>
      </c>
    </row>
    <row r="98" spans="1:7" x14ac:dyDescent="0.45">
      <c r="A98" s="3" t="s">
        <v>38</v>
      </c>
      <c r="B98" s="2">
        <v>1.7465215113232811E-4</v>
      </c>
      <c r="C98" s="2">
        <v>1.096190737188271E-4</v>
      </c>
      <c r="D98" s="2">
        <v>2.1052631578947372E-4</v>
      </c>
      <c r="E98" s="2">
        <v>0</v>
      </c>
      <c r="F98" s="2">
        <f>VLOOKUP(Share13[[#This Row],[Station]],[11]!Share13[[Station]:[Q1''2025]],6,0)</f>
        <v>4.8924573853244562E-4</v>
      </c>
      <c r="G98" s="2">
        <f>Share13[[#This Row],[Q1''2025]]-Share13[[#This Row],[Q4''2024]]</f>
        <v>4.8924573853244562E-4</v>
      </c>
    </row>
    <row r="99" spans="1:7" x14ac:dyDescent="0.45">
      <c r="A99" s="3" t="s">
        <v>184</v>
      </c>
      <c r="B99" s="2">
        <v>0</v>
      </c>
      <c r="C99" s="2">
        <v>0</v>
      </c>
      <c r="D99" s="2">
        <v>1.0526315789473681E-4</v>
      </c>
      <c r="E99" s="2">
        <v>0</v>
      </c>
      <c r="F99" s="2">
        <f>VLOOKUP(Share13[[#This Row],[Station]],[11]!Share13[[Station]:[Q1''2025]],6,0)</f>
        <v>4.4352183773502084E-4</v>
      </c>
      <c r="G99" s="2">
        <f>Share13[[#This Row],[Q1''2025]]-Share13[[#This Row],[Q4''2024]]</f>
        <v>4.4352183773502084E-4</v>
      </c>
    </row>
    <row r="100" spans="1:7" x14ac:dyDescent="0.45">
      <c r="A100" s="3" t="s">
        <v>450</v>
      </c>
      <c r="B100" s="2">
        <v>0</v>
      </c>
      <c r="C100" s="2">
        <v>1.4798574952041661E-3</v>
      </c>
      <c r="D100" s="2">
        <v>4.2105263157894745E-4</v>
      </c>
      <c r="E100" s="2">
        <v>7.2014979120000005E-4</v>
      </c>
      <c r="F100" s="2">
        <f>VLOOKUP(Share13[[#This Row],[Station]],[11]!Share13[[Station]:[Q1''2025]],6,0)</f>
        <v>4.2980466749579339E-4</v>
      </c>
      <c r="G100" s="2">
        <f>Share13[[#This Row],[Q1''2025]]-Share13[[#This Row],[Q4''2024]]</f>
        <v>-2.9034512370420667E-4</v>
      </c>
    </row>
    <row r="101" spans="1:7" x14ac:dyDescent="0.45">
      <c r="A101" s="3" t="s">
        <v>267</v>
      </c>
      <c r="B101" s="2">
        <v>0</v>
      </c>
      <c r="C101" s="2">
        <v>3.6174294327212943E-3</v>
      </c>
      <c r="D101" s="2">
        <v>6.3157894736842106E-4</v>
      </c>
      <c r="E101" s="2">
        <v>0</v>
      </c>
      <c r="F101" s="2">
        <f>VLOOKUP(Share13[[#This Row],[Station]],[11]!Share13[[Station]:[Q1''2025]],6,0)</f>
        <v>4.2980466749579339E-4</v>
      </c>
      <c r="G101" s="2">
        <f>Share13[[#This Row],[Q1''2025]]-Share13[[#This Row],[Q4''2024]]</f>
        <v>4.2980466749579339E-4</v>
      </c>
    </row>
    <row r="102" spans="1:7" x14ac:dyDescent="0.45">
      <c r="A102" s="3" t="s">
        <v>277</v>
      </c>
      <c r="B102" s="2">
        <v>2.328695348431041E-4</v>
      </c>
      <c r="C102" s="2">
        <v>0</v>
      </c>
      <c r="D102" s="2">
        <v>0</v>
      </c>
      <c r="E102" s="2">
        <v>1.056219694E-3</v>
      </c>
      <c r="F102" s="2">
        <f>VLOOKUP(Share13[[#This Row],[Station]],[11]!Share13[[Station]:[Q1''2025]],6,0)</f>
        <v>4.2065988733630842E-4</v>
      </c>
      <c r="G102" s="2">
        <f>Share13[[#This Row],[Q1''2025]]-Share13[[#This Row],[Q4''2024]]</f>
        <v>-6.3555980666369152E-4</v>
      </c>
    </row>
    <row r="103" spans="1:7" x14ac:dyDescent="0.45">
      <c r="A103" s="3" t="s">
        <v>58</v>
      </c>
      <c r="B103" s="2">
        <v>3.4930430226465622E-4</v>
      </c>
      <c r="C103" s="2">
        <v>6.577144423129624E-4</v>
      </c>
      <c r="D103" s="2">
        <v>9.4736842105263143E-4</v>
      </c>
      <c r="E103" s="2">
        <v>4.8009986080000003E-5</v>
      </c>
      <c r="F103" s="2">
        <f>VLOOKUP(Share13[[#This Row],[Station]],[11]!Share13[[Station]:[Q1''2025]],6,0)</f>
        <v>4.1608749725656594E-4</v>
      </c>
      <c r="G103" s="2">
        <f>Share13[[#This Row],[Q1''2025]]-Share13[[#This Row],[Q4''2024]]</f>
        <v>3.6807751117656594E-4</v>
      </c>
    </row>
    <row r="104" spans="1:7" x14ac:dyDescent="0.45">
      <c r="A104" s="3" t="s">
        <v>309</v>
      </c>
      <c r="B104" s="2">
        <v>6.9860860452931244E-4</v>
      </c>
      <c r="C104" s="2">
        <v>0</v>
      </c>
      <c r="D104" s="2">
        <v>9.4736842105263143E-4</v>
      </c>
      <c r="E104" s="2">
        <v>0</v>
      </c>
      <c r="F104" s="2">
        <f>VLOOKUP(Share13[[#This Row],[Station]],[11]!Share13[[Station]:[Q1''2025]],6,0)</f>
        <v>3.97797936937596E-4</v>
      </c>
      <c r="G104" s="2">
        <f>Share13[[#This Row],[Q1''2025]]-Share13[[#This Row],[Q4''2024]]</f>
        <v>3.97797936937596E-4</v>
      </c>
    </row>
    <row r="105" spans="1:7" x14ac:dyDescent="0.45">
      <c r="A105" s="3" t="s">
        <v>483</v>
      </c>
      <c r="B105" s="2">
        <v>0</v>
      </c>
      <c r="C105" s="2">
        <v>0</v>
      </c>
      <c r="D105" s="2">
        <v>1.0526315789473681E-4</v>
      </c>
      <c r="E105" s="2">
        <v>0</v>
      </c>
      <c r="F105" s="2">
        <f>VLOOKUP(Share13[[#This Row],[Station]],[11]!Share13[[Station]:[Q1''2025]],6,0)</f>
        <v>3.7950837661862607E-4</v>
      </c>
      <c r="G105" s="2">
        <f>Share13[[#This Row],[Q1''2025]]-Share13[[#This Row],[Q4''2024]]</f>
        <v>3.7950837661862607E-4</v>
      </c>
    </row>
    <row r="106" spans="1:7" x14ac:dyDescent="0.45">
      <c r="A106" s="3" t="s">
        <v>461</v>
      </c>
      <c r="B106" s="2">
        <v>0</v>
      </c>
      <c r="C106" s="2">
        <v>0</v>
      </c>
      <c r="D106" s="2">
        <v>1.3684210526315791E-3</v>
      </c>
      <c r="E106" s="2">
        <v>0</v>
      </c>
      <c r="F106" s="2">
        <f>VLOOKUP(Share13[[#This Row],[Station]],[11]!Share13[[Station]:[Q1''2025]],6,0)</f>
        <v>3.7493598653888359E-4</v>
      </c>
      <c r="G106" s="2">
        <f>Share13[[#This Row],[Q1''2025]]-Share13[[#This Row],[Q4''2024]]</f>
        <v>3.7493598653888359E-4</v>
      </c>
    </row>
    <row r="107" spans="1:7" x14ac:dyDescent="0.45">
      <c r="A107" s="3" t="s">
        <v>319</v>
      </c>
      <c r="B107" s="2">
        <v>0</v>
      </c>
      <c r="C107" s="2">
        <v>0</v>
      </c>
      <c r="D107" s="2">
        <v>0</v>
      </c>
      <c r="E107" s="2">
        <v>0</v>
      </c>
      <c r="F107" s="2">
        <f>VLOOKUP(Share13[[#This Row],[Station]],[11]!Share13[[Station]:[Q1''2025]],6,0)</f>
        <v>3.6121881629965614E-4</v>
      </c>
      <c r="G107" s="2">
        <f>Share13[[#This Row],[Q1''2025]]-Share13[[#This Row],[Q4''2024]]</f>
        <v>3.6121881629965614E-4</v>
      </c>
    </row>
    <row r="108" spans="1:7" x14ac:dyDescent="0.45">
      <c r="A108" s="3" t="s">
        <v>312</v>
      </c>
      <c r="B108" s="2">
        <v>0</v>
      </c>
      <c r="C108" s="2">
        <v>0</v>
      </c>
      <c r="D108" s="2">
        <v>0</v>
      </c>
      <c r="E108" s="2">
        <v>0</v>
      </c>
      <c r="F108" s="2">
        <f>VLOOKUP(Share13[[#This Row],[Station]],[11]!Share13[[Station]:[Q1''2025]],6,0)</f>
        <v>3.5207403614017117E-4</v>
      </c>
      <c r="G108" s="2">
        <f>Share13[[#This Row],[Q1''2025]]-Share13[[#This Row],[Q4''2024]]</f>
        <v>3.5207403614017117E-4</v>
      </c>
    </row>
    <row r="109" spans="1:7" x14ac:dyDescent="0.45">
      <c r="A109" s="3" t="s">
        <v>427</v>
      </c>
      <c r="B109" s="2">
        <v>5.8217383710776025E-5</v>
      </c>
      <c r="C109" s="2">
        <v>0</v>
      </c>
      <c r="D109" s="2">
        <v>0</v>
      </c>
      <c r="E109" s="2">
        <v>3.8407988860000001E-4</v>
      </c>
      <c r="F109" s="2">
        <f>VLOOKUP(Share13[[#This Row],[Station]],[11]!Share13[[Station]:[Q1''2025]],6,0)</f>
        <v>3.3378447582120123E-4</v>
      </c>
      <c r="G109" s="2">
        <f>Share13[[#This Row],[Q1''2025]]-Share13[[#This Row],[Q4''2024]]</f>
        <v>-5.0295412778798777E-5</v>
      </c>
    </row>
    <row r="110" spans="1:7" x14ac:dyDescent="0.45">
      <c r="A110" s="3" t="s">
        <v>240</v>
      </c>
      <c r="B110" s="2">
        <v>0</v>
      </c>
      <c r="C110" s="2">
        <v>0</v>
      </c>
      <c r="D110" s="2">
        <v>1.0526315789473681E-4</v>
      </c>
      <c r="E110" s="2">
        <v>0</v>
      </c>
      <c r="F110" s="2">
        <f>VLOOKUP(Share13[[#This Row],[Station]],[11]!Share13[[Station]:[Q1''2025]],6,0)</f>
        <v>3.2921208574145875E-4</v>
      </c>
      <c r="G110" s="2">
        <f>Share13[[#This Row],[Q1''2025]]-Share13[[#This Row],[Q4''2024]]</f>
        <v>3.2921208574145875E-4</v>
      </c>
    </row>
    <row r="111" spans="1:7" x14ac:dyDescent="0.45">
      <c r="A111" s="3" t="s">
        <v>179</v>
      </c>
      <c r="B111" s="2">
        <v>0</v>
      </c>
      <c r="C111" s="2">
        <v>0</v>
      </c>
      <c r="D111" s="2">
        <v>5.2631578947368417E-5</v>
      </c>
      <c r="E111" s="2">
        <v>0</v>
      </c>
      <c r="F111" s="2">
        <f>VLOOKUP(Share13[[#This Row],[Station]],[11]!Share13[[Station]:[Q1''2025]],6,0)</f>
        <v>3.2921208574145875E-4</v>
      </c>
      <c r="G111" s="2">
        <f>Share13[[#This Row],[Q1''2025]]-Share13[[#This Row],[Q4''2024]]</f>
        <v>3.2921208574145875E-4</v>
      </c>
    </row>
    <row r="112" spans="1:7" x14ac:dyDescent="0.45">
      <c r="A112" s="3" t="s">
        <v>398</v>
      </c>
      <c r="B112" s="2">
        <v>3.4930430226465622E-4</v>
      </c>
      <c r="C112" s="2">
        <v>0</v>
      </c>
      <c r="D112" s="2">
        <v>0</v>
      </c>
      <c r="E112" s="2">
        <v>4.8009986080000003E-5</v>
      </c>
      <c r="F112" s="2">
        <f>VLOOKUP(Share13[[#This Row],[Station]],[11]!Share13[[Station]:[Q1''2025]],6,0)</f>
        <v>3.1549491550223136E-4</v>
      </c>
      <c r="G112" s="2">
        <f>Share13[[#This Row],[Q1''2025]]-Share13[[#This Row],[Q4''2024]]</f>
        <v>2.6748492942223136E-4</v>
      </c>
    </row>
    <row r="113" spans="1:7" x14ac:dyDescent="0.45">
      <c r="A113" s="3" t="s">
        <v>175</v>
      </c>
      <c r="B113" s="2">
        <v>2.9108691855388017E-4</v>
      </c>
      <c r="C113" s="2">
        <v>0</v>
      </c>
      <c r="D113" s="2">
        <v>1.5789473684210529E-4</v>
      </c>
      <c r="E113" s="2">
        <v>0</v>
      </c>
      <c r="F113" s="2">
        <f>VLOOKUP(Share13[[#This Row],[Station]],[11]!Share13[[Station]:[Q1''2025]],6,0)</f>
        <v>3.0635013534274639E-4</v>
      </c>
      <c r="G113" s="2">
        <f>Share13[[#This Row],[Q1''2025]]-Share13[[#This Row],[Q4''2024]]</f>
        <v>3.0635013534274639E-4</v>
      </c>
    </row>
    <row r="114" spans="1:7" x14ac:dyDescent="0.45">
      <c r="A114" s="3" t="s">
        <v>52</v>
      </c>
      <c r="B114" s="2">
        <v>5.8217383710776025E-5</v>
      </c>
      <c r="C114" s="2">
        <v>0</v>
      </c>
      <c r="D114" s="2">
        <v>5.263157894736842E-4</v>
      </c>
      <c r="E114" s="2">
        <v>3.8407988860000001E-4</v>
      </c>
      <c r="F114" s="2">
        <f>VLOOKUP(Share13[[#This Row],[Station]],[11]!Share13[[Station]:[Q1''2025]],6,0)</f>
        <v>3.0177774526300391E-4</v>
      </c>
      <c r="G114" s="2">
        <f>Share13[[#This Row],[Q1''2025]]-Share13[[#This Row],[Q4''2024]]</f>
        <v>-8.2302143336996107E-5</v>
      </c>
    </row>
    <row r="115" spans="1:7" x14ac:dyDescent="0.45">
      <c r="A115" s="3" t="s">
        <v>421</v>
      </c>
      <c r="B115" s="2">
        <v>0</v>
      </c>
      <c r="C115" s="2">
        <v>0</v>
      </c>
      <c r="D115" s="2">
        <v>0</v>
      </c>
      <c r="E115" s="2">
        <v>4.8009986080000003E-5</v>
      </c>
      <c r="F115" s="2">
        <f>VLOOKUP(Share13[[#This Row],[Station]],[11]!Share13[[Station]:[Q1''2025]],6,0)</f>
        <v>2.9720535518326137E-4</v>
      </c>
      <c r="G115" s="2">
        <f>Share13[[#This Row],[Q1''2025]]-Share13[[#This Row],[Q4''2024]]</f>
        <v>2.4919536910326137E-4</v>
      </c>
    </row>
    <row r="116" spans="1:7" x14ac:dyDescent="0.45">
      <c r="A116" s="3" t="s">
        <v>268</v>
      </c>
      <c r="B116" s="2">
        <v>1.2807824416370731E-3</v>
      </c>
      <c r="C116" s="2">
        <v>2.521238695533023E-3</v>
      </c>
      <c r="D116" s="2">
        <v>8.4210526315789467E-4</v>
      </c>
      <c r="E116" s="2">
        <v>1.1522396660000002E-3</v>
      </c>
      <c r="F116" s="2">
        <f>VLOOKUP(Share13[[#This Row],[Station]],[11]!Share13[[Station]:[Q1''2025]],6,0)</f>
        <v>2.880605750237764E-4</v>
      </c>
      <c r="G116" s="2">
        <f>Share13[[#This Row],[Q1''2025]]-Share13[[#This Row],[Q4''2024]]</f>
        <v>-8.6417909097622381E-4</v>
      </c>
    </row>
    <row r="117" spans="1:7" x14ac:dyDescent="0.45">
      <c r="A117" s="3" t="s">
        <v>32</v>
      </c>
      <c r="B117" s="2">
        <v>3.4930430226465622E-4</v>
      </c>
      <c r="C117" s="2">
        <v>0</v>
      </c>
      <c r="D117" s="2">
        <v>0</v>
      </c>
      <c r="E117" s="2">
        <v>2.4004993039999998E-4</v>
      </c>
      <c r="F117" s="2">
        <f>VLOOKUP(Share13[[#This Row],[Station]],[11]!Share13[[Station]:[Q1''2025]],6,0)</f>
        <v>2.880605750237764E-4</v>
      </c>
      <c r="G117" s="2">
        <f>Share13[[#This Row],[Q1''2025]]-Share13[[#This Row],[Q4''2024]]</f>
        <v>4.8010644623776419E-5</v>
      </c>
    </row>
    <row r="118" spans="1:7" x14ac:dyDescent="0.45">
      <c r="A118" s="3" t="s">
        <v>286</v>
      </c>
      <c r="B118" s="2">
        <v>0</v>
      </c>
      <c r="C118" s="2">
        <v>0</v>
      </c>
      <c r="D118" s="2">
        <v>0</v>
      </c>
      <c r="E118" s="2">
        <v>4.8009986080000003E-5</v>
      </c>
      <c r="F118" s="2">
        <f>VLOOKUP(Share13[[#This Row],[Station]],[11]!Share13[[Station]:[Q1''2025]],6,0)</f>
        <v>2.880605750237764E-4</v>
      </c>
      <c r="G118" s="2">
        <f>Share13[[#This Row],[Q1''2025]]-Share13[[#This Row],[Q4''2024]]</f>
        <v>2.400505889437764E-4</v>
      </c>
    </row>
    <row r="119" spans="1:7" x14ac:dyDescent="0.45">
      <c r="A119" s="3" t="s">
        <v>45</v>
      </c>
      <c r="B119" s="2">
        <v>1.164347674215521E-4</v>
      </c>
      <c r="C119" s="2">
        <v>1.644286105782406E-4</v>
      </c>
      <c r="D119" s="2">
        <v>0</v>
      </c>
      <c r="E119" s="2">
        <v>0</v>
      </c>
      <c r="F119" s="2">
        <f>VLOOKUP(Share13[[#This Row],[Station]],[11]!Share13[[Station]:[Q1''2025]],6,0)</f>
        <v>2.7891579486429143E-4</v>
      </c>
      <c r="G119" s="2">
        <f>Share13[[#This Row],[Q1''2025]]-Share13[[#This Row],[Q4''2024]]</f>
        <v>2.7891579486429143E-4</v>
      </c>
    </row>
    <row r="120" spans="1:7" x14ac:dyDescent="0.45">
      <c r="A120" s="3" t="s">
        <v>489</v>
      </c>
      <c r="B120" s="2">
        <v>0</v>
      </c>
      <c r="C120" s="2">
        <v>0</v>
      </c>
      <c r="D120" s="2">
        <v>5.2631578947368417E-5</v>
      </c>
      <c r="E120" s="2">
        <v>9.6019972150000003E-5</v>
      </c>
      <c r="F120" s="2">
        <f>VLOOKUP(Share13[[#This Row],[Station]],[11]!Share13[[Station]:[Q1''2025]],6,0)</f>
        <v>2.7434340478454895E-4</v>
      </c>
      <c r="G120" s="2">
        <f>Share13[[#This Row],[Q1''2025]]-Share13[[#This Row],[Q4''2024]]</f>
        <v>1.7832343263454893E-4</v>
      </c>
    </row>
    <row r="121" spans="1:7" x14ac:dyDescent="0.45">
      <c r="A121" s="3" t="s">
        <v>193</v>
      </c>
      <c r="B121" s="2">
        <v>0</v>
      </c>
      <c r="C121" s="2">
        <v>0</v>
      </c>
      <c r="D121" s="2">
        <v>2.631578947368421E-4</v>
      </c>
      <c r="E121" s="2">
        <v>0</v>
      </c>
      <c r="F121" s="2">
        <f>VLOOKUP(Share13[[#This Row],[Station]],[11]!Share13[[Station]:[Q1''2025]],6,0)</f>
        <v>2.7434340478454895E-4</v>
      </c>
      <c r="G121" s="2">
        <f>Share13[[#This Row],[Q1''2025]]-Share13[[#This Row],[Q4''2024]]</f>
        <v>2.7434340478454895E-4</v>
      </c>
    </row>
    <row r="122" spans="1:7" x14ac:dyDescent="0.45">
      <c r="A122" s="3" t="s">
        <v>367</v>
      </c>
      <c r="B122" s="2">
        <v>1.7465215113232811E-4</v>
      </c>
      <c r="C122" s="2">
        <v>0</v>
      </c>
      <c r="D122" s="2">
        <v>2.631578947368421E-4</v>
      </c>
      <c r="E122" s="2">
        <v>9.1218973549999998E-4</v>
      </c>
      <c r="F122" s="2">
        <f>VLOOKUP(Share13[[#This Row],[Station]],[11]!Share13[[Station]:[Q1''2025]],6,0)</f>
        <v>2.6977101470480647E-4</v>
      </c>
      <c r="G122" s="2">
        <f>Share13[[#This Row],[Q1''2025]]-Share13[[#This Row],[Q4''2024]]</f>
        <v>-6.4241872079519357E-4</v>
      </c>
    </row>
    <row r="123" spans="1:7" x14ac:dyDescent="0.45">
      <c r="A123" s="3" t="s">
        <v>148</v>
      </c>
      <c r="B123" s="2">
        <v>6.9860860452931244E-4</v>
      </c>
      <c r="C123" s="2">
        <v>4.9328583173472189E-4</v>
      </c>
      <c r="D123" s="2">
        <v>1.5789473684210529E-4</v>
      </c>
      <c r="E123" s="2">
        <v>4.8009986079999996E-4</v>
      </c>
      <c r="F123" s="2">
        <f>VLOOKUP(Share13[[#This Row],[Station]],[11]!Share13[[Station]:[Q1''2025]],6,0)</f>
        <v>2.4690906430609405E-4</v>
      </c>
      <c r="G123" s="2">
        <f>Share13[[#This Row],[Q1''2025]]-Share13[[#This Row],[Q4''2024]]</f>
        <v>-2.3319079649390591E-4</v>
      </c>
    </row>
    <row r="124" spans="1:7" x14ac:dyDescent="0.45">
      <c r="A124" s="3" t="s">
        <v>327</v>
      </c>
      <c r="B124" s="2">
        <v>0</v>
      </c>
      <c r="C124" s="2">
        <v>0</v>
      </c>
      <c r="D124" s="2">
        <v>1.0526315789473681E-4</v>
      </c>
      <c r="E124" s="2">
        <v>3.3606990250000001E-4</v>
      </c>
      <c r="F124" s="2">
        <f>VLOOKUP(Share13[[#This Row],[Station]],[11]!Share13[[Station]:[Q1''2025]],6,0)</f>
        <v>2.4690906430609405E-4</v>
      </c>
      <c r="G124" s="2">
        <f>Share13[[#This Row],[Q1''2025]]-Share13[[#This Row],[Q4''2024]]</f>
        <v>-8.916083819390596E-5</v>
      </c>
    </row>
    <row r="125" spans="1:7" x14ac:dyDescent="0.45">
      <c r="A125" s="3" t="s">
        <v>132</v>
      </c>
      <c r="B125" s="2">
        <v>2.9108691855388017E-4</v>
      </c>
      <c r="C125" s="2">
        <v>3.6722389695807069E-3</v>
      </c>
      <c r="D125" s="2">
        <v>6.8421052631578954E-4</v>
      </c>
      <c r="E125" s="2">
        <v>1.440299582E-4</v>
      </c>
      <c r="F125" s="2">
        <f>VLOOKUP(Share13[[#This Row],[Station]],[11]!Share13[[Station]:[Q1''2025]],6,0)</f>
        <v>2.331918940668666E-4</v>
      </c>
      <c r="G125" s="2">
        <f>Share13[[#This Row],[Q1''2025]]-Share13[[#This Row],[Q4''2024]]</f>
        <v>8.9161935866866596E-5</v>
      </c>
    </row>
    <row r="126" spans="1:7" x14ac:dyDescent="0.45">
      <c r="A126" s="3" t="s">
        <v>224</v>
      </c>
      <c r="B126" s="2">
        <v>0</v>
      </c>
      <c r="C126" s="2">
        <v>0</v>
      </c>
      <c r="D126" s="2">
        <v>0</v>
      </c>
      <c r="E126" s="2">
        <v>4.8009986080000003E-5</v>
      </c>
      <c r="F126" s="2">
        <f>VLOOKUP(Share13[[#This Row],[Station]],[11]!Share13[[Station]:[Q1''2025]],6,0)</f>
        <v>2.2861950398712414E-4</v>
      </c>
      <c r="G126" s="2">
        <f>Share13[[#This Row],[Q1''2025]]-Share13[[#This Row],[Q4''2024]]</f>
        <v>1.8060951790712415E-4</v>
      </c>
    </row>
    <row r="127" spans="1:7" x14ac:dyDescent="0.45">
      <c r="A127" s="3" t="s">
        <v>458</v>
      </c>
      <c r="B127" s="2">
        <v>0</v>
      </c>
      <c r="C127" s="2">
        <v>5.4809536859413543E-5</v>
      </c>
      <c r="D127" s="2">
        <v>0</v>
      </c>
      <c r="E127" s="2">
        <v>1.9203994430000001E-4</v>
      </c>
      <c r="F127" s="2">
        <f>VLOOKUP(Share13[[#This Row],[Station]],[11]!Share13[[Station]:[Q1''2025]],6,0)</f>
        <v>2.2404711390738166E-4</v>
      </c>
      <c r="G127" s="2">
        <f>Share13[[#This Row],[Q1''2025]]-Share13[[#This Row],[Q4''2024]]</f>
        <v>3.2007169607381654E-5</v>
      </c>
    </row>
    <row r="128" spans="1:7" x14ac:dyDescent="0.45">
      <c r="A128" s="3" t="s">
        <v>389</v>
      </c>
      <c r="B128" s="2">
        <v>1.164347674215521E-4</v>
      </c>
      <c r="C128" s="2">
        <v>9.3176212661003023E-4</v>
      </c>
      <c r="D128" s="2">
        <v>3.6842105263157896E-4</v>
      </c>
      <c r="E128" s="2">
        <v>0</v>
      </c>
      <c r="F128" s="2">
        <f>VLOOKUP(Share13[[#This Row],[Station]],[11]!Share13[[Station]:[Q1''2025]],6,0)</f>
        <v>2.1032994366815421E-4</v>
      </c>
      <c r="G128" s="2">
        <f>Share13[[#This Row],[Q1''2025]]-Share13[[#This Row],[Q4''2024]]</f>
        <v>2.1032994366815421E-4</v>
      </c>
    </row>
    <row r="129" spans="1:7" x14ac:dyDescent="0.45">
      <c r="A129" s="3" t="s">
        <v>149</v>
      </c>
      <c r="B129" s="2">
        <v>3.4930430226465622E-4</v>
      </c>
      <c r="C129" s="2">
        <v>0</v>
      </c>
      <c r="D129" s="2">
        <v>0</v>
      </c>
      <c r="E129" s="2">
        <v>0</v>
      </c>
      <c r="F129" s="2">
        <f>VLOOKUP(Share13[[#This Row],[Station]],[11]!Share13[[Station]:[Q1''2025]],6,0)</f>
        <v>1.8746799326944179E-4</v>
      </c>
      <c r="G129" s="2">
        <f>Share13[[#This Row],[Q1''2025]]-Share13[[#This Row],[Q4''2024]]</f>
        <v>1.8746799326944179E-4</v>
      </c>
    </row>
    <row r="130" spans="1:7" x14ac:dyDescent="0.45">
      <c r="A130" s="3" t="s">
        <v>170</v>
      </c>
      <c r="B130" s="2">
        <v>0</v>
      </c>
      <c r="C130" s="2">
        <v>0</v>
      </c>
      <c r="D130" s="2">
        <v>9.4736842105263143E-4</v>
      </c>
      <c r="E130" s="2">
        <v>0</v>
      </c>
      <c r="F130" s="2">
        <f>VLOOKUP(Share13[[#This Row],[Station]],[11]!Share13[[Station]:[Q1''2025]],6,0)</f>
        <v>1.8289560318969931E-4</v>
      </c>
      <c r="G130" s="2">
        <f>Share13[[#This Row],[Q1''2025]]-Share13[[#This Row],[Q4''2024]]</f>
        <v>1.8289560318969931E-4</v>
      </c>
    </row>
    <row r="131" spans="1:7" x14ac:dyDescent="0.45">
      <c r="A131" s="3" t="s">
        <v>361</v>
      </c>
      <c r="B131" s="2">
        <v>8.7326075566164052E-4</v>
      </c>
      <c r="C131" s="2">
        <v>4.9328583173472189E-4</v>
      </c>
      <c r="D131" s="2">
        <v>5.2631578947368417E-5</v>
      </c>
      <c r="E131" s="2">
        <v>7.6815977720000002E-4</v>
      </c>
      <c r="F131" s="2">
        <f>VLOOKUP(Share13[[#This Row],[Station]],[11]!Share13[[Station]:[Q1''2025]],6,0)</f>
        <v>1.7375082303021434E-4</v>
      </c>
      <c r="G131" s="2">
        <f>Share13[[#This Row],[Q1''2025]]-Share13[[#This Row],[Q4''2024]]</f>
        <v>-5.9440895416978565E-4</v>
      </c>
    </row>
    <row r="132" spans="1:7" x14ac:dyDescent="0.45">
      <c r="A132" s="3" t="s">
        <v>138</v>
      </c>
      <c r="B132" s="2">
        <v>0</v>
      </c>
      <c r="C132" s="2">
        <v>2.192381474376542E-4</v>
      </c>
      <c r="D132" s="2">
        <v>1.1578947368421049E-3</v>
      </c>
      <c r="E132" s="2">
        <v>6.2412981899999994E-4</v>
      </c>
      <c r="F132" s="2">
        <f>VLOOKUP(Share13[[#This Row],[Station]],[11]!Share13[[Station]:[Q1''2025]],6,0)</f>
        <v>1.7375082303021434E-4</v>
      </c>
      <c r="G132" s="2">
        <f>Share13[[#This Row],[Q1''2025]]-Share13[[#This Row],[Q4''2024]]</f>
        <v>-4.5037899596978557E-4</v>
      </c>
    </row>
    <row r="133" spans="1:7" x14ac:dyDescent="0.45">
      <c r="A133" s="3" t="s">
        <v>285</v>
      </c>
      <c r="B133" s="2">
        <v>0</v>
      </c>
      <c r="C133" s="2">
        <v>0</v>
      </c>
      <c r="D133" s="2">
        <v>5.263157894736842E-4</v>
      </c>
      <c r="E133" s="2">
        <v>2.8805991650000004E-4</v>
      </c>
      <c r="F133" s="2">
        <f>VLOOKUP(Share13[[#This Row],[Station]],[11]!Share13[[Station]:[Q1''2025]],6,0)</f>
        <v>1.7375082303021434E-4</v>
      </c>
      <c r="G133" s="2">
        <f>Share13[[#This Row],[Q1''2025]]-Share13[[#This Row],[Q4''2024]]</f>
        <v>-1.143090934697857E-4</v>
      </c>
    </row>
    <row r="134" spans="1:7" x14ac:dyDescent="0.45">
      <c r="A134" s="3" t="s">
        <v>98</v>
      </c>
      <c r="B134" s="2">
        <v>0</v>
      </c>
      <c r="C134" s="2">
        <v>3.288572211564812E-4</v>
      </c>
      <c r="D134" s="2">
        <v>0</v>
      </c>
      <c r="E134" s="2">
        <v>0</v>
      </c>
      <c r="F134" s="2">
        <f>VLOOKUP(Share13[[#This Row],[Station]],[11]!Share13[[Station]:[Q1''2025]],6,0)</f>
        <v>1.5546126271124444E-4</v>
      </c>
      <c r="G134" s="2">
        <f>Share13[[#This Row],[Q1''2025]]-Share13[[#This Row],[Q4''2024]]</f>
        <v>1.5546126271124444E-4</v>
      </c>
    </row>
    <row r="135" spans="1:7" x14ac:dyDescent="0.45">
      <c r="A135" s="3" t="s">
        <v>423</v>
      </c>
      <c r="B135" s="2">
        <v>1.4554345927694009E-3</v>
      </c>
      <c r="C135" s="2">
        <v>0</v>
      </c>
      <c r="D135" s="2">
        <v>0</v>
      </c>
      <c r="E135" s="2">
        <v>0</v>
      </c>
      <c r="F135" s="2">
        <f>VLOOKUP(Share13[[#This Row],[Station]],[11]!Share13[[Station]:[Q1''2025]],6,0)</f>
        <v>1.5546126271124444E-4</v>
      </c>
      <c r="G135" s="2">
        <f>Share13[[#This Row],[Q1''2025]]-Share13[[#This Row],[Q4''2024]]</f>
        <v>1.5546126271124444E-4</v>
      </c>
    </row>
    <row r="136" spans="1:7" x14ac:dyDescent="0.45">
      <c r="A136" s="3" t="s">
        <v>189</v>
      </c>
      <c r="B136" s="2">
        <v>0</v>
      </c>
      <c r="C136" s="2">
        <v>0</v>
      </c>
      <c r="D136" s="2">
        <v>0</v>
      </c>
      <c r="E136" s="2">
        <v>2.4004993039999998E-4</v>
      </c>
      <c r="F136" s="2">
        <f>VLOOKUP(Share13[[#This Row],[Station]],[11]!Share13[[Station]:[Q1''2025]],6,0)</f>
        <v>1.5088887263150195E-4</v>
      </c>
      <c r="G136" s="2">
        <f>Share13[[#This Row],[Q1''2025]]-Share13[[#This Row],[Q4''2024]]</f>
        <v>-8.9161057768498029E-5</v>
      </c>
    </row>
    <row r="137" spans="1:7" x14ac:dyDescent="0.45">
      <c r="A137" s="3" t="s">
        <v>383</v>
      </c>
      <c r="B137" s="2">
        <v>0</v>
      </c>
      <c r="C137" s="2">
        <v>0</v>
      </c>
      <c r="D137" s="2">
        <v>0</v>
      </c>
      <c r="E137" s="2">
        <v>9.6019972150000003E-5</v>
      </c>
      <c r="F137" s="2">
        <f>VLOOKUP(Share13[[#This Row],[Station]],[11]!Share13[[Station]:[Q1''2025]],6,0)</f>
        <v>1.5088887263150195E-4</v>
      </c>
      <c r="G137" s="2">
        <f>Share13[[#This Row],[Q1''2025]]-Share13[[#This Row],[Q4''2024]]</f>
        <v>5.4868900481501949E-5</v>
      </c>
    </row>
    <row r="138" spans="1:7" x14ac:dyDescent="0.45">
      <c r="A138" s="3" t="s">
        <v>494</v>
      </c>
      <c r="B138" s="2">
        <v>0</v>
      </c>
      <c r="C138" s="2">
        <v>0</v>
      </c>
      <c r="D138" s="2">
        <v>0</v>
      </c>
      <c r="E138" s="2">
        <v>2.8805991650000004E-4</v>
      </c>
      <c r="F138" s="2">
        <f>VLOOKUP(Share13[[#This Row],[Station]],[11]!Share13[[Station]:[Q1''2025]],6,0)</f>
        <v>1.4174409247201696E-4</v>
      </c>
      <c r="G138" s="2">
        <f>Share13[[#This Row],[Q1''2025]]-Share13[[#This Row],[Q4''2024]]</f>
        <v>-1.4631582402798308E-4</v>
      </c>
    </row>
    <row r="139" spans="1:7" x14ac:dyDescent="0.45">
      <c r="A139" s="3" t="s">
        <v>520</v>
      </c>
      <c r="B139" s="2">
        <v>0</v>
      </c>
      <c r="C139" s="2">
        <v>0</v>
      </c>
      <c r="D139" s="2">
        <v>0</v>
      </c>
      <c r="E139" s="2">
        <v>9.6019972150000003E-5</v>
      </c>
      <c r="F139" s="2">
        <f>VLOOKUP(Share13[[#This Row],[Station]],[11]!Share13[[Station]:[Q1''2025]],6,0)</f>
        <v>1.4174409247201696E-4</v>
      </c>
      <c r="G139" s="2">
        <f>Share13[[#This Row],[Q1''2025]]-Share13[[#This Row],[Q4''2024]]</f>
        <v>4.5724120322016956E-5</v>
      </c>
    </row>
    <row r="140" spans="1:7" x14ac:dyDescent="0.45">
      <c r="A140" s="3" t="s">
        <v>164</v>
      </c>
      <c r="B140" s="2">
        <v>0</v>
      </c>
      <c r="C140" s="2">
        <v>0</v>
      </c>
      <c r="D140" s="2">
        <v>1.0526315789473681E-4</v>
      </c>
      <c r="E140" s="2">
        <v>4.8009986080000003E-5</v>
      </c>
      <c r="F140" s="2">
        <f>VLOOKUP(Share13[[#This Row],[Station]],[11]!Share13[[Station]:[Q1''2025]],6,0)</f>
        <v>1.4174409247201696E-4</v>
      </c>
      <c r="G140" s="2">
        <f>Share13[[#This Row],[Q1''2025]]-Share13[[#This Row],[Q4''2024]]</f>
        <v>9.3734106392016962E-5</v>
      </c>
    </row>
    <row r="141" spans="1:7" x14ac:dyDescent="0.45">
      <c r="A141" s="3" t="s">
        <v>29</v>
      </c>
      <c r="B141" s="2">
        <v>4.0752168597543226E-4</v>
      </c>
      <c r="C141" s="2">
        <v>2.192381474376542E-4</v>
      </c>
      <c r="D141" s="2">
        <v>9.4736842105263143E-4</v>
      </c>
      <c r="E141" s="2">
        <v>4.8009986080000003E-5</v>
      </c>
      <c r="F141" s="2">
        <f>VLOOKUP(Share13[[#This Row],[Station]],[11]!Share13[[Station]:[Q1''2025]],6,0)</f>
        <v>1.4174409247201696E-4</v>
      </c>
      <c r="G141" s="2">
        <f>Share13[[#This Row],[Q1''2025]]-Share13[[#This Row],[Q4''2024]]</f>
        <v>9.3734106392016962E-5</v>
      </c>
    </row>
    <row r="142" spans="1:7" x14ac:dyDescent="0.45">
      <c r="A142" s="3" t="s">
        <v>110</v>
      </c>
      <c r="B142" s="2">
        <v>9.3147813937241651E-4</v>
      </c>
      <c r="C142" s="2">
        <v>6.0290490545354897E-4</v>
      </c>
      <c r="D142" s="2">
        <v>7.894736842105263E-4</v>
      </c>
      <c r="E142" s="2">
        <v>3.3606990250000001E-4</v>
      </c>
      <c r="F142" s="2">
        <f>VLOOKUP(Share13[[#This Row],[Station]],[11]!Share13[[Station]:[Q1''2025]],6,0)</f>
        <v>1.3717170239227448E-4</v>
      </c>
      <c r="G142" s="2">
        <f>Share13[[#This Row],[Q1''2025]]-Share13[[#This Row],[Q4''2024]]</f>
        <v>-1.9889820010772553E-4</v>
      </c>
    </row>
    <row r="143" spans="1:7" x14ac:dyDescent="0.45">
      <c r="A143" s="3" t="s">
        <v>409</v>
      </c>
      <c r="B143" s="2">
        <v>0</v>
      </c>
      <c r="C143" s="2">
        <v>5.4809536859413543E-5</v>
      </c>
      <c r="D143" s="2">
        <v>0</v>
      </c>
      <c r="E143" s="2">
        <v>0</v>
      </c>
      <c r="F143" s="2">
        <f>VLOOKUP(Share13[[#This Row],[Station]],[11]!Share13[[Station]:[Q1''2025]],6,0)</f>
        <v>1.3717170239227448E-4</v>
      </c>
      <c r="G143" s="2">
        <f>Share13[[#This Row],[Q1''2025]]-Share13[[#This Row],[Q4''2024]]</f>
        <v>1.3717170239227448E-4</v>
      </c>
    </row>
    <row r="144" spans="1:7" x14ac:dyDescent="0.45">
      <c r="A144" s="3" t="s">
        <v>331</v>
      </c>
      <c r="B144" s="2">
        <v>0</v>
      </c>
      <c r="C144" s="2">
        <v>7.1252397917237606E-4</v>
      </c>
      <c r="D144" s="2">
        <v>2E-3</v>
      </c>
      <c r="E144" s="2">
        <v>2.400499304E-3</v>
      </c>
      <c r="F144" s="2">
        <f>VLOOKUP(Share13[[#This Row],[Station]],[11]!Share13[[Station]:[Q1''2025]],6,0)</f>
        <v>1.3259931231253202E-4</v>
      </c>
      <c r="G144" s="2">
        <f>Share13[[#This Row],[Q1''2025]]-Share13[[#This Row],[Q4''2024]]</f>
        <v>-2.2678999916874681E-3</v>
      </c>
    </row>
    <row r="145" spans="1:7" x14ac:dyDescent="0.45">
      <c r="A145" s="3" t="s">
        <v>357</v>
      </c>
      <c r="B145" s="2">
        <v>0</v>
      </c>
      <c r="C145" s="2">
        <v>0</v>
      </c>
      <c r="D145" s="2">
        <v>5.2631578947368417E-5</v>
      </c>
      <c r="E145" s="2">
        <v>1.440299582E-4</v>
      </c>
      <c r="F145" s="2">
        <f>VLOOKUP(Share13[[#This Row],[Station]],[11]!Share13[[Station]:[Q1''2025]],6,0)</f>
        <v>1.2345453215304702E-4</v>
      </c>
      <c r="G145" s="2">
        <f>Share13[[#This Row],[Q1''2025]]-Share13[[#This Row],[Q4''2024]]</f>
        <v>-2.0575426046952978E-5</v>
      </c>
    </row>
    <row r="146" spans="1:7" x14ac:dyDescent="0.45">
      <c r="A146" s="3" t="s">
        <v>282</v>
      </c>
      <c r="B146" s="2">
        <v>0</v>
      </c>
      <c r="C146" s="2">
        <v>0</v>
      </c>
      <c r="D146" s="2">
        <v>0</v>
      </c>
      <c r="E146" s="2">
        <v>2.4004993039999998E-4</v>
      </c>
      <c r="F146" s="2">
        <f>VLOOKUP(Share13[[#This Row],[Station]],[11]!Share13[[Station]:[Q1''2025]],6,0)</f>
        <v>1.1888214207330454E-4</v>
      </c>
      <c r="G146" s="2">
        <f>Share13[[#This Row],[Q1''2025]]-Share13[[#This Row],[Q4''2024]]</f>
        <v>-1.2116778832669544E-4</v>
      </c>
    </row>
    <row r="147" spans="1:7" x14ac:dyDescent="0.45">
      <c r="A147" s="3" t="s">
        <v>318</v>
      </c>
      <c r="B147" s="2">
        <v>0</v>
      </c>
      <c r="C147" s="2">
        <v>0</v>
      </c>
      <c r="D147" s="2">
        <v>1.5789473684210529E-4</v>
      </c>
      <c r="E147" s="2">
        <v>0</v>
      </c>
      <c r="F147" s="2">
        <f>VLOOKUP(Share13[[#This Row],[Station]],[11]!Share13[[Station]:[Q1''2025]],6,0)</f>
        <v>1.1888214207330454E-4</v>
      </c>
      <c r="G147" s="2">
        <f>Share13[[#This Row],[Q1''2025]]-Share13[[#This Row],[Q4''2024]]</f>
        <v>1.1888214207330454E-4</v>
      </c>
    </row>
    <row r="148" spans="1:7" x14ac:dyDescent="0.45">
      <c r="A148" s="3" t="s">
        <v>291</v>
      </c>
      <c r="B148" s="2">
        <v>0</v>
      </c>
      <c r="C148" s="2">
        <v>0</v>
      </c>
      <c r="D148" s="2">
        <v>0</v>
      </c>
      <c r="E148" s="2">
        <v>2.4004993039999998E-4</v>
      </c>
      <c r="F148" s="2">
        <f>VLOOKUP(Share13[[#This Row],[Station]],[11]!Share13[[Station]:[Q1''2025]],6,0)</f>
        <v>1.051649718340771E-4</v>
      </c>
      <c r="G148" s="2">
        <f>Share13[[#This Row],[Q1''2025]]-Share13[[#This Row],[Q4''2024]]</f>
        <v>-1.3488495856592286E-4</v>
      </c>
    </row>
    <row r="149" spans="1:7" x14ac:dyDescent="0.45">
      <c r="A149" s="3" t="s">
        <v>238</v>
      </c>
      <c r="B149" s="2">
        <v>0</v>
      </c>
      <c r="C149" s="2">
        <v>0</v>
      </c>
      <c r="D149" s="2">
        <v>0</v>
      </c>
      <c r="E149" s="2">
        <v>0</v>
      </c>
      <c r="F149" s="2">
        <f>VLOOKUP(Share13[[#This Row],[Station]],[11]!Share13[[Station]:[Q1''2025]],6,0)</f>
        <v>1.051649718340771E-4</v>
      </c>
      <c r="G149" s="2">
        <f>Share13[[#This Row],[Q1''2025]]-Share13[[#This Row],[Q4''2024]]</f>
        <v>1.051649718340771E-4</v>
      </c>
    </row>
    <row r="150" spans="1:7" x14ac:dyDescent="0.45">
      <c r="A150" s="3" t="s">
        <v>192</v>
      </c>
      <c r="B150" s="2">
        <v>1.164347674215521E-4</v>
      </c>
      <c r="C150" s="2">
        <v>0</v>
      </c>
      <c r="D150" s="2">
        <v>0</v>
      </c>
      <c r="E150" s="2">
        <v>0</v>
      </c>
      <c r="F150" s="2">
        <f>VLOOKUP(Share13[[#This Row],[Station]],[11]!Share13[[Station]:[Q1''2025]],6,0)</f>
        <v>1.0059258175433462E-4</v>
      </c>
      <c r="G150" s="2">
        <f>Share13[[#This Row],[Q1''2025]]-Share13[[#This Row],[Q4''2024]]</f>
        <v>1.0059258175433462E-4</v>
      </c>
    </row>
    <row r="151" spans="1:7" x14ac:dyDescent="0.45">
      <c r="A151" s="3" t="s">
        <v>37</v>
      </c>
      <c r="B151" s="2">
        <v>1.1061302905047449E-3</v>
      </c>
      <c r="C151" s="2">
        <v>5.4809536859413543E-5</v>
      </c>
      <c r="D151" s="2">
        <v>3.1578947368421048E-4</v>
      </c>
      <c r="E151" s="2">
        <v>0</v>
      </c>
      <c r="F151" s="2">
        <f>VLOOKUP(Share13[[#This Row],[Station]],[11]!Share13[[Station]:[Q1''2025]],6,0)</f>
        <v>1.0059258175433462E-4</v>
      </c>
      <c r="G151" s="2">
        <f>Share13[[#This Row],[Q1''2025]]-Share13[[#This Row],[Q4''2024]]</f>
        <v>1.0059258175433462E-4</v>
      </c>
    </row>
    <row r="152" spans="1:7" x14ac:dyDescent="0.45">
      <c r="A152" s="3" t="s">
        <v>93</v>
      </c>
      <c r="B152" s="2">
        <v>7.5682598824008832E-4</v>
      </c>
      <c r="C152" s="2">
        <v>0</v>
      </c>
      <c r="D152" s="2">
        <v>0</v>
      </c>
      <c r="E152" s="2">
        <v>9.1218973549999998E-4</v>
      </c>
      <c r="F152" s="2">
        <f>VLOOKUP(Share13[[#This Row],[Station]],[11]!Share13[[Station]:[Q1''2025]],6,0)</f>
        <v>9.1447801594849655E-5</v>
      </c>
      <c r="G152" s="2">
        <f>Share13[[#This Row],[Q1''2025]]-Share13[[#This Row],[Q4''2024]]</f>
        <v>-8.2074193390515031E-4</v>
      </c>
    </row>
    <row r="153" spans="1:7" x14ac:dyDescent="0.45">
      <c r="A153" s="3" t="s">
        <v>96</v>
      </c>
      <c r="B153" s="2">
        <v>2.4451301158525929E-3</v>
      </c>
      <c r="C153" s="2">
        <v>2.192381474376542E-4</v>
      </c>
      <c r="D153" s="2">
        <v>5.2631578947368417E-5</v>
      </c>
      <c r="E153" s="2">
        <v>9.6019972150000003E-5</v>
      </c>
      <c r="F153" s="2">
        <f>VLOOKUP(Share13[[#This Row],[Station]],[11]!Share13[[Station]:[Q1''2025]],6,0)</f>
        <v>9.1447801594849655E-5</v>
      </c>
      <c r="G153" s="2">
        <f>Share13[[#This Row],[Q1''2025]]-Share13[[#This Row],[Q4''2024]]</f>
        <v>-4.5721705551503484E-6</v>
      </c>
    </row>
    <row r="154" spans="1:7" x14ac:dyDescent="0.45">
      <c r="A154" s="3" t="s">
        <v>292</v>
      </c>
      <c r="B154" s="2">
        <v>0</v>
      </c>
      <c r="C154" s="2">
        <v>1.7539051795012332E-3</v>
      </c>
      <c r="D154" s="2">
        <v>0</v>
      </c>
      <c r="E154" s="2">
        <v>0</v>
      </c>
      <c r="F154" s="2">
        <f>VLOOKUP(Share13[[#This Row],[Station]],[11]!Share13[[Station]:[Q1''2025]],6,0)</f>
        <v>9.1447801594849655E-5</v>
      </c>
      <c r="G154" s="2">
        <f>Share13[[#This Row],[Q1''2025]]-Share13[[#This Row],[Q4''2024]]</f>
        <v>9.1447801594849655E-5</v>
      </c>
    </row>
    <row r="155" spans="1:7" x14ac:dyDescent="0.45">
      <c r="A155" s="3" t="s">
        <v>342</v>
      </c>
      <c r="B155" s="2">
        <v>2.328695348431041E-4</v>
      </c>
      <c r="C155" s="2">
        <v>0</v>
      </c>
      <c r="D155" s="2">
        <v>1.210526315789474E-3</v>
      </c>
      <c r="E155" s="2">
        <v>3.8407988860000001E-4</v>
      </c>
      <c r="F155" s="2">
        <f>VLOOKUP(Share13[[#This Row],[Station]],[11]!Share13[[Station]:[Q1''2025]],6,0)</f>
        <v>8.2303021435364688E-5</v>
      </c>
      <c r="G155" s="2">
        <f>Share13[[#This Row],[Q1''2025]]-Share13[[#This Row],[Q4''2024]]</f>
        <v>-3.0177686716463531E-4</v>
      </c>
    </row>
    <row r="156" spans="1:7" x14ac:dyDescent="0.45">
      <c r="A156" s="3" t="s">
        <v>317</v>
      </c>
      <c r="B156" s="2">
        <v>1.7465215113232811E-4</v>
      </c>
      <c r="C156" s="2">
        <v>1.151000274047684E-3</v>
      </c>
      <c r="D156" s="2">
        <v>1.578947368421053E-3</v>
      </c>
      <c r="E156" s="2">
        <v>4.8009986080000003E-5</v>
      </c>
      <c r="F156" s="2">
        <f>VLOOKUP(Share13[[#This Row],[Station]],[11]!Share13[[Station]:[Q1''2025]],6,0)</f>
        <v>8.2303021435364688E-5</v>
      </c>
      <c r="G156" s="2">
        <f>Share13[[#This Row],[Q1''2025]]-Share13[[#This Row],[Q4''2024]]</f>
        <v>3.4293035355364685E-5</v>
      </c>
    </row>
    <row r="157" spans="1:7" x14ac:dyDescent="0.45">
      <c r="A157" s="3" t="s">
        <v>386</v>
      </c>
      <c r="B157" s="2">
        <v>0</v>
      </c>
      <c r="C157" s="2">
        <v>5.4809536859413543E-5</v>
      </c>
      <c r="D157" s="2">
        <v>0</v>
      </c>
      <c r="E157" s="2">
        <v>0</v>
      </c>
      <c r="F157" s="2">
        <f>VLOOKUP(Share13[[#This Row],[Station]],[11]!Share13[[Station]:[Q1''2025]],6,0)</f>
        <v>8.2303021435364688E-5</v>
      </c>
      <c r="G157" s="2">
        <f>Share13[[#This Row],[Q1''2025]]-Share13[[#This Row],[Q4''2024]]</f>
        <v>8.2303021435364688E-5</v>
      </c>
    </row>
    <row r="158" spans="1:7" x14ac:dyDescent="0.45">
      <c r="A158" s="3" t="s">
        <v>215</v>
      </c>
      <c r="B158" s="2">
        <v>0</v>
      </c>
      <c r="C158" s="2">
        <v>0</v>
      </c>
      <c r="D158" s="2">
        <v>7.3684210526315792E-4</v>
      </c>
      <c r="E158" s="2">
        <v>2.8805991650000004E-4</v>
      </c>
      <c r="F158" s="2">
        <f>VLOOKUP(Share13[[#This Row],[Station]],[11]!Share13[[Station]:[Q1''2025]],6,0)</f>
        <v>7.7730631355622218E-5</v>
      </c>
      <c r="G158" s="2">
        <f>Share13[[#This Row],[Q1''2025]]-Share13[[#This Row],[Q4''2024]]</f>
        <v>-2.1032928514437782E-4</v>
      </c>
    </row>
    <row r="159" spans="1:7" x14ac:dyDescent="0.45">
      <c r="A159" s="3" t="s">
        <v>94</v>
      </c>
      <c r="B159" s="2">
        <v>0</v>
      </c>
      <c r="C159" s="2">
        <v>0</v>
      </c>
      <c r="D159" s="2">
        <v>0</v>
      </c>
      <c r="E159" s="2">
        <v>4.8009986080000003E-5</v>
      </c>
      <c r="F159" s="2">
        <f>VLOOKUP(Share13[[#This Row],[Station]],[11]!Share13[[Station]:[Q1''2025]],6,0)</f>
        <v>7.7730631355622218E-5</v>
      </c>
      <c r="G159" s="2">
        <f>Share13[[#This Row],[Q1''2025]]-Share13[[#This Row],[Q4''2024]]</f>
        <v>2.9720645275622215E-5</v>
      </c>
    </row>
    <row r="160" spans="1:7" x14ac:dyDescent="0.45">
      <c r="A160" s="3" t="s">
        <v>70</v>
      </c>
      <c r="B160" s="2">
        <v>0</v>
      </c>
      <c r="C160" s="2">
        <v>0</v>
      </c>
      <c r="D160" s="2">
        <v>0</v>
      </c>
      <c r="E160" s="2">
        <v>0</v>
      </c>
      <c r="F160" s="2">
        <f>VLOOKUP(Share13[[#This Row],[Station]],[11]!Share13[[Station]:[Q1''2025]],6,0)</f>
        <v>7.3158241275879721E-5</v>
      </c>
      <c r="G160" s="2">
        <f>Share13[[#This Row],[Q1''2025]]-Share13[[#This Row],[Q4''2024]]</f>
        <v>7.3158241275879721E-5</v>
      </c>
    </row>
    <row r="161" spans="1:7" x14ac:dyDescent="0.45">
      <c r="A161" s="3" t="s">
        <v>407</v>
      </c>
      <c r="B161" s="2">
        <v>5.8217383710776025E-5</v>
      </c>
      <c r="C161" s="2">
        <v>0</v>
      </c>
      <c r="D161" s="2">
        <v>0</v>
      </c>
      <c r="E161" s="2">
        <v>0</v>
      </c>
      <c r="F161" s="2">
        <f>VLOOKUP(Share13[[#This Row],[Station]],[11]!Share13[[Station]:[Q1''2025]],6,0)</f>
        <v>7.3158241275879721E-5</v>
      </c>
      <c r="G161" s="2">
        <f>Share13[[#This Row],[Q1''2025]]-Share13[[#This Row],[Q4''2024]]</f>
        <v>7.3158241275879721E-5</v>
      </c>
    </row>
    <row r="162" spans="1:7" x14ac:dyDescent="0.45">
      <c r="A162" s="3" t="s">
        <v>284</v>
      </c>
      <c r="B162" s="2">
        <v>1.164347674215521E-4</v>
      </c>
      <c r="C162" s="2">
        <v>0</v>
      </c>
      <c r="D162" s="2">
        <v>3.6842105263157896E-4</v>
      </c>
      <c r="E162" s="2">
        <v>4.8009986079999996E-4</v>
      </c>
      <c r="F162" s="2">
        <f>VLOOKUP(Share13[[#This Row],[Station]],[11]!Share13[[Station]:[Q1''2025]],6,0)</f>
        <v>6.8585851196137238E-5</v>
      </c>
      <c r="G162" s="2">
        <f>Share13[[#This Row],[Q1''2025]]-Share13[[#This Row],[Q4''2024]]</f>
        <v>-4.1151400960386271E-4</v>
      </c>
    </row>
    <row r="163" spans="1:7" x14ac:dyDescent="0.45">
      <c r="A163" s="3" t="s">
        <v>39</v>
      </c>
      <c r="B163" s="2">
        <v>1.7465215113232811E-4</v>
      </c>
      <c r="C163" s="2">
        <v>0</v>
      </c>
      <c r="D163" s="2">
        <v>1.0526315789473681E-4</v>
      </c>
      <c r="E163" s="2">
        <v>1.440299582E-4</v>
      </c>
      <c r="F163" s="2">
        <f>VLOOKUP(Share13[[#This Row],[Station]],[11]!Share13[[Station]:[Q1''2025]],6,0)</f>
        <v>6.8585851196137238E-5</v>
      </c>
      <c r="G163" s="2">
        <f>Share13[[#This Row],[Q1''2025]]-Share13[[#This Row],[Q4''2024]]</f>
        <v>-7.5444107003862766E-5</v>
      </c>
    </row>
    <row r="164" spans="1:7" x14ac:dyDescent="0.45">
      <c r="A164" s="3" t="s">
        <v>78</v>
      </c>
      <c r="B164" s="2">
        <v>0</v>
      </c>
      <c r="C164" s="2">
        <v>0</v>
      </c>
      <c r="D164" s="2">
        <v>0</v>
      </c>
      <c r="E164" s="2">
        <v>0</v>
      </c>
      <c r="F164" s="2">
        <f>VLOOKUP(Share13[[#This Row],[Station]],[11]!Share13[[Station]:[Q1''2025]],6,0)</f>
        <v>6.4013461116394754E-5</v>
      </c>
      <c r="G164" s="2">
        <f>Share13[[#This Row],[Q1''2025]]-Share13[[#This Row],[Q4''2024]]</f>
        <v>6.4013461116394754E-5</v>
      </c>
    </row>
    <row r="165" spans="1:7" x14ac:dyDescent="0.45">
      <c r="A165" s="3" t="s">
        <v>111</v>
      </c>
      <c r="B165" s="2">
        <v>0</v>
      </c>
      <c r="C165" s="2">
        <v>0</v>
      </c>
      <c r="D165" s="2">
        <v>0</v>
      </c>
      <c r="E165" s="2">
        <v>9.6019972150000003E-5</v>
      </c>
      <c r="F165" s="2">
        <f>VLOOKUP(Share13[[#This Row],[Station]],[11]!Share13[[Station]:[Q1''2025]],6,0)</f>
        <v>5.9441071036652271E-5</v>
      </c>
      <c r="G165" s="2">
        <f>Share13[[#This Row],[Q1''2025]]-Share13[[#This Row],[Q4''2024]]</f>
        <v>-3.6578901113347732E-5</v>
      </c>
    </row>
    <row r="166" spans="1:7" x14ac:dyDescent="0.45">
      <c r="A166" s="3" t="s">
        <v>339</v>
      </c>
      <c r="B166" s="2">
        <v>6.9860860452931244E-4</v>
      </c>
      <c r="C166" s="2">
        <v>0</v>
      </c>
      <c r="D166" s="2">
        <v>0</v>
      </c>
      <c r="E166" s="2">
        <v>0</v>
      </c>
      <c r="F166" s="2">
        <f>VLOOKUP(Share13[[#This Row],[Station]],[11]!Share13[[Station]:[Q1''2025]],6,0)</f>
        <v>5.9441071036652271E-5</v>
      </c>
      <c r="G166" s="2">
        <f>Share13[[#This Row],[Q1''2025]]-Share13[[#This Row],[Q4''2024]]</f>
        <v>5.9441071036652271E-5</v>
      </c>
    </row>
    <row r="167" spans="1:7" x14ac:dyDescent="0.45">
      <c r="A167" s="3" t="s">
        <v>474</v>
      </c>
      <c r="B167" s="2">
        <v>0</v>
      </c>
      <c r="C167" s="2">
        <v>0</v>
      </c>
      <c r="D167" s="2">
        <v>0</v>
      </c>
      <c r="E167" s="2">
        <v>0</v>
      </c>
      <c r="F167" s="2">
        <f>VLOOKUP(Share13[[#This Row],[Station]],[11]!Share13[[Station]:[Q1''2025]],6,0)</f>
        <v>5.9441071036652271E-5</v>
      </c>
      <c r="G167" s="2">
        <f>Share13[[#This Row],[Q1''2025]]-Share13[[#This Row],[Q4''2024]]</f>
        <v>5.9441071036652271E-5</v>
      </c>
    </row>
    <row r="168" spans="1:7" x14ac:dyDescent="0.45">
      <c r="A168" s="3" t="s">
        <v>67</v>
      </c>
      <c r="B168" s="2">
        <v>3.4930430226465622E-4</v>
      </c>
      <c r="C168" s="2">
        <v>5.4809536859413543E-5</v>
      </c>
      <c r="D168" s="2">
        <v>6.8421052631578954E-4</v>
      </c>
      <c r="E168" s="2">
        <v>8.6417974940000003E-4</v>
      </c>
      <c r="F168" s="2">
        <f>VLOOKUP(Share13[[#This Row],[Station]],[11]!Share13[[Station]:[Q1''2025]],6,0)</f>
        <v>5.4868680956909794E-5</v>
      </c>
      <c r="G168" s="2">
        <f>Share13[[#This Row],[Q1''2025]]-Share13[[#This Row],[Q4''2024]]</f>
        <v>-8.0931106844309023E-4</v>
      </c>
    </row>
    <row r="169" spans="1:7" x14ac:dyDescent="0.45">
      <c r="A169" s="3" t="s">
        <v>287</v>
      </c>
      <c r="B169" s="2">
        <v>8.4415206380625239E-3</v>
      </c>
      <c r="C169" s="2">
        <v>6.577144423129624E-4</v>
      </c>
      <c r="D169" s="2">
        <v>1.4736842105263158E-3</v>
      </c>
      <c r="E169" s="2">
        <v>1.4883095680000001E-3</v>
      </c>
      <c r="F169" s="2">
        <f>VLOOKUP(Share13[[#This Row],[Station]],[11]!Share13[[Station]:[Q1''2025]],6,0)</f>
        <v>5.0296290877167311E-5</v>
      </c>
      <c r="G169" s="2">
        <f>Share13[[#This Row],[Q1''2025]]-Share13[[#This Row],[Q4''2024]]</f>
        <v>-1.4380132771228328E-3</v>
      </c>
    </row>
    <row r="170" spans="1:7" x14ac:dyDescent="0.45">
      <c r="A170" s="3" t="s">
        <v>338</v>
      </c>
      <c r="B170" s="2">
        <v>0</v>
      </c>
      <c r="C170" s="2">
        <v>5.4809536859413543E-5</v>
      </c>
      <c r="D170" s="2">
        <v>0</v>
      </c>
      <c r="E170" s="2">
        <v>1.440299582E-4</v>
      </c>
      <c r="F170" s="2">
        <f>VLOOKUP(Share13[[#This Row],[Station]],[11]!Share13[[Station]:[Q1''2025]],6,0)</f>
        <v>5.0296290877167311E-5</v>
      </c>
      <c r="G170" s="2">
        <f>Share13[[#This Row],[Q1''2025]]-Share13[[#This Row],[Q4''2024]]</f>
        <v>-9.3733667322832686E-5</v>
      </c>
    </row>
    <row r="171" spans="1:7" x14ac:dyDescent="0.45">
      <c r="A171" s="3" t="s">
        <v>426</v>
      </c>
      <c r="B171" s="2">
        <v>0</v>
      </c>
      <c r="C171" s="2">
        <v>0</v>
      </c>
      <c r="D171" s="2">
        <v>0</v>
      </c>
      <c r="E171" s="2">
        <v>2.8805991650000004E-4</v>
      </c>
      <c r="F171" s="2">
        <f>VLOOKUP(Share13[[#This Row],[Station]],[11]!Share13[[Station]:[Q1''2025]],6,0)</f>
        <v>4.5723900797424827E-5</v>
      </c>
      <c r="G171" s="2">
        <f>Share13[[#This Row],[Q1''2025]]-Share13[[#This Row],[Q4''2024]]</f>
        <v>-2.423360157025752E-4</v>
      </c>
    </row>
    <row r="172" spans="1:7" x14ac:dyDescent="0.45">
      <c r="A172" s="3" t="s">
        <v>133</v>
      </c>
      <c r="B172" s="2">
        <v>0</v>
      </c>
      <c r="C172" s="2">
        <v>2.7404768429706771E-4</v>
      </c>
      <c r="D172" s="2">
        <v>3.1578947368421048E-4</v>
      </c>
      <c r="E172" s="2">
        <v>0</v>
      </c>
      <c r="F172" s="2">
        <f>VLOOKUP(Share13[[#This Row],[Station]],[11]!Share13[[Station]:[Q1''2025]],6,0)</f>
        <v>4.5723900797424827E-5</v>
      </c>
      <c r="G172" s="2">
        <f>Share13[[#This Row],[Q1''2025]]-Share13[[#This Row],[Q4''2024]]</f>
        <v>4.5723900797424827E-5</v>
      </c>
    </row>
    <row r="173" spans="1:7" x14ac:dyDescent="0.45">
      <c r="A173" s="3" t="s">
        <v>445</v>
      </c>
      <c r="B173" s="2">
        <v>0</v>
      </c>
      <c r="C173" s="2">
        <v>0</v>
      </c>
      <c r="D173" s="2">
        <v>0</v>
      </c>
      <c r="E173" s="2">
        <v>0</v>
      </c>
      <c r="F173" s="2">
        <f>VLOOKUP(Share13[[#This Row],[Station]],[11]!Share13[[Station]:[Q1''2025]],6,0)</f>
        <v>4.5723900797424827E-5</v>
      </c>
      <c r="G173" s="2">
        <f>Share13[[#This Row],[Q1''2025]]-Share13[[#This Row],[Q4''2024]]</f>
        <v>4.5723900797424827E-5</v>
      </c>
    </row>
    <row r="174" spans="1:7" x14ac:dyDescent="0.45">
      <c r="A174" s="3" t="s">
        <v>359</v>
      </c>
      <c r="B174" s="2">
        <v>0</v>
      </c>
      <c r="C174" s="2">
        <v>0</v>
      </c>
      <c r="D174" s="2">
        <v>0</v>
      </c>
      <c r="E174" s="2">
        <v>0</v>
      </c>
      <c r="F174" s="2">
        <f>VLOOKUP(Share13[[#This Row],[Station]],[11]!Share13[[Station]:[Q1''2025]],6,0)</f>
        <v>3.6579120637939861E-5</v>
      </c>
      <c r="G174" s="2">
        <f>Share13[[#This Row],[Q1''2025]]-Share13[[#This Row],[Q4''2024]]</f>
        <v>3.6579120637939861E-5</v>
      </c>
    </row>
    <row r="175" spans="1:7" x14ac:dyDescent="0.45">
      <c r="A175" s="3" t="s">
        <v>516</v>
      </c>
      <c r="B175" s="2">
        <v>0</v>
      </c>
      <c r="C175" s="2">
        <v>0</v>
      </c>
      <c r="D175" s="2">
        <v>0</v>
      </c>
      <c r="E175" s="2">
        <v>1.9203994430000001E-4</v>
      </c>
      <c r="F175" s="2">
        <f>VLOOKUP(Share13[[#This Row],[Station]],[11]!Share13[[Station]:[Q1''2025]],6,0)</f>
        <v>3.2006730558197377E-5</v>
      </c>
      <c r="G175" s="2">
        <f>Share13[[#This Row],[Q1''2025]]-Share13[[#This Row],[Q4''2024]]</f>
        <v>-1.6003321374180262E-4</v>
      </c>
    </row>
    <row r="176" spans="1:7" x14ac:dyDescent="0.45">
      <c r="A176" s="3" t="s">
        <v>218</v>
      </c>
      <c r="B176" s="2">
        <v>0</v>
      </c>
      <c r="C176" s="2">
        <v>2.192381474376542E-4</v>
      </c>
      <c r="D176" s="2">
        <v>4.2105263157894745E-4</v>
      </c>
      <c r="E176" s="2">
        <v>0</v>
      </c>
      <c r="F176" s="2">
        <f>VLOOKUP(Share13[[#This Row],[Station]],[11]!Share13[[Station]:[Q1''2025]],6,0)</f>
        <v>3.2006730558197377E-5</v>
      </c>
      <c r="G176" s="2">
        <f>Share13[[#This Row],[Q1''2025]]-Share13[[#This Row],[Q4''2024]]</f>
        <v>3.2006730558197377E-5</v>
      </c>
    </row>
    <row r="177" spans="1:7" x14ac:dyDescent="0.45">
      <c r="A177" s="3" t="s">
        <v>329</v>
      </c>
      <c r="B177" s="2">
        <v>0</v>
      </c>
      <c r="C177" s="2">
        <v>0</v>
      </c>
      <c r="D177" s="2">
        <v>0</v>
      </c>
      <c r="E177" s="2">
        <v>0</v>
      </c>
      <c r="F177" s="2">
        <f>VLOOKUP(Share13[[#This Row],[Station]],[11]!Share13[[Station]:[Q1''2025]],6,0)</f>
        <v>3.2006730558197377E-5</v>
      </c>
      <c r="G177" s="2">
        <f>Share13[[#This Row],[Q1''2025]]-Share13[[#This Row],[Q4''2024]]</f>
        <v>3.2006730558197377E-5</v>
      </c>
    </row>
    <row r="178" spans="1:7" x14ac:dyDescent="0.45">
      <c r="A178" s="3" t="s">
        <v>86</v>
      </c>
      <c r="B178" s="2">
        <v>2.328695348431041E-4</v>
      </c>
      <c r="C178" s="2">
        <v>5.4809536859413543E-5</v>
      </c>
      <c r="D178" s="2">
        <v>0</v>
      </c>
      <c r="E178" s="2">
        <v>0</v>
      </c>
      <c r="F178" s="2">
        <f>VLOOKUP(Share13[[#This Row],[Station]],[11]!Share13[[Station]:[Q1''2025]],6,0)</f>
        <v>2.7434340478454897E-5</v>
      </c>
      <c r="G178" s="2">
        <f>Share13[[#This Row],[Q1''2025]]-Share13[[#This Row],[Q4''2024]]</f>
        <v>2.7434340478454897E-5</v>
      </c>
    </row>
    <row r="179" spans="1:7" x14ac:dyDescent="0.45">
      <c r="A179" s="3" t="s">
        <v>497</v>
      </c>
      <c r="B179" s="2">
        <v>0</v>
      </c>
      <c r="C179" s="2">
        <v>0</v>
      </c>
      <c r="D179" s="2">
        <v>0</v>
      </c>
      <c r="E179" s="2">
        <v>8.6417974940000003E-4</v>
      </c>
      <c r="F179" s="2">
        <f>VLOOKUP(Share13[[#This Row],[Station]],[11]!Share13[[Station]:[Q1''2025]],6,0)</f>
        <v>2.2861950398712414E-5</v>
      </c>
      <c r="G179" s="2">
        <f>Share13[[#This Row],[Q1''2025]]-Share13[[#This Row],[Q4''2024]]</f>
        <v>-8.4131779900128761E-4</v>
      </c>
    </row>
    <row r="180" spans="1:7" x14ac:dyDescent="0.45">
      <c r="A180" s="3" t="s">
        <v>365</v>
      </c>
      <c r="B180" s="2">
        <v>0</v>
      </c>
      <c r="C180" s="2">
        <v>2.192381474376542E-4</v>
      </c>
      <c r="D180" s="2">
        <v>1.0526315789473681E-4</v>
      </c>
      <c r="E180" s="2">
        <v>9.1218973549999998E-4</v>
      </c>
      <c r="F180" s="2">
        <f>VLOOKUP(Share13[[#This Row],[Station]],[11]!Share13[[Station]:[Q1''2025]],6,0)</f>
        <v>1.828956031896993E-5</v>
      </c>
      <c r="G180" s="2">
        <f>Share13[[#This Row],[Q1''2025]]-Share13[[#This Row],[Q4''2024]]</f>
        <v>-8.9390017518103005E-4</v>
      </c>
    </row>
    <row r="181" spans="1:7" x14ac:dyDescent="0.45">
      <c r="A181" s="3" t="s">
        <v>106</v>
      </c>
      <c r="B181" s="2">
        <v>2.7944344181172497E-3</v>
      </c>
      <c r="C181" s="2">
        <v>1.096190737188271E-4</v>
      </c>
      <c r="D181" s="2">
        <v>0</v>
      </c>
      <c r="E181" s="2">
        <v>5.7611983289999999E-4</v>
      </c>
      <c r="F181" s="2">
        <f>VLOOKUP(Share13[[#This Row],[Station]],[11]!Share13[[Station]:[Q1''2025]],6,0)</f>
        <v>1.3717170239227449E-5</v>
      </c>
      <c r="G181" s="2">
        <f>Share13[[#This Row],[Q1''2025]]-Share13[[#This Row],[Q4''2024]]</f>
        <v>-5.6240266266077254E-4</v>
      </c>
    </row>
    <row r="182" spans="1:7" x14ac:dyDescent="0.45">
      <c r="A182" s="3" t="s">
        <v>350</v>
      </c>
      <c r="B182" s="2">
        <v>0</v>
      </c>
      <c r="C182" s="2">
        <v>0</v>
      </c>
      <c r="D182" s="2">
        <v>0</v>
      </c>
      <c r="E182" s="2">
        <v>0</v>
      </c>
      <c r="F182" s="2">
        <f>VLOOKUP(Share13[[#This Row],[Station]],[11]!Share13[[Station]:[Q1''2025]],6,0)</f>
        <v>1.3717170239227449E-5</v>
      </c>
      <c r="G182" s="2">
        <f>Share13[[#This Row],[Q1''2025]]-Share13[[#This Row],[Q4''2024]]</f>
        <v>1.3717170239227449E-5</v>
      </c>
    </row>
    <row r="183" spans="1:7" x14ac:dyDescent="0.45">
      <c r="A183" s="3" t="s">
        <v>221</v>
      </c>
      <c r="B183" s="2">
        <v>0</v>
      </c>
      <c r="C183" s="2">
        <v>0</v>
      </c>
      <c r="D183" s="2">
        <v>0</v>
      </c>
      <c r="E183" s="2">
        <v>2.3524893180000002E-3</v>
      </c>
      <c r="F183" s="2">
        <f>VLOOKUP(Share13[[#This Row],[Station]],[11]!Share13[[Station]:[Q1''2025]],6,0)</f>
        <v>0</v>
      </c>
      <c r="G183" s="2">
        <f>Share13[[#This Row],[Q1''2025]]-Share13[[#This Row],[Q4''2024]]</f>
        <v>-2.3524893180000002E-3</v>
      </c>
    </row>
    <row r="184" spans="1:7" x14ac:dyDescent="0.45">
      <c r="A184" s="3" t="s">
        <v>408</v>
      </c>
      <c r="B184" s="2">
        <v>5.8217383710776025E-5</v>
      </c>
      <c r="C184" s="2">
        <v>0</v>
      </c>
      <c r="D184" s="2">
        <v>0</v>
      </c>
      <c r="E184" s="2">
        <v>2.3044793320000003E-3</v>
      </c>
      <c r="F184" s="2">
        <f>VLOOKUP(Share13[[#This Row],[Station]],[11]!Share13[[Station]:[Q1''2025]],6,0)</f>
        <v>0</v>
      </c>
      <c r="G184" s="2">
        <f>Share13[[#This Row],[Q1''2025]]-Share13[[#This Row],[Q4''2024]]</f>
        <v>-2.3044793320000003E-3</v>
      </c>
    </row>
    <row r="185" spans="1:7" x14ac:dyDescent="0.45">
      <c r="A185" s="3" t="s">
        <v>62</v>
      </c>
      <c r="B185" s="2">
        <v>5.8217383710776025E-5</v>
      </c>
      <c r="C185" s="2">
        <v>4.9328583173472189E-4</v>
      </c>
      <c r="D185" s="2">
        <v>0</v>
      </c>
      <c r="E185" s="2">
        <v>1.728359499E-3</v>
      </c>
      <c r="F185" s="2">
        <f>VLOOKUP(Share13[[#This Row],[Station]],[11]!Share13[[Station]:[Q1''2025]],6,0)</f>
        <v>0</v>
      </c>
      <c r="G185" s="2">
        <f>Share13[[#This Row],[Q1''2025]]-Share13[[#This Row],[Q4''2024]]</f>
        <v>-1.728359499E-3</v>
      </c>
    </row>
    <row r="186" spans="1:7" x14ac:dyDescent="0.45">
      <c r="A186" s="3" t="s">
        <v>354</v>
      </c>
      <c r="B186" s="2">
        <v>0</v>
      </c>
      <c r="C186" s="2">
        <v>0</v>
      </c>
      <c r="D186" s="2">
        <v>0</v>
      </c>
      <c r="E186" s="2">
        <v>1.584329541E-3</v>
      </c>
      <c r="F186" s="2">
        <f>VLOOKUP(Share13[[#This Row],[Station]],[11]!Share13[[Station]:[Q1''2025]],6,0)</f>
        <v>0</v>
      </c>
      <c r="G186" s="2">
        <f>Share13[[#This Row],[Q1''2025]]-Share13[[#This Row],[Q4''2024]]</f>
        <v>-1.584329541E-3</v>
      </c>
    </row>
    <row r="187" spans="1:7" x14ac:dyDescent="0.45">
      <c r="A187" s="3" t="s">
        <v>353</v>
      </c>
      <c r="B187" s="2">
        <v>0</v>
      </c>
      <c r="C187" s="2">
        <v>4.3847629487530829E-4</v>
      </c>
      <c r="D187" s="2">
        <v>1.526315789473684E-3</v>
      </c>
      <c r="E187" s="2">
        <v>1.200249652E-3</v>
      </c>
      <c r="F187" s="2">
        <f>VLOOKUP(Share13[[#This Row],[Station]],[11]!Share13[[Station]:[Q1''2025]],6,0)</f>
        <v>0</v>
      </c>
      <c r="G187" s="2">
        <f>Share13[[#This Row],[Q1''2025]]-Share13[[#This Row],[Q4''2024]]</f>
        <v>-1.200249652E-3</v>
      </c>
    </row>
    <row r="188" spans="1:7" x14ac:dyDescent="0.45">
      <c r="A188" s="3" t="s">
        <v>203</v>
      </c>
      <c r="B188" s="2">
        <v>0</v>
      </c>
      <c r="C188" s="2">
        <v>0</v>
      </c>
      <c r="D188" s="2">
        <v>2.631578947368421E-4</v>
      </c>
      <c r="E188" s="2">
        <v>9.6019972149999995E-4</v>
      </c>
      <c r="F188" s="2">
        <f>VLOOKUP(Share13[[#This Row],[Station]],[11]!Share13[[Station]:[Q1''2025]],6,0)</f>
        <v>0</v>
      </c>
      <c r="G188" s="2">
        <f>Share13[[#This Row],[Q1''2025]]-Share13[[#This Row],[Q4''2024]]</f>
        <v>-9.6019972149999995E-4</v>
      </c>
    </row>
    <row r="189" spans="1:7" x14ac:dyDescent="0.45">
      <c r="A189" s="3" t="s">
        <v>422</v>
      </c>
      <c r="B189" s="2">
        <v>0</v>
      </c>
      <c r="C189" s="2">
        <v>1.644286105782406E-4</v>
      </c>
      <c r="D189" s="2">
        <v>0</v>
      </c>
      <c r="E189" s="2">
        <v>9.1218973549999998E-4</v>
      </c>
      <c r="F189" s="2">
        <f>VLOOKUP(Share13[[#This Row],[Station]],[11]!Share13[[Station]:[Q1''2025]],6,0)</f>
        <v>0</v>
      </c>
      <c r="G189" s="2">
        <f>Share13[[#This Row],[Q1''2025]]-Share13[[#This Row],[Q4''2024]]</f>
        <v>-9.1218973549999998E-4</v>
      </c>
    </row>
    <row r="190" spans="1:7" x14ac:dyDescent="0.45">
      <c r="A190" s="3" t="s">
        <v>296</v>
      </c>
      <c r="B190" s="2">
        <v>2.9108691855388017E-4</v>
      </c>
      <c r="C190" s="2">
        <v>0</v>
      </c>
      <c r="D190" s="2">
        <v>6.8421052631578954E-4</v>
      </c>
      <c r="E190" s="2">
        <v>6.7213980509999989E-4</v>
      </c>
      <c r="F190" s="2">
        <f>VLOOKUP(Share13[[#This Row],[Station]],[11]!Share13[[Station]:[Q1''2025]],6,0)</f>
        <v>0</v>
      </c>
      <c r="G190" s="2">
        <f>Share13[[#This Row],[Q1''2025]]-Share13[[#This Row],[Q4''2024]]</f>
        <v>-6.7213980509999989E-4</v>
      </c>
    </row>
    <row r="191" spans="1:7" x14ac:dyDescent="0.45">
      <c r="A191" s="3" t="s">
        <v>202</v>
      </c>
      <c r="B191" s="2">
        <v>0</v>
      </c>
      <c r="C191" s="2">
        <v>0</v>
      </c>
      <c r="D191" s="2">
        <v>0</v>
      </c>
      <c r="E191" s="2">
        <v>6.2412981899999994E-4</v>
      </c>
      <c r="F191" s="2">
        <f>VLOOKUP(Share13[[#This Row],[Station]],[11]!Share13[[Station]:[Q1''2025]],6,0)</f>
        <v>0</v>
      </c>
      <c r="G191" s="2">
        <f>Share13[[#This Row],[Q1''2025]]-Share13[[#This Row],[Q4''2024]]</f>
        <v>-6.2412981899999994E-4</v>
      </c>
    </row>
    <row r="192" spans="1:7" x14ac:dyDescent="0.45">
      <c r="A192" s="3" t="s">
        <v>492</v>
      </c>
      <c r="B192" s="2">
        <v>0</v>
      </c>
      <c r="C192" s="2">
        <v>0</v>
      </c>
      <c r="D192" s="2">
        <v>0</v>
      </c>
      <c r="E192" s="2">
        <v>4.3208987470000002E-4</v>
      </c>
      <c r="F192" s="2">
        <f>VLOOKUP(Share13[[#This Row],[Station]],[11]!Share13[[Station]:[Q1''2025]],6,0)</f>
        <v>0</v>
      </c>
      <c r="G192" s="2">
        <f>Share13[[#This Row],[Q1''2025]]-Share13[[#This Row],[Q4''2024]]</f>
        <v>-4.3208987470000002E-4</v>
      </c>
    </row>
    <row r="193" spans="1:7" x14ac:dyDescent="0.45">
      <c r="A193" s="3" t="s">
        <v>247</v>
      </c>
      <c r="B193" s="2">
        <v>0</v>
      </c>
      <c r="C193" s="2">
        <v>0</v>
      </c>
      <c r="D193" s="2">
        <v>5.2631578947368417E-5</v>
      </c>
      <c r="E193" s="2">
        <v>3.8407988860000001E-4</v>
      </c>
      <c r="F193" s="2">
        <f>VLOOKUP(Share13[[#This Row],[Station]],[11]!Share13[[Station]:[Q1''2025]],6,0)</f>
        <v>0</v>
      </c>
      <c r="G193" s="2">
        <f>Share13[[#This Row],[Q1''2025]]-Share13[[#This Row],[Q4''2024]]</f>
        <v>-3.8407988860000001E-4</v>
      </c>
    </row>
    <row r="194" spans="1:7" x14ac:dyDescent="0.45">
      <c r="A194" s="3" t="s">
        <v>168</v>
      </c>
      <c r="B194" s="2">
        <v>1.6300867439017288E-3</v>
      </c>
      <c r="C194" s="2">
        <v>0</v>
      </c>
      <c r="D194" s="2">
        <v>4.7368421052631566E-4</v>
      </c>
      <c r="E194" s="2">
        <v>3.3606990250000001E-4</v>
      </c>
      <c r="F194" s="2">
        <f>VLOOKUP(Share13[[#This Row],[Station]],[11]!Share13[[Station]:[Q1''2025]],6,0)</f>
        <v>0</v>
      </c>
      <c r="G194" s="2">
        <f>Share13[[#This Row],[Q1''2025]]-Share13[[#This Row],[Q4''2024]]</f>
        <v>-3.3606990250000001E-4</v>
      </c>
    </row>
    <row r="195" spans="1:7" x14ac:dyDescent="0.45">
      <c r="A195" s="3" t="s">
        <v>511</v>
      </c>
      <c r="B195" s="2">
        <v>0</v>
      </c>
      <c r="C195" s="2">
        <v>0</v>
      </c>
      <c r="D195" s="2">
        <v>0</v>
      </c>
      <c r="E195" s="2">
        <v>2.8805991650000004E-4</v>
      </c>
      <c r="F195" s="2">
        <f>VLOOKUP(Share13[[#This Row],[Station]],[11]!Share13[[Station]:[Q1''2025]],6,0)</f>
        <v>0</v>
      </c>
      <c r="G195" s="2">
        <f>Share13[[#This Row],[Q1''2025]]-Share13[[#This Row],[Q4''2024]]</f>
        <v>-2.8805991650000004E-4</v>
      </c>
    </row>
    <row r="196" spans="1:7" x14ac:dyDescent="0.45">
      <c r="A196" s="3" t="s">
        <v>405</v>
      </c>
      <c r="B196" s="2">
        <v>0</v>
      </c>
      <c r="C196" s="2">
        <v>0</v>
      </c>
      <c r="D196" s="2">
        <v>1.6842105263157889E-3</v>
      </c>
      <c r="E196" s="2">
        <v>2.8805991650000004E-4</v>
      </c>
      <c r="F196" s="2">
        <f>VLOOKUP(Share13[[#This Row],[Station]],[11]!Share13[[Station]:[Q1''2025]],6,0)</f>
        <v>0</v>
      </c>
      <c r="G196" s="2">
        <f>Share13[[#This Row],[Q1''2025]]-Share13[[#This Row],[Q4''2024]]</f>
        <v>-2.8805991650000004E-4</v>
      </c>
    </row>
    <row r="197" spans="1:7" x14ac:dyDescent="0.45">
      <c r="A197" s="3" t="s">
        <v>384</v>
      </c>
      <c r="B197" s="2">
        <v>0</v>
      </c>
      <c r="C197" s="2">
        <v>0</v>
      </c>
      <c r="D197" s="2">
        <v>0</v>
      </c>
      <c r="E197" s="2">
        <v>2.8805991650000004E-4</v>
      </c>
      <c r="F197" s="2">
        <f>VLOOKUP(Share13[[#This Row],[Station]],[11]!Share13[[Station]:[Q1''2025]],6,0)</f>
        <v>0</v>
      </c>
      <c r="G197" s="2">
        <f>Share13[[#This Row],[Q1''2025]]-Share13[[#This Row],[Q4''2024]]</f>
        <v>-2.8805991650000004E-4</v>
      </c>
    </row>
    <row r="198" spans="1:7" x14ac:dyDescent="0.45">
      <c r="A198" s="3" t="s">
        <v>213</v>
      </c>
      <c r="B198" s="2">
        <v>0</v>
      </c>
      <c r="C198" s="2">
        <v>0</v>
      </c>
      <c r="D198" s="2">
        <v>0</v>
      </c>
      <c r="E198" s="2">
        <v>2.8805991650000004E-4</v>
      </c>
      <c r="F198" s="2">
        <f>VLOOKUP(Share13[[#This Row],[Station]],[11]!Share13[[Station]:[Q1''2025]],6,0)</f>
        <v>0</v>
      </c>
      <c r="G198" s="2">
        <f>Share13[[#This Row],[Q1''2025]]-Share13[[#This Row],[Q4''2024]]</f>
        <v>-2.8805991650000004E-4</v>
      </c>
    </row>
    <row r="199" spans="1:7" x14ac:dyDescent="0.45">
      <c r="A199" s="3" t="s">
        <v>519</v>
      </c>
      <c r="B199" s="2">
        <v>0</v>
      </c>
      <c r="C199" s="2">
        <v>0</v>
      </c>
      <c r="D199" s="2">
        <v>0</v>
      </c>
      <c r="E199" s="2">
        <v>2.8805991650000004E-4</v>
      </c>
      <c r="F199" s="2">
        <f>VLOOKUP(Share13[[#This Row],[Station]],[11]!Share13[[Station]:[Q1''2025]],6,0)</f>
        <v>0</v>
      </c>
      <c r="G199" s="2">
        <f>Share13[[#This Row],[Q1''2025]]-Share13[[#This Row],[Q4''2024]]</f>
        <v>-2.8805991650000004E-4</v>
      </c>
    </row>
    <row r="200" spans="1:7" x14ac:dyDescent="0.45">
      <c r="A200" s="3" t="s">
        <v>496</v>
      </c>
      <c r="B200" s="2">
        <v>0</v>
      </c>
      <c r="C200" s="2">
        <v>0</v>
      </c>
      <c r="D200" s="2">
        <v>0</v>
      </c>
      <c r="E200" s="2">
        <v>2.8805991650000004E-4</v>
      </c>
      <c r="F200" s="2">
        <f>VLOOKUP(Share13[[#This Row],[Station]],[11]!Share13[[Station]:[Q1''2025]],6,0)</f>
        <v>0</v>
      </c>
      <c r="G200" s="2">
        <f>Share13[[#This Row],[Q1''2025]]-Share13[[#This Row],[Q4''2024]]</f>
        <v>-2.8805991650000004E-4</v>
      </c>
    </row>
    <row r="201" spans="1:7" x14ac:dyDescent="0.45">
      <c r="A201" s="3" t="s">
        <v>320</v>
      </c>
      <c r="B201" s="2">
        <v>1.2807824416370731E-3</v>
      </c>
      <c r="C201" s="2">
        <v>0</v>
      </c>
      <c r="D201" s="2">
        <v>3.6842105263157896E-4</v>
      </c>
      <c r="E201" s="2">
        <v>2.8805991650000004E-4</v>
      </c>
      <c r="F201" s="2">
        <f>VLOOKUP(Share13[[#This Row],[Station]],[11]!Share13[[Station]:[Q1''2025]],6,0)</f>
        <v>0</v>
      </c>
      <c r="G201" s="2">
        <f>Share13[[#This Row],[Q1''2025]]-Share13[[#This Row],[Q4''2024]]</f>
        <v>-2.8805991650000004E-4</v>
      </c>
    </row>
    <row r="202" spans="1:7" x14ac:dyDescent="0.45">
      <c r="A202" s="3" t="s">
        <v>513</v>
      </c>
      <c r="B202" s="2">
        <v>0</v>
      </c>
      <c r="C202" s="2">
        <v>0</v>
      </c>
      <c r="D202" s="2">
        <v>0</v>
      </c>
      <c r="E202" s="2">
        <v>2.8805991650000004E-4</v>
      </c>
      <c r="F202" s="2">
        <f>VLOOKUP(Share13[[#This Row],[Station]],[11]!Share13[[Station]:[Q1''2025]],6,0)</f>
        <v>0</v>
      </c>
      <c r="G202" s="2">
        <f>Share13[[#This Row],[Q1''2025]]-Share13[[#This Row],[Q4''2024]]</f>
        <v>-2.8805991650000004E-4</v>
      </c>
    </row>
    <row r="203" spans="1:7" x14ac:dyDescent="0.45">
      <c r="A203" s="3" t="s">
        <v>141</v>
      </c>
      <c r="B203" s="2">
        <v>0</v>
      </c>
      <c r="C203" s="2">
        <v>0</v>
      </c>
      <c r="D203" s="2">
        <v>0</v>
      </c>
      <c r="E203" s="2">
        <v>2.4004993039999998E-4</v>
      </c>
      <c r="F203" s="2">
        <f>VLOOKUP(Share13[[#This Row],[Station]],[11]!Share13[[Station]:[Q1''2025]],6,0)</f>
        <v>0</v>
      </c>
      <c r="G203" s="2">
        <f>Share13[[#This Row],[Q1''2025]]-Share13[[#This Row],[Q4''2024]]</f>
        <v>-2.4004993039999998E-4</v>
      </c>
    </row>
    <row r="204" spans="1:7" x14ac:dyDescent="0.45">
      <c r="A204" s="3" t="s">
        <v>253</v>
      </c>
      <c r="B204" s="2">
        <v>1.1643476742155209E-3</v>
      </c>
      <c r="C204" s="2">
        <v>8.2214305289120314E-4</v>
      </c>
      <c r="D204" s="2">
        <v>0</v>
      </c>
      <c r="E204" s="2">
        <v>2.4004993039999998E-4</v>
      </c>
      <c r="F204" s="2">
        <f>VLOOKUP(Share13[[#This Row],[Station]],[11]!Share13[[Station]:[Q1''2025]],6,0)</f>
        <v>0</v>
      </c>
      <c r="G204" s="2">
        <f>Share13[[#This Row],[Q1''2025]]-Share13[[#This Row],[Q4''2024]]</f>
        <v>-2.4004993039999998E-4</v>
      </c>
    </row>
    <row r="205" spans="1:7" x14ac:dyDescent="0.45">
      <c r="A205" s="3" t="s">
        <v>371</v>
      </c>
      <c r="B205" s="2">
        <v>0</v>
      </c>
      <c r="C205" s="2">
        <v>0</v>
      </c>
      <c r="D205" s="2">
        <v>1.578947368421053E-3</v>
      </c>
      <c r="E205" s="2">
        <v>2.4004993039999998E-4</v>
      </c>
      <c r="F205" s="2">
        <f>VLOOKUP(Share13[[#This Row],[Station]],[11]!Share13[[Station]:[Q1''2025]],6,0)</f>
        <v>0</v>
      </c>
      <c r="G205" s="2">
        <f>Share13[[#This Row],[Q1''2025]]-Share13[[#This Row],[Q4''2024]]</f>
        <v>-2.4004993039999998E-4</v>
      </c>
    </row>
    <row r="206" spans="1:7" x14ac:dyDescent="0.45">
      <c r="A206" s="3" t="s">
        <v>250</v>
      </c>
      <c r="B206" s="2">
        <v>0</v>
      </c>
      <c r="C206" s="2">
        <v>0</v>
      </c>
      <c r="D206" s="2">
        <v>0</v>
      </c>
      <c r="E206" s="2">
        <v>2.4004993039999998E-4</v>
      </c>
      <c r="F206" s="2">
        <f>VLOOKUP(Share13[[#This Row],[Station]],[11]!Share13[[Station]:[Q1''2025]],6,0)</f>
        <v>0</v>
      </c>
      <c r="G206" s="2">
        <f>Share13[[#This Row],[Q1''2025]]-Share13[[#This Row],[Q4''2024]]</f>
        <v>-2.4004993039999998E-4</v>
      </c>
    </row>
    <row r="207" spans="1:7" x14ac:dyDescent="0.45">
      <c r="A207" s="3" t="s">
        <v>197</v>
      </c>
      <c r="B207" s="2">
        <v>0</v>
      </c>
      <c r="C207" s="2">
        <v>0</v>
      </c>
      <c r="D207" s="2">
        <v>0</v>
      </c>
      <c r="E207" s="2">
        <v>2.4004993039999998E-4</v>
      </c>
      <c r="F207" s="2">
        <f>VLOOKUP(Share13[[#This Row],[Station]],[11]!Share13[[Station]:[Q1''2025]],6,0)</f>
        <v>0</v>
      </c>
      <c r="G207" s="2">
        <f>Share13[[#This Row],[Q1''2025]]-Share13[[#This Row],[Q4''2024]]</f>
        <v>-2.4004993039999998E-4</v>
      </c>
    </row>
    <row r="208" spans="1:7" x14ac:dyDescent="0.45">
      <c r="A208" s="3" t="s">
        <v>198</v>
      </c>
      <c r="B208" s="2">
        <v>0</v>
      </c>
      <c r="C208" s="2">
        <v>3.288572211564812E-4</v>
      </c>
      <c r="D208" s="2">
        <v>1.0526315789473681E-4</v>
      </c>
      <c r="E208" s="2">
        <v>2.4004993039999998E-4</v>
      </c>
      <c r="F208" s="2">
        <f>VLOOKUP(Share13[[#This Row],[Station]],[11]!Share13[[Station]:[Q1''2025]],6,0)</f>
        <v>0</v>
      </c>
      <c r="G208" s="2">
        <f>Share13[[#This Row],[Q1''2025]]-Share13[[#This Row],[Q4''2024]]</f>
        <v>-2.4004993039999998E-4</v>
      </c>
    </row>
    <row r="209" spans="1:7" x14ac:dyDescent="0.45">
      <c r="A209" s="3" t="s">
        <v>219</v>
      </c>
      <c r="B209" s="2">
        <v>0</v>
      </c>
      <c r="C209" s="2">
        <v>0</v>
      </c>
      <c r="D209" s="2">
        <v>0</v>
      </c>
      <c r="E209" s="2">
        <v>2.4004993039999998E-4</v>
      </c>
      <c r="F209" s="2">
        <f>VLOOKUP(Share13[[#This Row],[Station]],[11]!Share13[[Station]:[Q1''2025]],6,0)</f>
        <v>0</v>
      </c>
      <c r="G209" s="2">
        <f>Share13[[#This Row],[Q1''2025]]-Share13[[#This Row],[Q4''2024]]</f>
        <v>-2.4004993039999998E-4</v>
      </c>
    </row>
    <row r="210" spans="1:7" x14ac:dyDescent="0.45">
      <c r="A210" s="3" t="s">
        <v>25</v>
      </c>
      <c r="B210" s="2">
        <v>1.5718693601909531E-3</v>
      </c>
      <c r="C210" s="2">
        <v>5.4809536859413543E-5</v>
      </c>
      <c r="D210" s="2">
        <v>1.5789473684210529E-4</v>
      </c>
      <c r="E210" s="2">
        <v>1.9203994430000001E-4</v>
      </c>
      <c r="F210" s="2">
        <f>VLOOKUP(Share13[[#This Row],[Station]],[11]!Share13[[Station]:[Q1''2025]],6,0)</f>
        <v>0</v>
      </c>
      <c r="G210" s="2">
        <f>Share13[[#This Row],[Q1''2025]]-Share13[[#This Row],[Q4''2024]]</f>
        <v>-1.9203994430000001E-4</v>
      </c>
    </row>
    <row r="211" spans="1:7" x14ac:dyDescent="0.45">
      <c r="A211" s="3" t="s">
        <v>199</v>
      </c>
      <c r="B211" s="2">
        <v>0</v>
      </c>
      <c r="C211" s="2">
        <v>0</v>
      </c>
      <c r="D211" s="2">
        <v>0</v>
      </c>
      <c r="E211" s="2">
        <v>1.9203994430000001E-4</v>
      </c>
      <c r="F211" s="2">
        <f>VLOOKUP(Share13[[#This Row],[Station]],[11]!Share13[[Station]:[Q1''2025]],6,0)</f>
        <v>0</v>
      </c>
      <c r="G211" s="2">
        <f>Share13[[#This Row],[Q1''2025]]-Share13[[#This Row],[Q4''2024]]</f>
        <v>-1.9203994430000001E-4</v>
      </c>
    </row>
    <row r="212" spans="1:7" x14ac:dyDescent="0.45">
      <c r="A212" s="3" t="s">
        <v>451</v>
      </c>
      <c r="B212" s="2">
        <v>0</v>
      </c>
      <c r="C212" s="2">
        <v>3.288572211564812E-4</v>
      </c>
      <c r="D212" s="2">
        <v>0</v>
      </c>
      <c r="E212" s="2">
        <v>1.9203994430000001E-4</v>
      </c>
      <c r="F212" s="2">
        <f>VLOOKUP(Share13[[#This Row],[Station]],[11]!Share13[[Station]:[Q1''2025]],6,0)</f>
        <v>0</v>
      </c>
      <c r="G212" s="2">
        <f>Share13[[#This Row],[Q1''2025]]-Share13[[#This Row],[Q4''2024]]</f>
        <v>-1.9203994430000001E-4</v>
      </c>
    </row>
    <row r="213" spans="1:7" x14ac:dyDescent="0.45">
      <c r="A213" s="3" t="s">
        <v>521</v>
      </c>
      <c r="B213" s="2">
        <v>0</v>
      </c>
      <c r="C213" s="2">
        <v>0</v>
      </c>
      <c r="D213" s="2">
        <v>0</v>
      </c>
      <c r="E213" s="2">
        <v>1.9203994430000001E-4</v>
      </c>
      <c r="F213" s="2">
        <f>VLOOKUP(Share13[[#This Row],[Station]],[11]!Share13[[Station]:[Q1''2025]],6,0)</f>
        <v>0</v>
      </c>
      <c r="G213" s="2">
        <f>Share13[[#This Row],[Q1''2025]]-Share13[[#This Row],[Q4''2024]]</f>
        <v>-1.9203994430000001E-4</v>
      </c>
    </row>
    <row r="214" spans="1:7" x14ac:dyDescent="0.45">
      <c r="A214" s="3" t="s">
        <v>364</v>
      </c>
      <c r="B214" s="2">
        <v>1.164347674215521E-4</v>
      </c>
      <c r="C214" s="2">
        <v>0</v>
      </c>
      <c r="D214" s="2">
        <v>0</v>
      </c>
      <c r="E214" s="2">
        <v>1.9203994430000001E-4</v>
      </c>
      <c r="F214" s="2">
        <f>VLOOKUP(Share13[[#This Row],[Station]],[11]!Share13[[Station]:[Q1''2025]],6,0)</f>
        <v>0</v>
      </c>
      <c r="G214" s="2">
        <f>Share13[[#This Row],[Q1''2025]]-Share13[[#This Row],[Q4''2024]]</f>
        <v>-1.9203994430000001E-4</v>
      </c>
    </row>
    <row r="215" spans="1:7" x14ac:dyDescent="0.45">
      <c r="A215" s="3" t="s">
        <v>515</v>
      </c>
      <c r="B215" s="2">
        <v>0</v>
      </c>
      <c r="C215" s="2">
        <v>0</v>
      </c>
      <c r="D215" s="2">
        <v>0</v>
      </c>
      <c r="E215" s="2">
        <v>1.9203994430000001E-4</v>
      </c>
      <c r="F215" s="2">
        <f>VLOOKUP(Share13[[#This Row],[Station]],[11]!Share13[[Station]:[Q1''2025]],6,0)</f>
        <v>0</v>
      </c>
      <c r="G215" s="2">
        <f>Share13[[#This Row],[Q1''2025]]-Share13[[#This Row],[Q4''2024]]</f>
        <v>-1.9203994430000001E-4</v>
      </c>
    </row>
    <row r="216" spans="1:7" x14ac:dyDescent="0.45">
      <c r="A216" s="3" t="s">
        <v>234</v>
      </c>
      <c r="B216" s="2">
        <v>2.9108691855388017E-4</v>
      </c>
      <c r="C216" s="2">
        <v>0</v>
      </c>
      <c r="D216" s="2">
        <v>0</v>
      </c>
      <c r="E216" s="2">
        <v>1.440299582E-4</v>
      </c>
      <c r="F216" s="2">
        <f>VLOOKUP(Share13[[#This Row],[Station]],[11]!Share13[[Station]:[Q1''2025]],6,0)</f>
        <v>0</v>
      </c>
      <c r="G216" s="2">
        <f>Share13[[#This Row],[Q1''2025]]-Share13[[#This Row],[Q4''2024]]</f>
        <v>-1.440299582E-4</v>
      </c>
    </row>
    <row r="217" spans="1:7" x14ac:dyDescent="0.45">
      <c r="A217" s="3" t="s">
        <v>506</v>
      </c>
      <c r="B217" s="2">
        <v>0</v>
      </c>
      <c r="C217" s="2">
        <v>0</v>
      </c>
      <c r="D217" s="2">
        <v>0</v>
      </c>
      <c r="E217" s="2">
        <v>1.440299582E-4</v>
      </c>
      <c r="F217" s="2">
        <f>VLOOKUP(Share13[[#This Row],[Station]],[11]!Share13[[Station]:[Q1''2025]],6,0)</f>
        <v>0</v>
      </c>
      <c r="G217" s="2">
        <f>Share13[[#This Row],[Q1''2025]]-Share13[[#This Row],[Q4''2024]]</f>
        <v>-1.440299582E-4</v>
      </c>
    </row>
    <row r="218" spans="1:7" x14ac:dyDescent="0.45">
      <c r="A218" s="3" t="s">
        <v>316</v>
      </c>
      <c r="B218" s="2">
        <v>0</v>
      </c>
      <c r="C218" s="2">
        <v>0</v>
      </c>
      <c r="D218" s="2">
        <v>0</v>
      </c>
      <c r="E218" s="2">
        <v>1.440299582E-4</v>
      </c>
      <c r="F218" s="2">
        <f>VLOOKUP(Share13[[#This Row],[Station]],[11]!Share13[[Station]:[Q1''2025]],6,0)</f>
        <v>0</v>
      </c>
      <c r="G218" s="2">
        <f>Share13[[#This Row],[Q1''2025]]-Share13[[#This Row],[Q4''2024]]</f>
        <v>-1.440299582E-4</v>
      </c>
    </row>
    <row r="219" spans="1:7" x14ac:dyDescent="0.45">
      <c r="A219" s="3" t="s">
        <v>417</v>
      </c>
      <c r="B219" s="2">
        <v>0</v>
      </c>
      <c r="C219" s="2">
        <v>0</v>
      </c>
      <c r="D219" s="2">
        <v>0</v>
      </c>
      <c r="E219" s="2">
        <v>1.440299582E-4</v>
      </c>
      <c r="F219" s="2">
        <f>VLOOKUP(Share13[[#This Row],[Station]],[11]!Share13[[Station]:[Q1''2025]],6,0)</f>
        <v>0</v>
      </c>
      <c r="G219" s="2">
        <f>Share13[[#This Row],[Q1''2025]]-Share13[[#This Row],[Q4''2024]]</f>
        <v>-1.440299582E-4</v>
      </c>
    </row>
    <row r="220" spans="1:7" x14ac:dyDescent="0.45">
      <c r="A220" s="3" t="s">
        <v>454</v>
      </c>
      <c r="B220" s="2">
        <v>0</v>
      </c>
      <c r="C220" s="2">
        <v>1.644286105782406E-4</v>
      </c>
      <c r="D220" s="2">
        <v>0</v>
      </c>
      <c r="E220" s="2">
        <v>9.6019972150000003E-5</v>
      </c>
      <c r="F220" s="2">
        <f>VLOOKUP(Share13[[#This Row],[Station]],[11]!Share13[[Station]:[Q1''2025]],6,0)</f>
        <v>0</v>
      </c>
      <c r="G220" s="2">
        <f>Share13[[#This Row],[Q1''2025]]-Share13[[#This Row],[Q4''2024]]</f>
        <v>-9.6019972150000003E-5</v>
      </c>
    </row>
    <row r="221" spans="1:7" x14ac:dyDescent="0.45">
      <c r="A221" s="3" t="s">
        <v>278</v>
      </c>
      <c r="B221" s="2">
        <v>0</v>
      </c>
      <c r="C221" s="2">
        <v>0</v>
      </c>
      <c r="D221" s="2">
        <v>0</v>
      </c>
      <c r="E221" s="2">
        <v>9.6019972150000003E-5</v>
      </c>
      <c r="F221" s="2">
        <f>VLOOKUP(Share13[[#This Row],[Station]],[11]!Share13[[Station]:[Q1''2025]],6,0)</f>
        <v>0</v>
      </c>
      <c r="G221" s="2">
        <f>Share13[[#This Row],[Q1''2025]]-Share13[[#This Row],[Q4''2024]]</f>
        <v>-9.6019972150000003E-5</v>
      </c>
    </row>
    <row r="222" spans="1:7" x14ac:dyDescent="0.45">
      <c r="A222" s="3" t="s">
        <v>201</v>
      </c>
      <c r="B222" s="2">
        <v>0</v>
      </c>
      <c r="C222" s="2">
        <v>0</v>
      </c>
      <c r="D222" s="2">
        <v>0</v>
      </c>
      <c r="E222" s="2">
        <v>9.6019972150000003E-5</v>
      </c>
      <c r="F222" s="2">
        <f>VLOOKUP(Share13[[#This Row],[Station]],[11]!Share13[[Station]:[Q1''2025]],6,0)</f>
        <v>0</v>
      </c>
      <c r="G222" s="2">
        <f>Share13[[#This Row],[Q1''2025]]-Share13[[#This Row],[Q4''2024]]</f>
        <v>-9.6019972150000003E-5</v>
      </c>
    </row>
    <row r="223" spans="1:7" x14ac:dyDescent="0.45">
      <c r="A223" s="3" t="s">
        <v>508</v>
      </c>
      <c r="B223" s="2">
        <v>0</v>
      </c>
      <c r="C223" s="2">
        <v>0</v>
      </c>
      <c r="D223" s="2">
        <v>0</v>
      </c>
      <c r="E223" s="2">
        <v>9.6019972150000003E-5</v>
      </c>
      <c r="F223" s="2">
        <f>VLOOKUP(Share13[[#This Row],[Station]],[11]!Share13[[Station]:[Q1''2025]],6,0)</f>
        <v>0</v>
      </c>
      <c r="G223" s="2">
        <f>Share13[[#This Row],[Q1''2025]]-Share13[[#This Row],[Q4''2024]]</f>
        <v>-9.6019972150000003E-5</v>
      </c>
    </row>
    <row r="224" spans="1:7" x14ac:dyDescent="0.45">
      <c r="A224" s="3" t="s">
        <v>337</v>
      </c>
      <c r="B224" s="2">
        <v>0</v>
      </c>
      <c r="C224" s="2">
        <v>0</v>
      </c>
      <c r="D224" s="2">
        <v>0</v>
      </c>
      <c r="E224" s="2">
        <v>9.6019972150000003E-5</v>
      </c>
      <c r="F224" s="2">
        <f>VLOOKUP(Share13[[#This Row],[Station]],[11]!Share13[[Station]:[Q1''2025]],6,0)</f>
        <v>0</v>
      </c>
      <c r="G224" s="2">
        <f>Share13[[#This Row],[Q1''2025]]-Share13[[#This Row],[Q4''2024]]</f>
        <v>-9.6019972150000003E-5</v>
      </c>
    </row>
    <row r="225" spans="1:7" x14ac:dyDescent="0.45">
      <c r="A225" s="3" t="s">
        <v>109</v>
      </c>
      <c r="B225" s="2">
        <v>5.8217383710776025E-5</v>
      </c>
      <c r="C225" s="2">
        <v>0</v>
      </c>
      <c r="D225" s="2">
        <v>0</v>
      </c>
      <c r="E225" s="2">
        <v>9.6019972150000003E-5</v>
      </c>
      <c r="F225" s="2">
        <f>VLOOKUP(Share13[[#This Row],[Station]],[11]!Share13[[Station]:[Q1''2025]],6,0)</f>
        <v>0</v>
      </c>
      <c r="G225" s="2">
        <f>Share13[[#This Row],[Q1''2025]]-Share13[[#This Row],[Q4''2024]]</f>
        <v>-9.6019972150000003E-5</v>
      </c>
    </row>
    <row r="226" spans="1:7" x14ac:dyDescent="0.45">
      <c r="A226" s="3" t="s">
        <v>344</v>
      </c>
      <c r="B226" s="2">
        <v>0</v>
      </c>
      <c r="C226" s="2">
        <v>0</v>
      </c>
      <c r="D226" s="2">
        <v>0</v>
      </c>
      <c r="E226" s="2">
        <v>9.6019972150000003E-5</v>
      </c>
      <c r="F226" s="2">
        <f>VLOOKUP(Share13[[#This Row],[Station]],[11]!Share13[[Station]:[Q1''2025]],6,0)</f>
        <v>0</v>
      </c>
      <c r="G226" s="2">
        <f>Share13[[#This Row],[Q1''2025]]-Share13[[#This Row],[Q4''2024]]</f>
        <v>-9.6019972150000003E-5</v>
      </c>
    </row>
    <row r="227" spans="1:7" x14ac:dyDescent="0.45">
      <c r="A227" s="3" t="s">
        <v>244</v>
      </c>
      <c r="B227" s="2">
        <v>1.164347674215521E-4</v>
      </c>
      <c r="C227" s="2">
        <v>0</v>
      </c>
      <c r="D227" s="2">
        <v>1.6315789473684212E-3</v>
      </c>
      <c r="E227" s="2">
        <v>9.6019972150000003E-5</v>
      </c>
      <c r="F227" s="2">
        <f>VLOOKUP(Share13[[#This Row],[Station]],[11]!Share13[[Station]:[Q1''2025]],6,0)</f>
        <v>0</v>
      </c>
      <c r="G227" s="2">
        <f>Share13[[#This Row],[Q1''2025]]-Share13[[#This Row],[Q4''2024]]</f>
        <v>-9.6019972150000003E-5</v>
      </c>
    </row>
    <row r="228" spans="1:7" x14ac:dyDescent="0.45">
      <c r="A228" s="3" t="s">
        <v>465</v>
      </c>
      <c r="B228" s="2">
        <v>0</v>
      </c>
      <c r="C228" s="2">
        <v>0</v>
      </c>
      <c r="D228" s="2">
        <v>1.0526315789473681E-4</v>
      </c>
      <c r="E228" s="2">
        <v>9.6019972150000003E-5</v>
      </c>
      <c r="F228" s="2">
        <f>VLOOKUP(Share13[[#This Row],[Station]],[11]!Share13[[Station]:[Q1''2025]],6,0)</f>
        <v>0</v>
      </c>
      <c r="G228" s="2">
        <f>Share13[[#This Row],[Q1''2025]]-Share13[[#This Row],[Q4''2024]]</f>
        <v>-9.6019972150000003E-5</v>
      </c>
    </row>
    <row r="229" spans="1:7" x14ac:dyDescent="0.45">
      <c r="A229" s="3" t="s">
        <v>225</v>
      </c>
      <c r="B229" s="2">
        <v>0</v>
      </c>
      <c r="C229" s="2">
        <v>0</v>
      </c>
      <c r="D229" s="2">
        <v>0</v>
      </c>
      <c r="E229" s="2">
        <v>9.6019972150000003E-5</v>
      </c>
      <c r="F229" s="2">
        <f>VLOOKUP(Share13[[#This Row],[Station]],[11]!Share13[[Station]:[Q1''2025]],6,0)</f>
        <v>0</v>
      </c>
      <c r="G229" s="2">
        <f>Share13[[#This Row],[Q1''2025]]-Share13[[#This Row],[Q4''2024]]</f>
        <v>-9.6019972150000003E-5</v>
      </c>
    </row>
    <row r="230" spans="1:7" x14ac:dyDescent="0.45">
      <c r="A230" s="3" t="s">
        <v>493</v>
      </c>
      <c r="B230" s="2">
        <v>0</v>
      </c>
      <c r="C230" s="2">
        <v>0</v>
      </c>
      <c r="D230" s="2">
        <v>0</v>
      </c>
      <c r="E230" s="2">
        <v>9.6019972150000003E-5</v>
      </c>
      <c r="F230" s="2">
        <f>VLOOKUP(Share13[[#This Row],[Station]],[11]!Share13[[Station]:[Q1''2025]],6,0)</f>
        <v>0</v>
      </c>
      <c r="G230" s="2">
        <f>Share13[[#This Row],[Q1''2025]]-Share13[[#This Row],[Q4''2024]]</f>
        <v>-9.6019972150000003E-5</v>
      </c>
    </row>
    <row r="231" spans="1:7" x14ac:dyDescent="0.45">
      <c r="A231" s="3" t="s">
        <v>514</v>
      </c>
      <c r="B231" s="2">
        <v>0</v>
      </c>
      <c r="C231" s="2">
        <v>0</v>
      </c>
      <c r="D231" s="2">
        <v>0</v>
      </c>
      <c r="E231" s="2">
        <v>4.8009986080000003E-5</v>
      </c>
      <c r="F231" s="2">
        <f>VLOOKUP(Share13[[#This Row],[Station]],[11]!Share13[[Station]:[Q1''2025]],6,0)</f>
        <v>0</v>
      </c>
      <c r="G231" s="2">
        <f>Share13[[#This Row],[Q1''2025]]-Share13[[#This Row],[Q4''2024]]</f>
        <v>-4.8009986080000003E-5</v>
      </c>
    </row>
    <row r="232" spans="1:7" x14ac:dyDescent="0.45">
      <c r="A232" s="3" t="s">
        <v>315</v>
      </c>
      <c r="B232" s="2">
        <v>0</v>
      </c>
      <c r="C232" s="2">
        <v>2.7404768429706771E-4</v>
      </c>
      <c r="D232" s="2">
        <v>0</v>
      </c>
      <c r="E232" s="2">
        <v>4.8009986080000003E-5</v>
      </c>
      <c r="F232" s="2">
        <f>VLOOKUP(Share13[[#This Row],[Station]],[11]!Share13[[Station]:[Q1''2025]],6,0)</f>
        <v>0</v>
      </c>
      <c r="G232" s="2">
        <f>Share13[[#This Row],[Q1''2025]]-Share13[[#This Row],[Q4''2024]]</f>
        <v>-4.8009986080000003E-5</v>
      </c>
    </row>
    <row r="233" spans="1:7" x14ac:dyDescent="0.45">
      <c r="A233" s="3" t="s">
        <v>510</v>
      </c>
      <c r="B233" s="2">
        <v>0</v>
      </c>
      <c r="C233" s="2">
        <v>0</v>
      </c>
      <c r="D233" s="2">
        <v>0</v>
      </c>
      <c r="E233" s="2">
        <v>4.8009986080000003E-5</v>
      </c>
      <c r="F233" s="2">
        <f>VLOOKUP(Share13[[#This Row],[Station]],[11]!Share13[[Station]:[Q1''2025]],6,0)</f>
        <v>0</v>
      </c>
      <c r="G233" s="2">
        <f>Share13[[#This Row],[Q1''2025]]-Share13[[#This Row],[Q4''2024]]</f>
        <v>-4.8009986080000003E-5</v>
      </c>
    </row>
    <row r="234" spans="1:7" x14ac:dyDescent="0.45">
      <c r="A234" s="3" t="s">
        <v>379</v>
      </c>
      <c r="B234" s="2">
        <v>0</v>
      </c>
      <c r="C234" s="2">
        <v>0</v>
      </c>
      <c r="D234" s="2">
        <v>0</v>
      </c>
      <c r="E234" s="2">
        <v>4.8009986080000003E-5</v>
      </c>
      <c r="F234" s="2">
        <f>VLOOKUP(Share13[[#This Row],[Station]],[11]!Share13[[Station]:[Q1''2025]],6,0)</f>
        <v>0</v>
      </c>
      <c r="G234" s="2">
        <f>Share13[[#This Row],[Q1''2025]]-Share13[[#This Row],[Q4''2024]]</f>
        <v>-4.8009986080000003E-5</v>
      </c>
    </row>
    <row r="235" spans="1:7" x14ac:dyDescent="0.45">
      <c r="A235" s="3" t="s">
        <v>182</v>
      </c>
      <c r="B235" s="2">
        <v>0</v>
      </c>
      <c r="C235" s="2">
        <v>5.4809536859413543E-5</v>
      </c>
      <c r="D235" s="2">
        <v>5.2631578947368417E-5</v>
      </c>
      <c r="E235" s="2">
        <v>4.8009986080000003E-5</v>
      </c>
      <c r="F235" s="2">
        <f>VLOOKUP(Share13[[#This Row],[Station]],[11]!Share13[[Station]:[Q1''2025]],6,0)</f>
        <v>0</v>
      </c>
      <c r="G235" s="2">
        <f>Share13[[#This Row],[Q1''2025]]-Share13[[#This Row],[Q4''2024]]</f>
        <v>-4.8009986080000003E-5</v>
      </c>
    </row>
    <row r="236" spans="1:7" x14ac:dyDescent="0.45">
      <c r="A236" s="3" t="s">
        <v>121</v>
      </c>
      <c r="B236" s="2">
        <v>0</v>
      </c>
      <c r="C236" s="2">
        <v>0</v>
      </c>
      <c r="D236" s="2">
        <v>0</v>
      </c>
      <c r="E236" s="2">
        <v>4.8009986080000003E-5</v>
      </c>
      <c r="F236" s="2">
        <f>VLOOKUP(Share13[[#This Row],[Station]],[11]!Share13[[Station]:[Q1''2025]],6,0)</f>
        <v>0</v>
      </c>
      <c r="G236" s="2">
        <f>Share13[[#This Row],[Q1''2025]]-Share13[[#This Row],[Q4''2024]]</f>
        <v>-4.8009986080000003E-5</v>
      </c>
    </row>
    <row r="237" spans="1:7" x14ac:dyDescent="0.45">
      <c r="A237" s="3" t="s">
        <v>325</v>
      </c>
      <c r="B237" s="2">
        <v>0</v>
      </c>
      <c r="C237" s="2">
        <v>0</v>
      </c>
      <c r="D237" s="2">
        <v>0</v>
      </c>
      <c r="E237" s="2">
        <v>4.8009986080000003E-5</v>
      </c>
      <c r="F237" s="2">
        <f>VLOOKUP(Share13[[#This Row],[Station]],[11]!Share13[[Station]:[Q1''2025]],6,0)</f>
        <v>0</v>
      </c>
      <c r="G237" s="2">
        <f>Share13[[#This Row],[Q1''2025]]-Share13[[#This Row],[Q4''2024]]</f>
        <v>-4.8009986080000003E-5</v>
      </c>
    </row>
    <row r="238" spans="1:7" x14ac:dyDescent="0.45">
      <c r="A238" s="3" t="s">
        <v>304</v>
      </c>
      <c r="B238" s="2">
        <v>0</v>
      </c>
      <c r="C238" s="2">
        <v>1.096190737188271E-4</v>
      </c>
      <c r="D238" s="2">
        <v>0</v>
      </c>
      <c r="E238" s="2">
        <v>4.8009986080000003E-5</v>
      </c>
      <c r="F238" s="2">
        <f>VLOOKUP(Share13[[#This Row],[Station]],[11]!Share13[[Station]:[Q1''2025]],6,0)</f>
        <v>0</v>
      </c>
      <c r="G238" s="2">
        <f>Share13[[#This Row],[Q1''2025]]-Share13[[#This Row],[Q4''2024]]</f>
        <v>-4.8009986080000003E-5</v>
      </c>
    </row>
    <row r="239" spans="1:7" x14ac:dyDescent="0.45">
      <c r="A239" s="3" t="s">
        <v>509</v>
      </c>
      <c r="B239" s="2">
        <v>0</v>
      </c>
      <c r="C239" s="2">
        <v>0</v>
      </c>
      <c r="D239" s="2">
        <v>0</v>
      </c>
      <c r="E239" s="2">
        <v>4.8009986080000003E-5</v>
      </c>
      <c r="F239" s="2">
        <f>VLOOKUP(Share13[[#This Row],[Station]],[11]!Share13[[Station]:[Q1''2025]],6,0)</f>
        <v>0</v>
      </c>
      <c r="G239" s="2">
        <f>Share13[[#This Row],[Q1''2025]]-Share13[[#This Row],[Q4''2024]]</f>
        <v>-4.8009986080000003E-5</v>
      </c>
    </row>
    <row r="240" spans="1:7" x14ac:dyDescent="0.45">
      <c r="A240" s="3" t="s">
        <v>395</v>
      </c>
      <c r="B240" s="2">
        <v>0</v>
      </c>
      <c r="C240" s="2">
        <v>0</v>
      </c>
      <c r="D240" s="2">
        <v>1.0526315789473681E-4</v>
      </c>
      <c r="E240" s="2">
        <v>4.8009986080000003E-5</v>
      </c>
      <c r="F240" s="2">
        <f>VLOOKUP(Share13[[#This Row],[Station]],[11]!Share13[[Station]:[Q1''2025]],6,0)</f>
        <v>0</v>
      </c>
      <c r="G240" s="2">
        <f>Share13[[#This Row],[Q1''2025]]-Share13[[#This Row],[Q4''2024]]</f>
        <v>-4.8009986080000003E-5</v>
      </c>
    </row>
    <row r="241" spans="1:7" x14ac:dyDescent="0.45">
      <c r="A241" s="3" t="s">
        <v>370</v>
      </c>
      <c r="B241" s="2">
        <v>0</v>
      </c>
      <c r="C241" s="2">
        <v>0</v>
      </c>
      <c r="D241" s="2">
        <v>0</v>
      </c>
      <c r="E241" s="2">
        <v>4.8009986080000003E-5</v>
      </c>
      <c r="F241" s="2">
        <f>VLOOKUP(Share13[[#This Row],[Station]],[11]!Share13[[Station]:[Q1''2025]],6,0)</f>
        <v>0</v>
      </c>
      <c r="G241" s="2">
        <f>Share13[[#This Row],[Q1''2025]]-Share13[[#This Row],[Q4''2024]]</f>
        <v>-4.8009986080000003E-5</v>
      </c>
    </row>
    <row r="242" spans="1:7" x14ac:dyDescent="0.45">
      <c r="A242" s="3" t="s">
        <v>518</v>
      </c>
      <c r="B242" s="2">
        <v>0</v>
      </c>
      <c r="C242" s="2">
        <v>0</v>
      </c>
      <c r="D242" s="2">
        <v>0</v>
      </c>
      <c r="E242" s="2">
        <v>4.8009986080000003E-5</v>
      </c>
      <c r="F242" s="2">
        <f>VLOOKUP(Share13[[#This Row],[Station]],[11]!Share13[[Station]:[Q1''2025]],6,0)</f>
        <v>0</v>
      </c>
      <c r="G242" s="2">
        <f>Share13[[#This Row],[Q1''2025]]-Share13[[#This Row],[Q4''2024]]</f>
        <v>-4.8009986080000003E-5</v>
      </c>
    </row>
    <row r="243" spans="1:7" x14ac:dyDescent="0.45">
      <c r="A243" s="3" t="s">
        <v>123</v>
      </c>
      <c r="B243" s="2">
        <v>0</v>
      </c>
      <c r="C243" s="2">
        <v>0</v>
      </c>
      <c r="D243" s="2">
        <v>3.6842105263157896E-4</v>
      </c>
      <c r="E243" s="2">
        <v>4.8009986080000003E-5</v>
      </c>
      <c r="F243" s="2">
        <f>VLOOKUP(Share13[[#This Row],[Station]],[11]!Share13[[Station]:[Q1''2025]],6,0)</f>
        <v>0</v>
      </c>
      <c r="G243" s="2">
        <f>Share13[[#This Row],[Q1''2025]]-Share13[[#This Row],[Q4''2024]]</f>
        <v>-4.8009986080000003E-5</v>
      </c>
    </row>
    <row r="244" spans="1:7" x14ac:dyDescent="0.45">
      <c r="A244" s="3" t="s">
        <v>236</v>
      </c>
      <c r="B244" s="2">
        <v>0</v>
      </c>
      <c r="C244" s="2">
        <v>0</v>
      </c>
      <c r="D244" s="2">
        <v>0</v>
      </c>
      <c r="E244" s="2">
        <v>4.8009986080000003E-5</v>
      </c>
      <c r="F244" s="2">
        <f>VLOOKUP(Share13[[#This Row],[Station]],[11]!Share13[[Station]:[Q1''2025]],6,0)</f>
        <v>0</v>
      </c>
      <c r="G244" s="2">
        <f>Share13[[#This Row],[Q1''2025]]-Share13[[#This Row],[Q4''2024]]</f>
        <v>-4.8009986080000003E-5</v>
      </c>
    </row>
    <row r="245" spans="1:7" x14ac:dyDescent="0.45">
      <c r="A245" s="3" t="s">
        <v>135</v>
      </c>
      <c r="B245" s="2">
        <v>0</v>
      </c>
      <c r="C245" s="2">
        <v>0</v>
      </c>
      <c r="D245" s="2">
        <v>0</v>
      </c>
      <c r="E245" s="2">
        <v>4.8009986080000003E-5</v>
      </c>
      <c r="F245" s="2">
        <f>VLOOKUP(Share13[[#This Row],[Station]],[11]!Share13[[Station]:[Q1''2025]],6,0)</f>
        <v>0</v>
      </c>
      <c r="G245" s="2">
        <f>Share13[[#This Row],[Q1''2025]]-Share13[[#This Row],[Q4''2024]]</f>
        <v>-4.8009986080000003E-5</v>
      </c>
    </row>
    <row r="246" spans="1:7" x14ac:dyDescent="0.45">
      <c r="A246" s="3" t="s">
        <v>116</v>
      </c>
      <c r="B246" s="2">
        <v>0</v>
      </c>
      <c r="C246" s="2">
        <v>0</v>
      </c>
      <c r="D246" s="2">
        <v>0</v>
      </c>
      <c r="E246" s="2">
        <v>4.8009986080000003E-5</v>
      </c>
      <c r="F246" s="2">
        <f>VLOOKUP(Share13[[#This Row],[Station]],[11]!Share13[[Station]:[Q1''2025]],6,0)</f>
        <v>0</v>
      </c>
      <c r="G246" s="2">
        <f>Share13[[#This Row],[Q1''2025]]-Share13[[#This Row],[Q4''2024]]</f>
        <v>-4.8009986080000003E-5</v>
      </c>
    </row>
    <row r="247" spans="1:7" x14ac:dyDescent="0.45">
      <c r="A247" s="3" t="s">
        <v>130</v>
      </c>
      <c r="B247" s="2">
        <v>0</v>
      </c>
      <c r="C247" s="2">
        <v>1.644286105782406E-4</v>
      </c>
      <c r="D247" s="2">
        <v>2.631578947368421E-4</v>
      </c>
      <c r="E247" s="2">
        <v>4.8009986080000003E-5</v>
      </c>
      <c r="F247" s="2">
        <f>VLOOKUP(Share13[[#This Row],[Station]],[11]!Share13[[Station]:[Q1''2025]],6,0)</f>
        <v>0</v>
      </c>
      <c r="G247" s="2">
        <f>Share13[[#This Row],[Q1''2025]]-Share13[[#This Row],[Q4''2024]]</f>
        <v>-4.8009986080000003E-5</v>
      </c>
    </row>
    <row r="248" spans="1:7" x14ac:dyDescent="0.45">
      <c r="A248" s="3" t="s">
        <v>363</v>
      </c>
      <c r="B248" s="2">
        <v>0</v>
      </c>
      <c r="C248" s="2">
        <v>0</v>
      </c>
      <c r="D248" s="2">
        <v>0</v>
      </c>
      <c r="E248" s="2">
        <v>4.8009986080000003E-5</v>
      </c>
      <c r="F248" s="2">
        <f>VLOOKUP(Share13[[#This Row],[Station]],[11]!Share13[[Station]:[Q1''2025]],6,0)</f>
        <v>0</v>
      </c>
      <c r="G248" s="2">
        <f>Share13[[#This Row],[Q1''2025]]-Share13[[#This Row],[Q4''2024]]</f>
        <v>-4.8009986080000003E-5</v>
      </c>
    </row>
    <row r="249" spans="1:7" x14ac:dyDescent="0.45">
      <c r="A249" s="3" t="s">
        <v>499</v>
      </c>
      <c r="B249" s="2">
        <v>0</v>
      </c>
      <c r="C249" s="2">
        <v>0</v>
      </c>
      <c r="D249" s="2">
        <v>0</v>
      </c>
      <c r="E249" s="2">
        <v>4.8009986080000003E-5</v>
      </c>
      <c r="F249" s="2">
        <f>VLOOKUP(Share13[[#This Row],[Station]],[11]!Share13[[Station]:[Q1''2025]],6,0)</f>
        <v>0</v>
      </c>
      <c r="G249" s="2">
        <f>Share13[[#This Row],[Q1''2025]]-Share13[[#This Row],[Q4''2024]]</f>
        <v>-4.8009986080000003E-5</v>
      </c>
    </row>
    <row r="250" spans="1:7" x14ac:dyDescent="0.45">
      <c r="A250" s="3" t="s">
        <v>495</v>
      </c>
      <c r="B250" s="2">
        <v>0</v>
      </c>
      <c r="C250" s="2">
        <v>0</v>
      </c>
      <c r="D250" s="2">
        <v>0</v>
      </c>
      <c r="E250" s="2">
        <v>4.8009986080000003E-5</v>
      </c>
      <c r="F250" s="2">
        <f>VLOOKUP(Share13[[#This Row],[Station]],[11]!Share13[[Station]:[Q1''2025]],6,0)</f>
        <v>0</v>
      </c>
      <c r="G250" s="2">
        <f>Share13[[#This Row],[Q1''2025]]-Share13[[#This Row],[Q4''2024]]</f>
        <v>-4.8009986080000003E-5</v>
      </c>
    </row>
    <row r="251" spans="1:7" x14ac:dyDescent="0.45">
      <c r="A251" s="3" t="s">
        <v>507</v>
      </c>
      <c r="B251" s="2">
        <v>0</v>
      </c>
      <c r="C251" s="2">
        <v>0</v>
      </c>
      <c r="D251" s="2">
        <v>0</v>
      </c>
      <c r="E251" s="2">
        <v>4.8009986080000003E-5</v>
      </c>
      <c r="F251" s="2">
        <f>VLOOKUP(Share13[[#This Row],[Station]],[11]!Share13[[Station]:[Q1''2025]],6,0)</f>
        <v>0</v>
      </c>
      <c r="G251" s="2">
        <f>Share13[[#This Row],[Q1''2025]]-Share13[[#This Row],[Q4''2024]]</f>
        <v>-4.8009986080000003E-5</v>
      </c>
    </row>
    <row r="252" spans="1:7" x14ac:dyDescent="0.45">
      <c r="A252" s="3" t="s">
        <v>303</v>
      </c>
      <c r="B252" s="2">
        <v>0</v>
      </c>
      <c r="C252" s="2">
        <v>0</v>
      </c>
      <c r="D252" s="2">
        <v>1.5789473684210529E-4</v>
      </c>
      <c r="E252" s="2">
        <v>4.8009986080000003E-5</v>
      </c>
      <c r="F252" s="2">
        <f>VLOOKUP(Share13[[#This Row],[Station]],[11]!Share13[[Station]:[Q1''2025]],6,0)</f>
        <v>0</v>
      </c>
      <c r="G252" s="2">
        <f>Share13[[#This Row],[Q1''2025]]-Share13[[#This Row],[Q4''2024]]</f>
        <v>-4.8009986080000003E-5</v>
      </c>
    </row>
    <row r="253" spans="1:7" x14ac:dyDescent="0.45">
      <c r="A253" s="3" t="s">
        <v>360</v>
      </c>
      <c r="B253" s="2">
        <v>0</v>
      </c>
      <c r="C253" s="2">
        <v>0</v>
      </c>
      <c r="D253" s="2">
        <v>0</v>
      </c>
      <c r="E253" s="2">
        <v>4.8009986080000003E-5</v>
      </c>
      <c r="F253" s="2">
        <f>VLOOKUP(Share13[[#This Row],[Station]],[11]!Share13[[Station]:[Q1''2025]],6,0)</f>
        <v>0</v>
      </c>
      <c r="G253" s="2">
        <f>Share13[[#This Row],[Q1''2025]]-Share13[[#This Row],[Q4''2024]]</f>
        <v>-4.8009986080000003E-5</v>
      </c>
    </row>
    <row r="254" spans="1:7" x14ac:dyDescent="0.45">
      <c r="A254" s="3" t="s">
        <v>491</v>
      </c>
      <c r="B254" s="2">
        <v>0</v>
      </c>
      <c r="C254" s="2">
        <v>0</v>
      </c>
      <c r="D254" s="2">
        <v>1.0526315789473681E-4</v>
      </c>
      <c r="E254" s="2">
        <v>4.8009986080000003E-5</v>
      </c>
      <c r="F254" s="2">
        <f>VLOOKUP(Share13[[#This Row],[Station]],[11]!Share13[[Station]:[Q1''2025]],6,0)</f>
        <v>0</v>
      </c>
      <c r="G254" s="2">
        <f>Share13[[#This Row],[Q1''2025]]-Share13[[#This Row],[Q4''2024]]</f>
        <v>-4.8009986080000003E-5</v>
      </c>
    </row>
    <row r="255" spans="1:7" x14ac:dyDescent="0.45">
      <c r="A255" s="3" t="s">
        <v>283</v>
      </c>
      <c r="B255" s="2">
        <v>0</v>
      </c>
      <c r="C255" s="2">
        <v>0</v>
      </c>
      <c r="D255" s="2">
        <v>0</v>
      </c>
      <c r="E255" s="2">
        <v>4.8009986080000003E-5</v>
      </c>
      <c r="F255" s="2">
        <f>VLOOKUP(Share13[[#This Row],[Station]],[11]!Share13[[Station]:[Q1''2025]],6,0)</f>
        <v>0</v>
      </c>
      <c r="G255" s="2">
        <f>Share13[[#This Row],[Q1''2025]]-Share13[[#This Row],[Q4''2024]]</f>
        <v>-4.8009986080000003E-5</v>
      </c>
    </row>
    <row r="256" spans="1:7" x14ac:dyDescent="0.45">
      <c r="A256" s="3" t="s">
        <v>40</v>
      </c>
      <c r="B256" s="2">
        <v>1.7465215113232811E-4</v>
      </c>
      <c r="C256" s="2">
        <v>0</v>
      </c>
      <c r="D256" s="2">
        <v>5.2631578947368417E-5</v>
      </c>
      <c r="E256" s="2">
        <v>4.8009986080000003E-5</v>
      </c>
      <c r="F256" s="2">
        <f>VLOOKUP(Share13[[#This Row],[Station]],[11]!Share13[[Station]:[Q1''2025]],6,0)</f>
        <v>0</v>
      </c>
      <c r="G256" s="2">
        <f>Share13[[#This Row],[Q1''2025]]-Share13[[#This Row],[Q4''2024]]</f>
        <v>-4.8009986080000003E-5</v>
      </c>
    </row>
    <row r="257" spans="1:7" x14ac:dyDescent="0.45">
      <c r="A257" s="3" t="s">
        <v>206</v>
      </c>
      <c r="B257" s="2">
        <v>0</v>
      </c>
      <c r="C257" s="2">
        <v>0</v>
      </c>
      <c r="D257" s="2">
        <v>0</v>
      </c>
      <c r="E257" s="2">
        <v>0</v>
      </c>
      <c r="F257" s="2">
        <f>VLOOKUP(Share13[[#This Row],[Station]],[11]!Share13[[Station]:[Q1''2025]],6,0)</f>
        <v>0</v>
      </c>
      <c r="G257" s="2">
        <f>Share13[[#This Row],[Q1''2025]]-Share13[[#This Row],[Q4''2024]]</f>
        <v>0</v>
      </c>
    </row>
    <row r="258" spans="1:7" x14ac:dyDescent="0.45">
      <c r="A258" s="3" t="s">
        <v>340</v>
      </c>
      <c r="B258" s="2">
        <v>0</v>
      </c>
      <c r="C258" s="2">
        <v>0</v>
      </c>
      <c r="D258" s="2">
        <v>0</v>
      </c>
      <c r="E258" s="2">
        <v>0</v>
      </c>
      <c r="F258" s="2">
        <f>VLOOKUP(Share13[[#This Row],[Station]],[11]!Share13[[Station]:[Q1''2025]],6,0)</f>
        <v>0</v>
      </c>
      <c r="G258" s="2">
        <f>Share13[[#This Row],[Q1''2025]]-Share13[[#This Row],[Q4''2024]]</f>
        <v>0</v>
      </c>
    </row>
    <row r="259" spans="1:7" x14ac:dyDescent="0.45">
      <c r="A259" s="3" t="s">
        <v>366</v>
      </c>
      <c r="B259" s="2">
        <v>0</v>
      </c>
      <c r="C259" s="2">
        <v>0</v>
      </c>
      <c r="D259" s="2">
        <v>0</v>
      </c>
      <c r="E259" s="2">
        <v>0</v>
      </c>
      <c r="F259" s="2">
        <f>VLOOKUP(Share13[[#This Row],[Station]],[11]!Share13[[Station]:[Q1''2025]],6,0)</f>
        <v>0</v>
      </c>
      <c r="G259" s="2">
        <f>Share13[[#This Row],[Q1''2025]]-Share13[[#This Row],[Q4''2024]]</f>
        <v>0</v>
      </c>
    </row>
    <row r="260" spans="1:7" x14ac:dyDescent="0.45">
      <c r="A260" s="3" t="s">
        <v>380</v>
      </c>
      <c r="B260" s="2">
        <v>0</v>
      </c>
      <c r="C260" s="2">
        <v>0</v>
      </c>
      <c r="D260" s="2">
        <v>0</v>
      </c>
      <c r="E260" s="2">
        <v>0</v>
      </c>
      <c r="F260" s="2">
        <f>VLOOKUP(Share13[[#This Row],[Station]],[11]!Share13[[Station]:[Q1''2025]],6,0)</f>
        <v>0</v>
      </c>
      <c r="G260" s="2">
        <f>Share13[[#This Row],[Q1''2025]]-Share13[[#This Row],[Q4''2024]]</f>
        <v>0</v>
      </c>
    </row>
    <row r="261" spans="1:7" x14ac:dyDescent="0.45">
      <c r="A261" s="3" t="s">
        <v>154</v>
      </c>
      <c r="B261" s="2">
        <v>0</v>
      </c>
      <c r="C261" s="2">
        <v>0</v>
      </c>
      <c r="D261" s="2">
        <v>0</v>
      </c>
      <c r="E261" s="2">
        <v>0</v>
      </c>
      <c r="F261" s="2">
        <f>VLOOKUP(Share13[[#This Row],[Station]],[11]!Share13[[Station]:[Q1''2025]],6,0)</f>
        <v>0</v>
      </c>
      <c r="G261" s="2">
        <f>Share13[[#This Row],[Q1''2025]]-Share13[[#This Row],[Q4''2024]]</f>
        <v>0</v>
      </c>
    </row>
    <row r="262" spans="1:7" x14ac:dyDescent="0.45">
      <c r="A262" s="3" t="s">
        <v>349</v>
      </c>
      <c r="B262" s="2">
        <v>0</v>
      </c>
      <c r="C262" s="2">
        <v>0</v>
      </c>
      <c r="D262" s="2">
        <v>0</v>
      </c>
      <c r="E262" s="2">
        <v>0</v>
      </c>
      <c r="F262" s="2">
        <f>VLOOKUP(Share13[[#This Row],[Station]],[11]!Share13[[Station]:[Q1''2025]],6,0)</f>
        <v>0</v>
      </c>
      <c r="G262" s="2">
        <f>Share13[[#This Row],[Q1''2025]]-Share13[[#This Row],[Q4''2024]]</f>
        <v>0</v>
      </c>
    </row>
    <row r="263" spans="1:7" x14ac:dyDescent="0.45">
      <c r="A263" s="3" t="s">
        <v>348</v>
      </c>
      <c r="B263" s="2">
        <v>0</v>
      </c>
      <c r="C263" s="2">
        <v>0</v>
      </c>
      <c r="D263" s="2">
        <v>0</v>
      </c>
      <c r="E263" s="2">
        <v>0</v>
      </c>
      <c r="F263" s="2">
        <f>VLOOKUP(Share13[[#This Row],[Station]],[11]!Share13[[Station]:[Q1''2025]],6,0)</f>
        <v>0</v>
      </c>
      <c r="G263" s="2">
        <f>Share13[[#This Row],[Q1''2025]]-Share13[[#This Row],[Q4''2024]]</f>
        <v>0</v>
      </c>
    </row>
    <row r="264" spans="1:7" x14ac:dyDescent="0.45">
      <c r="A264" s="3" t="s">
        <v>223</v>
      </c>
      <c r="B264" s="2">
        <v>0</v>
      </c>
      <c r="C264" s="2">
        <v>0</v>
      </c>
      <c r="D264" s="2">
        <v>0</v>
      </c>
      <c r="E264" s="2">
        <v>0</v>
      </c>
      <c r="F264" s="2">
        <f>VLOOKUP(Share13[[#This Row],[Station]],[11]!Share13[[Station]:[Q1''2025]],6,0)</f>
        <v>0</v>
      </c>
      <c r="G264" s="2">
        <f>Share13[[#This Row],[Q1''2025]]-Share13[[#This Row],[Q4''2024]]</f>
        <v>0</v>
      </c>
    </row>
    <row r="265" spans="1:7" x14ac:dyDescent="0.45">
      <c r="A265" s="3" t="s">
        <v>230</v>
      </c>
      <c r="B265" s="2">
        <v>0</v>
      </c>
      <c r="C265" s="2">
        <v>0</v>
      </c>
      <c r="D265" s="2">
        <v>0</v>
      </c>
      <c r="E265" s="2">
        <v>0</v>
      </c>
      <c r="F265" s="2">
        <f>VLOOKUP(Share13[[#This Row],[Station]],[11]!Share13[[Station]:[Q1''2025]],6,0)</f>
        <v>0</v>
      </c>
      <c r="G265" s="2">
        <f>Share13[[#This Row],[Q1''2025]]-Share13[[#This Row],[Q4''2024]]</f>
        <v>0</v>
      </c>
    </row>
    <row r="266" spans="1:7" x14ac:dyDescent="0.45">
      <c r="A266" s="3" t="s">
        <v>150</v>
      </c>
      <c r="B266" s="2">
        <v>0</v>
      </c>
      <c r="C266" s="2">
        <v>0</v>
      </c>
      <c r="D266" s="2">
        <v>0</v>
      </c>
      <c r="E266" s="2">
        <v>0</v>
      </c>
      <c r="F266" s="2">
        <f>VLOOKUP(Share13[[#This Row],[Station]],[11]!Share13[[Station]:[Q1''2025]],6,0)</f>
        <v>0</v>
      </c>
      <c r="G266" s="2">
        <f>Share13[[#This Row],[Q1''2025]]-Share13[[#This Row],[Q4''2024]]</f>
        <v>0</v>
      </c>
    </row>
    <row r="267" spans="1:7" x14ac:dyDescent="0.45">
      <c r="A267" s="3" t="s">
        <v>80</v>
      </c>
      <c r="B267" s="2">
        <v>0</v>
      </c>
      <c r="C267" s="2">
        <v>0</v>
      </c>
      <c r="D267" s="2">
        <v>0</v>
      </c>
      <c r="E267" s="2">
        <v>0</v>
      </c>
      <c r="F267" s="2">
        <f>VLOOKUP(Share13[[#This Row],[Station]],[11]!Share13[[Station]:[Q1''2025]],6,0)</f>
        <v>0</v>
      </c>
      <c r="G267" s="2">
        <f>Share13[[#This Row],[Q1''2025]]-Share13[[#This Row],[Q4''2024]]</f>
        <v>0</v>
      </c>
    </row>
    <row r="268" spans="1:7" x14ac:dyDescent="0.45">
      <c r="A268" s="3" t="s">
        <v>166</v>
      </c>
      <c r="B268" s="2">
        <v>0</v>
      </c>
      <c r="C268" s="2">
        <v>0</v>
      </c>
      <c r="D268" s="2">
        <v>0</v>
      </c>
      <c r="E268" s="2">
        <v>0</v>
      </c>
      <c r="F268" s="2">
        <f>VLOOKUP(Share13[[#This Row],[Station]],[11]!Share13[[Station]:[Q1''2025]],6,0)</f>
        <v>0</v>
      </c>
      <c r="G268" s="2">
        <f>Share13[[#This Row],[Q1''2025]]-Share13[[#This Row],[Q4''2024]]</f>
        <v>0</v>
      </c>
    </row>
    <row r="269" spans="1:7" x14ac:dyDescent="0.45">
      <c r="A269" s="3" t="s">
        <v>436</v>
      </c>
      <c r="B269" s="2">
        <v>0</v>
      </c>
      <c r="C269" s="2">
        <v>7.673335160317896E-4</v>
      </c>
      <c r="D269" s="2">
        <v>0</v>
      </c>
      <c r="E269" s="2">
        <v>0</v>
      </c>
      <c r="F269" s="2">
        <f>VLOOKUP(Share13[[#This Row],[Station]],[11]!Share13[[Station]:[Q1''2025]],6,0)</f>
        <v>0</v>
      </c>
      <c r="G269" s="2">
        <f>Share13[[#This Row],[Q1''2025]]-Share13[[#This Row],[Q4''2024]]</f>
        <v>0</v>
      </c>
    </row>
    <row r="270" spans="1:7" x14ac:dyDescent="0.45">
      <c r="A270" s="3" t="s">
        <v>169</v>
      </c>
      <c r="B270" s="2">
        <v>0</v>
      </c>
      <c r="C270" s="2">
        <v>0</v>
      </c>
      <c r="D270" s="2">
        <v>0</v>
      </c>
      <c r="E270" s="2">
        <v>0</v>
      </c>
      <c r="F270" s="2">
        <f>VLOOKUP(Share13[[#This Row],[Station]],[11]!Share13[[Station]:[Q1''2025]],6,0)</f>
        <v>0</v>
      </c>
      <c r="G270" s="2">
        <f>Share13[[#This Row],[Q1''2025]]-Share13[[#This Row],[Q4''2024]]</f>
        <v>0</v>
      </c>
    </row>
    <row r="271" spans="1:7" x14ac:dyDescent="0.45">
      <c r="A271" s="3" t="s">
        <v>382</v>
      </c>
      <c r="B271" s="2">
        <v>1.7465215113232811E-4</v>
      </c>
      <c r="C271" s="2">
        <v>0</v>
      </c>
      <c r="D271" s="2">
        <v>0</v>
      </c>
      <c r="E271" s="2">
        <v>0</v>
      </c>
      <c r="F271" s="2">
        <f>VLOOKUP(Share13[[#This Row],[Station]],[11]!Share13[[Station]:[Q1''2025]],6,0)</f>
        <v>0</v>
      </c>
      <c r="G271" s="2">
        <f>Share13[[#This Row],[Q1''2025]]-Share13[[#This Row],[Q4''2024]]</f>
        <v>0</v>
      </c>
    </row>
    <row r="272" spans="1:7" x14ac:dyDescent="0.45">
      <c r="A272" s="3" t="s">
        <v>205</v>
      </c>
      <c r="B272" s="2">
        <v>0</v>
      </c>
      <c r="C272" s="2">
        <v>0</v>
      </c>
      <c r="D272" s="2">
        <v>0</v>
      </c>
      <c r="E272" s="2">
        <v>0</v>
      </c>
      <c r="F272" s="2">
        <f>VLOOKUP(Share13[[#This Row],[Station]],[11]!Share13[[Station]:[Q1''2025]],6,0)</f>
        <v>0</v>
      </c>
      <c r="G272" s="2">
        <f>Share13[[#This Row],[Q1''2025]]-Share13[[#This Row],[Q4''2024]]</f>
        <v>0</v>
      </c>
    </row>
    <row r="273" spans="1:7" x14ac:dyDescent="0.45">
      <c r="A273" s="3" t="s">
        <v>473</v>
      </c>
      <c r="B273" s="2">
        <v>0</v>
      </c>
      <c r="C273" s="2">
        <v>0</v>
      </c>
      <c r="D273" s="2">
        <v>2.631578947368421E-4</v>
      </c>
      <c r="E273" s="2">
        <v>0</v>
      </c>
      <c r="F273" s="2">
        <f>VLOOKUP(Share13[[#This Row],[Station]],[11]!Share13[[Station]:[Q1''2025]],6,0)</f>
        <v>0</v>
      </c>
      <c r="G273" s="2">
        <f>Share13[[#This Row],[Q1''2025]]-Share13[[#This Row],[Q4''2024]]</f>
        <v>0</v>
      </c>
    </row>
    <row r="274" spans="1:7" x14ac:dyDescent="0.45">
      <c r="A274" s="3" t="s">
        <v>243</v>
      </c>
      <c r="B274" s="2">
        <v>0</v>
      </c>
      <c r="C274" s="2">
        <v>0</v>
      </c>
      <c r="D274" s="2">
        <v>5.2631578947368417E-5</v>
      </c>
      <c r="E274" s="2">
        <v>0</v>
      </c>
      <c r="F274" s="2">
        <f>VLOOKUP(Share13[[#This Row],[Station]],[11]!Share13[[Station]:[Q1''2025]],6,0)</f>
        <v>0</v>
      </c>
      <c r="G274" s="2">
        <f>Share13[[#This Row],[Q1''2025]]-Share13[[#This Row],[Q4''2024]]</f>
        <v>0</v>
      </c>
    </row>
    <row r="275" spans="1:7" x14ac:dyDescent="0.45">
      <c r="A275" s="3" t="s">
        <v>352</v>
      </c>
      <c r="B275" s="2">
        <v>0</v>
      </c>
      <c r="C275" s="2">
        <v>0</v>
      </c>
      <c r="D275" s="2">
        <v>0</v>
      </c>
      <c r="E275" s="2">
        <v>0</v>
      </c>
      <c r="F275" s="2">
        <f>VLOOKUP(Share13[[#This Row],[Station]],[11]!Share13[[Station]:[Q1''2025]],6,0)</f>
        <v>0</v>
      </c>
      <c r="G275" s="2">
        <f>Share13[[#This Row],[Q1''2025]]-Share13[[#This Row],[Q4''2024]]</f>
        <v>0</v>
      </c>
    </row>
    <row r="276" spans="1:7" x14ac:dyDescent="0.45">
      <c r="A276" s="3" t="s">
        <v>302</v>
      </c>
      <c r="B276" s="2">
        <v>0</v>
      </c>
      <c r="C276" s="2">
        <v>0</v>
      </c>
      <c r="D276" s="2">
        <v>0</v>
      </c>
      <c r="E276" s="2">
        <v>0</v>
      </c>
      <c r="F276" s="2">
        <f>VLOOKUP(Share13[[#This Row],[Station]],[11]!Share13[[Station]:[Q1''2025]],6,0)</f>
        <v>0</v>
      </c>
      <c r="G276" s="2">
        <f>Share13[[#This Row],[Q1''2025]]-Share13[[#This Row],[Q4''2024]]</f>
        <v>0</v>
      </c>
    </row>
    <row r="277" spans="1:7" x14ac:dyDescent="0.45">
      <c r="A277" s="3" t="s">
        <v>299</v>
      </c>
      <c r="B277" s="2">
        <v>0</v>
      </c>
      <c r="C277" s="2">
        <v>0</v>
      </c>
      <c r="D277" s="2">
        <v>5.2631578947368417E-5</v>
      </c>
      <c r="E277" s="2">
        <v>0</v>
      </c>
      <c r="F277" s="2">
        <f>VLOOKUP(Share13[[#This Row],[Station]],[11]!Share13[[Station]:[Q1''2025]],6,0)</f>
        <v>0</v>
      </c>
      <c r="G277" s="2">
        <f>Share13[[#This Row],[Q1''2025]]-Share13[[#This Row],[Q4''2024]]</f>
        <v>0</v>
      </c>
    </row>
    <row r="278" spans="1:7" x14ac:dyDescent="0.45">
      <c r="A278" s="3" t="s">
        <v>156</v>
      </c>
      <c r="B278" s="2">
        <v>0</v>
      </c>
      <c r="C278" s="2">
        <v>0</v>
      </c>
      <c r="D278" s="2">
        <v>0</v>
      </c>
      <c r="E278" s="2">
        <v>0</v>
      </c>
      <c r="F278" s="2">
        <f>VLOOKUP(Share13[[#This Row],[Station]],[11]!Share13[[Station]:[Q1''2025]],6,0)</f>
        <v>0</v>
      </c>
      <c r="G278" s="2">
        <f>Share13[[#This Row],[Q1''2025]]-Share13[[#This Row],[Q4''2024]]</f>
        <v>0</v>
      </c>
    </row>
    <row r="279" spans="1:7" x14ac:dyDescent="0.45">
      <c r="A279" s="3" t="s">
        <v>171</v>
      </c>
      <c r="B279" s="2">
        <v>0</v>
      </c>
      <c r="C279" s="2">
        <v>0</v>
      </c>
      <c r="D279" s="2">
        <v>0</v>
      </c>
      <c r="E279" s="2">
        <v>0</v>
      </c>
      <c r="F279" s="2">
        <f>VLOOKUP(Share13[[#This Row],[Station]],[11]!Share13[[Station]:[Q1''2025]],6,0)</f>
        <v>0</v>
      </c>
      <c r="G279" s="2">
        <f>Share13[[#This Row],[Q1''2025]]-Share13[[#This Row],[Q4''2024]]</f>
        <v>0</v>
      </c>
    </row>
    <row r="280" spans="1:7" x14ac:dyDescent="0.45">
      <c r="A280" s="3" t="s">
        <v>347</v>
      </c>
      <c r="B280" s="2">
        <v>0</v>
      </c>
      <c r="C280" s="2">
        <v>0</v>
      </c>
      <c r="D280" s="2">
        <v>0</v>
      </c>
      <c r="E280" s="2">
        <v>0</v>
      </c>
      <c r="F280" s="2">
        <f>VLOOKUP(Share13[[#This Row],[Station]],[11]!Share13[[Station]:[Q1''2025]],6,0)</f>
        <v>0</v>
      </c>
      <c r="G280" s="2">
        <f>Share13[[#This Row],[Q1''2025]]-Share13[[#This Row],[Q4''2024]]</f>
        <v>0</v>
      </c>
    </row>
    <row r="281" spans="1:7" x14ac:dyDescent="0.45">
      <c r="A281" s="3" t="s">
        <v>341</v>
      </c>
      <c r="B281" s="2">
        <v>0</v>
      </c>
      <c r="C281" s="2">
        <v>0</v>
      </c>
      <c r="D281" s="2">
        <v>0</v>
      </c>
      <c r="E281" s="2">
        <v>0</v>
      </c>
      <c r="F281" s="2">
        <f>VLOOKUP(Share13[[#This Row],[Station]],[11]!Share13[[Station]:[Q1''2025]],6,0)</f>
        <v>0</v>
      </c>
      <c r="G281" s="2">
        <f>Share13[[#This Row],[Q1''2025]]-Share13[[#This Row],[Q4''2024]]</f>
        <v>0</v>
      </c>
    </row>
    <row r="282" spans="1:7" x14ac:dyDescent="0.45">
      <c r="A282" s="3" t="s">
        <v>459</v>
      </c>
      <c r="B282" s="2">
        <v>0</v>
      </c>
      <c r="C282" s="2">
        <v>5.4809536859413543E-5</v>
      </c>
      <c r="D282" s="2">
        <v>0</v>
      </c>
      <c r="E282" s="2">
        <v>0</v>
      </c>
      <c r="F282" s="2">
        <f>VLOOKUP(Share13[[#This Row],[Station]],[11]!Share13[[Station]:[Q1''2025]],6,0)</f>
        <v>0</v>
      </c>
      <c r="G282" s="2">
        <f>Share13[[#This Row],[Q1''2025]]-Share13[[#This Row],[Q4''2024]]</f>
        <v>0</v>
      </c>
    </row>
    <row r="283" spans="1:7" x14ac:dyDescent="0.45">
      <c r="A283" s="3" t="s">
        <v>378</v>
      </c>
      <c r="B283" s="2">
        <v>0</v>
      </c>
      <c r="C283" s="2">
        <v>0</v>
      </c>
      <c r="D283" s="2">
        <v>0</v>
      </c>
      <c r="E283" s="2">
        <v>0</v>
      </c>
      <c r="F283" s="2">
        <f>VLOOKUP(Share13[[#This Row],[Station]],[11]!Share13[[Station]:[Q1''2025]],6,0)</f>
        <v>0</v>
      </c>
      <c r="G283" s="2">
        <f>Share13[[#This Row],[Q1''2025]]-Share13[[#This Row],[Q4''2024]]</f>
        <v>0</v>
      </c>
    </row>
    <row r="284" spans="1:7" x14ac:dyDescent="0.45">
      <c r="A284" s="3" t="s">
        <v>462</v>
      </c>
      <c r="B284" s="2">
        <v>0</v>
      </c>
      <c r="C284" s="2">
        <v>0</v>
      </c>
      <c r="D284" s="2">
        <v>5.2631578947368417E-5</v>
      </c>
      <c r="E284" s="2">
        <v>0</v>
      </c>
      <c r="F284" s="2">
        <f>VLOOKUP(Share13[[#This Row],[Station]],[11]!Share13[[Station]:[Q1''2025]],6,0)</f>
        <v>0</v>
      </c>
      <c r="G284" s="2">
        <f>Share13[[#This Row],[Q1''2025]]-Share13[[#This Row],[Q4''2024]]</f>
        <v>0</v>
      </c>
    </row>
    <row r="285" spans="1:7" x14ac:dyDescent="0.45">
      <c r="A285" s="3" t="s">
        <v>374</v>
      </c>
      <c r="B285" s="2">
        <v>0</v>
      </c>
      <c r="C285" s="2">
        <v>0</v>
      </c>
      <c r="D285" s="2">
        <v>0</v>
      </c>
      <c r="E285" s="2">
        <v>0</v>
      </c>
      <c r="F285" s="2">
        <f>VLOOKUP(Share13[[#This Row],[Station]],[11]!Share13[[Station]:[Q1''2025]],6,0)</f>
        <v>0</v>
      </c>
      <c r="G285" s="2">
        <f>Share13[[#This Row],[Q1''2025]]-Share13[[#This Row],[Q4''2024]]</f>
        <v>0</v>
      </c>
    </row>
    <row r="286" spans="1:7" x14ac:dyDescent="0.45">
      <c r="A286" s="3" t="s">
        <v>177</v>
      </c>
      <c r="B286" s="2">
        <v>0</v>
      </c>
      <c r="C286" s="2">
        <v>0</v>
      </c>
      <c r="D286" s="2">
        <v>0</v>
      </c>
      <c r="E286" s="2">
        <v>0</v>
      </c>
      <c r="F286" s="2">
        <f>VLOOKUP(Share13[[#This Row],[Station]],[11]!Share13[[Station]:[Q1''2025]],6,0)</f>
        <v>0</v>
      </c>
      <c r="G286" s="2">
        <f>Share13[[#This Row],[Q1''2025]]-Share13[[#This Row],[Q4''2024]]</f>
        <v>0</v>
      </c>
    </row>
    <row r="287" spans="1:7" x14ac:dyDescent="0.45">
      <c r="A287" s="3" t="s">
        <v>440</v>
      </c>
      <c r="B287" s="2">
        <v>0</v>
      </c>
      <c r="C287" s="2">
        <v>0</v>
      </c>
      <c r="D287" s="2">
        <v>0</v>
      </c>
      <c r="E287" s="2">
        <v>0</v>
      </c>
      <c r="F287" s="2">
        <f>VLOOKUP(Share13[[#This Row],[Station]],[11]!Share13[[Station]:[Q1''2025]],6,0)</f>
        <v>0</v>
      </c>
      <c r="G287" s="2">
        <f>Share13[[#This Row],[Q1''2025]]-Share13[[#This Row],[Q4''2024]]</f>
        <v>0</v>
      </c>
    </row>
    <row r="288" spans="1:7" x14ac:dyDescent="0.45">
      <c r="A288" s="3" t="s">
        <v>294</v>
      </c>
      <c r="B288" s="2">
        <v>0</v>
      </c>
      <c r="C288" s="2">
        <v>0</v>
      </c>
      <c r="D288" s="2">
        <v>0</v>
      </c>
      <c r="E288" s="2">
        <v>0</v>
      </c>
      <c r="F288" s="2">
        <f>VLOOKUP(Share13[[#This Row],[Station]],[11]!Share13[[Station]:[Q1''2025]],6,0)</f>
        <v>0</v>
      </c>
      <c r="G288" s="2">
        <f>Share13[[#This Row],[Q1''2025]]-Share13[[#This Row],[Q4''2024]]</f>
        <v>0</v>
      </c>
    </row>
    <row r="289" spans="1:7" x14ac:dyDescent="0.45">
      <c r="A289" s="3" t="s">
        <v>377</v>
      </c>
      <c r="B289" s="2">
        <v>0</v>
      </c>
      <c r="C289" s="2">
        <v>0</v>
      </c>
      <c r="D289" s="2">
        <v>0</v>
      </c>
      <c r="E289" s="2">
        <v>0</v>
      </c>
      <c r="F289" s="2">
        <f>VLOOKUP(Share13[[#This Row],[Station]],[11]!Share13[[Station]:[Q1''2025]],6,0)</f>
        <v>0</v>
      </c>
      <c r="G289" s="2">
        <f>Share13[[#This Row],[Q1''2025]]-Share13[[#This Row],[Q4''2024]]</f>
        <v>0</v>
      </c>
    </row>
    <row r="290" spans="1:7" x14ac:dyDescent="0.45">
      <c r="A290" s="3" t="s">
        <v>293</v>
      </c>
      <c r="B290" s="2">
        <v>0</v>
      </c>
      <c r="C290" s="2">
        <v>0</v>
      </c>
      <c r="D290" s="2">
        <v>0</v>
      </c>
      <c r="E290" s="2">
        <v>0</v>
      </c>
      <c r="F290" s="2">
        <f>VLOOKUP(Share13[[#This Row],[Station]],[11]!Share13[[Station]:[Q1''2025]],6,0)</f>
        <v>0</v>
      </c>
      <c r="G290" s="2">
        <f>Share13[[#This Row],[Q1''2025]]-Share13[[#This Row],[Q4''2024]]</f>
        <v>0</v>
      </c>
    </row>
    <row r="291" spans="1:7" x14ac:dyDescent="0.45">
      <c r="A291" s="3" t="s">
        <v>313</v>
      </c>
      <c r="B291" s="2">
        <v>0</v>
      </c>
      <c r="C291" s="2">
        <v>0</v>
      </c>
      <c r="D291" s="2">
        <v>3.1578947368421048E-4</v>
      </c>
      <c r="E291" s="2">
        <v>0</v>
      </c>
      <c r="F291" s="2">
        <f>VLOOKUP(Share13[[#This Row],[Station]],[11]!Share13[[Station]:[Q1''2025]],6,0)</f>
        <v>0</v>
      </c>
      <c r="G291" s="2">
        <f>Share13[[#This Row],[Q1''2025]]-Share13[[#This Row],[Q4''2024]]</f>
        <v>0</v>
      </c>
    </row>
    <row r="292" spans="1:7" x14ac:dyDescent="0.45">
      <c r="A292" s="3" t="s">
        <v>351</v>
      </c>
      <c r="B292" s="2">
        <v>0</v>
      </c>
      <c r="C292" s="2">
        <v>0</v>
      </c>
      <c r="D292" s="2">
        <v>0</v>
      </c>
      <c r="E292" s="2">
        <v>0</v>
      </c>
      <c r="F292" s="2">
        <f>VLOOKUP(Share13[[#This Row],[Station]],[11]!Share13[[Station]:[Q1''2025]],6,0)</f>
        <v>0</v>
      </c>
      <c r="G292" s="2">
        <f>Share13[[#This Row],[Q1''2025]]-Share13[[#This Row],[Q4''2024]]</f>
        <v>0</v>
      </c>
    </row>
    <row r="293" spans="1:7" x14ac:dyDescent="0.45">
      <c r="A293" s="3" t="s">
        <v>298</v>
      </c>
      <c r="B293" s="2">
        <v>0</v>
      </c>
      <c r="C293" s="2">
        <v>0</v>
      </c>
      <c r="D293" s="2">
        <v>0</v>
      </c>
      <c r="E293" s="2">
        <v>0</v>
      </c>
      <c r="F293" s="2">
        <f>VLOOKUP(Share13[[#This Row],[Station]],[11]!Share13[[Station]:[Q1''2025]],6,0)</f>
        <v>0</v>
      </c>
      <c r="G293" s="2">
        <f>Share13[[#This Row],[Q1''2025]]-Share13[[#This Row],[Q4''2024]]</f>
        <v>0</v>
      </c>
    </row>
    <row r="294" spans="1:7" x14ac:dyDescent="0.45">
      <c r="A294" s="3" t="s">
        <v>345</v>
      </c>
      <c r="B294" s="2">
        <v>0</v>
      </c>
      <c r="C294" s="2">
        <v>0</v>
      </c>
      <c r="D294" s="2">
        <v>1.0526315789473681E-4</v>
      </c>
      <c r="E294" s="2">
        <v>0</v>
      </c>
      <c r="F294" s="2">
        <f>VLOOKUP(Share13[[#This Row],[Station]],[11]!Share13[[Station]:[Q1''2025]],6,0)</f>
        <v>0</v>
      </c>
      <c r="G294" s="2">
        <f>Share13[[#This Row],[Q1''2025]]-Share13[[#This Row],[Q4''2024]]</f>
        <v>0</v>
      </c>
    </row>
    <row r="295" spans="1:7" x14ac:dyDescent="0.45">
      <c r="A295" s="3" t="s">
        <v>157</v>
      </c>
      <c r="B295" s="2">
        <v>0</v>
      </c>
      <c r="C295" s="2">
        <v>0</v>
      </c>
      <c r="D295" s="2">
        <v>0</v>
      </c>
      <c r="E295" s="2">
        <v>0</v>
      </c>
      <c r="F295" s="2">
        <f>VLOOKUP(Share13[[#This Row],[Station]],[11]!Share13[[Station]:[Q1''2025]],6,0)</f>
        <v>0</v>
      </c>
      <c r="G295" s="2">
        <f>Share13[[#This Row],[Q1''2025]]-Share13[[#This Row],[Q4''2024]]</f>
        <v>0</v>
      </c>
    </row>
    <row r="296" spans="1:7" x14ac:dyDescent="0.45">
      <c r="A296" s="3" t="s">
        <v>183</v>
      </c>
      <c r="B296" s="2">
        <v>0</v>
      </c>
      <c r="C296" s="2">
        <v>0</v>
      </c>
      <c r="D296" s="2">
        <v>0</v>
      </c>
      <c r="E296" s="2">
        <v>0</v>
      </c>
      <c r="F296" s="2">
        <f>VLOOKUP(Share13[[#This Row],[Station]],[11]!Share13[[Station]:[Q1''2025]],6,0)</f>
        <v>0</v>
      </c>
      <c r="G296" s="2">
        <f>Share13[[#This Row],[Q1''2025]]-Share13[[#This Row],[Q4''2024]]</f>
        <v>0</v>
      </c>
    </row>
    <row r="297" spans="1:7" x14ac:dyDescent="0.45">
      <c r="A297" s="3" t="s">
        <v>346</v>
      </c>
      <c r="B297" s="2">
        <v>0</v>
      </c>
      <c r="C297" s="2">
        <v>0</v>
      </c>
      <c r="D297" s="2">
        <v>0</v>
      </c>
      <c r="E297" s="2">
        <v>0</v>
      </c>
      <c r="F297" s="2">
        <f>VLOOKUP(Share13[[#This Row],[Station]],[11]!Share13[[Station]:[Q1''2025]],6,0)</f>
        <v>0</v>
      </c>
      <c r="G297" s="2">
        <f>Share13[[#This Row],[Q1''2025]]-Share13[[#This Row],[Q4''2024]]</f>
        <v>0</v>
      </c>
    </row>
    <row r="298" spans="1:7" x14ac:dyDescent="0.45">
      <c r="A298" s="3" t="s">
        <v>368</v>
      </c>
      <c r="B298" s="2">
        <v>5.8217383710776025E-5</v>
      </c>
      <c r="C298" s="2">
        <v>5.4809536859413543E-5</v>
      </c>
      <c r="D298" s="2">
        <v>0</v>
      </c>
      <c r="E298" s="2">
        <v>0</v>
      </c>
      <c r="F298" s="2">
        <f>VLOOKUP(Share13[[#This Row],[Station]],[11]!Share13[[Station]:[Q1''2025]],6,0)</f>
        <v>0</v>
      </c>
      <c r="G298" s="2">
        <f>Share13[[#This Row],[Q1''2025]]-Share13[[#This Row],[Q4''2024]]</f>
        <v>0</v>
      </c>
    </row>
    <row r="299" spans="1:7" x14ac:dyDescent="0.45">
      <c r="A299" s="3" t="s">
        <v>16</v>
      </c>
      <c r="B299" s="2">
        <v>2.6197822669849218E-3</v>
      </c>
      <c r="C299" s="2">
        <v>0</v>
      </c>
      <c r="D299" s="2">
        <v>0</v>
      </c>
      <c r="E299" s="2">
        <v>0</v>
      </c>
      <c r="F299" s="2">
        <f>VLOOKUP(Share13[[#This Row],[Station]],[11]!Share13[[Station]:[Q1''2025]],6,0)</f>
        <v>0</v>
      </c>
      <c r="G299" s="2">
        <f>Share13[[#This Row],[Q1''2025]]-Share13[[#This Row],[Q4''2024]]</f>
        <v>0</v>
      </c>
    </row>
    <row r="300" spans="1:7" x14ac:dyDescent="0.45">
      <c r="A300" s="3" t="s">
        <v>372</v>
      </c>
      <c r="B300" s="2">
        <v>0</v>
      </c>
      <c r="C300" s="2">
        <v>1.096190737188271E-4</v>
      </c>
      <c r="D300" s="2">
        <v>0</v>
      </c>
      <c r="E300" s="2">
        <v>0</v>
      </c>
      <c r="F300" s="2">
        <f>VLOOKUP(Share13[[#This Row],[Station]],[11]!Share13[[Station]:[Q1''2025]],6,0)</f>
        <v>0</v>
      </c>
      <c r="G300" s="2">
        <f>Share13[[#This Row],[Q1''2025]]-Share13[[#This Row],[Q4''2024]]</f>
        <v>0</v>
      </c>
    </row>
    <row r="301" spans="1:7" x14ac:dyDescent="0.45">
      <c r="A301" s="3" t="s">
        <v>373</v>
      </c>
      <c r="B301" s="2">
        <v>0</v>
      </c>
      <c r="C301" s="2">
        <v>0</v>
      </c>
      <c r="D301" s="2">
        <v>0</v>
      </c>
      <c r="E301" s="2">
        <v>0</v>
      </c>
      <c r="F301" s="2">
        <f>VLOOKUP(Share13[[#This Row],[Station]],[11]!Share13[[Station]:[Q1''2025]],6,0)</f>
        <v>0</v>
      </c>
      <c r="G301" s="2">
        <f>Share13[[#This Row],[Q1''2025]]-Share13[[#This Row],[Q4''2024]]</f>
        <v>0</v>
      </c>
    </row>
    <row r="302" spans="1:7" x14ac:dyDescent="0.45">
      <c r="A302" s="3" t="s">
        <v>241</v>
      </c>
      <c r="B302" s="2">
        <v>0</v>
      </c>
      <c r="C302" s="2">
        <v>0</v>
      </c>
      <c r="D302" s="2">
        <v>0</v>
      </c>
      <c r="E302" s="2">
        <v>0</v>
      </c>
      <c r="F302" s="2">
        <f>VLOOKUP(Share13[[#This Row],[Station]],[11]!Share13[[Station]:[Q1''2025]],6,0)</f>
        <v>0</v>
      </c>
      <c r="G302" s="2">
        <f>Share13[[#This Row],[Q1''2025]]-Share13[[#This Row],[Q4''2024]]</f>
        <v>0</v>
      </c>
    </row>
    <row r="303" spans="1:7" x14ac:dyDescent="0.45">
      <c r="A303" s="3" t="s">
        <v>300</v>
      </c>
      <c r="B303" s="2">
        <v>0</v>
      </c>
      <c r="C303" s="2">
        <v>0</v>
      </c>
      <c r="D303" s="2">
        <v>0</v>
      </c>
      <c r="E303" s="2">
        <v>0</v>
      </c>
      <c r="F303" s="2">
        <f>VLOOKUP(Share13[[#This Row],[Station]],[11]!Share13[[Station]:[Q1''2025]],6,0)</f>
        <v>0</v>
      </c>
      <c r="G303" s="2">
        <f>Share13[[#This Row],[Q1''2025]]-Share13[[#This Row],[Q4''2024]]</f>
        <v>0</v>
      </c>
    </row>
    <row r="304" spans="1:7" x14ac:dyDescent="0.45">
      <c r="A304" s="3" t="s">
        <v>235</v>
      </c>
      <c r="B304" s="2">
        <v>0</v>
      </c>
      <c r="C304" s="2">
        <v>2.1923814743765421E-3</v>
      </c>
      <c r="D304" s="2">
        <v>1.5789473684210529E-4</v>
      </c>
      <c r="E304" s="2">
        <v>0</v>
      </c>
      <c r="F304" s="2">
        <f>VLOOKUP(Share13[[#This Row],[Station]],[11]!Share13[[Station]:[Q1''2025]],6,0)</f>
        <v>0</v>
      </c>
      <c r="G304" s="2">
        <f>Share13[[#This Row],[Q1''2025]]-Share13[[#This Row],[Q4''2024]]</f>
        <v>0</v>
      </c>
    </row>
    <row r="305" spans="1:7" x14ac:dyDescent="0.45">
      <c r="A305" s="3" t="s">
        <v>343</v>
      </c>
      <c r="B305" s="2">
        <v>1.7465215113232811E-4</v>
      </c>
      <c r="C305" s="2">
        <v>0</v>
      </c>
      <c r="D305" s="2">
        <v>0</v>
      </c>
      <c r="E305" s="2">
        <v>0</v>
      </c>
      <c r="F305" s="2">
        <f>VLOOKUP(Share13[[#This Row],[Station]],[11]!Share13[[Station]:[Q1''2025]],6,0)</f>
        <v>0</v>
      </c>
      <c r="G305" s="2">
        <f>Share13[[#This Row],[Q1''2025]]-Share13[[#This Row],[Q4''2024]]</f>
        <v>0</v>
      </c>
    </row>
    <row r="306" spans="1:7" x14ac:dyDescent="0.45">
      <c r="A306" s="3" t="s">
        <v>50</v>
      </c>
      <c r="B306" s="2">
        <v>5.8217383710776025E-5</v>
      </c>
      <c r="C306" s="2">
        <v>0</v>
      </c>
      <c r="D306" s="2">
        <v>0</v>
      </c>
      <c r="E306" s="2">
        <v>0</v>
      </c>
      <c r="F306" s="2">
        <f>VLOOKUP(Share13[[#This Row],[Station]],[11]!Share13[[Station]:[Q1''2025]],6,0)</f>
        <v>0</v>
      </c>
      <c r="G306" s="2">
        <f>Share13[[#This Row],[Q1''2025]]-Share13[[#This Row],[Q4''2024]]</f>
        <v>0</v>
      </c>
    </row>
    <row r="307" spans="1:7" x14ac:dyDescent="0.45">
      <c r="A307" s="3" t="s">
        <v>68</v>
      </c>
      <c r="B307" s="2">
        <v>0</v>
      </c>
      <c r="C307" s="2">
        <v>0</v>
      </c>
      <c r="D307" s="2">
        <v>0</v>
      </c>
      <c r="E307" s="2">
        <v>0</v>
      </c>
      <c r="F307" s="2">
        <f>VLOOKUP(Share13[[#This Row],[Station]],[11]!Share13[[Station]:[Q1''2025]],6,0)</f>
        <v>0</v>
      </c>
      <c r="G307" s="2">
        <f>Share13[[#This Row],[Q1''2025]]-Share13[[#This Row],[Q4''2024]]</f>
        <v>0</v>
      </c>
    </row>
    <row r="308" spans="1:7" x14ac:dyDescent="0.45">
      <c r="A308" s="3" t="s">
        <v>60</v>
      </c>
      <c r="B308" s="2">
        <v>0</v>
      </c>
      <c r="C308" s="2">
        <v>0</v>
      </c>
      <c r="D308" s="2">
        <v>0</v>
      </c>
      <c r="E308" s="2">
        <v>0</v>
      </c>
      <c r="F308" s="2">
        <f>VLOOKUP(Share13[[#This Row],[Station]],[11]!Share13[[Station]:[Q1''2025]],6,0)</f>
        <v>0</v>
      </c>
      <c r="G308" s="2">
        <f>Share13[[#This Row],[Q1''2025]]-Share13[[#This Row],[Q4''2024]]</f>
        <v>0</v>
      </c>
    </row>
    <row r="309" spans="1:7" x14ac:dyDescent="0.45">
      <c r="A309" s="3" t="s">
        <v>69</v>
      </c>
      <c r="B309" s="2">
        <v>0</v>
      </c>
      <c r="C309" s="2">
        <v>0</v>
      </c>
      <c r="D309" s="2">
        <v>0</v>
      </c>
      <c r="E309" s="2">
        <v>0</v>
      </c>
      <c r="F309" s="2">
        <f>VLOOKUP(Share13[[#This Row],[Station]],[11]!Share13[[Station]:[Q1''2025]],6,0)</f>
        <v>0</v>
      </c>
      <c r="G309" s="2">
        <f>Share13[[#This Row],[Q1''2025]]-Share13[[#This Row],[Q4''2024]]</f>
        <v>0</v>
      </c>
    </row>
    <row r="310" spans="1:7" x14ac:dyDescent="0.45">
      <c r="A310" s="3" t="s">
        <v>65</v>
      </c>
      <c r="B310" s="2">
        <v>0</v>
      </c>
      <c r="C310" s="2">
        <v>0</v>
      </c>
      <c r="D310" s="2">
        <v>0</v>
      </c>
      <c r="E310" s="2">
        <v>0</v>
      </c>
      <c r="F310" s="2">
        <f>VLOOKUP(Share13[[#This Row],[Station]],[11]!Share13[[Station]:[Q1''2025]],6,0)</f>
        <v>0</v>
      </c>
      <c r="G310" s="2">
        <f>Share13[[#This Row],[Q1''2025]]-Share13[[#This Row],[Q4''2024]]</f>
        <v>0</v>
      </c>
    </row>
    <row r="311" spans="1:7" x14ac:dyDescent="0.45">
      <c r="A311" s="3" t="s">
        <v>64</v>
      </c>
      <c r="B311" s="2">
        <v>0</v>
      </c>
      <c r="C311" s="2">
        <v>0</v>
      </c>
      <c r="D311" s="2">
        <v>0</v>
      </c>
      <c r="E311" s="2">
        <v>0</v>
      </c>
      <c r="F311" s="2">
        <f>VLOOKUP(Share13[[#This Row],[Station]],[11]!Share13[[Station]:[Q1''2025]],6,0)</f>
        <v>0</v>
      </c>
      <c r="G311" s="2">
        <f>Share13[[#This Row],[Q1''2025]]-Share13[[#This Row],[Q4''2024]]</f>
        <v>0</v>
      </c>
    </row>
    <row r="312" spans="1:7" x14ac:dyDescent="0.45">
      <c r="A312" s="3" t="s">
        <v>63</v>
      </c>
      <c r="B312" s="2">
        <v>0</v>
      </c>
      <c r="C312" s="2">
        <v>0</v>
      </c>
      <c r="D312" s="2">
        <v>0</v>
      </c>
      <c r="E312" s="2">
        <v>0</v>
      </c>
      <c r="F312" s="2">
        <f>VLOOKUP(Share13[[#This Row],[Station]],[11]!Share13[[Station]:[Q1''2025]],6,0)</f>
        <v>0</v>
      </c>
      <c r="G312" s="2">
        <f>Share13[[#This Row],[Q1''2025]]-Share13[[#This Row],[Q4''2024]]</f>
        <v>0</v>
      </c>
    </row>
    <row r="313" spans="1:7" x14ac:dyDescent="0.45">
      <c r="A313" s="3" t="s">
        <v>178</v>
      </c>
      <c r="B313" s="2">
        <v>9.8969552308319272E-4</v>
      </c>
      <c r="C313" s="2">
        <v>0</v>
      </c>
      <c r="D313" s="2">
        <v>0</v>
      </c>
      <c r="E313" s="2">
        <v>0</v>
      </c>
      <c r="F313" s="2">
        <f>VLOOKUP(Share13[[#This Row],[Station]],[11]!Share13[[Station]:[Q1''2025]],6,0)</f>
        <v>0</v>
      </c>
      <c r="G313" s="2">
        <f>Share13[[#This Row],[Q1''2025]]-Share13[[#This Row],[Q4''2024]]</f>
        <v>0</v>
      </c>
    </row>
    <row r="314" spans="1:7" x14ac:dyDescent="0.45">
      <c r="A314" s="3" t="s">
        <v>66</v>
      </c>
      <c r="B314" s="2">
        <v>0</v>
      </c>
      <c r="C314" s="2">
        <v>0</v>
      </c>
      <c r="D314" s="2">
        <v>3.6842105263157896E-4</v>
      </c>
      <c r="E314" s="2">
        <v>0</v>
      </c>
      <c r="F314" s="2">
        <f>VLOOKUP(Share13[[#This Row],[Station]],[11]!Share13[[Station]:[Q1''2025]],6,0)</f>
        <v>0</v>
      </c>
      <c r="G314" s="2">
        <f>Share13[[#This Row],[Q1''2025]]-Share13[[#This Row],[Q4''2024]]</f>
        <v>0</v>
      </c>
    </row>
    <row r="315" spans="1:7" x14ac:dyDescent="0.45">
      <c r="A315" s="3" t="s">
        <v>210</v>
      </c>
      <c r="B315" s="2">
        <v>0</v>
      </c>
      <c r="C315" s="2">
        <v>0</v>
      </c>
      <c r="D315" s="2">
        <v>1.0526315789473681E-4</v>
      </c>
      <c r="E315" s="2">
        <v>0</v>
      </c>
      <c r="F315" s="2">
        <f>VLOOKUP(Share13[[#This Row],[Station]],[11]!Share13[[Station]:[Q1''2025]],6,0)</f>
        <v>0</v>
      </c>
      <c r="G315" s="2">
        <f>Share13[[#This Row],[Q1''2025]]-Share13[[#This Row],[Q4''2024]]</f>
        <v>0</v>
      </c>
    </row>
    <row r="316" spans="1:7" x14ac:dyDescent="0.45">
      <c r="A316" s="3" t="s">
        <v>306</v>
      </c>
      <c r="B316" s="2">
        <v>0</v>
      </c>
      <c r="C316" s="2">
        <v>0</v>
      </c>
      <c r="D316" s="2">
        <v>0</v>
      </c>
      <c r="E316" s="2">
        <v>0</v>
      </c>
      <c r="F316" s="2">
        <f>VLOOKUP(Share13[[#This Row],[Station]],[11]!Share13[[Station]:[Q1''2025]],6,0)</f>
        <v>0</v>
      </c>
      <c r="G316" s="2">
        <f>Share13[[#This Row],[Q1''2025]]-Share13[[#This Row],[Q4''2024]]</f>
        <v>0</v>
      </c>
    </row>
    <row r="317" spans="1:7" x14ac:dyDescent="0.45">
      <c r="A317" s="3" t="s">
        <v>125</v>
      </c>
      <c r="B317" s="2">
        <v>0</v>
      </c>
      <c r="C317" s="2">
        <v>0</v>
      </c>
      <c r="D317" s="2">
        <v>0</v>
      </c>
      <c r="E317" s="2">
        <v>0</v>
      </c>
      <c r="F317" s="2">
        <f>VLOOKUP(Share13[[#This Row],[Station]],[11]!Share13[[Station]:[Q1''2025]],6,0)</f>
        <v>0</v>
      </c>
      <c r="G317" s="2">
        <f>Share13[[#This Row],[Q1''2025]]-Share13[[#This Row],[Q4''2024]]</f>
        <v>0</v>
      </c>
    </row>
    <row r="318" spans="1:7" x14ac:dyDescent="0.45">
      <c r="A318" s="3" t="s">
        <v>486</v>
      </c>
      <c r="B318" s="2">
        <v>0</v>
      </c>
      <c r="C318" s="2">
        <v>0</v>
      </c>
      <c r="D318" s="2">
        <v>0</v>
      </c>
      <c r="E318" s="2">
        <v>0</v>
      </c>
      <c r="F318" s="2">
        <f>VLOOKUP(Share13[[#This Row],[Station]],[11]!Share13[[Station]:[Q1''2025]],6,0)</f>
        <v>0</v>
      </c>
      <c r="G318" s="2">
        <f>Share13[[#This Row],[Q1''2025]]-Share13[[#This Row],[Q4''2024]]</f>
        <v>0</v>
      </c>
    </row>
    <row r="319" spans="1:7" x14ac:dyDescent="0.45">
      <c r="A319" s="3" t="s">
        <v>77</v>
      </c>
      <c r="B319" s="2">
        <v>1.6300867439017288E-3</v>
      </c>
      <c r="C319" s="2">
        <v>1.644286105782406E-4</v>
      </c>
      <c r="D319" s="2">
        <v>2.631578947368421E-4</v>
      </c>
      <c r="E319" s="2">
        <v>0</v>
      </c>
      <c r="F319" s="2">
        <f>VLOOKUP(Share13[[#This Row],[Station]],[11]!Share13[[Station]:[Q1''2025]],6,0)</f>
        <v>0</v>
      </c>
      <c r="G319" s="2">
        <f>Share13[[#This Row],[Q1''2025]]-Share13[[#This Row],[Q4''2024]]</f>
        <v>0</v>
      </c>
    </row>
    <row r="320" spans="1:7" x14ac:dyDescent="0.45">
      <c r="A320" s="3" t="s">
        <v>227</v>
      </c>
      <c r="B320" s="2">
        <v>0</v>
      </c>
      <c r="C320" s="2">
        <v>0</v>
      </c>
      <c r="D320" s="2">
        <v>0</v>
      </c>
      <c r="E320" s="2">
        <v>0</v>
      </c>
      <c r="F320" s="2">
        <f>VLOOKUP(Share13[[#This Row],[Station]],[11]!Share13[[Station]:[Q1''2025]],6,0)</f>
        <v>0</v>
      </c>
      <c r="G320" s="2">
        <f>Share13[[#This Row],[Q1''2025]]-Share13[[#This Row],[Q4''2024]]</f>
        <v>0</v>
      </c>
    </row>
    <row r="321" spans="1:7" x14ac:dyDescent="0.45">
      <c r="A321" s="3" t="s">
        <v>124</v>
      </c>
      <c r="B321" s="2">
        <v>0</v>
      </c>
      <c r="C321" s="2">
        <v>0</v>
      </c>
      <c r="D321" s="2">
        <v>0</v>
      </c>
      <c r="E321" s="2">
        <v>0</v>
      </c>
      <c r="F321" s="2">
        <f>VLOOKUP(Share13[[#This Row],[Station]],[11]!Share13[[Station]:[Q1''2025]],6,0)</f>
        <v>0</v>
      </c>
      <c r="G321" s="2">
        <f>Share13[[#This Row],[Q1''2025]]-Share13[[#This Row],[Q4''2024]]</f>
        <v>0</v>
      </c>
    </row>
    <row r="322" spans="1:7" x14ac:dyDescent="0.45">
      <c r="A322" s="3" t="s">
        <v>122</v>
      </c>
      <c r="B322" s="2">
        <v>5.8217383710776025E-5</v>
      </c>
      <c r="C322" s="2">
        <v>3.288572211564812E-4</v>
      </c>
      <c r="D322" s="2">
        <v>0</v>
      </c>
      <c r="E322" s="2">
        <v>0</v>
      </c>
      <c r="F322" s="2">
        <f>VLOOKUP(Share13[[#This Row],[Station]],[11]!Share13[[Station]:[Q1''2025]],6,0)</f>
        <v>0</v>
      </c>
      <c r="G322" s="2">
        <f>Share13[[#This Row],[Q1''2025]]-Share13[[#This Row],[Q4''2024]]</f>
        <v>0</v>
      </c>
    </row>
    <row r="323" spans="1:7" x14ac:dyDescent="0.45">
      <c r="A323" s="3" t="s">
        <v>71</v>
      </c>
      <c r="B323" s="2">
        <v>0</v>
      </c>
      <c r="C323" s="2">
        <v>0</v>
      </c>
      <c r="D323" s="2">
        <v>0</v>
      </c>
      <c r="E323" s="2">
        <v>0</v>
      </c>
      <c r="F323" s="2">
        <f>VLOOKUP(Share13[[#This Row],[Station]],[11]!Share13[[Station]:[Q1''2025]],6,0)</f>
        <v>0</v>
      </c>
      <c r="G323" s="2">
        <f>Share13[[#This Row],[Q1''2025]]-Share13[[#This Row],[Q4''2024]]</f>
        <v>0</v>
      </c>
    </row>
    <row r="324" spans="1:7" x14ac:dyDescent="0.45">
      <c r="A324" s="3" t="s">
        <v>74</v>
      </c>
      <c r="B324" s="2">
        <v>0</v>
      </c>
      <c r="C324" s="2">
        <v>0</v>
      </c>
      <c r="D324" s="2">
        <v>0</v>
      </c>
      <c r="E324" s="2">
        <v>0</v>
      </c>
      <c r="F324" s="2">
        <f>VLOOKUP(Share13[[#This Row],[Station]],[11]!Share13[[Station]:[Q1''2025]],6,0)</f>
        <v>0</v>
      </c>
      <c r="G324" s="2">
        <f>Share13[[#This Row],[Q1''2025]]-Share13[[#This Row],[Q4''2024]]</f>
        <v>0</v>
      </c>
    </row>
    <row r="325" spans="1:7" x14ac:dyDescent="0.45">
      <c r="A325" s="3" t="s">
        <v>209</v>
      </c>
      <c r="B325" s="2">
        <v>0</v>
      </c>
      <c r="C325" s="2">
        <v>0</v>
      </c>
      <c r="D325" s="2">
        <v>0</v>
      </c>
      <c r="E325" s="2">
        <v>0</v>
      </c>
      <c r="F325" s="2">
        <f>VLOOKUP(Share13[[#This Row],[Station]],[11]!Share13[[Station]:[Q1''2025]],6,0)</f>
        <v>0</v>
      </c>
      <c r="G325" s="2">
        <f>Share13[[#This Row],[Q1''2025]]-Share13[[#This Row],[Q4''2024]]</f>
        <v>0</v>
      </c>
    </row>
    <row r="326" spans="1:7" x14ac:dyDescent="0.45">
      <c r="A326" s="3" t="s">
        <v>54</v>
      </c>
      <c r="B326" s="2">
        <v>0</v>
      </c>
      <c r="C326" s="2">
        <v>0</v>
      </c>
      <c r="D326" s="2">
        <v>5.263157894736842E-4</v>
      </c>
      <c r="E326" s="2">
        <v>0</v>
      </c>
      <c r="F326" s="2">
        <f>VLOOKUP(Share13[[#This Row],[Station]],[11]!Share13[[Station]:[Q1''2025]],6,0)</f>
        <v>0</v>
      </c>
      <c r="G326" s="2">
        <f>Share13[[#This Row],[Q1''2025]]-Share13[[#This Row],[Q4''2024]]</f>
        <v>0</v>
      </c>
    </row>
    <row r="327" spans="1:7" x14ac:dyDescent="0.45">
      <c r="A327" s="3" t="s">
        <v>512</v>
      </c>
      <c r="B327" s="2">
        <v>0</v>
      </c>
      <c r="C327" s="2">
        <v>0</v>
      </c>
      <c r="D327" s="2">
        <v>0</v>
      </c>
      <c r="E327" s="2">
        <v>0</v>
      </c>
      <c r="F327" s="2">
        <f>VLOOKUP(Share13[[#This Row],[Station]],[11]!Share13[[Station]:[Q1''2025]],6,0)</f>
        <v>0</v>
      </c>
      <c r="G327" s="2">
        <f>Share13[[#This Row],[Q1''2025]]-Share13[[#This Row],[Q4''2024]]</f>
        <v>0</v>
      </c>
    </row>
    <row r="328" spans="1:7" x14ac:dyDescent="0.45">
      <c r="A328" s="3" t="s">
        <v>470</v>
      </c>
      <c r="B328" s="2">
        <v>0</v>
      </c>
      <c r="C328" s="2">
        <v>0</v>
      </c>
      <c r="D328" s="2">
        <v>5.2631578947368417E-5</v>
      </c>
      <c r="E328" s="2">
        <v>0</v>
      </c>
      <c r="F328" s="2">
        <f>VLOOKUP(Share13[[#This Row],[Station]],[11]!Share13[[Station]:[Q1''2025]],6,0)</f>
        <v>0</v>
      </c>
      <c r="G328" s="2">
        <f>Share13[[#This Row],[Q1''2025]]-Share13[[#This Row],[Q4''2024]]</f>
        <v>0</v>
      </c>
    </row>
    <row r="329" spans="1:7" x14ac:dyDescent="0.45">
      <c r="A329" s="3" t="s">
        <v>517</v>
      </c>
      <c r="B329" s="2">
        <v>0</v>
      </c>
      <c r="C329" s="2">
        <v>0</v>
      </c>
      <c r="D329" s="2">
        <v>0</v>
      </c>
      <c r="E329" s="2">
        <v>0</v>
      </c>
      <c r="F329" s="2">
        <f>VLOOKUP(Share13[[#This Row],[Station]],[11]!Share13[[Station]:[Q1''2025]],6,0)</f>
        <v>0</v>
      </c>
      <c r="G329" s="2">
        <f>Share13[[#This Row],[Q1''2025]]-Share13[[#This Row],[Q4''2024]]</f>
        <v>0</v>
      </c>
    </row>
    <row r="330" spans="1:7" x14ac:dyDescent="0.45">
      <c r="A330" s="3" t="s">
        <v>95</v>
      </c>
      <c r="B330" s="2">
        <v>0</v>
      </c>
      <c r="C330" s="2">
        <v>0</v>
      </c>
      <c r="D330" s="2">
        <v>0</v>
      </c>
      <c r="E330" s="2">
        <v>0</v>
      </c>
      <c r="F330" s="2">
        <f>VLOOKUP(Share13[[#This Row],[Station]],[11]!Share13[[Station]:[Q1''2025]],6,0)</f>
        <v>0</v>
      </c>
      <c r="G330" s="2">
        <f>Share13[[#This Row],[Q1''2025]]-Share13[[#This Row],[Q4''2024]]</f>
        <v>0</v>
      </c>
    </row>
    <row r="331" spans="1:7" x14ac:dyDescent="0.45">
      <c r="A331" s="3" t="s">
        <v>441</v>
      </c>
      <c r="B331" s="2">
        <v>0</v>
      </c>
      <c r="C331" s="2">
        <v>1.096190737188271E-4</v>
      </c>
      <c r="D331" s="2">
        <v>0</v>
      </c>
      <c r="E331" s="2">
        <v>0</v>
      </c>
      <c r="F331" s="2">
        <f>VLOOKUP(Share13[[#This Row],[Station]],[11]!Share13[[Station]:[Q1''2025]],6,0)</f>
        <v>0</v>
      </c>
      <c r="G331" s="2">
        <f>Share13[[#This Row],[Q1''2025]]-Share13[[#This Row],[Q4''2024]]</f>
        <v>0</v>
      </c>
    </row>
    <row r="332" spans="1:7" x14ac:dyDescent="0.45">
      <c r="A332" s="3" t="s">
        <v>505</v>
      </c>
      <c r="B332" s="2">
        <v>0</v>
      </c>
      <c r="C332" s="2">
        <v>0</v>
      </c>
      <c r="D332" s="2">
        <v>0</v>
      </c>
      <c r="E332" s="2">
        <v>0</v>
      </c>
      <c r="F332" s="2">
        <f>VLOOKUP(Share13[[#This Row],[Station]],[11]!Share13[[Station]:[Q1''2025]],6,0)</f>
        <v>0</v>
      </c>
      <c r="G332" s="2">
        <f>Share13[[#This Row],[Q1''2025]]-Share13[[#This Row],[Q4''2024]]</f>
        <v>0</v>
      </c>
    </row>
    <row r="333" spans="1:7" x14ac:dyDescent="0.45">
      <c r="A333" s="3" t="s">
        <v>51</v>
      </c>
      <c r="B333" s="2">
        <v>0</v>
      </c>
      <c r="C333" s="2">
        <v>0</v>
      </c>
      <c r="D333" s="2">
        <v>4.2105263157894745E-4</v>
      </c>
      <c r="E333" s="2">
        <v>0</v>
      </c>
      <c r="F333" s="2">
        <f>VLOOKUP(Share13[[#This Row],[Station]],[11]!Share13[[Station]:[Q1''2025]],6,0)</f>
        <v>0</v>
      </c>
      <c r="G333" s="2">
        <f>Share13[[#This Row],[Q1''2025]]-Share13[[#This Row],[Q4''2024]]</f>
        <v>0</v>
      </c>
    </row>
    <row r="334" spans="1:7" x14ac:dyDescent="0.45">
      <c r="A334" s="3" t="s">
        <v>200</v>
      </c>
      <c r="B334" s="2">
        <v>0</v>
      </c>
      <c r="C334" s="2">
        <v>0</v>
      </c>
      <c r="D334" s="2">
        <v>0</v>
      </c>
      <c r="E334" s="2">
        <v>0</v>
      </c>
      <c r="F334" s="2">
        <f>VLOOKUP(Share13[[#This Row],[Station]],[11]!Share13[[Station]:[Q1''2025]],6,0)</f>
        <v>0</v>
      </c>
      <c r="G334" s="2">
        <f>Share13[[#This Row],[Q1''2025]]-Share13[[#This Row],[Q4''2024]]</f>
        <v>0</v>
      </c>
    </row>
    <row r="335" spans="1:7" x14ac:dyDescent="0.45">
      <c r="A335" s="3" t="s">
        <v>55</v>
      </c>
      <c r="B335" s="2">
        <v>0</v>
      </c>
      <c r="C335" s="2">
        <v>0</v>
      </c>
      <c r="D335" s="2">
        <v>0</v>
      </c>
      <c r="E335" s="2">
        <v>0</v>
      </c>
      <c r="F335" s="2">
        <f>VLOOKUP(Share13[[#This Row],[Station]],[11]!Share13[[Station]:[Q1''2025]],6,0)</f>
        <v>0</v>
      </c>
      <c r="G335" s="2">
        <f>Share13[[#This Row],[Q1''2025]]-Share13[[#This Row],[Q4''2024]]</f>
        <v>0</v>
      </c>
    </row>
    <row r="336" spans="1:7" x14ac:dyDescent="0.45">
      <c r="A336" s="3" t="s">
        <v>56</v>
      </c>
      <c r="B336" s="2">
        <v>1.164347674215521E-4</v>
      </c>
      <c r="C336" s="2">
        <v>0</v>
      </c>
      <c r="D336" s="2">
        <v>0</v>
      </c>
      <c r="E336" s="2">
        <v>0</v>
      </c>
      <c r="F336" s="2">
        <f>VLOOKUP(Share13[[#This Row],[Station]],[11]!Share13[[Station]:[Q1''2025]],6,0)</f>
        <v>0</v>
      </c>
      <c r="G336" s="2">
        <f>Share13[[#This Row],[Q1''2025]]-Share13[[#This Row],[Q4''2024]]</f>
        <v>0</v>
      </c>
    </row>
    <row r="337" spans="1:7" x14ac:dyDescent="0.45">
      <c r="A337" s="3" t="s">
        <v>162</v>
      </c>
      <c r="B337" s="2">
        <v>0</v>
      </c>
      <c r="C337" s="2">
        <v>0</v>
      </c>
      <c r="D337" s="2">
        <v>0</v>
      </c>
      <c r="E337" s="2">
        <v>0</v>
      </c>
      <c r="F337" s="2">
        <f>VLOOKUP(Share13[[#This Row],[Station]],[11]!Share13[[Station]:[Q1''2025]],6,0)</f>
        <v>0</v>
      </c>
      <c r="G337" s="2">
        <f>Share13[[#This Row],[Q1''2025]]-Share13[[#This Row],[Q4''2024]]</f>
        <v>0</v>
      </c>
    </row>
    <row r="338" spans="1:7" x14ac:dyDescent="0.45">
      <c r="A338" s="3" t="s">
        <v>453</v>
      </c>
      <c r="B338" s="2">
        <v>0</v>
      </c>
      <c r="C338" s="2">
        <v>2.7404768429706771E-4</v>
      </c>
      <c r="D338" s="2">
        <v>4.7368421052631566E-4</v>
      </c>
      <c r="E338" s="2">
        <v>0</v>
      </c>
      <c r="F338" s="2">
        <f>VLOOKUP(Share13[[#This Row],[Station]],[11]!Share13[[Station]:[Q1''2025]],6,0)</f>
        <v>0</v>
      </c>
      <c r="G338" s="2">
        <f>Share13[[#This Row],[Q1''2025]]-Share13[[#This Row],[Q4''2024]]</f>
        <v>0</v>
      </c>
    </row>
    <row r="339" spans="1:7" x14ac:dyDescent="0.45">
      <c r="A339" s="3" t="s">
        <v>101</v>
      </c>
      <c r="B339" s="2">
        <v>5.8217383710776025E-5</v>
      </c>
      <c r="C339" s="2">
        <v>0</v>
      </c>
      <c r="D339" s="2">
        <v>2.1052631578947372E-4</v>
      </c>
      <c r="E339" s="2">
        <v>0</v>
      </c>
      <c r="F339" s="2">
        <f>VLOOKUP(Share13[[#This Row],[Station]],[11]!Share13[[Station]:[Q1''2025]],6,0)</f>
        <v>0</v>
      </c>
      <c r="G339" s="2">
        <f>Share13[[#This Row],[Q1''2025]]-Share13[[#This Row],[Q4''2024]]</f>
        <v>0</v>
      </c>
    </row>
    <row r="340" spans="1:7" x14ac:dyDescent="0.45">
      <c r="A340" s="3" t="s">
        <v>100</v>
      </c>
      <c r="B340" s="2">
        <v>0</v>
      </c>
      <c r="C340" s="2">
        <v>5.4809536859413543E-5</v>
      </c>
      <c r="D340" s="2">
        <v>0</v>
      </c>
      <c r="E340" s="2">
        <v>0</v>
      </c>
      <c r="F340" s="2">
        <f>VLOOKUP(Share13[[#This Row],[Station]],[11]!Share13[[Station]:[Q1''2025]],6,0)</f>
        <v>0</v>
      </c>
      <c r="G340" s="2">
        <f>Share13[[#This Row],[Q1''2025]]-Share13[[#This Row],[Q4''2024]]</f>
        <v>0</v>
      </c>
    </row>
    <row r="341" spans="1:7" x14ac:dyDescent="0.45">
      <c r="A341" s="3" t="s">
        <v>104</v>
      </c>
      <c r="B341" s="2">
        <v>0</v>
      </c>
      <c r="C341" s="2">
        <v>0</v>
      </c>
      <c r="D341" s="2">
        <v>0</v>
      </c>
      <c r="E341" s="2">
        <v>0</v>
      </c>
      <c r="F341" s="2">
        <f>VLOOKUP(Share13[[#This Row],[Station]],[11]!Share13[[Station]:[Q1''2025]],6,0)</f>
        <v>0</v>
      </c>
      <c r="G341" s="2">
        <f>Share13[[#This Row],[Q1''2025]]-Share13[[#This Row],[Q4''2024]]</f>
        <v>0</v>
      </c>
    </row>
    <row r="342" spans="1:7" x14ac:dyDescent="0.45">
      <c r="A342" s="3" t="s">
        <v>211</v>
      </c>
      <c r="B342" s="2">
        <v>0</v>
      </c>
      <c r="C342" s="2">
        <v>0</v>
      </c>
      <c r="D342" s="2">
        <v>0</v>
      </c>
      <c r="E342" s="2">
        <v>0</v>
      </c>
      <c r="F342" s="2">
        <f>VLOOKUP(Share13[[#This Row],[Station]],[11]!Share13[[Station]:[Q1''2025]],6,0)</f>
        <v>0</v>
      </c>
      <c r="G342" s="2">
        <f>Share13[[#This Row],[Q1''2025]]-Share13[[#This Row],[Q4''2024]]</f>
        <v>0</v>
      </c>
    </row>
    <row r="343" spans="1:7" x14ac:dyDescent="0.45">
      <c r="A343" s="3" t="s">
        <v>212</v>
      </c>
      <c r="B343" s="2">
        <v>0</v>
      </c>
      <c r="C343" s="2">
        <v>0</v>
      </c>
      <c r="D343" s="2">
        <v>0</v>
      </c>
      <c r="E343" s="2">
        <v>0</v>
      </c>
      <c r="F343" s="2">
        <f>VLOOKUP(Share13[[#This Row],[Station]],[11]!Share13[[Station]:[Q1''2025]],6,0)</f>
        <v>0</v>
      </c>
      <c r="G343" s="2">
        <f>Share13[[#This Row],[Q1''2025]]-Share13[[#This Row],[Q4''2024]]</f>
        <v>0</v>
      </c>
    </row>
    <row r="344" spans="1:7" x14ac:dyDescent="0.45">
      <c r="A344" s="3" t="s">
        <v>120</v>
      </c>
      <c r="B344" s="2">
        <v>0</v>
      </c>
      <c r="C344" s="2">
        <v>0</v>
      </c>
      <c r="D344" s="2">
        <v>0</v>
      </c>
      <c r="E344" s="2">
        <v>0</v>
      </c>
      <c r="F344" s="2">
        <f>VLOOKUP(Share13[[#This Row],[Station]],[11]!Share13[[Station]:[Q1''2025]],6,0)</f>
        <v>0</v>
      </c>
      <c r="G344" s="2">
        <f>Share13[[#This Row],[Q1''2025]]-Share13[[#This Row],[Q4''2024]]</f>
        <v>0</v>
      </c>
    </row>
    <row r="345" spans="1:7" x14ac:dyDescent="0.45">
      <c r="A345" s="3" t="s">
        <v>487</v>
      </c>
      <c r="B345" s="2">
        <v>0</v>
      </c>
      <c r="C345" s="2">
        <v>0</v>
      </c>
      <c r="D345" s="2">
        <v>5.2631578947368417E-5</v>
      </c>
      <c r="E345" s="2">
        <v>0</v>
      </c>
      <c r="F345" s="2">
        <f>VLOOKUP(Share13[[#This Row],[Station]],[11]!Share13[[Station]:[Q1''2025]],6,0)</f>
        <v>0</v>
      </c>
      <c r="G345" s="2">
        <f>Share13[[#This Row],[Q1''2025]]-Share13[[#This Row],[Q4''2024]]</f>
        <v>0</v>
      </c>
    </row>
    <row r="346" spans="1:7" x14ac:dyDescent="0.45">
      <c r="A346" s="3" t="s">
        <v>112</v>
      </c>
      <c r="B346" s="2">
        <v>0</v>
      </c>
      <c r="C346" s="2">
        <v>0</v>
      </c>
      <c r="D346" s="2">
        <v>0</v>
      </c>
      <c r="E346" s="2">
        <v>0</v>
      </c>
      <c r="F346" s="2">
        <f>VLOOKUP(Share13[[#This Row],[Station]],[11]!Share13[[Station]:[Q1''2025]],6,0)</f>
        <v>0</v>
      </c>
      <c r="G346" s="2">
        <f>Share13[[#This Row],[Q1''2025]]-Share13[[#This Row],[Q4''2024]]</f>
        <v>0</v>
      </c>
    </row>
    <row r="347" spans="1:7" x14ac:dyDescent="0.45">
      <c r="A347" s="3" t="s">
        <v>99</v>
      </c>
      <c r="B347" s="2">
        <v>0</v>
      </c>
      <c r="C347" s="2">
        <v>0</v>
      </c>
      <c r="D347" s="2">
        <v>0</v>
      </c>
      <c r="E347" s="2">
        <v>0</v>
      </c>
      <c r="F347" s="2">
        <f>VLOOKUP(Share13[[#This Row],[Station]],[11]!Share13[[Station]:[Q1''2025]],6,0)</f>
        <v>0</v>
      </c>
      <c r="G347" s="2">
        <f>Share13[[#This Row],[Q1''2025]]-Share13[[#This Row],[Q4''2024]]</f>
        <v>0</v>
      </c>
    </row>
    <row r="348" spans="1:7" x14ac:dyDescent="0.45">
      <c r="A348" s="3" t="s">
        <v>113</v>
      </c>
      <c r="B348" s="2">
        <v>0</v>
      </c>
      <c r="C348" s="2">
        <v>0</v>
      </c>
      <c r="D348" s="2">
        <v>0</v>
      </c>
      <c r="E348" s="2">
        <v>0</v>
      </c>
      <c r="F348" s="2">
        <f>VLOOKUP(Share13[[#This Row],[Station]],[11]!Share13[[Station]:[Q1''2025]],6,0)</f>
        <v>0</v>
      </c>
      <c r="G348" s="2">
        <f>Share13[[#This Row],[Q1''2025]]-Share13[[#This Row],[Q4''2024]]</f>
        <v>0</v>
      </c>
    </row>
    <row r="349" spans="1:7" x14ac:dyDescent="0.45">
      <c r="A349" s="3" t="s">
        <v>115</v>
      </c>
      <c r="B349" s="2">
        <v>0</v>
      </c>
      <c r="C349" s="2">
        <v>0</v>
      </c>
      <c r="D349" s="2">
        <v>0</v>
      </c>
      <c r="E349" s="2">
        <v>0</v>
      </c>
      <c r="F349" s="2">
        <f>VLOOKUP(Share13[[#This Row],[Station]],[11]!Share13[[Station]:[Q1''2025]],6,0)</f>
        <v>0</v>
      </c>
      <c r="G349" s="2">
        <f>Share13[[#This Row],[Q1''2025]]-Share13[[#This Row],[Q4''2024]]</f>
        <v>0</v>
      </c>
    </row>
    <row r="350" spans="1:7" x14ac:dyDescent="0.45">
      <c r="A350" s="3" t="s">
        <v>114</v>
      </c>
      <c r="B350" s="2">
        <v>0</v>
      </c>
      <c r="C350" s="2">
        <v>0</v>
      </c>
      <c r="D350" s="2">
        <v>0</v>
      </c>
      <c r="E350" s="2">
        <v>0</v>
      </c>
      <c r="F350" s="2">
        <f>VLOOKUP(Share13[[#This Row],[Station]],[11]!Share13[[Station]:[Q1''2025]],6,0)</f>
        <v>0</v>
      </c>
      <c r="G350" s="2">
        <f>Share13[[#This Row],[Q1''2025]]-Share13[[#This Row],[Q4''2024]]</f>
        <v>0</v>
      </c>
    </row>
    <row r="351" spans="1:7" x14ac:dyDescent="0.45">
      <c r="A351" s="3" t="s">
        <v>105</v>
      </c>
      <c r="B351" s="2">
        <v>0</v>
      </c>
      <c r="C351" s="2">
        <v>0</v>
      </c>
      <c r="D351" s="2">
        <v>0</v>
      </c>
      <c r="E351" s="2">
        <v>0</v>
      </c>
      <c r="F351" s="2">
        <f>VLOOKUP(Share13[[#This Row],[Station]],[11]!Share13[[Station]:[Q1''2025]],6,0)</f>
        <v>0</v>
      </c>
      <c r="G351" s="2">
        <f>Share13[[#This Row],[Q1''2025]]-Share13[[#This Row],[Q4''2024]]</f>
        <v>0</v>
      </c>
    </row>
    <row r="352" spans="1:7" x14ac:dyDescent="0.45">
      <c r="A352" s="3" t="s">
        <v>488</v>
      </c>
      <c r="B352" s="2">
        <v>0</v>
      </c>
      <c r="C352" s="2">
        <v>0</v>
      </c>
      <c r="D352" s="2">
        <v>4.7368421052631566E-4</v>
      </c>
      <c r="E352" s="2">
        <v>0</v>
      </c>
      <c r="F352" s="2">
        <f>VLOOKUP(Share13[[#This Row],[Station]],[11]!Share13[[Station]:[Q1''2025]],6,0)</f>
        <v>0</v>
      </c>
      <c r="G352" s="2">
        <f>Share13[[#This Row],[Q1''2025]]-Share13[[#This Row],[Q4''2024]]</f>
        <v>0</v>
      </c>
    </row>
    <row r="353" spans="1:7" x14ac:dyDescent="0.45">
      <c r="A353" s="3" t="s">
        <v>204</v>
      </c>
      <c r="B353" s="2">
        <v>0</v>
      </c>
      <c r="C353" s="2">
        <v>0</v>
      </c>
      <c r="D353" s="2">
        <v>0</v>
      </c>
      <c r="E353" s="2">
        <v>0</v>
      </c>
      <c r="F353" s="2">
        <f>VLOOKUP(Share13[[#This Row],[Station]],[11]!Share13[[Station]:[Q1''2025]],6,0)</f>
        <v>0</v>
      </c>
      <c r="G353" s="2">
        <f>Share13[[#This Row],[Q1''2025]]-Share13[[#This Row],[Q4''2024]]</f>
        <v>0</v>
      </c>
    </row>
    <row r="354" spans="1:7" x14ac:dyDescent="0.45">
      <c r="A354" s="3" t="s">
        <v>107</v>
      </c>
      <c r="B354" s="2">
        <v>0</v>
      </c>
      <c r="C354" s="2">
        <v>0</v>
      </c>
      <c r="D354" s="2">
        <v>0</v>
      </c>
      <c r="E354" s="2">
        <v>0</v>
      </c>
      <c r="F354" s="2">
        <f>VLOOKUP(Share13[[#This Row],[Station]],[11]!Share13[[Station]:[Q1''2025]],6,0)</f>
        <v>0</v>
      </c>
      <c r="G354" s="2">
        <f>Share13[[#This Row],[Q1''2025]]-Share13[[#This Row],[Q4''2024]]</f>
        <v>0</v>
      </c>
    </row>
    <row r="355" spans="1:7" x14ac:dyDescent="0.45">
      <c r="A355" s="3" t="s">
        <v>129</v>
      </c>
      <c r="B355" s="2">
        <v>1.164347674215521E-4</v>
      </c>
      <c r="C355" s="2">
        <v>0</v>
      </c>
      <c r="D355" s="2">
        <v>0</v>
      </c>
      <c r="E355" s="2">
        <v>0</v>
      </c>
      <c r="F355" s="2">
        <f>VLOOKUP(Share13[[#This Row],[Station]],[11]!Share13[[Station]:[Q1''2025]],6,0)</f>
        <v>0</v>
      </c>
      <c r="G355" s="2">
        <f>Share13[[#This Row],[Q1''2025]]-Share13[[#This Row],[Q4''2024]]</f>
        <v>0</v>
      </c>
    </row>
    <row r="356" spans="1:7" x14ac:dyDescent="0.45">
      <c r="A356" s="3" t="s">
        <v>490</v>
      </c>
      <c r="B356" s="2">
        <v>0</v>
      </c>
      <c r="C356" s="2">
        <v>0</v>
      </c>
      <c r="D356" s="2">
        <v>0</v>
      </c>
      <c r="E356" s="2">
        <v>0</v>
      </c>
      <c r="F356" s="2">
        <f>VLOOKUP(Share13[[#This Row],[Station]],[11]!Share13[[Station]:[Q1''2025]],6,0)</f>
        <v>0</v>
      </c>
      <c r="G356" s="2">
        <f>Share13[[#This Row],[Q1''2025]]-Share13[[#This Row],[Q4''2024]]</f>
        <v>0</v>
      </c>
    </row>
    <row r="357" spans="1:7" x14ac:dyDescent="0.45">
      <c r="A357" s="3" t="s">
        <v>136</v>
      </c>
      <c r="B357" s="2">
        <v>0</v>
      </c>
      <c r="C357" s="2">
        <v>0</v>
      </c>
      <c r="D357" s="2">
        <v>0</v>
      </c>
      <c r="E357" s="2">
        <v>0</v>
      </c>
      <c r="F357" s="2">
        <f>VLOOKUP(Share13[[#This Row],[Station]],[11]!Share13[[Station]:[Q1''2025]],6,0)</f>
        <v>0</v>
      </c>
      <c r="G357" s="2">
        <f>Share13[[#This Row],[Q1''2025]]-Share13[[#This Row],[Q4''2024]]</f>
        <v>0</v>
      </c>
    </row>
    <row r="358" spans="1:7" x14ac:dyDescent="0.45">
      <c r="A358" s="3" t="s">
        <v>155</v>
      </c>
      <c r="B358" s="2">
        <v>0</v>
      </c>
      <c r="C358" s="2">
        <v>0</v>
      </c>
      <c r="D358" s="2">
        <v>0</v>
      </c>
      <c r="E358" s="2">
        <v>0</v>
      </c>
      <c r="F358" s="2">
        <f>VLOOKUP(Share13[[#This Row],[Station]],[11]!Share13[[Station]:[Q1''2025]],6,0)</f>
        <v>0</v>
      </c>
      <c r="G358" s="2">
        <f>Share13[[#This Row],[Q1''2025]]-Share13[[#This Row],[Q4''2024]]</f>
        <v>0</v>
      </c>
    </row>
    <row r="359" spans="1:7" x14ac:dyDescent="0.45">
      <c r="A359" s="3" t="s">
        <v>460</v>
      </c>
      <c r="B359" s="2">
        <v>0</v>
      </c>
      <c r="C359" s="2">
        <v>1.0961907371882711E-3</v>
      </c>
      <c r="D359" s="2">
        <v>0</v>
      </c>
      <c r="E359" s="2">
        <v>0</v>
      </c>
      <c r="F359" s="2">
        <f>VLOOKUP(Share13[[#This Row],[Station]],[11]!Share13[[Station]:[Q1''2025]],6,0)</f>
        <v>0</v>
      </c>
      <c r="G359" s="2">
        <f>Share13[[#This Row],[Q1''2025]]-Share13[[#This Row],[Q4''2024]]</f>
        <v>0</v>
      </c>
    </row>
    <row r="360" spans="1:7" x14ac:dyDescent="0.45">
      <c r="A360" s="3" t="s">
        <v>85</v>
      </c>
      <c r="B360" s="2">
        <v>0</v>
      </c>
      <c r="C360" s="2">
        <v>0</v>
      </c>
      <c r="D360" s="2">
        <v>0</v>
      </c>
      <c r="E360" s="2">
        <v>0</v>
      </c>
      <c r="F360" s="2">
        <f>VLOOKUP(Share13[[#This Row],[Station]],[11]!Share13[[Station]:[Q1''2025]],6,0)</f>
        <v>0</v>
      </c>
      <c r="G360" s="2">
        <f>Share13[[#This Row],[Q1''2025]]-Share13[[#This Row],[Q4''2024]]</f>
        <v>0</v>
      </c>
    </row>
    <row r="361" spans="1:7" x14ac:dyDescent="0.45">
      <c r="A361" s="3" t="s">
        <v>128</v>
      </c>
      <c r="B361" s="2">
        <v>0</v>
      </c>
      <c r="C361" s="2">
        <v>5.4809536859413554E-4</v>
      </c>
      <c r="D361" s="2">
        <v>3.1578947368421048E-4</v>
      </c>
      <c r="E361" s="2">
        <v>0</v>
      </c>
      <c r="F361" s="2">
        <f>VLOOKUP(Share13[[#This Row],[Station]],[11]!Share13[[Station]:[Q1''2025]],6,0)</f>
        <v>0</v>
      </c>
      <c r="G361" s="2">
        <f>Share13[[#This Row],[Q1''2025]]-Share13[[#This Row],[Q4''2024]]</f>
        <v>0</v>
      </c>
    </row>
    <row r="362" spans="1:7" x14ac:dyDescent="0.45">
      <c r="A362" s="3" t="s">
        <v>196</v>
      </c>
      <c r="B362" s="2">
        <v>0</v>
      </c>
      <c r="C362" s="2">
        <v>0</v>
      </c>
      <c r="D362" s="2">
        <v>0</v>
      </c>
      <c r="E362" s="2">
        <v>0</v>
      </c>
      <c r="F362" s="2">
        <f>VLOOKUP(Share13[[#This Row],[Station]],[11]!Share13[[Station]:[Q1''2025]],6,0)</f>
        <v>0</v>
      </c>
      <c r="G362" s="2">
        <f>Share13[[#This Row],[Q1''2025]]-Share13[[#This Row],[Q4''2024]]</f>
        <v>0</v>
      </c>
    </row>
    <row r="363" spans="1:7" x14ac:dyDescent="0.45">
      <c r="A363" s="3" t="s">
        <v>216</v>
      </c>
      <c r="B363" s="2">
        <v>0</v>
      </c>
      <c r="C363" s="2">
        <v>0</v>
      </c>
      <c r="D363" s="2">
        <v>0</v>
      </c>
      <c r="E363" s="2">
        <v>0</v>
      </c>
      <c r="F363" s="2">
        <f>VLOOKUP(Share13[[#This Row],[Station]],[11]!Share13[[Station]:[Q1''2025]],6,0)</f>
        <v>0</v>
      </c>
      <c r="G363" s="2">
        <f>Share13[[#This Row],[Q1''2025]]-Share13[[#This Row],[Q4''2024]]</f>
        <v>0</v>
      </c>
    </row>
    <row r="364" spans="1:7" x14ac:dyDescent="0.45">
      <c r="A364" s="3" t="s">
        <v>89</v>
      </c>
      <c r="B364" s="2">
        <v>0</v>
      </c>
      <c r="C364" s="2">
        <v>0</v>
      </c>
      <c r="D364" s="2">
        <v>0</v>
      </c>
      <c r="E364" s="2">
        <v>0</v>
      </c>
      <c r="F364" s="2">
        <f>VLOOKUP(Share13[[#This Row],[Station]],[11]!Share13[[Station]:[Q1''2025]],6,0)</f>
        <v>0</v>
      </c>
      <c r="G364" s="2">
        <f>Share13[[#This Row],[Q1''2025]]-Share13[[#This Row],[Q4''2024]]</f>
        <v>0</v>
      </c>
    </row>
    <row r="365" spans="1:7" x14ac:dyDescent="0.45">
      <c r="A365" s="3" t="s">
        <v>455</v>
      </c>
      <c r="B365" s="2">
        <v>0</v>
      </c>
      <c r="C365" s="2">
        <v>1.644286105782406E-4</v>
      </c>
      <c r="D365" s="2">
        <v>0</v>
      </c>
      <c r="E365" s="2">
        <v>0</v>
      </c>
      <c r="F365" s="2">
        <f>VLOOKUP(Share13[[#This Row],[Station]],[11]!Share13[[Station]:[Q1''2025]],6,0)</f>
        <v>0</v>
      </c>
      <c r="G365" s="2">
        <f>Share13[[#This Row],[Q1''2025]]-Share13[[#This Row],[Q4''2024]]</f>
        <v>0</v>
      </c>
    </row>
    <row r="366" spans="1:7" x14ac:dyDescent="0.45">
      <c r="A366" s="3" t="s">
        <v>140</v>
      </c>
      <c r="B366" s="2">
        <v>0</v>
      </c>
      <c r="C366" s="2">
        <v>0</v>
      </c>
      <c r="D366" s="2">
        <v>0</v>
      </c>
      <c r="E366" s="2">
        <v>0</v>
      </c>
      <c r="F366" s="2">
        <f>VLOOKUP(Share13[[#This Row],[Station]],[11]!Share13[[Station]:[Q1''2025]],6,0)</f>
        <v>0</v>
      </c>
      <c r="G366" s="2">
        <f>Share13[[#This Row],[Q1''2025]]-Share13[[#This Row],[Q4''2024]]</f>
        <v>0</v>
      </c>
    </row>
    <row r="367" spans="1:7" x14ac:dyDescent="0.45">
      <c r="A367" s="3" t="s">
        <v>143</v>
      </c>
      <c r="B367" s="2">
        <v>0</v>
      </c>
      <c r="C367" s="2">
        <v>0</v>
      </c>
      <c r="D367" s="2">
        <v>0</v>
      </c>
      <c r="E367" s="2">
        <v>0</v>
      </c>
      <c r="F367" s="2">
        <f>VLOOKUP(Share13[[#This Row],[Station]],[11]!Share13[[Station]:[Q1''2025]],6,0)</f>
        <v>0</v>
      </c>
      <c r="G367" s="2">
        <f>Share13[[#This Row],[Q1''2025]]-Share13[[#This Row],[Q4''2024]]</f>
        <v>0</v>
      </c>
    </row>
    <row r="368" spans="1:7" x14ac:dyDescent="0.45">
      <c r="A368" s="3" t="s">
        <v>84</v>
      </c>
      <c r="B368" s="2">
        <v>0</v>
      </c>
      <c r="C368" s="2">
        <v>0</v>
      </c>
      <c r="D368" s="2">
        <v>0</v>
      </c>
      <c r="E368" s="2">
        <v>0</v>
      </c>
      <c r="F368" s="2">
        <f>VLOOKUP(Share13[[#This Row],[Station]],[11]!Share13[[Station]:[Q1''2025]],6,0)</f>
        <v>0</v>
      </c>
      <c r="G368" s="2">
        <f>Share13[[#This Row],[Q1''2025]]-Share13[[#This Row],[Q4''2024]]</f>
        <v>0</v>
      </c>
    </row>
    <row r="369" spans="1:7" x14ac:dyDescent="0.45">
      <c r="A369" s="3" t="s">
        <v>131</v>
      </c>
      <c r="B369" s="2">
        <v>0</v>
      </c>
      <c r="C369" s="2">
        <v>0</v>
      </c>
      <c r="D369" s="2">
        <v>0</v>
      </c>
      <c r="E369" s="2">
        <v>0</v>
      </c>
      <c r="F369" s="2">
        <f>VLOOKUP(Share13[[#This Row],[Station]],[11]!Share13[[Station]:[Q1''2025]],6,0)</f>
        <v>0</v>
      </c>
      <c r="G369" s="2">
        <f>Share13[[#This Row],[Q1''2025]]-Share13[[#This Row],[Q4''2024]]</f>
        <v>0</v>
      </c>
    </row>
    <row r="370" spans="1:7" x14ac:dyDescent="0.45">
      <c r="A370" s="3" t="s">
        <v>127</v>
      </c>
      <c r="B370" s="2">
        <v>0</v>
      </c>
      <c r="C370" s="2">
        <v>0</v>
      </c>
      <c r="D370" s="2">
        <v>0</v>
      </c>
      <c r="E370" s="2">
        <v>0</v>
      </c>
      <c r="F370" s="2">
        <f>VLOOKUP(Share13[[#This Row],[Station]],[11]!Share13[[Station]:[Q1''2025]],6,0)</f>
        <v>0</v>
      </c>
      <c r="G370" s="2">
        <f>Share13[[#This Row],[Q1''2025]]-Share13[[#This Row],[Q4''2024]]</f>
        <v>0</v>
      </c>
    </row>
    <row r="371" spans="1:7" x14ac:dyDescent="0.45">
      <c r="A371" s="3" t="s">
        <v>75</v>
      </c>
      <c r="B371" s="2">
        <v>0</v>
      </c>
      <c r="C371" s="2">
        <v>0</v>
      </c>
      <c r="D371" s="2">
        <v>0</v>
      </c>
      <c r="E371" s="2">
        <v>0</v>
      </c>
      <c r="F371" s="2">
        <f>VLOOKUP(Share13[[#This Row],[Station]],[11]!Share13[[Station]:[Q1''2025]],6,0)</f>
        <v>0</v>
      </c>
      <c r="G371" s="2">
        <f>Share13[[#This Row],[Q1''2025]]-Share13[[#This Row],[Q4''2024]]</f>
        <v>0</v>
      </c>
    </row>
    <row r="372" spans="1:7" x14ac:dyDescent="0.45">
      <c r="A372" s="3" t="s">
        <v>139</v>
      </c>
      <c r="B372" s="2">
        <v>0</v>
      </c>
      <c r="C372" s="2">
        <v>0</v>
      </c>
      <c r="D372" s="2">
        <v>0</v>
      </c>
      <c r="E372" s="2">
        <v>0</v>
      </c>
      <c r="F372" s="2">
        <f>VLOOKUP(Share13[[#This Row],[Station]],[11]!Share13[[Station]:[Q1''2025]],6,0)</f>
        <v>0</v>
      </c>
      <c r="G372" s="2">
        <f>Share13[[#This Row],[Q1''2025]]-Share13[[#This Row],[Q4''2024]]</f>
        <v>0</v>
      </c>
    </row>
    <row r="373" spans="1:7" x14ac:dyDescent="0.45">
      <c r="A373" s="3" t="s">
        <v>145</v>
      </c>
      <c r="B373" s="2">
        <v>0</v>
      </c>
      <c r="C373" s="2">
        <v>0</v>
      </c>
      <c r="D373" s="2">
        <v>0</v>
      </c>
      <c r="E373" s="2">
        <v>0</v>
      </c>
      <c r="F373" s="2">
        <f>VLOOKUP(Share13[[#This Row],[Station]],[11]!Share13[[Station]:[Q1''2025]],6,0)</f>
        <v>0</v>
      </c>
      <c r="G373" s="2">
        <f>Share13[[#This Row],[Q1''2025]]-Share13[[#This Row],[Q4''2024]]</f>
        <v>0</v>
      </c>
    </row>
    <row r="374" spans="1:7" x14ac:dyDescent="0.45">
      <c r="A374" s="3" t="s">
        <v>467</v>
      </c>
      <c r="B374" s="2">
        <v>0</v>
      </c>
      <c r="C374" s="2">
        <v>0</v>
      </c>
      <c r="D374" s="2">
        <v>6.3157894736842106E-4</v>
      </c>
      <c r="E374" s="2">
        <v>0</v>
      </c>
      <c r="F374" s="2">
        <f>VLOOKUP(Share13[[#This Row],[Station]],[11]!Share13[[Station]:[Q1''2025]],6,0)</f>
        <v>0</v>
      </c>
      <c r="G374" s="2">
        <f>Share13[[#This Row],[Q1''2025]]-Share13[[#This Row],[Q4''2024]]</f>
        <v>0</v>
      </c>
    </row>
    <row r="375" spans="1:7" x14ac:dyDescent="0.45">
      <c r="A375" s="3" t="s">
        <v>275</v>
      </c>
      <c r="B375" s="2">
        <v>0</v>
      </c>
      <c r="C375" s="2">
        <v>0</v>
      </c>
      <c r="D375" s="2">
        <v>0</v>
      </c>
      <c r="E375" s="2">
        <v>0</v>
      </c>
      <c r="F375" s="2">
        <f>VLOOKUP(Share13[[#This Row],[Station]],[11]!Share13[[Station]:[Q1''2025]],6,0)</f>
        <v>0</v>
      </c>
      <c r="G375" s="2">
        <f>Share13[[#This Row],[Q1''2025]]-Share13[[#This Row],[Q4''2024]]</f>
        <v>0</v>
      </c>
    </row>
    <row r="376" spans="1:7" x14ac:dyDescent="0.45">
      <c r="A376" s="3" t="s">
        <v>274</v>
      </c>
      <c r="B376" s="2">
        <v>0</v>
      </c>
      <c r="C376" s="2">
        <v>0</v>
      </c>
      <c r="D376" s="2">
        <v>0</v>
      </c>
      <c r="E376" s="2">
        <v>0</v>
      </c>
      <c r="F376" s="2">
        <f>VLOOKUP(Share13[[#This Row],[Station]],[11]!Share13[[Station]:[Q1''2025]],6,0)</f>
        <v>0</v>
      </c>
      <c r="G376" s="2">
        <f>Share13[[#This Row],[Q1''2025]]-Share13[[#This Row],[Q4''2024]]</f>
        <v>0</v>
      </c>
    </row>
    <row r="377" spans="1:7" x14ac:dyDescent="0.45">
      <c r="A377" s="3" t="s">
        <v>276</v>
      </c>
      <c r="B377" s="2">
        <v>1.164347674215521E-4</v>
      </c>
      <c r="C377" s="2">
        <v>5.4809536859413543E-5</v>
      </c>
      <c r="D377" s="2">
        <v>0</v>
      </c>
      <c r="E377" s="2">
        <v>0</v>
      </c>
      <c r="F377" s="2">
        <f>VLOOKUP(Share13[[#This Row],[Station]],[11]!Share13[[Station]:[Q1''2025]],6,0)</f>
        <v>0</v>
      </c>
      <c r="G377" s="2">
        <f>Share13[[#This Row],[Q1''2025]]-Share13[[#This Row],[Q4''2024]]</f>
        <v>0</v>
      </c>
    </row>
    <row r="378" spans="1:7" x14ac:dyDescent="0.45">
      <c r="A378" s="3" t="s">
        <v>446</v>
      </c>
      <c r="B378" s="2">
        <v>0</v>
      </c>
      <c r="C378" s="2">
        <v>1.096190737188271E-4</v>
      </c>
      <c r="D378" s="2">
        <v>0</v>
      </c>
      <c r="E378" s="2">
        <v>0</v>
      </c>
      <c r="F378" s="2">
        <f>VLOOKUP(Share13[[#This Row],[Station]],[11]!Share13[[Station]:[Q1''2025]],6,0)</f>
        <v>0</v>
      </c>
      <c r="G378" s="2">
        <f>Share13[[#This Row],[Q1''2025]]-Share13[[#This Row],[Q4''2024]]</f>
        <v>0</v>
      </c>
    </row>
    <row r="379" spans="1:7" x14ac:dyDescent="0.45">
      <c r="A379" s="3" t="s">
        <v>273</v>
      </c>
      <c r="B379" s="2">
        <v>4.0752168597543226E-4</v>
      </c>
      <c r="C379" s="2">
        <v>0</v>
      </c>
      <c r="D379" s="2">
        <v>0</v>
      </c>
      <c r="E379" s="2">
        <v>0</v>
      </c>
      <c r="F379" s="2">
        <f>VLOOKUP(Share13[[#This Row],[Station]],[11]!Share13[[Station]:[Q1''2025]],6,0)</f>
        <v>0</v>
      </c>
      <c r="G379" s="2">
        <f>Share13[[#This Row],[Q1''2025]]-Share13[[#This Row],[Q4''2024]]</f>
        <v>0</v>
      </c>
    </row>
    <row r="380" spans="1:7" x14ac:dyDescent="0.45">
      <c r="A380" s="3" t="s">
        <v>76</v>
      </c>
      <c r="B380" s="2">
        <v>0</v>
      </c>
      <c r="C380" s="2">
        <v>0</v>
      </c>
      <c r="D380" s="2">
        <v>0</v>
      </c>
      <c r="E380" s="2">
        <v>0</v>
      </c>
      <c r="F380" s="2">
        <f>VLOOKUP(Share13[[#This Row],[Station]],[11]!Share13[[Station]:[Q1''2025]],6,0)</f>
        <v>0</v>
      </c>
      <c r="G380" s="2">
        <f>Share13[[#This Row],[Q1''2025]]-Share13[[#This Row],[Q4''2024]]</f>
        <v>0</v>
      </c>
    </row>
    <row r="381" spans="1:7" x14ac:dyDescent="0.45">
      <c r="A381" s="3" t="s">
        <v>270</v>
      </c>
      <c r="B381" s="2">
        <v>5.8217383710776025E-5</v>
      </c>
      <c r="C381" s="2">
        <v>0</v>
      </c>
      <c r="D381" s="2">
        <v>0</v>
      </c>
      <c r="E381" s="2">
        <v>0</v>
      </c>
      <c r="F381" s="2">
        <f>VLOOKUP(Share13[[#This Row],[Station]],[11]!Share13[[Station]:[Q1''2025]],6,0)</f>
        <v>0</v>
      </c>
      <c r="G381" s="2">
        <f>Share13[[#This Row],[Q1''2025]]-Share13[[#This Row],[Q4''2024]]</f>
        <v>0</v>
      </c>
    </row>
    <row r="382" spans="1:7" x14ac:dyDescent="0.45">
      <c r="A382" s="3" t="s">
        <v>271</v>
      </c>
      <c r="B382" s="2">
        <v>0</v>
      </c>
      <c r="C382" s="2">
        <v>0</v>
      </c>
      <c r="D382" s="2">
        <v>1.0526315789473681E-4</v>
      </c>
      <c r="E382" s="2">
        <v>0</v>
      </c>
      <c r="F382" s="2">
        <f>VLOOKUP(Share13[[#This Row],[Station]],[11]!Share13[[Station]:[Q1''2025]],6,0)</f>
        <v>0</v>
      </c>
      <c r="G382" s="2">
        <f>Share13[[#This Row],[Q1''2025]]-Share13[[#This Row],[Q4''2024]]</f>
        <v>0</v>
      </c>
    </row>
    <row r="383" spans="1:7" x14ac:dyDescent="0.45">
      <c r="A383" s="3" t="s">
        <v>167</v>
      </c>
      <c r="B383" s="2">
        <v>0</v>
      </c>
      <c r="C383" s="2">
        <v>0</v>
      </c>
      <c r="D383" s="2">
        <v>0</v>
      </c>
      <c r="E383" s="2">
        <v>0</v>
      </c>
      <c r="F383" s="2">
        <f>VLOOKUP(Share13[[#This Row],[Station]],[11]!Share13[[Station]:[Q1''2025]],6,0)</f>
        <v>0</v>
      </c>
      <c r="G383" s="2">
        <f>Share13[[#This Row],[Q1''2025]]-Share13[[#This Row],[Q4''2024]]</f>
        <v>0</v>
      </c>
    </row>
    <row r="384" spans="1:7" x14ac:dyDescent="0.45">
      <c r="A384" s="3" t="s">
        <v>435</v>
      </c>
      <c r="B384" s="2">
        <v>0</v>
      </c>
      <c r="C384" s="2">
        <v>3.288572211564812E-4</v>
      </c>
      <c r="D384" s="2">
        <v>0</v>
      </c>
      <c r="E384" s="2">
        <v>0</v>
      </c>
      <c r="F384" s="2">
        <f>VLOOKUP(Share13[[#This Row],[Station]],[11]!Share13[[Station]:[Q1''2025]],6,0)</f>
        <v>0</v>
      </c>
      <c r="G384" s="2">
        <f>Share13[[#This Row],[Q1''2025]]-Share13[[#This Row],[Q4''2024]]</f>
        <v>0</v>
      </c>
    </row>
    <row r="385" spans="1:7" x14ac:dyDescent="0.45">
      <c r="A385" s="3" t="s">
        <v>290</v>
      </c>
      <c r="B385" s="2">
        <v>0</v>
      </c>
      <c r="C385" s="2">
        <v>0</v>
      </c>
      <c r="D385" s="2">
        <v>0</v>
      </c>
      <c r="E385" s="2">
        <v>0</v>
      </c>
      <c r="F385" s="2">
        <f>VLOOKUP(Share13[[#This Row],[Station]],[11]!Share13[[Station]:[Q1''2025]],6,0)</f>
        <v>0</v>
      </c>
      <c r="G385" s="2">
        <f>Share13[[#This Row],[Q1''2025]]-Share13[[#This Row],[Q4''2024]]</f>
        <v>0</v>
      </c>
    </row>
    <row r="386" spans="1:7" x14ac:dyDescent="0.45">
      <c r="A386" s="3" t="s">
        <v>222</v>
      </c>
      <c r="B386" s="2">
        <v>0</v>
      </c>
      <c r="C386" s="2">
        <v>0</v>
      </c>
      <c r="D386" s="2">
        <v>1.5789473684210529E-4</v>
      </c>
      <c r="E386" s="2">
        <v>0</v>
      </c>
      <c r="F386" s="2">
        <f>VLOOKUP(Share13[[#This Row],[Station]],[11]!Share13[[Station]:[Q1''2025]],6,0)</f>
        <v>0</v>
      </c>
      <c r="G386" s="2">
        <f>Share13[[#This Row],[Q1''2025]]-Share13[[#This Row],[Q4''2024]]</f>
        <v>0</v>
      </c>
    </row>
    <row r="387" spans="1:7" x14ac:dyDescent="0.45">
      <c r="A387" s="3" t="s">
        <v>188</v>
      </c>
      <c r="B387" s="2">
        <v>0</v>
      </c>
      <c r="C387" s="2">
        <v>0</v>
      </c>
      <c r="D387" s="2">
        <v>0</v>
      </c>
      <c r="E387" s="2">
        <v>0</v>
      </c>
      <c r="F387" s="2">
        <f>VLOOKUP(Share13[[#This Row],[Station]],[11]!Share13[[Station]:[Q1''2025]],6,0)</f>
        <v>0</v>
      </c>
      <c r="G387" s="2">
        <f>Share13[[#This Row],[Q1''2025]]-Share13[[#This Row],[Q4''2024]]</f>
        <v>0</v>
      </c>
    </row>
    <row r="388" spans="1:7" x14ac:dyDescent="0.45">
      <c r="A388" s="3" t="s">
        <v>289</v>
      </c>
      <c r="B388" s="2">
        <v>0</v>
      </c>
      <c r="C388" s="2">
        <v>0</v>
      </c>
      <c r="D388" s="2">
        <v>0</v>
      </c>
      <c r="E388" s="2">
        <v>0</v>
      </c>
      <c r="F388" s="2">
        <f>VLOOKUP(Share13[[#This Row],[Station]],[11]!Share13[[Station]:[Q1''2025]],6,0)</f>
        <v>0</v>
      </c>
      <c r="G388" s="2">
        <f>Share13[[#This Row],[Q1''2025]]-Share13[[#This Row],[Q4''2024]]</f>
        <v>0</v>
      </c>
    </row>
    <row r="389" spans="1:7" x14ac:dyDescent="0.45">
      <c r="A389" s="3" t="s">
        <v>288</v>
      </c>
      <c r="B389" s="2">
        <v>0</v>
      </c>
      <c r="C389" s="2">
        <v>3.836667580158948E-4</v>
      </c>
      <c r="D389" s="2">
        <v>0</v>
      </c>
      <c r="E389" s="2">
        <v>0</v>
      </c>
      <c r="F389" s="2">
        <f>VLOOKUP(Share13[[#This Row],[Station]],[11]!Share13[[Station]:[Q1''2025]],6,0)</f>
        <v>0</v>
      </c>
      <c r="G389" s="2">
        <f>Share13[[#This Row],[Q1''2025]]-Share13[[#This Row],[Q4''2024]]</f>
        <v>0</v>
      </c>
    </row>
    <row r="390" spans="1:7" x14ac:dyDescent="0.45">
      <c r="A390" s="3" t="s">
        <v>181</v>
      </c>
      <c r="B390" s="2">
        <v>1.7465215113232811E-4</v>
      </c>
      <c r="C390" s="2">
        <v>0</v>
      </c>
      <c r="D390" s="2">
        <v>0</v>
      </c>
      <c r="E390" s="2">
        <v>0</v>
      </c>
      <c r="F390" s="2">
        <f>VLOOKUP(Share13[[#This Row],[Station]],[11]!Share13[[Station]:[Q1''2025]],6,0)</f>
        <v>0</v>
      </c>
      <c r="G390" s="2">
        <f>Share13[[#This Row],[Q1''2025]]-Share13[[#This Row],[Q4''2024]]</f>
        <v>0</v>
      </c>
    </row>
    <row r="391" spans="1:7" x14ac:dyDescent="0.45">
      <c r="A391" s="3" t="s">
        <v>73</v>
      </c>
      <c r="B391" s="2">
        <v>0</v>
      </c>
      <c r="C391" s="2">
        <v>0</v>
      </c>
      <c r="D391" s="2">
        <v>0</v>
      </c>
      <c r="E391" s="2">
        <v>0</v>
      </c>
      <c r="F391" s="2">
        <f>VLOOKUP(Share13[[#This Row],[Station]],[11]!Share13[[Station]:[Q1''2025]],6,0)</f>
        <v>0</v>
      </c>
      <c r="G391" s="2">
        <f>Share13[[#This Row],[Q1''2025]]-Share13[[#This Row],[Q4''2024]]</f>
        <v>0</v>
      </c>
    </row>
    <row r="392" spans="1:7" x14ac:dyDescent="0.45">
      <c r="A392" s="3" t="s">
        <v>477</v>
      </c>
      <c r="B392" s="2">
        <v>0</v>
      </c>
      <c r="C392" s="2">
        <v>0</v>
      </c>
      <c r="D392" s="2">
        <v>1.0526315789473681E-4</v>
      </c>
      <c r="E392" s="2">
        <v>0</v>
      </c>
      <c r="F392" s="2">
        <f>VLOOKUP(Share13[[#This Row],[Station]],[11]!Share13[[Station]:[Q1''2025]],6,0)</f>
        <v>0</v>
      </c>
      <c r="G392" s="2">
        <f>Share13[[#This Row],[Q1''2025]]-Share13[[#This Row],[Q4''2024]]</f>
        <v>0</v>
      </c>
    </row>
    <row r="393" spans="1:7" x14ac:dyDescent="0.45">
      <c r="A393" s="3" t="s">
        <v>82</v>
      </c>
      <c r="B393" s="2">
        <v>0</v>
      </c>
      <c r="C393" s="2">
        <v>0</v>
      </c>
      <c r="D393" s="2">
        <v>0</v>
      </c>
      <c r="E393" s="2">
        <v>0</v>
      </c>
      <c r="F393" s="2">
        <f>VLOOKUP(Share13[[#This Row],[Station]],[11]!Share13[[Station]:[Q1''2025]],6,0)</f>
        <v>0</v>
      </c>
      <c r="G393" s="2">
        <f>Share13[[#This Row],[Q1''2025]]-Share13[[#This Row],[Q4''2024]]</f>
        <v>0</v>
      </c>
    </row>
    <row r="394" spans="1:7" x14ac:dyDescent="0.45">
      <c r="A394" s="3" t="s">
        <v>323</v>
      </c>
      <c r="B394" s="2">
        <v>0</v>
      </c>
      <c r="C394" s="2">
        <v>0</v>
      </c>
      <c r="D394" s="2">
        <v>0</v>
      </c>
      <c r="E394" s="2">
        <v>0</v>
      </c>
      <c r="F394" s="2">
        <f>VLOOKUP(Share13[[#This Row],[Station]],[11]!Share13[[Station]:[Q1''2025]],6,0)</f>
        <v>0</v>
      </c>
      <c r="G394" s="2">
        <f>Share13[[#This Row],[Q1''2025]]-Share13[[#This Row],[Q4''2024]]</f>
        <v>0</v>
      </c>
    </row>
    <row r="395" spans="1:7" x14ac:dyDescent="0.45">
      <c r="A395" s="3" t="s">
        <v>321</v>
      </c>
      <c r="B395" s="2">
        <v>4.0752168597543226E-4</v>
      </c>
      <c r="C395" s="2">
        <v>0</v>
      </c>
      <c r="D395" s="2">
        <v>0</v>
      </c>
      <c r="E395" s="2">
        <v>0</v>
      </c>
      <c r="F395" s="2">
        <f>VLOOKUP(Share13[[#This Row],[Station]],[11]!Share13[[Station]:[Q1''2025]],6,0)</f>
        <v>0</v>
      </c>
      <c r="G395" s="2">
        <f>Share13[[#This Row],[Q1''2025]]-Share13[[#This Row],[Q4''2024]]</f>
        <v>0</v>
      </c>
    </row>
    <row r="396" spans="1:7" x14ac:dyDescent="0.45">
      <c r="A396" s="3" t="s">
        <v>476</v>
      </c>
      <c r="B396" s="2">
        <v>0</v>
      </c>
      <c r="C396" s="2">
        <v>0</v>
      </c>
      <c r="D396" s="2">
        <v>0</v>
      </c>
      <c r="E396" s="2">
        <v>0</v>
      </c>
      <c r="F396" s="2">
        <f>VLOOKUP(Share13[[#This Row],[Station]],[11]!Share13[[Station]:[Q1''2025]],6,0)</f>
        <v>0</v>
      </c>
      <c r="G396" s="2">
        <f>Share13[[#This Row],[Q1''2025]]-Share13[[#This Row],[Q4''2024]]</f>
        <v>0</v>
      </c>
    </row>
    <row r="397" spans="1:7" x14ac:dyDescent="0.45">
      <c r="A397" s="3" t="s">
        <v>394</v>
      </c>
      <c r="B397" s="2">
        <v>0</v>
      </c>
      <c r="C397" s="2">
        <v>0</v>
      </c>
      <c r="D397" s="2">
        <v>4.2105263157894745E-4</v>
      </c>
      <c r="E397" s="2">
        <v>0</v>
      </c>
      <c r="F397" s="2">
        <f>VLOOKUP(Share13[[#This Row],[Station]],[11]!Share13[[Station]:[Q1''2025]],6,0)</f>
        <v>0</v>
      </c>
      <c r="G397" s="2">
        <f>Share13[[#This Row],[Q1''2025]]-Share13[[#This Row],[Q4''2024]]</f>
        <v>0</v>
      </c>
    </row>
    <row r="398" spans="1:7" x14ac:dyDescent="0.45">
      <c r="A398" s="3" t="s">
        <v>468</v>
      </c>
      <c r="B398" s="2">
        <v>0</v>
      </c>
      <c r="C398" s="2">
        <v>0</v>
      </c>
      <c r="D398" s="2">
        <v>1.526315789473684E-3</v>
      </c>
      <c r="E398" s="2">
        <v>0</v>
      </c>
      <c r="F398" s="2">
        <f>VLOOKUP(Share13[[#This Row],[Station]],[11]!Share13[[Station]:[Q1''2025]],6,0)</f>
        <v>0</v>
      </c>
      <c r="G398" s="2">
        <f>Share13[[#This Row],[Q1''2025]]-Share13[[#This Row],[Q4''2024]]</f>
        <v>0</v>
      </c>
    </row>
    <row r="399" spans="1:7" x14ac:dyDescent="0.45">
      <c r="A399" s="3" t="s">
        <v>402</v>
      </c>
      <c r="B399" s="2">
        <v>2.328695348431041E-4</v>
      </c>
      <c r="C399" s="2">
        <v>0</v>
      </c>
      <c r="D399" s="2">
        <v>0</v>
      </c>
      <c r="E399" s="2">
        <v>0</v>
      </c>
      <c r="F399" s="2">
        <f>VLOOKUP(Share13[[#This Row],[Station]],[11]!Share13[[Station]:[Q1''2025]],6,0)</f>
        <v>0</v>
      </c>
      <c r="G399" s="2">
        <f>Share13[[#This Row],[Q1''2025]]-Share13[[#This Row],[Q4''2024]]</f>
        <v>0</v>
      </c>
    </row>
    <row r="400" spans="1:7" x14ac:dyDescent="0.45">
      <c r="A400" s="3" t="s">
        <v>403</v>
      </c>
      <c r="B400" s="2">
        <v>5.8217383710776025E-5</v>
      </c>
      <c r="C400" s="2">
        <v>0</v>
      </c>
      <c r="D400" s="2">
        <v>0</v>
      </c>
      <c r="E400" s="2">
        <v>0</v>
      </c>
      <c r="F400" s="2">
        <f>VLOOKUP(Share13[[#This Row],[Station]],[11]!Share13[[Station]:[Q1''2025]],6,0)</f>
        <v>0</v>
      </c>
      <c r="G400" s="2">
        <f>Share13[[#This Row],[Q1''2025]]-Share13[[#This Row],[Q4''2024]]</f>
        <v>0</v>
      </c>
    </row>
    <row r="401" spans="1:7" x14ac:dyDescent="0.45">
      <c r="A401" s="3" t="s">
        <v>404</v>
      </c>
      <c r="B401" s="2">
        <v>0</v>
      </c>
      <c r="C401" s="2">
        <v>0</v>
      </c>
      <c r="D401" s="2">
        <v>0</v>
      </c>
      <c r="E401" s="2">
        <v>0</v>
      </c>
      <c r="F401" s="2">
        <f>VLOOKUP(Share13[[#This Row],[Station]],[11]!Share13[[Station]:[Q1''2025]],6,0)</f>
        <v>0</v>
      </c>
      <c r="G401" s="2">
        <f>Share13[[#This Row],[Q1''2025]]-Share13[[#This Row],[Q4''2024]]</f>
        <v>0</v>
      </c>
    </row>
    <row r="402" spans="1:7" x14ac:dyDescent="0.45">
      <c r="A402" s="3" t="s">
        <v>172</v>
      </c>
      <c r="B402" s="2">
        <v>5.8217383710776025E-5</v>
      </c>
      <c r="C402" s="2">
        <v>0</v>
      </c>
      <c r="D402" s="2">
        <v>0</v>
      </c>
      <c r="E402" s="2">
        <v>0</v>
      </c>
      <c r="F402" s="2">
        <f>VLOOKUP(Share13[[#This Row],[Station]],[11]!Share13[[Station]:[Q1''2025]],6,0)</f>
        <v>0</v>
      </c>
      <c r="G402" s="2">
        <f>Share13[[#This Row],[Q1''2025]]-Share13[[#This Row],[Q4''2024]]</f>
        <v>0</v>
      </c>
    </row>
    <row r="403" spans="1:7" x14ac:dyDescent="0.45">
      <c r="A403" s="3" t="s">
        <v>35</v>
      </c>
      <c r="B403" s="2">
        <v>2.328695348431041E-4</v>
      </c>
      <c r="C403" s="2">
        <v>0</v>
      </c>
      <c r="D403" s="2">
        <v>0</v>
      </c>
      <c r="E403" s="2">
        <v>0</v>
      </c>
      <c r="F403" s="2">
        <f>VLOOKUP(Share13[[#This Row],[Station]],[11]!Share13[[Station]:[Q1''2025]],6,0)</f>
        <v>0</v>
      </c>
      <c r="G403" s="2">
        <f>Share13[[#This Row],[Q1''2025]]-Share13[[#This Row],[Q4''2024]]</f>
        <v>0</v>
      </c>
    </row>
    <row r="404" spans="1:7" x14ac:dyDescent="0.45">
      <c r="A404" s="3" t="s">
        <v>433</v>
      </c>
      <c r="B404" s="2">
        <v>0</v>
      </c>
      <c r="C404" s="2">
        <v>5.4809536859413554E-4</v>
      </c>
      <c r="D404" s="2">
        <v>0</v>
      </c>
      <c r="E404" s="2">
        <v>0</v>
      </c>
      <c r="F404" s="2">
        <f>VLOOKUP(Share13[[#This Row],[Station]],[11]!Share13[[Station]:[Q1''2025]],6,0)</f>
        <v>0</v>
      </c>
      <c r="G404" s="2">
        <f>Share13[[#This Row],[Q1''2025]]-Share13[[#This Row],[Q4''2024]]</f>
        <v>0</v>
      </c>
    </row>
    <row r="405" spans="1:7" x14ac:dyDescent="0.45">
      <c r="A405" s="3" t="s">
        <v>144</v>
      </c>
      <c r="B405" s="2">
        <v>0</v>
      </c>
      <c r="C405" s="2">
        <v>0</v>
      </c>
      <c r="D405" s="2">
        <v>0</v>
      </c>
      <c r="E405" s="2">
        <v>0</v>
      </c>
      <c r="F405" s="2">
        <f>VLOOKUP(Share13[[#This Row],[Station]],[11]!Share13[[Station]:[Q1''2025]],6,0)</f>
        <v>0</v>
      </c>
      <c r="G405" s="2">
        <f>Share13[[#This Row],[Q1''2025]]-Share13[[#This Row],[Q4''2024]]</f>
        <v>0</v>
      </c>
    </row>
    <row r="406" spans="1:7" x14ac:dyDescent="0.45">
      <c r="A406" s="3" t="s">
        <v>161</v>
      </c>
      <c r="B406" s="2">
        <v>0</v>
      </c>
      <c r="C406" s="2">
        <v>0</v>
      </c>
      <c r="D406" s="2">
        <v>0</v>
      </c>
      <c r="E406" s="2">
        <v>0</v>
      </c>
      <c r="F406" s="2">
        <f>VLOOKUP(Share13[[#This Row],[Station]],[11]!Share13[[Station]:[Q1''2025]],6,0)</f>
        <v>0</v>
      </c>
      <c r="G406" s="2">
        <f>Share13[[#This Row],[Q1''2025]]-Share13[[#This Row],[Q4''2024]]</f>
        <v>0</v>
      </c>
    </row>
    <row r="407" spans="1:7" x14ac:dyDescent="0.45">
      <c r="A407" s="3" t="s">
        <v>160</v>
      </c>
      <c r="B407" s="2">
        <v>5.8217383710776025E-5</v>
      </c>
      <c r="C407" s="2">
        <v>0</v>
      </c>
      <c r="D407" s="2">
        <v>3.1578947368421048E-4</v>
      </c>
      <c r="E407" s="2">
        <v>0</v>
      </c>
      <c r="F407" s="2">
        <f>VLOOKUP(Share13[[#This Row],[Station]],[11]!Share13[[Station]:[Q1''2025]],6,0)</f>
        <v>0</v>
      </c>
      <c r="G407" s="2">
        <f>Share13[[#This Row],[Q1''2025]]-Share13[[#This Row],[Q4''2024]]</f>
        <v>0</v>
      </c>
    </row>
    <row r="408" spans="1:7" x14ac:dyDescent="0.45">
      <c r="A408" s="3" t="s">
        <v>481</v>
      </c>
      <c r="B408" s="2">
        <v>0</v>
      </c>
      <c r="C408" s="2">
        <v>0</v>
      </c>
      <c r="D408" s="2">
        <v>5.2631578947368417E-5</v>
      </c>
      <c r="E408" s="2">
        <v>0</v>
      </c>
      <c r="F408" s="2">
        <f>VLOOKUP(Share13[[#This Row],[Station]],[11]!Share13[[Station]:[Q1''2025]],6,0)</f>
        <v>0</v>
      </c>
      <c r="G408" s="2">
        <f>Share13[[#This Row],[Q1''2025]]-Share13[[#This Row],[Q4''2024]]</f>
        <v>0</v>
      </c>
    </row>
    <row r="409" spans="1:7" x14ac:dyDescent="0.45">
      <c r="A409" s="3" t="s">
        <v>134</v>
      </c>
      <c r="B409" s="2">
        <v>0</v>
      </c>
      <c r="C409" s="2">
        <v>0</v>
      </c>
      <c r="D409" s="2">
        <v>0</v>
      </c>
      <c r="E409" s="2">
        <v>0</v>
      </c>
      <c r="F409" s="2">
        <f>VLOOKUP(Share13[[#This Row],[Station]],[11]!Share13[[Station]:[Q1''2025]],6,0)</f>
        <v>0</v>
      </c>
      <c r="G409" s="2">
        <f>Share13[[#This Row],[Q1''2025]]-Share13[[#This Row],[Q4''2024]]</f>
        <v>0</v>
      </c>
    </row>
    <row r="410" spans="1:7" x14ac:dyDescent="0.45">
      <c r="A410" s="3" t="s">
        <v>387</v>
      </c>
      <c r="B410" s="2">
        <v>2.328695348431041E-4</v>
      </c>
      <c r="C410" s="2">
        <v>0</v>
      </c>
      <c r="D410" s="2">
        <v>0</v>
      </c>
      <c r="E410" s="2">
        <v>0</v>
      </c>
      <c r="F410" s="2">
        <f>VLOOKUP(Share13[[#This Row],[Station]],[11]!Share13[[Station]:[Q1''2025]],6,0)</f>
        <v>0</v>
      </c>
      <c r="G410" s="2">
        <f>Share13[[#This Row],[Q1''2025]]-Share13[[#This Row],[Q4''2024]]</f>
        <v>0</v>
      </c>
    </row>
    <row r="411" spans="1:7" x14ac:dyDescent="0.45">
      <c r="A411" s="3" t="s">
        <v>480</v>
      </c>
      <c r="B411" s="2">
        <v>0</v>
      </c>
      <c r="C411" s="2">
        <v>0</v>
      </c>
      <c r="D411" s="2">
        <v>5.7894736842105268E-4</v>
      </c>
      <c r="E411" s="2">
        <v>0</v>
      </c>
      <c r="F411" s="2">
        <f>VLOOKUP(Share13[[#This Row],[Station]],[11]!Share13[[Station]:[Q1''2025]],6,0)</f>
        <v>0</v>
      </c>
      <c r="G411" s="2">
        <f>Share13[[#This Row],[Q1''2025]]-Share13[[#This Row],[Q4''2024]]</f>
        <v>0</v>
      </c>
    </row>
    <row r="412" spans="1:7" x14ac:dyDescent="0.45">
      <c r="A412" s="3" t="s">
        <v>153</v>
      </c>
      <c r="B412" s="2">
        <v>0</v>
      </c>
      <c r="C412" s="2">
        <v>0</v>
      </c>
      <c r="D412" s="2">
        <v>0</v>
      </c>
      <c r="E412" s="2">
        <v>0</v>
      </c>
      <c r="F412" s="2">
        <f>VLOOKUP(Share13[[#This Row],[Station]],[11]!Share13[[Station]:[Q1''2025]],6,0)</f>
        <v>0</v>
      </c>
      <c r="G412" s="2">
        <f>Share13[[#This Row],[Q1''2025]]-Share13[[#This Row],[Q4''2024]]</f>
        <v>0</v>
      </c>
    </row>
    <row r="413" spans="1:7" x14ac:dyDescent="0.45">
      <c r="A413" s="3" t="s">
        <v>79</v>
      </c>
      <c r="B413" s="2">
        <v>0</v>
      </c>
      <c r="C413" s="2">
        <v>0</v>
      </c>
      <c r="D413" s="2">
        <v>1.5789473684210529E-4</v>
      </c>
      <c r="E413" s="2">
        <v>0</v>
      </c>
      <c r="F413" s="2">
        <f>VLOOKUP(Share13[[#This Row],[Station]],[11]!Share13[[Station]:[Q1''2025]],6,0)</f>
        <v>0</v>
      </c>
      <c r="G413" s="2">
        <f>Share13[[#This Row],[Q1''2025]]-Share13[[#This Row],[Q4''2024]]</f>
        <v>0</v>
      </c>
    </row>
    <row r="414" spans="1:7" x14ac:dyDescent="0.45">
      <c r="A414" s="3" t="s">
        <v>447</v>
      </c>
      <c r="B414" s="2">
        <v>0</v>
      </c>
      <c r="C414" s="2">
        <v>5.4809536859413543E-5</v>
      </c>
      <c r="D414" s="2">
        <v>0</v>
      </c>
      <c r="E414" s="2">
        <v>0</v>
      </c>
      <c r="F414" s="2">
        <f>VLOOKUP(Share13[[#This Row],[Station]],[11]!Share13[[Station]:[Q1''2025]],6,0)</f>
        <v>0</v>
      </c>
      <c r="G414" s="2">
        <f>Share13[[#This Row],[Q1''2025]]-Share13[[#This Row],[Q4''2024]]</f>
        <v>0</v>
      </c>
    </row>
    <row r="415" spans="1:7" x14ac:dyDescent="0.45">
      <c r="A415" s="3" t="s">
        <v>252</v>
      </c>
      <c r="B415" s="2">
        <v>0</v>
      </c>
      <c r="C415" s="2">
        <v>0</v>
      </c>
      <c r="D415" s="2">
        <v>0</v>
      </c>
      <c r="E415" s="2">
        <v>0</v>
      </c>
      <c r="F415" s="2">
        <f>VLOOKUP(Share13[[#This Row],[Station]],[11]!Share13[[Station]:[Q1''2025]],6,0)</f>
        <v>0</v>
      </c>
      <c r="G415" s="2">
        <f>Share13[[#This Row],[Q1''2025]]-Share13[[#This Row],[Q4''2024]]</f>
        <v>0</v>
      </c>
    </row>
    <row r="416" spans="1:7" x14ac:dyDescent="0.45">
      <c r="A416" s="3" t="s">
        <v>251</v>
      </c>
      <c r="B416" s="2">
        <v>0</v>
      </c>
      <c r="C416" s="2">
        <v>0</v>
      </c>
      <c r="D416" s="2">
        <v>0</v>
      </c>
      <c r="E416" s="2">
        <v>0</v>
      </c>
      <c r="F416" s="2">
        <f>VLOOKUP(Share13[[#This Row],[Station]],[11]!Share13[[Station]:[Q1''2025]],6,0)</f>
        <v>0</v>
      </c>
      <c r="G416" s="2">
        <f>Share13[[#This Row],[Q1''2025]]-Share13[[#This Row],[Q4''2024]]</f>
        <v>0</v>
      </c>
    </row>
    <row r="417" spans="1:7" x14ac:dyDescent="0.45">
      <c r="A417" s="3" t="s">
        <v>248</v>
      </c>
      <c r="B417" s="2">
        <v>5.8217383710776025E-5</v>
      </c>
      <c r="C417" s="2">
        <v>5.4809536859413543E-5</v>
      </c>
      <c r="D417" s="2">
        <v>5.2631578947368417E-5</v>
      </c>
      <c r="E417" s="2">
        <v>0</v>
      </c>
      <c r="F417" s="2">
        <f>VLOOKUP(Share13[[#This Row],[Station]],[11]!Share13[[Station]:[Q1''2025]],6,0)</f>
        <v>0</v>
      </c>
      <c r="G417" s="2">
        <f>Share13[[#This Row],[Q1''2025]]-Share13[[#This Row],[Q4''2024]]</f>
        <v>0</v>
      </c>
    </row>
    <row r="418" spans="1:7" x14ac:dyDescent="0.45">
      <c r="A418" s="3" t="s">
        <v>263</v>
      </c>
      <c r="B418" s="2">
        <v>1.164347674215521E-4</v>
      </c>
      <c r="C418" s="2">
        <v>2.7404768429706771E-4</v>
      </c>
      <c r="D418" s="2">
        <v>0</v>
      </c>
      <c r="E418" s="2">
        <v>0</v>
      </c>
      <c r="F418" s="2">
        <f>VLOOKUP(Share13[[#This Row],[Station]],[11]!Share13[[Station]:[Q1''2025]],6,0)</f>
        <v>0</v>
      </c>
      <c r="G418" s="2">
        <f>Share13[[#This Row],[Q1''2025]]-Share13[[#This Row],[Q4''2024]]</f>
        <v>0</v>
      </c>
    </row>
    <row r="419" spans="1:7" x14ac:dyDescent="0.45">
      <c r="A419" s="3" t="s">
        <v>185</v>
      </c>
      <c r="B419" s="2">
        <v>0</v>
      </c>
      <c r="C419" s="2">
        <v>0</v>
      </c>
      <c r="D419" s="2">
        <v>0</v>
      </c>
      <c r="E419" s="2">
        <v>0</v>
      </c>
      <c r="F419" s="2">
        <f>VLOOKUP(Share13[[#This Row],[Station]],[11]!Share13[[Station]:[Q1''2025]],6,0)</f>
        <v>0</v>
      </c>
      <c r="G419" s="2">
        <f>Share13[[#This Row],[Q1''2025]]-Share13[[#This Row],[Q4''2024]]</f>
        <v>0</v>
      </c>
    </row>
    <row r="420" spans="1:7" x14ac:dyDescent="0.45">
      <c r="A420" s="3" t="s">
        <v>229</v>
      </c>
      <c r="B420" s="2">
        <v>0</v>
      </c>
      <c r="C420" s="2">
        <v>0</v>
      </c>
      <c r="D420" s="2">
        <v>0</v>
      </c>
      <c r="E420" s="2">
        <v>0</v>
      </c>
      <c r="F420" s="2">
        <f>VLOOKUP(Share13[[#This Row],[Station]],[11]!Share13[[Station]:[Q1''2025]],6,0)</f>
        <v>0</v>
      </c>
      <c r="G420" s="2">
        <f>Share13[[#This Row],[Q1''2025]]-Share13[[#This Row],[Q4''2024]]</f>
        <v>0</v>
      </c>
    </row>
    <row r="421" spans="1:7" x14ac:dyDescent="0.45">
      <c r="A421" s="3" t="s">
        <v>174</v>
      </c>
      <c r="B421" s="2">
        <v>5.8217383710776025E-5</v>
      </c>
      <c r="C421" s="2">
        <v>0</v>
      </c>
      <c r="D421" s="2">
        <v>0</v>
      </c>
      <c r="E421" s="2">
        <v>0</v>
      </c>
      <c r="F421" s="2">
        <f>VLOOKUP(Share13[[#This Row],[Station]],[11]!Share13[[Station]:[Q1''2025]],6,0)</f>
        <v>0</v>
      </c>
      <c r="G421" s="2">
        <f>Share13[[#This Row],[Q1''2025]]-Share13[[#This Row],[Q4''2024]]</f>
        <v>0</v>
      </c>
    </row>
    <row r="422" spans="1:7" x14ac:dyDescent="0.45">
      <c r="A422" s="3" t="s">
        <v>448</v>
      </c>
      <c r="B422" s="2">
        <v>0</v>
      </c>
      <c r="C422" s="2">
        <v>5.4809536859413543E-5</v>
      </c>
      <c r="D422" s="2">
        <v>0</v>
      </c>
      <c r="E422" s="2">
        <v>0</v>
      </c>
      <c r="F422" s="2">
        <f>VLOOKUP(Share13[[#This Row],[Station]],[11]!Share13[[Station]:[Q1''2025]],6,0)</f>
        <v>0</v>
      </c>
      <c r="G422" s="2">
        <f>Share13[[#This Row],[Q1''2025]]-Share13[[#This Row],[Q4''2024]]</f>
        <v>0</v>
      </c>
    </row>
    <row r="423" spans="1:7" x14ac:dyDescent="0.45">
      <c r="A423" s="3" t="s">
        <v>260</v>
      </c>
      <c r="B423" s="2">
        <v>0</v>
      </c>
      <c r="C423" s="2">
        <v>0</v>
      </c>
      <c r="D423" s="2">
        <v>0</v>
      </c>
      <c r="E423" s="2">
        <v>0</v>
      </c>
      <c r="F423" s="2">
        <f>VLOOKUP(Share13[[#This Row],[Station]],[11]!Share13[[Station]:[Q1''2025]],6,0)</f>
        <v>0</v>
      </c>
      <c r="G423" s="2">
        <f>Share13[[#This Row],[Q1''2025]]-Share13[[#This Row],[Q4''2024]]</f>
        <v>0</v>
      </c>
    </row>
    <row r="424" spans="1:7" x14ac:dyDescent="0.45">
      <c r="A424" s="3" t="s">
        <v>257</v>
      </c>
      <c r="B424" s="2">
        <v>0</v>
      </c>
      <c r="C424" s="2">
        <v>0</v>
      </c>
      <c r="D424" s="2">
        <v>0</v>
      </c>
      <c r="E424" s="2">
        <v>0</v>
      </c>
      <c r="F424" s="2">
        <f>VLOOKUP(Share13[[#This Row],[Station]],[11]!Share13[[Station]:[Q1''2025]],6,0)</f>
        <v>0</v>
      </c>
      <c r="G424" s="2">
        <f>Share13[[#This Row],[Q1''2025]]-Share13[[#This Row],[Q4''2024]]</f>
        <v>0</v>
      </c>
    </row>
    <row r="425" spans="1:7" x14ac:dyDescent="0.45">
      <c r="A425" s="3" t="s">
        <v>258</v>
      </c>
      <c r="B425" s="2">
        <v>0</v>
      </c>
      <c r="C425" s="2">
        <v>0</v>
      </c>
      <c r="D425" s="2">
        <v>0</v>
      </c>
      <c r="E425" s="2">
        <v>0</v>
      </c>
      <c r="F425" s="2">
        <f>VLOOKUP(Share13[[#This Row],[Station]],[11]!Share13[[Station]:[Q1''2025]],6,0)</f>
        <v>0</v>
      </c>
      <c r="G425" s="2">
        <f>Share13[[#This Row],[Q1''2025]]-Share13[[#This Row],[Q4''2024]]</f>
        <v>0</v>
      </c>
    </row>
    <row r="426" spans="1:7" x14ac:dyDescent="0.45">
      <c r="A426" s="3" t="s">
        <v>259</v>
      </c>
      <c r="B426" s="2">
        <v>0</v>
      </c>
      <c r="C426" s="2">
        <v>0</v>
      </c>
      <c r="D426" s="2">
        <v>0</v>
      </c>
      <c r="E426" s="2">
        <v>0</v>
      </c>
      <c r="F426" s="2">
        <f>VLOOKUP(Share13[[#This Row],[Station]],[11]!Share13[[Station]:[Q1''2025]],6,0)</f>
        <v>0</v>
      </c>
      <c r="G426" s="2">
        <f>Share13[[#This Row],[Q1''2025]]-Share13[[#This Row],[Q4''2024]]</f>
        <v>0</v>
      </c>
    </row>
    <row r="427" spans="1:7" x14ac:dyDescent="0.45">
      <c r="A427" s="3" t="s">
        <v>255</v>
      </c>
      <c r="B427" s="2">
        <v>2.328695348431041E-4</v>
      </c>
      <c r="C427" s="2">
        <v>0</v>
      </c>
      <c r="D427" s="2">
        <v>0</v>
      </c>
      <c r="E427" s="2">
        <v>0</v>
      </c>
      <c r="F427" s="2">
        <f>VLOOKUP(Share13[[#This Row],[Station]],[11]!Share13[[Station]:[Q1''2025]],6,0)</f>
        <v>0</v>
      </c>
      <c r="G427" s="2">
        <f>Share13[[#This Row],[Q1''2025]]-Share13[[#This Row],[Q4''2024]]</f>
        <v>0</v>
      </c>
    </row>
    <row r="428" spans="1:7" x14ac:dyDescent="0.45">
      <c r="A428" s="3" t="s">
        <v>464</v>
      </c>
      <c r="B428" s="2">
        <v>0</v>
      </c>
      <c r="C428" s="2">
        <v>0</v>
      </c>
      <c r="D428" s="2">
        <v>3.1578947368421048E-4</v>
      </c>
      <c r="E428" s="2">
        <v>0</v>
      </c>
      <c r="F428" s="2">
        <f>VLOOKUP(Share13[[#This Row],[Station]],[11]!Share13[[Station]:[Q1''2025]],6,0)</f>
        <v>0</v>
      </c>
      <c r="G428" s="2">
        <f>Share13[[#This Row],[Q1''2025]]-Share13[[#This Row],[Q4''2024]]</f>
        <v>0</v>
      </c>
    </row>
    <row r="429" spans="1:7" x14ac:dyDescent="0.45">
      <c r="A429" s="3" t="s">
        <v>246</v>
      </c>
      <c r="B429" s="2">
        <v>0</v>
      </c>
      <c r="C429" s="2">
        <v>0</v>
      </c>
      <c r="D429" s="2">
        <v>0</v>
      </c>
      <c r="E429" s="2">
        <v>0</v>
      </c>
      <c r="F429" s="2">
        <f>VLOOKUP(Share13[[#This Row],[Station]],[11]!Share13[[Station]:[Q1''2025]],6,0)</f>
        <v>0</v>
      </c>
      <c r="G429" s="2">
        <f>Share13[[#This Row],[Q1''2025]]-Share13[[#This Row],[Q4''2024]]</f>
        <v>0</v>
      </c>
    </row>
    <row r="430" spans="1:7" x14ac:dyDescent="0.45">
      <c r="A430" s="3" t="s">
        <v>434</v>
      </c>
      <c r="B430" s="2">
        <v>0</v>
      </c>
      <c r="C430" s="2">
        <v>5.4809536859413543E-5</v>
      </c>
      <c r="D430" s="2">
        <v>0</v>
      </c>
      <c r="E430" s="2">
        <v>0</v>
      </c>
      <c r="F430" s="2">
        <f>VLOOKUP(Share13[[#This Row],[Station]],[11]!Share13[[Station]:[Q1''2025]],6,0)</f>
        <v>0</v>
      </c>
      <c r="G430" s="2">
        <f>Share13[[#This Row],[Q1''2025]]-Share13[[#This Row],[Q4''2024]]</f>
        <v>0</v>
      </c>
    </row>
    <row r="431" spans="1:7" x14ac:dyDescent="0.45">
      <c r="A431" s="3" t="s">
        <v>262</v>
      </c>
      <c r="B431" s="2">
        <v>0</v>
      </c>
      <c r="C431" s="2">
        <v>0</v>
      </c>
      <c r="D431" s="2">
        <v>0</v>
      </c>
      <c r="E431" s="2">
        <v>0</v>
      </c>
      <c r="F431" s="2">
        <f>VLOOKUP(Share13[[#This Row],[Station]],[11]!Share13[[Station]:[Q1''2025]],6,0)</f>
        <v>0</v>
      </c>
      <c r="G431" s="2">
        <f>Share13[[#This Row],[Q1''2025]]-Share13[[#This Row],[Q4''2024]]</f>
        <v>0</v>
      </c>
    </row>
    <row r="432" spans="1:7" x14ac:dyDescent="0.45">
      <c r="A432" s="3" t="s">
        <v>26</v>
      </c>
      <c r="B432" s="2">
        <v>1.1061302905047449E-3</v>
      </c>
      <c r="C432" s="2">
        <v>0</v>
      </c>
      <c r="D432" s="2">
        <v>0</v>
      </c>
      <c r="E432" s="2">
        <v>0</v>
      </c>
      <c r="F432" s="2">
        <f>VLOOKUP(Share13[[#This Row],[Station]],[11]!Share13[[Station]:[Q1''2025]],6,0)</f>
        <v>0</v>
      </c>
      <c r="G432" s="2">
        <f>Share13[[#This Row],[Q1''2025]]-Share13[[#This Row],[Q4''2024]]</f>
        <v>0</v>
      </c>
    </row>
    <row r="433" spans="1:7" x14ac:dyDescent="0.45">
      <c r="A433" s="3" t="s">
        <v>452</v>
      </c>
      <c r="B433" s="2">
        <v>0</v>
      </c>
      <c r="C433" s="2">
        <v>1.644286105782406E-4</v>
      </c>
      <c r="D433" s="2">
        <v>0</v>
      </c>
      <c r="E433" s="2">
        <v>0</v>
      </c>
      <c r="F433" s="2">
        <f>VLOOKUP(Share13[[#This Row],[Station]],[11]!Share13[[Station]:[Q1''2025]],6,0)</f>
        <v>0</v>
      </c>
      <c r="G433" s="2">
        <f>Share13[[#This Row],[Q1''2025]]-Share13[[#This Row],[Q4''2024]]</f>
        <v>0</v>
      </c>
    </row>
    <row r="434" spans="1:7" x14ac:dyDescent="0.45">
      <c r="A434" s="3" t="s">
        <v>81</v>
      </c>
      <c r="B434" s="2">
        <v>0</v>
      </c>
      <c r="C434" s="2">
        <v>0</v>
      </c>
      <c r="D434" s="2">
        <v>0</v>
      </c>
      <c r="E434" s="2">
        <v>0</v>
      </c>
      <c r="F434" s="2">
        <f>VLOOKUP(Share13[[#This Row],[Station]],[11]!Share13[[Station]:[Q1''2025]],6,0)</f>
        <v>0</v>
      </c>
      <c r="G434" s="2">
        <f>Share13[[#This Row],[Q1''2025]]-Share13[[#This Row],[Q4''2024]]</f>
        <v>0</v>
      </c>
    </row>
    <row r="435" spans="1:7" x14ac:dyDescent="0.45">
      <c r="A435" s="3" t="s">
        <v>228</v>
      </c>
      <c r="B435" s="2">
        <v>0</v>
      </c>
      <c r="C435" s="2">
        <v>0</v>
      </c>
      <c r="D435" s="2">
        <v>0</v>
      </c>
      <c r="E435" s="2">
        <v>0</v>
      </c>
      <c r="F435" s="2">
        <f>VLOOKUP(Share13[[#This Row],[Station]],[11]!Share13[[Station]:[Q1''2025]],6,0)</f>
        <v>0</v>
      </c>
      <c r="G435" s="2">
        <f>Share13[[#This Row],[Q1''2025]]-Share13[[#This Row],[Q4''2024]]</f>
        <v>0</v>
      </c>
    </row>
    <row r="436" spans="1:7" x14ac:dyDescent="0.45">
      <c r="A436" s="3" t="s">
        <v>479</v>
      </c>
      <c r="B436" s="2">
        <v>0</v>
      </c>
      <c r="C436" s="2">
        <v>0</v>
      </c>
      <c r="D436" s="2">
        <v>1.0526315789473681E-4</v>
      </c>
      <c r="E436" s="2">
        <v>0</v>
      </c>
      <c r="F436" s="2">
        <f>VLOOKUP(Share13[[#This Row],[Station]],[11]!Share13[[Station]:[Q1''2025]],6,0)</f>
        <v>0</v>
      </c>
      <c r="G436" s="2">
        <f>Share13[[#This Row],[Q1''2025]]-Share13[[#This Row],[Q4''2024]]</f>
        <v>0</v>
      </c>
    </row>
    <row r="437" spans="1:7" x14ac:dyDescent="0.45">
      <c r="A437" s="3" t="s">
        <v>478</v>
      </c>
      <c r="B437" s="2">
        <v>0</v>
      </c>
      <c r="C437" s="2">
        <v>0</v>
      </c>
      <c r="D437" s="2">
        <v>2.1052631578947372E-4</v>
      </c>
      <c r="E437" s="2">
        <v>0</v>
      </c>
      <c r="F437" s="2">
        <f>VLOOKUP(Share13[[#This Row],[Station]],[11]!Share13[[Station]:[Q1''2025]],6,0)</f>
        <v>0</v>
      </c>
      <c r="G437" s="2">
        <f>Share13[[#This Row],[Q1''2025]]-Share13[[#This Row],[Q4''2024]]</f>
        <v>0</v>
      </c>
    </row>
    <row r="438" spans="1:7" x14ac:dyDescent="0.45">
      <c r="A438" s="3" t="s">
        <v>439</v>
      </c>
      <c r="B438" s="2">
        <v>0</v>
      </c>
      <c r="C438" s="2">
        <v>5.4809536859413543E-5</v>
      </c>
      <c r="D438" s="2">
        <v>0</v>
      </c>
      <c r="E438" s="2">
        <v>0</v>
      </c>
      <c r="F438" s="2">
        <f>VLOOKUP(Share13[[#This Row],[Station]],[11]!Share13[[Station]:[Q1''2025]],6,0)</f>
        <v>0</v>
      </c>
      <c r="G438" s="2">
        <f>Share13[[#This Row],[Q1''2025]]-Share13[[#This Row],[Q4''2024]]</f>
        <v>0</v>
      </c>
    </row>
    <row r="439" spans="1:7" x14ac:dyDescent="0.45">
      <c r="A439" s="3" t="s">
        <v>466</v>
      </c>
      <c r="B439" s="2">
        <v>0</v>
      </c>
      <c r="C439" s="2">
        <v>0</v>
      </c>
      <c r="D439" s="2">
        <v>5.2631578947368417E-5</v>
      </c>
      <c r="E439" s="2">
        <v>0</v>
      </c>
      <c r="F439" s="2">
        <f>VLOOKUP(Share13[[#This Row],[Station]],[11]!Share13[[Station]:[Q1''2025]],6,0)</f>
        <v>0</v>
      </c>
      <c r="G439" s="2">
        <f>Share13[[#This Row],[Q1''2025]]-Share13[[#This Row],[Q4''2024]]</f>
        <v>0</v>
      </c>
    </row>
    <row r="440" spans="1:7" x14ac:dyDescent="0.45">
      <c r="A440" s="3" t="s">
        <v>503</v>
      </c>
      <c r="B440" s="2">
        <v>0</v>
      </c>
      <c r="C440" s="2">
        <v>0</v>
      </c>
      <c r="D440" s="2">
        <v>0</v>
      </c>
      <c r="E440" s="2">
        <v>0</v>
      </c>
      <c r="F440" s="2">
        <f>VLOOKUP(Share13[[#This Row],[Station]],[11]!Share13[[Station]:[Q1''2025]],6,0)</f>
        <v>0</v>
      </c>
      <c r="G440" s="2">
        <f>Share13[[#This Row],[Q1''2025]]-Share13[[#This Row],[Q4''2024]]</f>
        <v>0</v>
      </c>
    </row>
    <row r="441" spans="1:7" x14ac:dyDescent="0.45">
      <c r="A441" s="3" t="s">
        <v>220</v>
      </c>
      <c r="B441" s="2">
        <v>0</v>
      </c>
      <c r="C441" s="2">
        <v>0</v>
      </c>
      <c r="D441" s="2">
        <v>0</v>
      </c>
      <c r="E441" s="2">
        <v>0</v>
      </c>
      <c r="F441" s="2">
        <f>VLOOKUP(Share13[[#This Row],[Station]],[11]!Share13[[Station]:[Q1''2025]],6,0)</f>
        <v>0</v>
      </c>
      <c r="G441" s="2">
        <f>Share13[[#This Row],[Q1''2025]]-Share13[[#This Row],[Q4''2024]]</f>
        <v>0</v>
      </c>
    </row>
    <row r="442" spans="1:7" x14ac:dyDescent="0.45">
      <c r="A442" s="3" t="s">
        <v>269</v>
      </c>
      <c r="B442" s="2">
        <v>0</v>
      </c>
      <c r="C442" s="2">
        <v>0</v>
      </c>
      <c r="D442" s="2">
        <v>0</v>
      </c>
      <c r="E442" s="2">
        <v>0</v>
      </c>
      <c r="F442" s="2">
        <f>VLOOKUP(Share13[[#This Row],[Station]],[11]!Share13[[Station]:[Q1''2025]],6,0)</f>
        <v>0</v>
      </c>
      <c r="G442" s="2">
        <f>Share13[[#This Row],[Q1''2025]]-Share13[[#This Row],[Q4''2024]]</f>
        <v>0</v>
      </c>
    </row>
    <row r="443" spans="1:7" x14ac:dyDescent="0.45">
      <c r="A443" s="3" t="s">
        <v>231</v>
      </c>
      <c r="B443" s="2">
        <v>0</v>
      </c>
      <c r="C443" s="2">
        <v>0</v>
      </c>
      <c r="D443" s="2">
        <v>0</v>
      </c>
      <c r="E443" s="2">
        <v>0</v>
      </c>
      <c r="F443" s="2">
        <f>VLOOKUP(Share13[[#This Row],[Station]],[11]!Share13[[Station]:[Q1''2025]],6,0)</f>
        <v>0</v>
      </c>
      <c r="G443" s="2">
        <f>Share13[[#This Row],[Q1''2025]]-Share13[[#This Row],[Q4''2024]]</f>
        <v>0</v>
      </c>
    </row>
    <row r="444" spans="1:7" x14ac:dyDescent="0.45">
      <c r="A444" s="3" t="s">
        <v>159</v>
      </c>
      <c r="B444" s="2">
        <v>0</v>
      </c>
      <c r="C444" s="2">
        <v>0</v>
      </c>
      <c r="D444" s="2">
        <v>0</v>
      </c>
      <c r="E444" s="2">
        <v>0</v>
      </c>
      <c r="F444" s="2">
        <f>VLOOKUP(Share13[[#This Row],[Station]],[11]!Share13[[Station]:[Q1''2025]],6,0)</f>
        <v>0</v>
      </c>
      <c r="G444" s="2">
        <f>Share13[[#This Row],[Q1''2025]]-Share13[[#This Row],[Q4''2024]]</f>
        <v>0</v>
      </c>
    </row>
    <row r="445" spans="1:7" x14ac:dyDescent="0.45">
      <c r="A445" s="3" t="s">
        <v>485</v>
      </c>
      <c r="B445" s="2">
        <v>0</v>
      </c>
      <c r="C445" s="2">
        <v>0</v>
      </c>
      <c r="D445" s="2">
        <v>0</v>
      </c>
      <c r="E445" s="2">
        <v>0</v>
      </c>
      <c r="F445" s="2">
        <f>VLOOKUP(Share13[[#This Row],[Station]],[11]!Share13[[Station]:[Q1''2025]],6,0)</f>
        <v>0</v>
      </c>
      <c r="G445" s="2">
        <f>Share13[[#This Row],[Q1''2025]]-Share13[[#This Row],[Q4''2024]]</f>
        <v>0</v>
      </c>
    </row>
    <row r="446" spans="1:7" x14ac:dyDescent="0.45">
      <c r="A446" s="3" t="s">
        <v>498</v>
      </c>
      <c r="B446" s="2">
        <v>0</v>
      </c>
      <c r="C446" s="2">
        <v>0</v>
      </c>
      <c r="D446" s="2">
        <v>0</v>
      </c>
      <c r="E446" s="2">
        <v>0</v>
      </c>
      <c r="F446" s="2">
        <f>VLOOKUP(Share13[[#This Row],[Station]],[11]!Share13[[Station]:[Q1''2025]],6,0)</f>
        <v>0</v>
      </c>
      <c r="G446" s="2">
        <f>Share13[[#This Row],[Q1''2025]]-Share13[[#This Row],[Q4''2024]]</f>
        <v>0</v>
      </c>
    </row>
    <row r="447" spans="1:7" x14ac:dyDescent="0.45">
      <c r="A447" s="3" t="s">
        <v>245</v>
      </c>
      <c r="B447" s="2">
        <v>2.9108691855388017E-4</v>
      </c>
      <c r="C447" s="2">
        <v>0</v>
      </c>
      <c r="D447" s="2">
        <v>0</v>
      </c>
      <c r="E447" s="2">
        <v>0</v>
      </c>
      <c r="F447" s="2">
        <f>VLOOKUP(Share13[[#This Row],[Station]],[11]!Share13[[Station]:[Q1''2025]],6,0)</f>
        <v>0</v>
      </c>
      <c r="G447" s="2">
        <f>Share13[[#This Row],[Q1''2025]]-Share13[[#This Row],[Q4''2024]]</f>
        <v>0</v>
      </c>
    </row>
    <row r="448" spans="1:7" x14ac:dyDescent="0.45">
      <c r="A448" s="3" t="s">
        <v>266</v>
      </c>
      <c r="B448" s="2">
        <v>0</v>
      </c>
      <c r="C448" s="2">
        <v>0</v>
      </c>
      <c r="D448" s="2">
        <v>0</v>
      </c>
      <c r="E448" s="2">
        <v>0</v>
      </c>
      <c r="F448" s="2">
        <f>VLOOKUP(Share13[[#This Row],[Station]],[11]!Share13[[Station]:[Q1''2025]],6,0)</f>
        <v>0</v>
      </c>
      <c r="G448" s="2">
        <f>Share13[[#This Row],[Q1''2025]]-Share13[[#This Row],[Q4''2024]]</f>
        <v>0</v>
      </c>
    </row>
    <row r="449" spans="1:7" x14ac:dyDescent="0.45">
      <c r="A449" s="3" t="s">
        <v>522</v>
      </c>
      <c r="B449" s="2">
        <v>0</v>
      </c>
      <c r="C449" s="2">
        <v>0</v>
      </c>
      <c r="D449" s="2">
        <v>0</v>
      </c>
      <c r="E449" s="2">
        <v>0</v>
      </c>
      <c r="F449" s="2">
        <f>VLOOKUP(Share13[[#This Row],[Station]],[11]!Share13[[Station]:[Q1''2025]],6,0)</f>
        <v>0</v>
      </c>
      <c r="G449" s="2">
        <f>Share13[[#This Row],[Q1''2025]]-Share13[[#This Row],[Q4''2024]]</f>
        <v>0</v>
      </c>
    </row>
    <row r="450" spans="1:7" x14ac:dyDescent="0.45">
      <c r="A450" s="3" t="s">
        <v>265</v>
      </c>
      <c r="B450" s="2">
        <v>0</v>
      </c>
      <c r="C450" s="2">
        <v>0</v>
      </c>
      <c r="D450" s="2">
        <v>5.2631578947368417E-5</v>
      </c>
      <c r="E450" s="2">
        <v>0</v>
      </c>
      <c r="F450" s="2">
        <f>VLOOKUP(Share13[[#This Row],[Station]],[11]!Share13[[Station]:[Q1''2025]],6,0)</f>
        <v>0</v>
      </c>
      <c r="G450" s="2">
        <f>Share13[[#This Row],[Q1''2025]]-Share13[[#This Row],[Q4''2024]]</f>
        <v>0</v>
      </c>
    </row>
    <row r="451" spans="1:7" x14ac:dyDescent="0.45">
      <c r="A451" s="3" t="s">
        <v>469</v>
      </c>
      <c r="B451" s="2">
        <v>0</v>
      </c>
      <c r="C451" s="2">
        <v>0</v>
      </c>
      <c r="D451" s="2">
        <v>1.2631578947368419E-3</v>
      </c>
      <c r="E451" s="2">
        <v>0</v>
      </c>
      <c r="F451" s="2">
        <f>VLOOKUP(Share13[[#This Row],[Station]],[11]!Share13[[Station]:[Q1''2025]],6,0)</f>
        <v>0</v>
      </c>
      <c r="G451" s="2">
        <f>Share13[[#This Row],[Q1''2025]]-Share13[[#This Row],[Q4''2024]]</f>
        <v>0</v>
      </c>
    </row>
    <row r="452" spans="1:7" x14ac:dyDescent="0.45">
      <c r="A452" s="3" t="s">
        <v>415</v>
      </c>
      <c r="B452" s="2">
        <v>0</v>
      </c>
      <c r="C452" s="2">
        <v>0</v>
      </c>
      <c r="D452" s="2">
        <v>1.5789473684210529E-4</v>
      </c>
      <c r="E452" s="2">
        <v>0</v>
      </c>
      <c r="F452" s="2">
        <f>VLOOKUP(Share13[[#This Row],[Station]],[11]!Share13[[Station]:[Q1''2025]],6,0)</f>
        <v>0</v>
      </c>
      <c r="G452" s="2">
        <f>Share13[[#This Row],[Q1''2025]]-Share13[[#This Row],[Q4''2024]]</f>
        <v>0</v>
      </c>
    </row>
    <row r="453" spans="1:7" x14ac:dyDescent="0.45">
      <c r="A453" s="3" t="s">
        <v>176</v>
      </c>
      <c r="B453" s="2">
        <v>1.7465215113232811E-4</v>
      </c>
      <c r="C453" s="2">
        <v>0</v>
      </c>
      <c r="D453" s="2">
        <v>0</v>
      </c>
      <c r="E453" s="2">
        <v>0</v>
      </c>
      <c r="F453" s="2">
        <f>VLOOKUP(Share13[[#This Row],[Station]],[11]!Share13[[Station]:[Q1''2025]],6,0)</f>
        <v>0</v>
      </c>
      <c r="G453" s="2">
        <f>Share13[[#This Row],[Q1''2025]]-Share13[[#This Row],[Q4''2024]]</f>
        <v>0</v>
      </c>
    </row>
    <row r="454" spans="1:7" x14ac:dyDescent="0.45">
      <c r="A454" s="3" t="s">
        <v>416</v>
      </c>
      <c r="B454" s="2">
        <v>0</v>
      </c>
      <c r="C454" s="2">
        <v>0</v>
      </c>
      <c r="D454" s="2">
        <v>0</v>
      </c>
      <c r="E454" s="2">
        <v>0</v>
      </c>
      <c r="F454" s="2">
        <f>VLOOKUP(Share13[[#This Row],[Station]],[11]!Share13[[Station]:[Q1''2025]],6,0)</f>
        <v>0</v>
      </c>
      <c r="G454" s="2">
        <f>Share13[[#This Row],[Q1''2025]]-Share13[[#This Row],[Q4''2024]]</f>
        <v>0</v>
      </c>
    </row>
    <row r="455" spans="1:7" x14ac:dyDescent="0.45">
      <c r="A455" s="3" t="s">
        <v>147</v>
      </c>
      <c r="B455" s="2">
        <v>0</v>
      </c>
      <c r="C455" s="2">
        <v>0</v>
      </c>
      <c r="D455" s="2">
        <v>0</v>
      </c>
      <c r="E455" s="2">
        <v>0</v>
      </c>
      <c r="F455" s="2">
        <f>VLOOKUP(Share13[[#This Row],[Station]],[11]!Share13[[Station]:[Q1''2025]],6,0)</f>
        <v>0</v>
      </c>
      <c r="G455" s="2">
        <f>Share13[[#This Row],[Q1''2025]]-Share13[[#This Row],[Q4''2024]]</f>
        <v>0</v>
      </c>
    </row>
    <row r="456" spans="1:7" x14ac:dyDescent="0.45">
      <c r="A456" s="3" t="s">
        <v>411</v>
      </c>
      <c r="B456" s="2">
        <v>0</v>
      </c>
      <c r="C456" s="2">
        <v>0</v>
      </c>
      <c r="D456" s="2">
        <v>0</v>
      </c>
      <c r="E456" s="2">
        <v>0</v>
      </c>
      <c r="F456" s="2">
        <f>VLOOKUP(Share13[[#This Row],[Station]],[11]!Share13[[Station]:[Q1''2025]],6,0)</f>
        <v>0</v>
      </c>
      <c r="G456" s="2">
        <f>Share13[[#This Row],[Q1''2025]]-Share13[[#This Row],[Q4''2024]]</f>
        <v>0</v>
      </c>
    </row>
    <row r="457" spans="1:7" x14ac:dyDescent="0.45">
      <c r="A457" s="3" t="s">
        <v>91</v>
      </c>
      <c r="B457" s="2">
        <v>5.8217383710776025E-5</v>
      </c>
      <c r="C457" s="2">
        <v>0</v>
      </c>
      <c r="D457" s="2">
        <v>5.2631578947368417E-5</v>
      </c>
      <c r="E457" s="2">
        <v>0</v>
      </c>
      <c r="F457" s="2">
        <f>VLOOKUP(Share13[[#This Row],[Station]],[11]!Share13[[Station]:[Q1''2025]],6,0)</f>
        <v>0</v>
      </c>
      <c r="G457" s="2">
        <f>Share13[[#This Row],[Q1''2025]]-Share13[[#This Row],[Q4''2024]]</f>
        <v>0</v>
      </c>
    </row>
    <row r="458" spans="1:7" x14ac:dyDescent="0.45">
      <c r="A458" s="3" t="s">
        <v>414</v>
      </c>
      <c r="B458" s="2">
        <v>0</v>
      </c>
      <c r="C458" s="2">
        <v>5.4809536859413543E-5</v>
      </c>
      <c r="D458" s="2">
        <v>0</v>
      </c>
      <c r="E458" s="2">
        <v>0</v>
      </c>
      <c r="F458" s="2">
        <f>VLOOKUP(Share13[[#This Row],[Station]],[11]!Share13[[Station]:[Q1''2025]],6,0)</f>
        <v>0</v>
      </c>
      <c r="G458" s="2">
        <f>Share13[[#This Row],[Q1''2025]]-Share13[[#This Row],[Q4''2024]]</f>
        <v>0</v>
      </c>
    </row>
    <row r="459" spans="1:7" x14ac:dyDescent="0.45">
      <c r="A459" s="3" t="s">
        <v>501</v>
      </c>
      <c r="B459" s="2">
        <v>0</v>
      </c>
      <c r="C459" s="2">
        <v>0</v>
      </c>
      <c r="D459" s="2">
        <v>0</v>
      </c>
      <c r="E459" s="2">
        <v>0</v>
      </c>
      <c r="F459" s="2">
        <f>VLOOKUP(Share13[[#This Row],[Station]],[11]!Share13[[Station]:[Q1''2025]],6,0)</f>
        <v>0</v>
      </c>
      <c r="G459" s="2">
        <f>Share13[[#This Row],[Q1''2025]]-Share13[[#This Row],[Q4''2024]]</f>
        <v>0</v>
      </c>
    </row>
    <row r="460" spans="1:7" x14ac:dyDescent="0.45">
      <c r="A460" s="3" t="s">
        <v>163</v>
      </c>
      <c r="B460" s="2">
        <v>0</v>
      </c>
      <c r="C460" s="2">
        <v>0</v>
      </c>
      <c r="D460" s="2">
        <v>0</v>
      </c>
      <c r="E460" s="2">
        <v>0</v>
      </c>
      <c r="F460" s="2">
        <f>VLOOKUP(Share13[[#This Row],[Station]],[11]!Share13[[Station]:[Q1''2025]],6,0)</f>
        <v>0</v>
      </c>
      <c r="G460" s="2">
        <f>Share13[[#This Row],[Q1''2025]]-Share13[[#This Row],[Q4''2024]]</f>
        <v>0</v>
      </c>
    </row>
    <row r="461" spans="1:7" x14ac:dyDescent="0.45">
      <c r="A461" s="3" t="s">
        <v>165</v>
      </c>
      <c r="B461" s="2">
        <v>0</v>
      </c>
      <c r="C461" s="2">
        <v>0</v>
      </c>
      <c r="D461" s="2">
        <v>0</v>
      </c>
      <c r="E461" s="2">
        <v>0</v>
      </c>
      <c r="F461" s="2">
        <f>VLOOKUP(Share13[[#This Row],[Station]],[11]!Share13[[Station]:[Q1''2025]],6,0)</f>
        <v>0</v>
      </c>
      <c r="G461" s="2">
        <f>Share13[[#This Row],[Q1''2025]]-Share13[[#This Row],[Q4''2024]]</f>
        <v>0</v>
      </c>
    </row>
    <row r="462" spans="1:7" x14ac:dyDescent="0.45">
      <c r="A462" s="3" t="s">
        <v>88</v>
      </c>
      <c r="B462" s="2">
        <v>0</v>
      </c>
      <c r="C462" s="2">
        <v>2.192381474376542E-4</v>
      </c>
      <c r="D462" s="2">
        <v>0</v>
      </c>
      <c r="E462" s="2">
        <v>0</v>
      </c>
      <c r="F462" s="2">
        <f>VLOOKUP(Share13[[#This Row],[Station]],[11]!Share13[[Station]:[Q1''2025]],6,0)</f>
        <v>0</v>
      </c>
      <c r="G462" s="2">
        <f>Share13[[#This Row],[Q1''2025]]-Share13[[#This Row],[Q4''2024]]</f>
        <v>0</v>
      </c>
    </row>
    <row r="463" spans="1:7" x14ac:dyDescent="0.45">
      <c r="A463" s="3" t="s">
        <v>190</v>
      </c>
      <c r="B463" s="2">
        <v>0</v>
      </c>
      <c r="C463" s="2">
        <v>0</v>
      </c>
      <c r="D463" s="2">
        <v>0</v>
      </c>
      <c r="E463" s="2">
        <v>0</v>
      </c>
      <c r="F463" s="2">
        <f>VLOOKUP(Share13[[#This Row],[Station]],[11]!Share13[[Station]:[Q1''2025]],6,0)</f>
        <v>0</v>
      </c>
      <c r="G463" s="2">
        <f>Share13[[#This Row],[Q1''2025]]-Share13[[#This Row],[Q4''2024]]</f>
        <v>0</v>
      </c>
    </row>
    <row r="464" spans="1:7" x14ac:dyDescent="0.45">
      <c r="A464" s="3" t="s">
        <v>207</v>
      </c>
      <c r="B464" s="2">
        <v>0</v>
      </c>
      <c r="C464" s="2">
        <v>0</v>
      </c>
      <c r="D464" s="2">
        <v>0</v>
      </c>
      <c r="E464" s="2">
        <v>0</v>
      </c>
      <c r="F464" s="2">
        <f>VLOOKUP(Share13[[#This Row],[Station]],[11]!Share13[[Station]:[Q1''2025]],6,0)</f>
        <v>0</v>
      </c>
      <c r="G464" s="2">
        <f>Share13[[#This Row],[Q1''2025]]-Share13[[#This Row],[Q4''2024]]</f>
        <v>0</v>
      </c>
    </row>
    <row r="465" spans="1:7" x14ac:dyDescent="0.45">
      <c r="A465" s="3" t="s">
        <v>471</v>
      </c>
      <c r="B465" s="2">
        <v>0</v>
      </c>
      <c r="C465" s="2">
        <v>0</v>
      </c>
      <c r="D465" s="2">
        <v>2.631578947368421E-4</v>
      </c>
      <c r="E465" s="2">
        <v>0</v>
      </c>
      <c r="F465" s="2">
        <f>VLOOKUP(Share13[[#This Row],[Station]],[11]!Share13[[Station]:[Q1''2025]],6,0)</f>
        <v>0</v>
      </c>
      <c r="G465" s="2">
        <f>Share13[[#This Row],[Q1''2025]]-Share13[[#This Row],[Q4''2024]]</f>
        <v>0</v>
      </c>
    </row>
    <row r="466" spans="1:7" x14ac:dyDescent="0.45">
      <c r="A466" s="3" t="s">
        <v>333</v>
      </c>
      <c r="B466" s="2">
        <v>0</v>
      </c>
      <c r="C466" s="2">
        <v>0</v>
      </c>
      <c r="D466" s="2">
        <v>0</v>
      </c>
      <c r="E466" s="2">
        <v>0</v>
      </c>
      <c r="F466" s="2">
        <f>VLOOKUP(Share13[[#This Row],[Station]],[11]!Share13[[Station]:[Q1''2025]],6,0)</f>
        <v>0</v>
      </c>
      <c r="G466" s="2">
        <f>Share13[[#This Row],[Q1''2025]]-Share13[[#This Row],[Q4''2024]]</f>
        <v>0</v>
      </c>
    </row>
    <row r="467" spans="1:7" x14ac:dyDescent="0.45">
      <c r="A467" s="3" t="s">
        <v>173</v>
      </c>
      <c r="B467" s="2">
        <v>5.8217383710776025E-5</v>
      </c>
      <c r="C467" s="2">
        <v>0</v>
      </c>
      <c r="D467" s="2">
        <v>0</v>
      </c>
      <c r="E467" s="2">
        <v>0</v>
      </c>
      <c r="F467" s="2">
        <f>VLOOKUP(Share13[[#This Row],[Station]],[11]!Share13[[Station]:[Q1''2025]],6,0)</f>
        <v>0</v>
      </c>
      <c r="G467" s="2">
        <f>Share13[[#This Row],[Q1''2025]]-Share13[[#This Row],[Q4''2024]]</f>
        <v>0</v>
      </c>
    </row>
    <row r="468" spans="1:7" x14ac:dyDescent="0.45">
      <c r="A468" s="3" t="s">
        <v>194</v>
      </c>
      <c r="B468" s="2">
        <v>0</v>
      </c>
      <c r="C468" s="2">
        <v>0</v>
      </c>
      <c r="D468" s="2">
        <v>0</v>
      </c>
      <c r="E468" s="2">
        <v>0</v>
      </c>
      <c r="F468" s="2">
        <f>VLOOKUP(Share13[[#This Row],[Station]],[11]!Share13[[Station]:[Q1''2025]],6,0)</f>
        <v>0</v>
      </c>
      <c r="G468" s="2">
        <f>Share13[[#This Row],[Q1''2025]]-Share13[[#This Row],[Q4''2024]]</f>
        <v>0</v>
      </c>
    </row>
    <row r="469" spans="1:7" x14ac:dyDescent="0.45">
      <c r="A469" s="3" t="s">
        <v>158</v>
      </c>
      <c r="B469" s="2">
        <v>0</v>
      </c>
      <c r="C469" s="2">
        <v>0</v>
      </c>
      <c r="D469" s="2">
        <v>0</v>
      </c>
      <c r="E469" s="2">
        <v>0</v>
      </c>
      <c r="F469" s="2">
        <f>VLOOKUP(Share13[[#This Row],[Station]],[11]!Share13[[Station]:[Q1''2025]],6,0)</f>
        <v>0</v>
      </c>
      <c r="G469" s="2">
        <f>Share13[[#This Row],[Q1''2025]]-Share13[[#This Row],[Q4''2024]]</f>
        <v>0</v>
      </c>
    </row>
    <row r="470" spans="1:7" x14ac:dyDescent="0.45">
      <c r="A470" s="3" t="s">
        <v>472</v>
      </c>
      <c r="B470" s="2">
        <v>0</v>
      </c>
      <c r="C470" s="2">
        <v>0</v>
      </c>
      <c r="D470" s="2">
        <v>0</v>
      </c>
      <c r="E470" s="2">
        <v>0</v>
      </c>
      <c r="F470" s="2">
        <f>VLOOKUP(Share13[[#This Row],[Station]],[11]!Share13[[Station]:[Q1''2025]],6,0)</f>
        <v>0</v>
      </c>
      <c r="G470" s="2">
        <f>Share13[[#This Row],[Q1''2025]]-Share13[[#This Row],[Q4''2024]]</f>
        <v>0</v>
      </c>
    </row>
    <row r="471" spans="1:7" x14ac:dyDescent="0.45">
      <c r="A471" s="3" t="s">
        <v>217</v>
      </c>
      <c r="B471" s="2">
        <v>0</v>
      </c>
      <c r="C471" s="2">
        <v>0</v>
      </c>
      <c r="D471" s="2">
        <v>0</v>
      </c>
      <c r="E471" s="2">
        <v>0</v>
      </c>
      <c r="F471" s="2">
        <f>VLOOKUP(Share13[[#This Row],[Station]],[11]!Share13[[Station]:[Q1''2025]],6,0)</f>
        <v>0</v>
      </c>
      <c r="G471" s="2">
        <f>Share13[[#This Row],[Q1''2025]]-Share13[[#This Row],[Q4''2024]]</f>
        <v>0</v>
      </c>
    </row>
    <row r="472" spans="1:7" x14ac:dyDescent="0.45">
      <c r="A472" s="3" t="s">
        <v>356</v>
      </c>
      <c r="B472" s="2">
        <v>5.8217383710776025E-5</v>
      </c>
      <c r="C472" s="2">
        <v>0</v>
      </c>
      <c r="D472" s="2">
        <v>0</v>
      </c>
      <c r="E472" s="2">
        <v>0</v>
      </c>
      <c r="F472" s="2">
        <f>VLOOKUP(Share13[[#This Row],[Station]],[11]!Share13[[Station]:[Q1''2025]],6,0)</f>
        <v>0</v>
      </c>
      <c r="G472" s="2">
        <f>Share13[[#This Row],[Q1''2025]]-Share13[[#This Row],[Q4''2024]]</f>
        <v>0</v>
      </c>
    </row>
    <row r="473" spans="1:7" x14ac:dyDescent="0.45">
      <c r="A473" s="3" t="s">
        <v>118</v>
      </c>
      <c r="B473" s="2">
        <v>0</v>
      </c>
      <c r="C473" s="2">
        <v>0</v>
      </c>
      <c r="D473" s="2">
        <v>0</v>
      </c>
      <c r="E473" s="2">
        <v>0</v>
      </c>
      <c r="F473" s="2">
        <f>VLOOKUP(Share13[[#This Row],[Station]],[11]!Share13[[Station]:[Q1''2025]],6,0)</f>
        <v>0</v>
      </c>
      <c r="G473" s="2">
        <f>Share13[[#This Row],[Q1''2025]]-Share13[[#This Row],[Q4''2024]]</f>
        <v>0</v>
      </c>
    </row>
    <row r="474" spans="1:7" x14ac:dyDescent="0.45">
      <c r="A474" s="3" t="s">
        <v>117</v>
      </c>
      <c r="B474" s="2">
        <v>0</v>
      </c>
      <c r="C474" s="2">
        <v>0</v>
      </c>
      <c r="D474" s="2">
        <v>0</v>
      </c>
      <c r="E474" s="2">
        <v>0</v>
      </c>
      <c r="F474" s="2">
        <f>VLOOKUP(Share13[[#This Row],[Station]],[11]!Share13[[Station]:[Q1''2025]],6,0)</f>
        <v>0</v>
      </c>
      <c r="G474" s="2">
        <f>Share13[[#This Row],[Q1''2025]]-Share13[[#This Row],[Q4''2024]]</f>
        <v>0</v>
      </c>
    </row>
    <row r="475" spans="1:7" x14ac:dyDescent="0.45">
      <c r="A475" s="3" t="s">
        <v>119</v>
      </c>
      <c r="B475" s="2">
        <v>0</v>
      </c>
      <c r="C475" s="2">
        <v>0</v>
      </c>
      <c r="D475" s="2">
        <v>0</v>
      </c>
      <c r="E475" s="2">
        <v>0</v>
      </c>
      <c r="F475" s="2">
        <f>VLOOKUP(Share13[[#This Row],[Station]],[11]!Share13[[Station]:[Q1''2025]],6,0)</f>
        <v>0</v>
      </c>
      <c r="G475" s="2">
        <f>Share13[[#This Row],[Q1''2025]]-Share13[[#This Row],[Q4''2024]]</f>
        <v>0</v>
      </c>
    </row>
    <row r="476" spans="1:7" x14ac:dyDescent="0.45">
      <c r="A476" s="3" t="s">
        <v>355</v>
      </c>
      <c r="B476" s="2">
        <v>0</v>
      </c>
      <c r="C476" s="2">
        <v>3.836667580158948E-4</v>
      </c>
      <c r="D476" s="2">
        <v>1.5789473684210529E-4</v>
      </c>
      <c r="E476" s="2">
        <v>0</v>
      </c>
      <c r="F476" s="2">
        <f>VLOOKUP(Share13[[#This Row],[Station]],[11]!Share13[[Station]:[Q1''2025]],6,0)</f>
        <v>0</v>
      </c>
      <c r="G476" s="2">
        <f>Share13[[#This Row],[Q1''2025]]-Share13[[#This Row],[Q4''2024]]</f>
        <v>0</v>
      </c>
    </row>
    <row r="477" spans="1:7" x14ac:dyDescent="0.45">
      <c r="A477" s="3" t="s">
        <v>242</v>
      </c>
      <c r="B477" s="2">
        <v>0</v>
      </c>
      <c r="C477" s="2">
        <v>0</v>
      </c>
      <c r="D477" s="2">
        <v>0</v>
      </c>
      <c r="E477" s="2">
        <v>0</v>
      </c>
      <c r="F477" s="2">
        <f>VLOOKUP(Share13[[#This Row],[Station]],[11]!Share13[[Station]:[Q1''2025]],6,0)</f>
        <v>0</v>
      </c>
      <c r="G477" s="2">
        <f>Share13[[#This Row],[Q1''2025]]-Share13[[#This Row],[Q4''2024]]</f>
        <v>0</v>
      </c>
    </row>
    <row r="478" spans="1:7" x14ac:dyDescent="0.45">
      <c r="A478" s="3" t="s">
        <v>443</v>
      </c>
      <c r="B478" s="2">
        <v>0</v>
      </c>
      <c r="C478" s="2">
        <v>1.644286105782406E-4</v>
      </c>
      <c r="D478" s="2">
        <v>0</v>
      </c>
      <c r="E478" s="2">
        <v>0</v>
      </c>
      <c r="F478" s="2">
        <f>VLOOKUP(Share13[[#This Row],[Station]],[11]!Share13[[Station]:[Q1''2025]],6,0)</f>
        <v>0</v>
      </c>
      <c r="G478" s="2">
        <f>Share13[[#This Row],[Q1''2025]]-Share13[[#This Row],[Q4''2024]]</f>
        <v>0</v>
      </c>
    </row>
    <row r="479" spans="1:7" x14ac:dyDescent="0.45">
      <c r="A479" s="3" t="s">
        <v>151</v>
      </c>
      <c r="B479" s="2">
        <v>0</v>
      </c>
      <c r="C479" s="2">
        <v>0</v>
      </c>
      <c r="D479" s="2">
        <v>0</v>
      </c>
      <c r="E479" s="2">
        <v>0</v>
      </c>
      <c r="F479" s="2">
        <f>VLOOKUP(Share13[[#This Row],[Station]],[11]!Share13[[Station]:[Q1''2025]],6,0)</f>
        <v>0</v>
      </c>
      <c r="G479" s="2">
        <f>Share13[[#This Row],[Q1''2025]]-Share13[[#This Row],[Q4''2024]]</f>
        <v>0</v>
      </c>
    </row>
    <row r="480" spans="1:7" x14ac:dyDescent="0.45">
      <c r="A480" s="3" t="s">
        <v>500</v>
      </c>
      <c r="B480" s="2">
        <v>0</v>
      </c>
      <c r="C480" s="2">
        <v>0</v>
      </c>
      <c r="D480" s="2">
        <v>0</v>
      </c>
      <c r="E480" s="2">
        <v>0</v>
      </c>
      <c r="F480" s="2">
        <f>VLOOKUP(Share13[[#This Row],[Station]],[11]!Share13[[Station]:[Q1''2025]],6,0)</f>
        <v>0</v>
      </c>
      <c r="G480" s="2">
        <f>Share13[[#This Row],[Q1''2025]]-Share13[[#This Row],[Q4''2024]]</f>
        <v>0</v>
      </c>
    </row>
    <row r="481" spans="1:7" x14ac:dyDescent="0.45">
      <c r="A481" s="3" t="s">
        <v>463</v>
      </c>
      <c r="B481" s="2">
        <v>0</v>
      </c>
      <c r="C481" s="2">
        <v>0</v>
      </c>
      <c r="D481" s="2">
        <v>0</v>
      </c>
      <c r="E481" s="2">
        <v>0</v>
      </c>
      <c r="F481" s="2">
        <f>VLOOKUP(Share13[[#This Row],[Station]],[11]!Share13[[Station]:[Q1''2025]],6,0)</f>
        <v>0</v>
      </c>
      <c r="G481" s="2">
        <f>Share13[[#This Row],[Q1''2025]]-Share13[[#This Row],[Q4''2024]]</f>
        <v>0</v>
      </c>
    </row>
    <row r="482" spans="1:7" x14ac:dyDescent="0.45">
      <c r="A482" s="3" t="s">
        <v>438</v>
      </c>
      <c r="B482" s="2">
        <v>0</v>
      </c>
      <c r="C482" s="2">
        <v>0</v>
      </c>
      <c r="D482" s="2">
        <v>0</v>
      </c>
      <c r="E482" s="2">
        <v>0</v>
      </c>
      <c r="F482" s="2">
        <f>VLOOKUP(Share13[[#This Row],[Station]],[11]!Share13[[Station]:[Q1''2025]],6,0)</f>
        <v>0</v>
      </c>
      <c r="G482" s="2">
        <f>Share13[[#This Row],[Q1''2025]]-Share13[[#This Row],[Q4''2024]]</f>
        <v>0</v>
      </c>
    </row>
    <row r="483" spans="1:7" x14ac:dyDescent="0.45">
      <c r="A483" s="3" t="s">
        <v>92</v>
      </c>
      <c r="B483" s="2">
        <v>0</v>
      </c>
      <c r="C483" s="2">
        <v>3.5078103590024667E-3</v>
      </c>
      <c r="D483" s="2">
        <v>0</v>
      </c>
      <c r="E483" s="2">
        <v>0</v>
      </c>
      <c r="F483" s="2">
        <f>VLOOKUP(Share13[[#This Row],[Station]],[11]!Share13[[Station]:[Q1''2025]],6,0)</f>
        <v>0</v>
      </c>
      <c r="G483" s="2">
        <f>Share13[[#This Row],[Q1''2025]]-Share13[[#This Row],[Q4''2024]]</f>
        <v>0</v>
      </c>
    </row>
    <row r="484" spans="1:7" x14ac:dyDescent="0.45">
      <c r="A484" s="3" t="s">
        <v>239</v>
      </c>
      <c r="B484" s="2">
        <v>0</v>
      </c>
      <c r="C484" s="2">
        <v>0</v>
      </c>
      <c r="D484" s="2">
        <v>0</v>
      </c>
      <c r="E484" s="2">
        <v>0</v>
      </c>
      <c r="F484" s="2">
        <f>VLOOKUP(Share13[[#This Row],[Station]],[11]!Share13[[Station]:[Q1''2025]],6,0)</f>
        <v>0</v>
      </c>
      <c r="G484" s="2">
        <f>Share13[[#This Row],[Q1''2025]]-Share13[[#This Row],[Q4''2024]]</f>
        <v>0</v>
      </c>
    </row>
    <row r="485" spans="1:7" x14ac:dyDescent="0.45">
      <c r="A485" s="3" t="s">
        <v>23</v>
      </c>
      <c r="B485" s="2">
        <v>6.5203469756069162E-3</v>
      </c>
      <c r="C485" s="2">
        <v>0</v>
      </c>
      <c r="D485" s="2">
        <v>0</v>
      </c>
      <c r="E485" s="2">
        <v>0</v>
      </c>
      <c r="F485" s="2">
        <f>VLOOKUP(Share13[[#This Row],[Station]],[11]!Share13[[Station]:[Q1''2025]],6,0)</f>
        <v>0</v>
      </c>
      <c r="G485" s="2">
        <f>Share13[[#This Row],[Q1''2025]]-Share13[[#This Row],[Q4''2024]]</f>
        <v>0</v>
      </c>
    </row>
    <row r="486" spans="1:7" x14ac:dyDescent="0.45">
      <c r="A486" s="3" t="s">
        <v>385</v>
      </c>
      <c r="B486" s="2">
        <v>0</v>
      </c>
      <c r="C486" s="2">
        <v>0</v>
      </c>
      <c r="D486" s="2">
        <v>0</v>
      </c>
      <c r="E486" s="2">
        <v>0</v>
      </c>
      <c r="F486" s="2">
        <f>VLOOKUP(Share13[[#This Row],[Station]],[11]!Share13[[Station]:[Q1''2025]],6,0)</f>
        <v>0</v>
      </c>
      <c r="G486" s="2">
        <f>Share13[[#This Row],[Q1''2025]]-Share13[[#This Row],[Q4''2024]]</f>
        <v>0</v>
      </c>
    </row>
    <row r="487" spans="1:7" x14ac:dyDescent="0.45">
      <c r="A487" s="3" t="s">
        <v>442</v>
      </c>
      <c r="B487" s="2">
        <v>0</v>
      </c>
      <c r="C487" s="2">
        <v>0</v>
      </c>
      <c r="D487" s="2">
        <v>0</v>
      </c>
      <c r="E487" s="2">
        <v>0</v>
      </c>
      <c r="F487" s="2">
        <f>VLOOKUP(Share13[[#This Row],[Station]],[11]!Share13[[Station]:[Q1''2025]],6,0)</f>
        <v>0</v>
      </c>
      <c r="G487" s="2">
        <f>Share13[[#This Row],[Q1''2025]]-Share13[[#This Row],[Q4''2024]]</f>
        <v>0</v>
      </c>
    </row>
    <row r="488" spans="1:7" x14ac:dyDescent="0.45">
      <c r="A488" s="3" t="s">
        <v>146</v>
      </c>
      <c r="B488" s="2">
        <v>0</v>
      </c>
      <c r="C488" s="2">
        <v>0</v>
      </c>
      <c r="D488" s="2">
        <v>0</v>
      </c>
      <c r="E488" s="2">
        <v>0</v>
      </c>
      <c r="F488" s="2">
        <f>VLOOKUP(Share13[[#This Row],[Station]],[11]!Share13[[Station]:[Q1''2025]],6,0)</f>
        <v>0</v>
      </c>
      <c r="G488" s="2">
        <f>Share13[[#This Row],[Q1''2025]]-Share13[[#This Row],[Q4''2024]]</f>
        <v>0</v>
      </c>
    </row>
    <row r="489" spans="1:7" x14ac:dyDescent="0.45">
      <c r="A489" s="3" t="s">
        <v>237</v>
      </c>
      <c r="B489" s="2">
        <v>0</v>
      </c>
      <c r="C489" s="2">
        <v>0</v>
      </c>
      <c r="D489" s="2">
        <v>0</v>
      </c>
      <c r="E489" s="2">
        <v>0</v>
      </c>
      <c r="F489" s="2">
        <f>VLOOKUP(Share13[[#This Row],[Station]],[11]!Share13[[Station]:[Q1''2025]],6,0)</f>
        <v>0</v>
      </c>
      <c r="G489" s="2">
        <f>Share13[[#This Row],[Q1''2025]]-Share13[[#This Row],[Q4''2024]]</f>
        <v>0</v>
      </c>
    </row>
    <row r="490" spans="1:7" x14ac:dyDescent="0.45">
      <c r="A490" s="3" t="s">
        <v>187</v>
      </c>
      <c r="B490" s="2">
        <v>0</v>
      </c>
      <c r="C490" s="2">
        <v>0</v>
      </c>
      <c r="D490" s="2">
        <v>0</v>
      </c>
      <c r="E490" s="2">
        <v>0</v>
      </c>
      <c r="F490" s="2">
        <f>VLOOKUP(Share13[[#This Row],[Station]],[11]!Share13[[Station]:[Q1''2025]],6,0)</f>
        <v>0</v>
      </c>
      <c r="G490" s="2">
        <f>Share13[[#This Row],[Q1''2025]]-Share13[[#This Row],[Q4''2024]]</f>
        <v>0</v>
      </c>
    </row>
    <row r="491" spans="1:7" x14ac:dyDescent="0.45">
      <c r="A491" s="3" t="s">
        <v>484</v>
      </c>
      <c r="B491" s="2">
        <v>0</v>
      </c>
      <c r="C491" s="2">
        <v>0</v>
      </c>
      <c r="D491" s="2">
        <v>0</v>
      </c>
      <c r="E491" s="2">
        <v>0</v>
      </c>
      <c r="F491" s="2">
        <f>VLOOKUP(Share13[[#This Row],[Station]],[11]!Share13[[Station]:[Q1''2025]],6,0)</f>
        <v>0</v>
      </c>
      <c r="G491" s="2">
        <f>Share13[[#This Row],[Q1''2025]]-Share13[[#This Row],[Q4''2024]]</f>
        <v>0</v>
      </c>
    </row>
    <row r="492" spans="1:7" x14ac:dyDescent="0.45">
      <c r="A492" s="3" t="s">
        <v>437</v>
      </c>
      <c r="B492" s="2">
        <v>0</v>
      </c>
      <c r="C492" s="2">
        <v>0</v>
      </c>
      <c r="D492" s="2">
        <v>0</v>
      </c>
      <c r="E492" s="2">
        <v>0</v>
      </c>
      <c r="F492" s="2">
        <f>VLOOKUP(Share13[[#This Row],[Station]],[11]!Share13[[Station]:[Q1''2025]],6,0)</f>
        <v>0</v>
      </c>
      <c r="G492" s="2">
        <f>Share13[[#This Row],[Q1''2025]]-Share13[[#This Row],[Q4''2024]]</f>
        <v>0</v>
      </c>
    </row>
    <row r="493" spans="1:7" x14ac:dyDescent="0.45">
      <c r="A493" s="3" t="s">
        <v>326</v>
      </c>
      <c r="B493" s="2">
        <v>0</v>
      </c>
      <c r="C493" s="2">
        <v>0</v>
      </c>
      <c r="D493" s="2">
        <v>0</v>
      </c>
      <c r="E493" s="2">
        <v>0</v>
      </c>
      <c r="F493" s="2">
        <f>VLOOKUP(Share13[[#This Row],[Station]],[11]!Share13[[Station]:[Q1''2025]],6,0)</f>
        <v>0</v>
      </c>
      <c r="G493" s="2">
        <f>Share13[[#This Row],[Q1''2025]]-Share13[[#This Row],[Q4''2024]]</f>
        <v>0</v>
      </c>
    </row>
    <row r="494" spans="1:7" x14ac:dyDescent="0.45">
      <c r="A494" s="3" t="s">
        <v>399</v>
      </c>
      <c r="B494" s="2">
        <v>0</v>
      </c>
      <c r="C494" s="2">
        <v>0</v>
      </c>
      <c r="D494" s="2">
        <v>0</v>
      </c>
      <c r="E494" s="2">
        <v>0</v>
      </c>
      <c r="F494" s="2">
        <f>VLOOKUP(Share13[[#This Row],[Station]],[11]!Share13[[Station]:[Q1''2025]],6,0)</f>
        <v>0</v>
      </c>
      <c r="G494" s="2">
        <f>Share13[[#This Row],[Q1''2025]]-Share13[[#This Row],[Q4''2024]]</f>
        <v>0</v>
      </c>
    </row>
    <row r="495" spans="1:7" x14ac:dyDescent="0.45">
      <c r="A495" s="3" t="s">
        <v>208</v>
      </c>
      <c r="B495" s="2">
        <v>0</v>
      </c>
      <c r="C495" s="2">
        <v>0</v>
      </c>
      <c r="D495" s="2">
        <v>0</v>
      </c>
      <c r="E495" s="2">
        <v>0</v>
      </c>
      <c r="F495" s="2">
        <f>VLOOKUP(Share13[[#This Row],[Station]],[11]!Share13[[Station]:[Q1''2025]],6,0)</f>
        <v>0</v>
      </c>
      <c r="G495" s="2">
        <f>Share13[[#This Row],[Q1''2025]]-Share13[[#This Row],[Q4''2024]]</f>
        <v>0</v>
      </c>
    </row>
    <row r="496" spans="1:7" x14ac:dyDescent="0.45">
      <c r="A496" s="3" t="s">
        <v>475</v>
      </c>
      <c r="B496" s="2">
        <v>0</v>
      </c>
      <c r="C496" s="2">
        <v>0</v>
      </c>
      <c r="D496" s="2">
        <v>0</v>
      </c>
      <c r="E496" s="2">
        <v>0</v>
      </c>
      <c r="F496" s="2">
        <f>VLOOKUP(Share13[[#This Row],[Station]],[11]!Share13[[Station]:[Q1''2025]],6,0)</f>
        <v>0</v>
      </c>
      <c r="G496" s="2">
        <f>Share13[[#This Row],[Q1''2025]]-Share13[[#This Row],[Q4''2024]]</f>
        <v>0</v>
      </c>
    </row>
    <row r="497" spans="1:7" x14ac:dyDescent="0.45">
      <c r="A497" s="3" t="s">
        <v>502</v>
      </c>
      <c r="B497" s="2">
        <v>0</v>
      </c>
      <c r="C497" s="2">
        <v>0</v>
      </c>
      <c r="D497" s="2">
        <v>0</v>
      </c>
      <c r="E497" s="2">
        <v>0</v>
      </c>
      <c r="F497" s="2">
        <f>VLOOKUP(Share13[[#This Row],[Station]],[11]!Share13[[Station]:[Q1''2025]],6,0)</f>
        <v>0</v>
      </c>
      <c r="G497" s="2">
        <f>Share13[[#This Row],[Q1''2025]]-Share13[[#This Row],[Q4''2024]]</f>
        <v>0</v>
      </c>
    </row>
    <row r="498" spans="1:7" x14ac:dyDescent="0.45">
      <c r="A498" s="3" t="s">
        <v>401</v>
      </c>
      <c r="B498" s="2">
        <v>1.164347674215521E-4</v>
      </c>
      <c r="C498" s="2">
        <v>0</v>
      </c>
      <c r="D498" s="2">
        <v>0</v>
      </c>
      <c r="E498" s="2">
        <v>0</v>
      </c>
      <c r="F498" s="2">
        <f>VLOOKUP(Share13[[#This Row],[Station]],[11]!Share13[[Station]:[Q1''2025]],6,0)</f>
        <v>0</v>
      </c>
      <c r="G498" s="2">
        <f>Share13[[#This Row],[Q1''2025]]-Share13[[#This Row],[Q4''2024]]</f>
        <v>0</v>
      </c>
    </row>
    <row r="499" spans="1:7" x14ac:dyDescent="0.45">
      <c r="A499" s="3" t="s">
        <v>400</v>
      </c>
      <c r="B499" s="2">
        <v>0</v>
      </c>
      <c r="C499" s="2">
        <v>0</v>
      </c>
      <c r="D499" s="2">
        <v>0</v>
      </c>
      <c r="E499" s="2">
        <v>0</v>
      </c>
      <c r="F499" s="2">
        <f>VLOOKUP(Share13[[#This Row],[Station]],[11]!Share13[[Station]:[Q1''2025]],6,0)</f>
        <v>0</v>
      </c>
      <c r="G499" s="2">
        <f>Share13[[#This Row],[Q1''2025]]-Share13[[#This Row],[Q4''2024]]</f>
        <v>0</v>
      </c>
    </row>
    <row r="500" spans="1:7" x14ac:dyDescent="0.45">
      <c r="A500" s="3" t="s">
        <v>233</v>
      </c>
      <c r="B500" s="2">
        <v>0</v>
      </c>
      <c r="C500" s="2">
        <v>0</v>
      </c>
      <c r="D500" s="2">
        <v>0</v>
      </c>
      <c r="E500" s="2">
        <v>0</v>
      </c>
      <c r="F500" s="2">
        <f>VLOOKUP(Share13[[#This Row],[Station]],[11]!Share13[[Station]:[Q1''2025]],6,0)</f>
        <v>0</v>
      </c>
      <c r="G500" s="2">
        <f>Share13[[#This Row],[Q1''2025]]-Share13[[#This Row],[Q4''2024]]</f>
        <v>0</v>
      </c>
    </row>
    <row r="501" spans="1:7" x14ac:dyDescent="0.45">
      <c r="A501" s="3" t="s">
        <v>390</v>
      </c>
      <c r="B501" s="2">
        <v>0</v>
      </c>
      <c r="C501" s="2">
        <v>0</v>
      </c>
      <c r="D501" s="2">
        <v>0</v>
      </c>
      <c r="E501" s="2">
        <v>0</v>
      </c>
      <c r="F501" s="2">
        <f>VLOOKUP(Share13[[#This Row],[Station]],[11]!Share13[[Station]:[Q1''2025]],6,0)</f>
        <v>0</v>
      </c>
      <c r="G501" s="2">
        <f>Share13[[#This Row],[Q1''2025]]-Share13[[#This Row],[Q4''2024]]</f>
        <v>0</v>
      </c>
    </row>
    <row r="502" spans="1:7" x14ac:dyDescent="0.45">
      <c r="A502" s="3" t="s">
        <v>392</v>
      </c>
      <c r="B502" s="2">
        <v>0</v>
      </c>
      <c r="C502" s="2">
        <v>0</v>
      </c>
      <c r="D502" s="2">
        <v>0</v>
      </c>
      <c r="E502" s="2">
        <v>0</v>
      </c>
      <c r="F502" s="2">
        <f>VLOOKUP(Share13[[#This Row],[Station]],[11]!Share13[[Station]:[Q1''2025]],6,0)</f>
        <v>0</v>
      </c>
      <c r="G502" s="2">
        <f>Share13[[#This Row],[Q1''2025]]-Share13[[#This Row],[Q4''2024]]</f>
        <v>0</v>
      </c>
    </row>
    <row r="503" spans="1:7" x14ac:dyDescent="0.45">
      <c r="A503" s="3" t="s">
        <v>314</v>
      </c>
      <c r="B503" s="2">
        <v>0</v>
      </c>
      <c r="C503" s="2">
        <v>0</v>
      </c>
      <c r="D503" s="2">
        <v>0</v>
      </c>
      <c r="E503" s="2">
        <v>0</v>
      </c>
      <c r="F503" s="2">
        <f>VLOOKUP(Share13[[#This Row],[Station]],[11]!Share13[[Station]:[Q1''2025]],6,0)</f>
        <v>0</v>
      </c>
      <c r="G503" s="2">
        <f>Share13[[#This Row],[Q1''2025]]-Share13[[#This Row],[Q4''2024]]</f>
        <v>0</v>
      </c>
    </row>
    <row r="504" spans="1:7" x14ac:dyDescent="0.45">
      <c r="A504" s="3" t="s">
        <v>83</v>
      </c>
      <c r="B504" s="2">
        <v>0</v>
      </c>
      <c r="C504" s="2">
        <v>0</v>
      </c>
      <c r="D504" s="2">
        <v>2E-3</v>
      </c>
      <c r="E504" s="2">
        <v>0</v>
      </c>
      <c r="F504" s="2">
        <f>VLOOKUP(Share13[[#This Row],[Station]],[11]!Share13[[Station]:[Q1''2025]],6,0)</f>
        <v>0</v>
      </c>
      <c r="G504" s="2">
        <f>Share13[[#This Row],[Q1''2025]]-Share13[[#This Row],[Q4''2024]]</f>
        <v>0</v>
      </c>
    </row>
    <row r="505" spans="1:7" x14ac:dyDescent="0.45">
      <c r="A505" s="3" t="s">
        <v>232</v>
      </c>
      <c r="B505" s="2">
        <v>0</v>
      </c>
      <c r="C505" s="2">
        <v>0</v>
      </c>
      <c r="D505" s="2">
        <v>0</v>
      </c>
      <c r="E505" s="2">
        <v>0</v>
      </c>
      <c r="F505" s="2">
        <f>VLOOKUP(Share13[[#This Row],[Station]],[11]!Share13[[Station]:[Q1''2025]],6,0)</f>
        <v>0</v>
      </c>
      <c r="G505" s="2">
        <f>Share13[[#This Row],[Q1''2025]]-Share13[[#This Row],[Q4''2024]]</f>
        <v>0</v>
      </c>
    </row>
    <row r="506" spans="1:7" x14ac:dyDescent="0.45">
      <c r="A506" s="3" t="s">
        <v>180</v>
      </c>
      <c r="B506" s="2">
        <v>5.8217383710776025E-5</v>
      </c>
      <c r="C506" s="2">
        <v>0</v>
      </c>
      <c r="D506" s="2">
        <v>0</v>
      </c>
      <c r="E506" s="2">
        <v>0</v>
      </c>
      <c r="F506" s="2">
        <f>VLOOKUP(Share13[[#This Row],[Station]],[11]!Share13[[Station]:[Q1''2025]],6,0)</f>
        <v>0</v>
      </c>
      <c r="G506" s="2">
        <f>Share13[[#This Row],[Q1''2025]]-Share13[[#This Row],[Q4''2024]]</f>
        <v>0</v>
      </c>
    </row>
    <row r="507" spans="1:7" x14ac:dyDescent="0.45">
      <c r="A507" s="3" t="s">
        <v>334</v>
      </c>
      <c r="B507" s="2">
        <v>0</v>
      </c>
      <c r="C507" s="2">
        <v>0</v>
      </c>
      <c r="D507" s="2">
        <v>0</v>
      </c>
      <c r="E507" s="2">
        <v>0</v>
      </c>
      <c r="F507" s="2">
        <f>VLOOKUP(Share13[[#This Row],[Station]],[11]!Share13[[Station]:[Q1''2025]],6,0)</f>
        <v>0</v>
      </c>
      <c r="G507" s="2">
        <f>Share13[[#This Row],[Q1''2025]]-Share13[[#This Row],[Q4''2024]]</f>
        <v>0</v>
      </c>
    </row>
    <row r="508" spans="1:7" x14ac:dyDescent="0.45">
      <c r="A508" s="3" t="s">
        <v>226</v>
      </c>
      <c r="B508" s="2">
        <v>0</v>
      </c>
      <c r="C508" s="2">
        <v>0</v>
      </c>
      <c r="D508" s="2">
        <v>0</v>
      </c>
      <c r="E508" s="2">
        <v>0</v>
      </c>
      <c r="F508" s="2">
        <f>VLOOKUP(Share13[[#This Row],[Station]],[11]!Share13[[Station]:[Q1''2025]],6,0)</f>
        <v>0</v>
      </c>
      <c r="G508" s="2">
        <f>Share13[[#This Row],[Q1''2025]]-Share13[[#This Row],[Q4''2024]]</f>
        <v>0</v>
      </c>
    </row>
    <row r="509" spans="1:7" x14ac:dyDescent="0.45">
      <c r="A509" s="3" t="s">
        <v>420</v>
      </c>
      <c r="B509" s="2">
        <v>0</v>
      </c>
      <c r="C509" s="2">
        <v>0</v>
      </c>
      <c r="D509" s="2">
        <v>2.631578947368421E-4</v>
      </c>
      <c r="E509" s="2">
        <v>0</v>
      </c>
      <c r="F509" s="2">
        <f>VLOOKUP(Share13[[#This Row],[Station]],[11]!Share13[[Station]:[Q1''2025]],6,0)</f>
        <v>0</v>
      </c>
      <c r="G509" s="2">
        <f>Share13[[#This Row],[Q1''2025]]-Share13[[#This Row],[Q4''2024]]</f>
        <v>0</v>
      </c>
    </row>
    <row r="510" spans="1:7" x14ac:dyDescent="0.45">
      <c r="A510" s="3" t="s">
        <v>457</v>
      </c>
      <c r="B510" s="2">
        <v>0</v>
      </c>
      <c r="C510" s="2">
        <v>3.836667580158948E-4</v>
      </c>
      <c r="D510" s="2">
        <v>0</v>
      </c>
      <c r="E510" s="2">
        <v>0</v>
      </c>
      <c r="F510" s="2">
        <f>VLOOKUP(Share13[[#This Row],[Station]],[11]!Share13[[Station]:[Q1''2025]],6,0)</f>
        <v>0</v>
      </c>
      <c r="G510" s="2">
        <f>Share13[[#This Row],[Q1''2025]]-Share13[[#This Row],[Q4''2024]]</f>
        <v>0</v>
      </c>
    </row>
    <row r="511" spans="1:7" x14ac:dyDescent="0.45">
      <c r="A511" s="3" t="s">
        <v>195</v>
      </c>
      <c r="B511" s="2">
        <v>0</v>
      </c>
      <c r="C511" s="2">
        <v>0</v>
      </c>
      <c r="D511" s="2">
        <v>0</v>
      </c>
      <c r="E511" s="2">
        <v>0</v>
      </c>
      <c r="F511" s="2">
        <f>VLOOKUP(Share13[[#This Row],[Station]],[11]!Share13[[Station]:[Q1''2025]],6,0)</f>
        <v>0</v>
      </c>
      <c r="G511" s="2">
        <f>Share13[[#This Row],[Q1''2025]]-Share13[[#This Row],[Q4''2024]]</f>
        <v>0</v>
      </c>
    </row>
    <row r="512" spans="1:7" x14ac:dyDescent="0.45">
      <c r="A512" s="3" t="s">
        <v>330</v>
      </c>
      <c r="B512" s="2">
        <v>0</v>
      </c>
      <c r="C512" s="2">
        <v>0</v>
      </c>
      <c r="D512" s="2">
        <v>0</v>
      </c>
      <c r="E512" s="2">
        <v>0</v>
      </c>
      <c r="F512" s="2">
        <f>VLOOKUP(Share13[[#This Row],[Station]],[11]!Share13[[Station]:[Q1''2025]],6,0)</f>
        <v>0</v>
      </c>
      <c r="G512" s="2">
        <f>Share13[[#This Row],[Q1''2025]]-Share13[[#This Row],[Q4''2024]]</f>
        <v>0</v>
      </c>
    </row>
    <row r="513" spans="1:7" x14ac:dyDescent="0.45">
      <c r="A513" s="3" t="s">
        <v>430</v>
      </c>
      <c r="B513" s="2">
        <v>0</v>
      </c>
      <c r="C513" s="2">
        <v>0</v>
      </c>
      <c r="D513" s="2">
        <v>0</v>
      </c>
      <c r="E513" s="2">
        <v>0</v>
      </c>
      <c r="F513" s="2">
        <f>VLOOKUP(Share13[[#This Row],[Station]],[11]!Share13[[Station]:[Q1''2025]],6,0)</f>
        <v>0</v>
      </c>
      <c r="G513" s="2">
        <f>Share13[[#This Row],[Q1''2025]]-Share13[[#This Row],[Q4''2024]]</f>
        <v>0</v>
      </c>
    </row>
    <row r="514" spans="1:7" x14ac:dyDescent="0.45">
      <c r="A514" s="3" t="s">
        <v>410</v>
      </c>
      <c r="B514" s="2">
        <v>0</v>
      </c>
      <c r="C514" s="2">
        <v>0</v>
      </c>
      <c r="D514" s="2">
        <v>0</v>
      </c>
      <c r="E514" s="2">
        <v>0</v>
      </c>
      <c r="F514" s="2">
        <f>VLOOKUP(Share13[[#This Row],[Station]],[11]!Share13[[Station]:[Q1''2025]],6,0)</f>
        <v>0</v>
      </c>
      <c r="G514" s="2">
        <f>Share13[[#This Row],[Q1''2025]]-Share13[[#This Row],[Q4''2024]]</f>
        <v>0</v>
      </c>
    </row>
    <row r="515" spans="1:7" x14ac:dyDescent="0.45">
      <c r="A515" s="3" t="s">
        <v>429</v>
      </c>
      <c r="B515" s="2">
        <v>0</v>
      </c>
      <c r="C515" s="2">
        <v>0</v>
      </c>
      <c r="D515" s="2">
        <v>4.2105263157894745E-4</v>
      </c>
      <c r="E515" s="2">
        <v>0</v>
      </c>
      <c r="F515" s="2">
        <f>VLOOKUP(Share13[[#This Row],[Station]],[11]!Share13[[Station]:[Q1''2025]],6,0)</f>
        <v>0</v>
      </c>
      <c r="G515" s="2">
        <f>Share13[[#This Row],[Q1''2025]]-Share13[[#This Row],[Q4''2024]]</f>
        <v>0</v>
      </c>
    </row>
    <row r="516" spans="1:7" x14ac:dyDescent="0.45">
      <c r="A516" s="3" t="s">
        <v>328</v>
      </c>
      <c r="B516" s="2">
        <v>1.7465215113232811E-4</v>
      </c>
      <c r="C516" s="2">
        <v>0</v>
      </c>
      <c r="D516" s="2">
        <v>0</v>
      </c>
      <c r="E516" s="2">
        <v>0</v>
      </c>
      <c r="F516" s="2">
        <f>VLOOKUP(Share13[[#This Row],[Station]],[11]!Share13[[Station]:[Q1''2025]],6,0)</f>
        <v>0</v>
      </c>
      <c r="G516" s="2">
        <f>Share13[[#This Row],[Q1''2025]]-Share13[[#This Row],[Q4''2024]]</f>
        <v>0</v>
      </c>
    </row>
    <row r="517" spans="1:7" x14ac:dyDescent="0.45">
      <c r="A517" s="3" t="s">
        <v>444</v>
      </c>
      <c r="B517" s="2">
        <v>0</v>
      </c>
      <c r="C517" s="2">
        <v>0</v>
      </c>
      <c r="D517" s="2">
        <v>0</v>
      </c>
      <c r="E517" s="2">
        <v>0</v>
      </c>
      <c r="F517" s="2">
        <f>VLOOKUP(Share13[[#This Row],[Station]],[11]!Share13[[Station]:[Q1''2025]],6,0)</f>
        <v>0</v>
      </c>
      <c r="G517" s="2">
        <f>Share13[[#This Row],[Q1''2025]]-Share13[[#This Row],[Q4''2024]]</f>
        <v>0</v>
      </c>
    </row>
    <row r="518" spans="1:7" x14ac:dyDescent="0.45">
      <c r="A518" s="3" t="s">
        <v>332</v>
      </c>
      <c r="B518" s="2">
        <v>8.1504337195086453E-4</v>
      </c>
      <c r="C518" s="2">
        <v>0</v>
      </c>
      <c r="D518" s="2">
        <v>6.3157894736842106E-4</v>
      </c>
      <c r="E518" s="2">
        <v>0</v>
      </c>
      <c r="F518" s="2">
        <f>VLOOKUP(Share13[[#This Row],[Station]],[11]!Share13[[Station]:[Q1''2025]],6,0)</f>
        <v>0</v>
      </c>
      <c r="G518" s="2">
        <f>Share13[[#This Row],[Q1''2025]]-Share13[[#This Row],[Q4''2024]]</f>
        <v>0</v>
      </c>
    </row>
    <row r="519" spans="1:7" x14ac:dyDescent="0.45">
      <c r="A519" s="3" t="s">
        <v>428</v>
      </c>
      <c r="B519" s="2">
        <v>1.2225650579262969E-3</v>
      </c>
      <c r="C519" s="2">
        <v>6.577144423129624E-4</v>
      </c>
      <c r="D519" s="2">
        <v>1.0526315789473681E-4</v>
      </c>
      <c r="E519" s="2">
        <v>0</v>
      </c>
      <c r="F519" s="2">
        <f>VLOOKUP(Share13[[#This Row],[Station]],[11]!Share13[[Station]:[Q1''2025]],6,0)</f>
        <v>0</v>
      </c>
      <c r="G519" s="2">
        <f>Share13[[#This Row],[Q1''2025]]-Share13[[#This Row],[Q4''2024]]</f>
        <v>0</v>
      </c>
    </row>
    <row r="520" spans="1:7" x14ac:dyDescent="0.45">
      <c r="A520" s="3" t="s">
        <v>87</v>
      </c>
      <c r="B520" s="2">
        <v>5.8217383710776035E-4</v>
      </c>
      <c r="C520" s="2">
        <v>0</v>
      </c>
      <c r="D520" s="2">
        <v>0</v>
      </c>
      <c r="E520" s="2">
        <v>0</v>
      </c>
      <c r="F520" s="2">
        <f>VLOOKUP(Share13[[#This Row],[Station]],[11]!Share13[[Station]:[Q1''2025]],6,0)</f>
        <v>0</v>
      </c>
      <c r="G520" s="2">
        <f>Share13[[#This Row],[Q1''2025]]-Share13[[#This Row],[Q4''2024]]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J10" sqref="J10"/>
    </sheetView>
  </sheetViews>
  <sheetFormatPr defaultRowHeight="14.25" x14ac:dyDescent="0.45"/>
  <cols>
    <col min="1" max="1" width="31.796875" bestFit="1" customWidth="1"/>
    <col min="2" max="2" width="6.73046875" bestFit="1" customWidth="1"/>
    <col min="3" max="5" width="6.73046875" style="2" bestFit="1" customWidth="1"/>
  </cols>
  <sheetData>
    <row r="1" spans="1:7" x14ac:dyDescent="0.45">
      <c r="A1" s="3" t="s">
        <v>0</v>
      </c>
      <c r="B1" s="3" t="s">
        <v>527</v>
      </c>
      <c r="C1" s="2" t="s">
        <v>528</v>
      </c>
      <c r="D1" s="2" t="s">
        <v>529</v>
      </c>
      <c r="E1" s="2" t="s">
        <v>530</v>
      </c>
      <c r="F1" t="s">
        <v>531</v>
      </c>
      <c r="G1" t="s">
        <v>532</v>
      </c>
    </row>
    <row r="2" spans="1:7" x14ac:dyDescent="0.45">
      <c r="A2" s="3" t="s">
        <v>4</v>
      </c>
      <c r="B2" s="2">
        <v>0.28899999999999998</v>
      </c>
      <c r="C2" s="2">
        <v>0.38590000000000002</v>
      </c>
      <c r="D2" s="2">
        <v>0.38450000000000001</v>
      </c>
      <c r="E2" s="2">
        <v>0.39789999999999998</v>
      </c>
      <c r="F2" s="2">
        <f>VLOOKUP(Reach[[#This Row],[Station]],'[1]Reach and Share'!$A$1:$B$562,2,0)</f>
        <v>0.4294</v>
      </c>
      <c r="G2" s="2">
        <f>Reach[[#This Row],[Q1''2025]]-Reach[[#This Row],[Q4''2024]]</f>
        <v>3.1500000000000028E-2</v>
      </c>
    </row>
    <row r="3" spans="1:7" x14ac:dyDescent="0.45">
      <c r="A3" s="3" t="s">
        <v>5</v>
      </c>
      <c r="B3" s="2">
        <v>0.1235</v>
      </c>
      <c r="C3" s="2">
        <v>0.18509999999999999</v>
      </c>
      <c r="D3" s="2">
        <v>0.1946</v>
      </c>
      <c r="E3" s="2">
        <v>0.1643</v>
      </c>
      <c r="F3" s="2">
        <f>VLOOKUP(Reach[[#This Row],[Station]],'[1]Reach and Share'!$A$1:$B$562,2,0)</f>
        <v>0.1918</v>
      </c>
      <c r="G3" s="2">
        <f>Reach[[#This Row],[Q1''2025]]-Reach[[#This Row],[Q4''2024]]</f>
        <v>2.7499999999999997E-2</v>
      </c>
    </row>
    <row r="4" spans="1:7" x14ac:dyDescent="0.45">
      <c r="A4" s="3" t="s">
        <v>7</v>
      </c>
      <c r="B4" s="2">
        <v>3.6799999999999999E-2</v>
      </c>
      <c r="C4" s="2">
        <v>3.9E-2</v>
      </c>
      <c r="D4" s="2">
        <v>3.8199999999999998E-2</v>
      </c>
      <c r="E4" s="2">
        <v>5.5E-2</v>
      </c>
      <c r="F4" s="2">
        <f>VLOOKUP(Reach[[#This Row],[Station]],'[1]Reach and Share'!$A$1:$B$562,2,0)</f>
        <v>6.5000000000000002E-2</v>
      </c>
      <c r="G4" s="2">
        <f>Reach[[#This Row],[Q1''2025]]-Reach[[#This Row],[Q4''2024]]</f>
        <v>1.0000000000000002E-2</v>
      </c>
    </row>
    <row r="5" spans="1:7" x14ac:dyDescent="0.45">
      <c r="A5" s="3" t="s">
        <v>14</v>
      </c>
      <c r="B5" s="2">
        <v>7.7000000000000002E-3</v>
      </c>
      <c r="C5" s="2">
        <v>2.24E-2</v>
      </c>
      <c r="D5" s="2">
        <v>3.2399999999999998E-2</v>
      </c>
      <c r="E5" s="2">
        <v>6.7699999999999996E-2</v>
      </c>
      <c r="F5" s="2">
        <f>VLOOKUP(Reach[[#This Row],[Station]],'[1]Reach and Share'!$A$1:$B$562,2,0)</f>
        <v>6.13E-2</v>
      </c>
      <c r="G5" s="2">
        <f>Reach[[#This Row],[Q1''2025]]-Reach[[#This Row],[Q4''2024]]</f>
        <v>-6.399999999999996E-3</v>
      </c>
    </row>
    <row r="6" spans="1:7" x14ac:dyDescent="0.45">
      <c r="A6" s="3" t="s">
        <v>6</v>
      </c>
      <c r="B6" s="2">
        <v>7.1800000000000003E-2</v>
      </c>
      <c r="C6" s="2">
        <v>0.1173</v>
      </c>
      <c r="D6" s="2">
        <v>5.0299999999999997E-2</v>
      </c>
      <c r="E6" s="2">
        <v>5.1900000000000002E-2</v>
      </c>
      <c r="F6" s="2">
        <f>VLOOKUP(Reach[[#This Row],[Station]],'[1]Reach and Share'!$A$1:$B$562,2,0)</f>
        <v>5.7200000000000001E-2</v>
      </c>
      <c r="G6" s="2">
        <f>Reach[[#This Row],[Q1''2025]]-Reach[[#This Row],[Q4''2024]]</f>
        <v>5.2999999999999992E-3</v>
      </c>
    </row>
    <row r="7" spans="1:7" x14ac:dyDescent="0.45">
      <c r="A7" s="3" t="s">
        <v>8</v>
      </c>
      <c r="B7" s="2">
        <v>2.35E-2</v>
      </c>
      <c r="C7" s="2">
        <v>2.2599999999999999E-2</v>
      </c>
      <c r="D7" s="2">
        <v>2.7400000000000001E-2</v>
      </c>
      <c r="E7" s="2">
        <v>2.81E-2</v>
      </c>
      <c r="F7" s="2">
        <f>VLOOKUP(Reach[[#This Row],[Station]],'[1]Reach and Share'!$A$1:$B$562,2,0)</f>
        <v>2.86E-2</v>
      </c>
      <c r="G7" s="2">
        <f>Reach[[#This Row],[Q1''2025]]-Reach[[#This Row],[Q4''2024]]</f>
        <v>5.0000000000000044E-4</v>
      </c>
    </row>
    <row r="8" spans="1:7" x14ac:dyDescent="0.45">
      <c r="A8" s="3" t="s">
        <v>9</v>
      </c>
      <c r="B8" s="2">
        <v>1.52E-2</v>
      </c>
      <c r="C8" s="2">
        <v>1.23E-2</v>
      </c>
      <c r="D8" s="2">
        <v>1.83E-2</v>
      </c>
      <c r="E8" s="2">
        <v>1.6299999999999999E-2</v>
      </c>
      <c r="F8" s="2">
        <f>VLOOKUP(Reach[[#This Row],[Station]],'[1]Reach and Share'!$A$1:$B$562,2,0)</f>
        <v>2.3599999999999999E-2</v>
      </c>
      <c r="G8" s="2">
        <f>Reach[[#This Row],[Q1''2025]]-Reach[[#This Row],[Q4''2024]]</f>
        <v>7.3000000000000009E-3</v>
      </c>
    </row>
    <row r="9" spans="1:7" x14ac:dyDescent="0.45">
      <c r="A9" s="3" t="s">
        <v>15</v>
      </c>
      <c r="B9" s="2">
        <v>6.3E-3</v>
      </c>
      <c r="C9" s="2">
        <v>1.2999999999999999E-2</v>
      </c>
      <c r="D9" s="2">
        <v>1.9199999999999998E-2</v>
      </c>
      <c r="E9" s="2">
        <v>1.4999999999999999E-2</v>
      </c>
      <c r="F9" s="2">
        <f>VLOOKUP(Reach[[#This Row],[Station]],'[1]Reach and Share'!$A$1:$B$562,2,0)</f>
        <v>1.72E-2</v>
      </c>
      <c r="G9" s="2">
        <f>Reach[[#This Row],[Q1''2025]]-Reach[[#This Row],[Q4''2024]]</f>
        <v>2.2000000000000006E-3</v>
      </c>
    </row>
    <row r="10" spans="1:7" x14ac:dyDescent="0.45">
      <c r="A10" s="3" t="s">
        <v>10</v>
      </c>
      <c r="B10" s="2">
        <v>9.4999999999999998E-3</v>
      </c>
      <c r="C10" s="2">
        <v>9.1999999999999998E-3</v>
      </c>
      <c r="D10" s="2">
        <v>1.3299999999999999E-2</v>
      </c>
      <c r="E10" s="2">
        <v>1.7100000000000001E-2</v>
      </c>
      <c r="F10" s="2">
        <f>VLOOKUP(Reach[[#This Row],[Station]],'[1]Reach and Share'!$A$1:$B$562,2,0)</f>
        <v>1.6899999999999998E-2</v>
      </c>
      <c r="G10" s="2">
        <f>Reach[[#This Row],[Q1''2025]]-Reach[[#This Row],[Q4''2024]]</f>
        <v>-2.0000000000000226E-4</v>
      </c>
    </row>
    <row r="11" spans="1:7" x14ac:dyDescent="0.45">
      <c r="A11" s="3" t="s">
        <v>21</v>
      </c>
      <c r="B11" s="2">
        <v>5.3E-3</v>
      </c>
      <c r="C11" s="2">
        <v>0</v>
      </c>
      <c r="D11" s="2">
        <v>0</v>
      </c>
      <c r="E11" s="2">
        <v>3.3999999999999998E-3</v>
      </c>
      <c r="F11" s="2">
        <f>VLOOKUP(Reach[[#This Row],[Station]],'[1]Reach and Share'!$A$1:$B$562,2,0)</f>
        <v>1.0800000000000001E-2</v>
      </c>
      <c r="G11" s="2">
        <f>Reach[[#This Row],[Q1''2025]]-Reach[[#This Row],[Q4''2024]]</f>
        <v>7.4000000000000003E-3</v>
      </c>
    </row>
    <row r="12" spans="1:7" x14ac:dyDescent="0.45">
      <c r="A12" s="3" t="s">
        <v>33</v>
      </c>
      <c r="B12" s="2">
        <v>5.0000000000000001E-4</v>
      </c>
      <c r="C12" s="2">
        <v>5.0000000000000001E-4</v>
      </c>
      <c r="D12" s="2">
        <v>9.1000000000000004E-3</v>
      </c>
      <c r="E12" s="2">
        <v>1E-3</v>
      </c>
      <c r="F12" s="2">
        <f>VLOOKUP(Reach[[#This Row],[Station]],'[1]Reach and Share'!$A$1:$B$562,2,0)</f>
        <v>8.9999999999999993E-3</v>
      </c>
      <c r="G12" s="2">
        <f>Reach[[#This Row],[Q1''2025]]-Reach[[#This Row],[Q4''2024]]</f>
        <v>8.0000000000000002E-3</v>
      </c>
    </row>
    <row r="13" spans="1:7" x14ac:dyDescent="0.45">
      <c r="A13" s="3" t="s">
        <v>18</v>
      </c>
      <c r="B13" s="2">
        <v>4.1000000000000003E-3</v>
      </c>
      <c r="C13" s="2">
        <v>4.0000000000000002E-4</v>
      </c>
      <c r="D13" s="2">
        <v>6.8999999999999999E-3</v>
      </c>
      <c r="E13" s="2">
        <v>2.5000000000000001E-3</v>
      </c>
      <c r="F13" s="2">
        <f>VLOOKUP(Reach[[#This Row],[Station]],'[1]Reach and Share'!$A$1:$B$562,2,0)</f>
        <v>8.6E-3</v>
      </c>
      <c r="G13" s="2">
        <f>Reach[[#This Row],[Q1''2025]]-Reach[[#This Row],[Q4''2024]]</f>
        <v>6.0999999999999995E-3</v>
      </c>
    </row>
    <row r="14" spans="1:7" x14ac:dyDescent="0.45">
      <c r="A14" s="3" t="s">
        <v>30</v>
      </c>
      <c r="B14" s="2">
        <v>1.1999999999999999E-3</v>
      </c>
      <c r="C14" s="2">
        <v>0</v>
      </c>
      <c r="D14" s="2">
        <v>2.7000000000000001E-3</v>
      </c>
      <c r="E14" s="2">
        <v>2.9999999999999997E-4</v>
      </c>
      <c r="F14" s="2">
        <f>VLOOKUP(Reach[[#This Row],[Station]],'[1]Reach and Share'!$A$1:$B$562,2,0)</f>
        <v>8.3000000000000001E-3</v>
      </c>
      <c r="G14" s="2">
        <f>Reach[[#This Row],[Q1''2025]]-Reach[[#This Row],[Q4''2024]]</f>
        <v>8.0000000000000002E-3</v>
      </c>
    </row>
    <row r="15" spans="1:7" x14ac:dyDescent="0.45">
      <c r="A15" s="3" t="s">
        <v>47</v>
      </c>
      <c r="B15" s="2">
        <v>2.9999999999999997E-4</v>
      </c>
      <c r="C15" s="2">
        <v>1.5E-3</v>
      </c>
      <c r="D15" s="2">
        <v>3.8999999999999998E-3</v>
      </c>
      <c r="E15" s="2">
        <v>4.3E-3</v>
      </c>
      <c r="F15" s="2">
        <f>VLOOKUP(Reach[[#This Row],[Station]],'[1]Reach and Share'!$A$1:$B$562,2,0)</f>
        <v>6.1000000000000004E-3</v>
      </c>
      <c r="G15" s="2">
        <f>Reach[[#This Row],[Q1''2025]]-Reach[[#This Row],[Q4''2024]]</f>
        <v>1.8000000000000004E-3</v>
      </c>
    </row>
    <row r="16" spans="1:7" x14ac:dyDescent="0.45">
      <c r="A16" s="3" t="s">
        <v>11</v>
      </c>
      <c r="B16" s="2">
        <v>7.6E-3</v>
      </c>
      <c r="C16" s="2">
        <v>5.7999999999999996E-3</v>
      </c>
      <c r="D16" s="2">
        <v>5.4999999999999997E-3</v>
      </c>
      <c r="E16" s="2">
        <v>2.8999999999999998E-3</v>
      </c>
      <c r="F16" s="2">
        <f>VLOOKUP(Reach[[#This Row],[Station]],'[1]Reach and Share'!$A$1:$B$562,2,0)</f>
        <v>6.0000000000000001E-3</v>
      </c>
      <c r="G16" s="2">
        <f>Reach[[#This Row],[Q1''2025]]-Reach[[#This Row],[Q4''2024]]</f>
        <v>3.1000000000000003E-3</v>
      </c>
    </row>
    <row r="17" spans="1:7" x14ac:dyDescent="0.45">
      <c r="A17" s="3" t="s">
        <v>279</v>
      </c>
      <c r="B17" s="2">
        <v>0</v>
      </c>
      <c r="C17" s="2">
        <v>5.0000000000000001E-4</v>
      </c>
      <c r="D17" s="2">
        <v>5.0000000000000001E-4</v>
      </c>
      <c r="E17" s="2">
        <v>8.9999999999999998E-4</v>
      </c>
      <c r="F17" s="2">
        <f>VLOOKUP(Reach[[#This Row],[Station]],'[1]Reach and Share'!$A$1:$B$562,2,0)</f>
        <v>5.8999999999999999E-3</v>
      </c>
      <c r="G17" s="2">
        <f>Reach[[#This Row],[Q1''2025]]-Reach[[#This Row],[Q4''2024]]</f>
        <v>5.0000000000000001E-3</v>
      </c>
    </row>
    <row r="18" spans="1:7" x14ac:dyDescent="0.45">
      <c r="A18" s="3" t="s">
        <v>413</v>
      </c>
      <c r="B18" s="2">
        <v>0</v>
      </c>
      <c r="C18" s="2">
        <v>0</v>
      </c>
      <c r="D18" s="2">
        <v>0</v>
      </c>
      <c r="E18" s="2">
        <v>5.1999999999999998E-3</v>
      </c>
      <c r="F18" s="2">
        <f>VLOOKUP(Reach[[#This Row],[Station]],'[1]Reach and Share'!$A$1:$B$562,2,0)</f>
        <v>5.4000000000000003E-3</v>
      </c>
      <c r="G18" s="2">
        <f>Reach[[#This Row],[Q1''2025]]-Reach[[#This Row],[Q4''2024]]</f>
        <v>2.0000000000000052E-4</v>
      </c>
    </row>
    <row r="19" spans="1:7" x14ac:dyDescent="0.45">
      <c r="A19" s="3" t="s">
        <v>59</v>
      </c>
      <c r="B19" s="2">
        <v>0</v>
      </c>
      <c r="C19" s="2">
        <v>1.6999999999999999E-3</v>
      </c>
      <c r="D19" s="2">
        <v>2.7000000000000001E-3</v>
      </c>
      <c r="E19" s="2">
        <v>1.5E-3</v>
      </c>
      <c r="F19" s="2">
        <f>VLOOKUP(Reach[[#This Row],[Station]],'[1]Reach and Share'!$A$1:$B$562,2,0)</f>
        <v>4.8999999999999998E-3</v>
      </c>
      <c r="G19" s="2">
        <f>Reach[[#This Row],[Q1''2025]]-Reach[[#This Row],[Q4''2024]]</f>
        <v>3.3999999999999998E-3</v>
      </c>
    </row>
    <row r="20" spans="1:7" x14ac:dyDescent="0.45">
      <c r="A20" s="3" t="s">
        <v>272</v>
      </c>
      <c r="B20" s="2">
        <v>0</v>
      </c>
      <c r="C20" s="2">
        <v>0</v>
      </c>
      <c r="D20" s="2">
        <v>2.0999999999999999E-3</v>
      </c>
      <c r="E20" s="2">
        <v>3.5000000000000001E-3</v>
      </c>
      <c r="F20" s="2">
        <f>VLOOKUP(Reach[[#This Row],[Station]],'[1]Reach and Share'!$A$1:$B$562,2,0)</f>
        <v>4.7999999999999996E-3</v>
      </c>
      <c r="G20" s="2">
        <f>Reach[[#This Row],[Q1''2025]]-Reach[[#This Row],[Q4''2024]]</f>
        <v>1.2999999999999995E-3</v>
      </c>
    </row>
    <row r="21" spans="1:7" x14ac:dyDescent="0.45">
      <c r="A21" s="3" t="s">
        <v>12</v>
      </c>
      <c r="B21" s="2">
        <v>7.4000000000000003E-3</v>
      </c>
      <c r="C21" s="2">
        <v>1.2999999999999999E-3</v>
      </c>
      <c r="D21" s="2">
        <v>2.7000000000000001E-3</v>
      </c>
      <c r="E21" s="2">
        <v>5.0000000000000001E-3</v>
      </c>
      <c r="F21" s="2">
        <f>VLOOKUP(Reach[[#This Row],[Station]],'[1]Reach and Share'!$A$1:$B$562,2,0)</f>
        <v>4.0000000000000001E-3</v>
      </c>
      <c r="G21" s="2">
        <f>Reach[[#This Row],[Q1''2025]]-Reach[[#This Row],[Q4''2024]]</f>
        <v>-1E-3</v>
      </c>
    </row>
    <row r="22" spans="1:7" x14ac:dyDescent="0.45">
      <c r="A22" s="3" t="s">
        <v>20</v>
      </c>
      <c r="B22" s="2">
        <v>4.7999999999999996E-3</v>
      </c>
      <c r="C22" s="2">
        <v>1.8E-3</v>
      </c>
      <c r="D22" s="2">
        <v>2.2000000000000001E-3</v>
      </c>
      <c r="E22" s="2">
        <v>1.0200000000000001E-2</v>
      </c>
      <c r="F22" s="2">
        <f>VLOOKUP(Reach[[#This Row],[Station]],'[1]Reach and Share'!$A$1:$B$562,2,0)</f>
        <v>3.8999999999999998E-3</v>
      </c>
      <c r="G22" s="2">
        <f>Reach[[#This Row],[Q1''2025]]-Reach[[#This Row],[Q4''2024]]</f>
        <v>-6.3000000000000009E-3</v>
      </c>
    </row>
    <row r="23" spans="1:7" x14ac:dyDescent="0.45">
      <c r="A23" s="3" t="s">
        <v>13</v>
      </c>
      <c r="B23" s="2">
        <v>8.3000000000000001E-3</v>
      </c>
      <c r="C23" s="2">
        <v>3.3E-3</v>
      </c>
      <c r="D23" s="2">
        <v>3.2000000000000002E-3</v>
      </c>
      <c r="E23" s="2">
        <v>2.2000000000000001E-3</v>
      </c>
      <c r="F23" s="2">
        <f>VLOOKUP(Reach[[#This Row],[Station]],'[1]Reach and Share'!$A$1:$B$562,2,0)</f>
        <v>3.8999999999999998E-3</v>
      </c>
      <c r="G23" s="2">
        <f>Reach[[#This Row],[Q1''2025]]-Reach[[#This Row],[Q4''2024]]</f>
        <v>1.6999999999999997E-3</v>
      </c>
    </row>
    <row r="24" spans="1:7" x14ac:dyDescent="0.45">
      <c r="A24" s="3" t="s">
        <v>31</v>
      </c>
      <c r="B24" s="2">
        <v>1.1000000000000001E-3</v>
      </c>
      <c r="C24" s="2">
        <v>5.0000000000000001E-4</v>
      </c>
      <c r="D24" s="2">
        <v>5.1000000000000004E-3</v>
      </c>
      <c r="E24" s="2">
        <v>3.5999999999999999E-3</v>
      </c>
      <c r="F24" s="2">
        <f>VLOOKUP(Reach[[#This Row],[Station]],'[1]Reach and Share'!$A$1:$B$562,2,0)</f>
        <v>3.7000000000000002E-3</v>
      </c>
      <c r="G24" s="2">
        <f>Reach[[#This Row],[Q1''2025]]-Reach[[#This Row],[Q4''2024]]</f>
        <v>1.0000000000000026E-4</v>
      </c>
    </row>
    <row r="25" spans="1:7" x14ac:dyDescent="0.45">
      <c r="A25" s="3" t="s">
        <v>267</v>
      </c>
      <c r="B25" s="2">
        <v>0</v>
      </c>
      <c r="C25" s="2">
        <v>6.1000000000000004E-3</v>
      </c>
      <c r="D25" s="2">
        <v>5.0000000000000001E-4</v>
      </c>
      <c r="E25" s="2">
        <v>0</v>
      </c>
      <c r="F25" s="2">
        <f>VLOOKUP(Reach[[#This Row],[Station]],'[1]Reach and Share'!$A$1:$B$562,2,0)</f>
        <v>3.7000000000000002E-3</v>
      </c>
      <c r="G25" s="2">
        <f>Reach[[#This Row],[Q1''2025]]-Reach[[#This Row],[Q4''2024]]</f>
        <v>3.7000000000000002E-3</v>
      </c>
    </row>
    <row r="26" spans="1:7" x14ac:dyDescent="0.45">
      <c r="A26" s="3" t="s">
        <v>369</v>
      </c>
      <c r="B26" s="2">
        <v>0</v>
      </c>
      <c r="C26" s="2">
        <v>0</v>
      </c>
      <c r="D26" s="2">
        <v>0</v>
      </c>
      <c r="E26" s="2">
        <v>1E-4</v>
      </c>
      <c r="F26" s="2">
        <f>VLOOKUP(Reach[[#This Row],[Station]],'[1]Reach and Share'!$A$1:$B$562,2,0)</f>
        <v>3.3999999999999998E-3</v>
      </c>
      <c r="G26" s="2">
        <f>Reach[[#This Row],[Q1''2025]]-Reach[[#This Row],[Q4''2024]]</f>
        <v>3.3E-3</v>
      </c>
    </row>
    <row r="27" spans="1:7" x14ac:dyDescent="0.45">
      <c r="A27" s="3" t="s">
        <v>17</v>
      </c>
      <c r="B27" s="2">
        <v>5.3E-3</v>
      </c>
      <c r="C27" s="2">
        <v>7.6E-3</v>
      </c>
      <c r="D27" s="2">
        <v>1.3299999999999999E-2</v>
      </c>
      <c r="E27" s="2">
        <v>7.7000000000000002E-3</v>
      </c>
      <c r="F27" s="2">
        <f>VLOOKUP(Reach[[#This Row],[Station]],'[1]Reach and Share'!$A$1:$B$562,2,0)</f>
        <v>3.2000000000000002E-3</v>
      </c>
      <c r="G27" s="2">
        <f>Reach[[#This Row],[Q1''2025]]-Reach[[#This Row],[Q4''2024]]</f>
        <v>-4.5000000000000005E-3</v>
      </c>
    </row>
    <row r="28" spans="1:7" x14ac:dyDescent="0.45">
      <c r="A28" s="3" t="s">
        <v>449</v>
      </c>
      <c r="B28" s="2"/>
      <c r="C28" s="2">
        <v>0</v>
      </c>
      <c r="D28" s="2">
        <v>0</v>
      </c>
      <c r="E28" s="2">
        <v>1.6999999999999999E-3</v>
      </c>
      <c r="F28" s="2">
        <f>VLOOKUP(Reach[[#This Row],[Station]],'[1]Reach and Share'!$A$1:$B$562,2,0)</f>
        <v>3.2000000000000002E-3</v>
      </c>
      <c r="G28" s="2">
        <f>Reach[[#This Row],[Q1''2025]]-Reach[[#This Row],[Q4''2024]]</f>
        <v>1.5000000000000002E-3</v>
      </c>
    </row>
    <row r="29" spans="1:7" x14ac:dyDescent="0.45">
      <c r="A29" s="3" t="s">
        <v>34</v>
      </c>
      <c r="B29" s="2">
        <v>1E-3</v>
      </c>
      <c r="C29" s="2">
        <v>1.4E-3</v>
      </c>
      <c r="D29" s="2">
        <v>3.3E-3</v>
      </c>
      <c r="E29" s="2">
        <v>7.6E-3</v>
      </c>
      <c r="F29" s="2">
        <f>VLOOKUP(Reach[[#This Row],[Station]],'[1]Reach and Share'!$A$1:$B$562,2,0)</f>
        <v>3.0999999999999999E-3</v>
      </c>
      <c r="G29" s="2">
        <f>Reach[[#This Row],[Q1''2025]]-Reach[[#This Row],[Q4''2024]]</f>
        <v>-4.5000000000000005E-3</v>
      </c>
    </row>
    <row r="30" spans="1:7" x14ac:dyDescent="0.45">
      <c r="A30" s="3" t="s">
        <v>19</v>
      </c>
      <c r="B30" s="2">
        <v>6.6E-3</v>
      </c>
      <c r="C30" s="2">
        <v>1.1000000000000001E-3</v>
      </c>
      <c r="D30" s="2">
        <v>2.3999999999999998E-3</v>
      </c>
      <c r="E30" s="2">
        <v>3.7000000000000002E-3</v>
      </c>
      <c r="F30" s="2">
        <f>VLOOKUP(Reach[[#This Row],[Station]],'[1]Reach and Share'!$A$1:$B$562,2,0)</f>
        <v>2.3999999999999998E-3</v>
      </c>
      <c r="G30" s="2">
        <f>Reach[[#This Row],[Q1''2025]]-Reach[[#This Row],[Q4''2024]]</f>
        <v>-1.3000000000000004E-3</v>
      </c>
    </row>
    <row r="31" spans="1:7" x14ac:dyDescent="0.45">
      <c r="A31" s="3" t="s">
        <v>240</v>
      </c>
      <c r="B31" s="2">
        <v>0</v>
      </c>
      <c r="C31" s="2">
        <v>0</v>
      </c>
      <c r="D31" s="2">
        <v>8.0000000000000004E-4</v>
      </c>
      <c r="E31" s="2">
        <v>0</v>
      </c>
      <c r="F31" s="2">
        <f>VLOOKUP(Reach[[#This Row],[Station]],'[1]Reach and Share'!$A$1:$B$562,2,0)</f>
        <v>2.0999999999999999E-3</v>
      </c>
      <c r="G31" s="2">
        <f>Reach[[#This Row],[Q1''2025]]-Reach[[#This Row],[Q4''2024]]</f>
        <v>2.0999999999999999E-3</v>
      </c>
    </row>
    <row r="32" spans="1:7" x14ac:dyDescent="0.45">
      <c r="A32" s="3" t="s">
        <v>397</v>
      </c>
      <c r="B32" s="2">
        <v>0</v>
      </c>
      <c r="C32" s="2">
        <v>1.6000000000000001E-3</v>
      </c>
      <c r="D32" s="2">
        <v>1.6000000000000001E-3</v>
      </c>
      <c r="E32" s="2">
        <v>8.0000000000000004E-4</v>
      </c>
      <c r="F32" s="2">
        <f>VLOOKUP(Reach[[#This Row],[Station]],'[1]Reach and Share'!$A$1:$B$562,2,0)</f>
        <v>2E-3</v>
      </c>
      <c r="G32" s="2">
        <f>Reach[[#This Row],[Q1''2025]]-Reach[[#This Row],[Q4''2024]]</f>
        <v>1.2000000000000001E-3</v>
      </c>
    </row>
    <row r="33" spans="1:7" x14ac:dyDescent="0.45">
      <c r="A33" s="3" t="s">
        <v>42</v>
      </c>
      <c r="B33" s="2">
        <v>5.0000000000000001E-4</v>
      </c>
      <c r="C33" s="2">
        <v>1.8E-3</v>
      </c>
      <c r="D33" s="2">
        <v>4.1999999999999997E-3</v>
      </c>
      <c r="E33" s="2">
        <v>5.1000000000000004E-3</v>
      </c>
      <c r="F33" s="2">
        <f>VLOOKUP(Reach[[#This Row],[Station]],'[1]Reach and Share'!$A$1:$B$562,2,0)</f>
        <v>1.8E-3</v>
      </c>
      <c r="G33" s="2">
        <f>Reach[[#This Row],[Q1''2025]]-Reach[[#This Row],[Q4''2024]]</f>
        <v>-3.3000000000000004E-3</v>
      </c>
    </row>
    <row r="34" spans="1:7" x14ac:dyDescent="0.45">
      <c r="A34" s="3" t="s">
        <v>308</v>
      </c>
      <c r="B34" s="2">
        <v>0</v>
      </c>
      <c r="C34" s="2">
        <v>0</v>
      </c>
      <c r="D34" s="2">
        <v>4.0000000000000002E-4</v>
      </c>
      <c r="E34" s="2">
        <v>6.7000000000000002E-3</v>
      </c>
      <c r="F34" s="2">
        <f>VLOOKUP(Reach[[#This Row],[Station]],'[1]Reach and Share'!$A$1:$B$562,2,0)</f>
        <v>1.5E-3</v>
      </c>
      <c r="G34" s="2">
        <f>Reach[[#This Row],[Q1''2025]]-Reach[[#This Row],[Q4''2024]]</f>
        <v>-5.1999999999999998E-3</v>
      </c>
    </row>
    <row r="35" spans="1:7" x14ac:dyDescent="0.45">
      <c r="A35" s="3" t="s">
        <v>29</v>
      </c>
      <c r="B35" s="2">
        <v>1.1000000000000001E-3</v>
      </c>
      <c r="C35" s="2">
        <v>2.0000000000000001E-4</v>
      </c>
      <c r="D35" s="2">
        <v>2.8E-3</v>
      </c>
      <c r="E35" s="2">
        <v>4.0000000000000002E-4</v>
      </c>
      <c r="F35" s="2">
        <f>VLOOKUP(Reach[[#This Row],[Station]],'[1]Reach and Share'!$A$1:$B$562,2,0)</f>
        <v>1.5E-3</v>
      </c>
      <c r="G35" s="2">
        <f>Reach[[#This Row],[Q1''2025]]-Reach[[#This Row],[Q4''2024]]</f>
        <v>1.1000000000000001E-3</v>
      </c>
    </row>
    <row r="36" spans="1:7" x14ac:dyDescent="0.45">
      <c r="A36" s="3" t="s">
        <v>32</v>
      </c>
      <c r="B36" s="2">
        <v>5.9999999999999995E-4</v>
      </c>
      <c r="C36" s="2">
        <v>0</v>
      </c>
      <c r="D36" s="2">
        <v>0</v>
      </c>
      <c r="E36" s="2">
        <v>1.5E-3</v>
      </c>
      <c r="F36" s="2">
        <f>VLOOKUP(Reach[[#This Row],[Station]],'[1]Reach and Share'!$A$1:$B$562,2,0)</f>
        <v>1.2999999999999999E-3</v>
      </c>
      <c r="G36" s="2">
        <f>Reach[[#This Row],[Q1''2025]]-Reach[[#This Row],[Q4''2024]]</f>
        <v>-2.0000000000000009E-4</v>
      </c>
    </row>
    <row r="37" spans="1:7" x14ac:dyDescent="0.45">
      <c r="A37" s="3" t="s">
        <v>48</v>
      </c>
      <c r="B37" s="2">
        <v>2.9999999999999997E-4</v>
      </c>
      <c r="C37" s="2">
        <v>0</v>
      </c>
      <c r="D37" s="2">
        <v>4.0000000000000002E-4</v>
      </c>
      <c r="E37" s="2">
        <v>0</v>
      </c>
      <c r="F37" s="2">
        <f>VLOOKUP(Reach[[#This Row],[Station]],'[1]Reach and Share'!$A$1:$B$562,2,0)</f>
        <v>1.2999999999999999E-3</v>
      </c>
      <c r="G37" s="2">
        <f>Reach[[#This Row],[Q1''2025]]-Reach[[#This Row],[Q4''2024]]</f>
        <v>1.2999999999999999E-3</v>
      </c>
    </row>
    <row r="38" spans="1:7" x14ac:dyDescent="0.45">
      <c r="A38" s="3" t="s">
        <v>46</v>
      </c>
      <c r="B38" s="2">
        <v>2.0000000000000001E-4</v>
      </c>
      <c r="C38" s="2">
        <v>0</v>
      </c>
      <c r="D38" s="2">
        <v>2.9999999999999997E-4</v>
      </c>
      <c r="E38" s="2">
        <v>4.0000000000000002E-4</v>
      </c>
      <c r="F38" s="2">
        <f>VLOOKUP(Reach[[#This Row],[Station]],'[1]Reach and Share'!$A$1:$B$562,2,0)</f>
        <v>1E-3</v>
      </c>
      <c r="G38" s="2">
        <f>Reach[[#This Row],[Q1''2025]]-Reach[[#This Row],[Q4''2024]]</f>
        <v>6.0000000000000006E-4</v>
      </c>
    </row>
    <row r="39" spans="1:7" x14ac:dyDescent="0.45">
      <c r="A39" s="3" t="s">
        <v>67</v>
      </c>
      <c r="B39" s="2">
        <v>0</v>
      </c>
      <c r="C39" s="2">
        <v>0</v>
      </c>
      <c r="D39" s="2">
        <v>1E-4</v>
      </c>
      <c r="E39" s="2">
        <v>2E-3</v>
      </c>
      <c r="F39" s="2">
        <f>VLOOKUP(Reach[[#This Row],[Station]],'[1]Reach and Share'!$A$1:$B$562,2,0)</f>
        <v>8.9999999999999998E-4</v>
      </c>
      <c r="G39" s="2">
        <f>Reach[[#This Row],[Q1''2025]]-Reach[[#This Row],[Q4''2024]]</f>
        <v>-1.1000000000000001E-3</v>
      </c>
    </row>
    <row r="40" spans="1:7" x14ac:dyDescent="0.45">
      <c r="A40" s="3" t="s">
        <v>37</v>
      </c>
      <c r="B40" s="2">
        <v>5.9999999999999995E-4</v>
      </c>
      <c r="C40" s="2">
        <v>6.9999999999999999E-4</v>
      </c>
      <c r="D40" s="2">
        <v>1.6999999999999999E-3</v>
      </c>
      <c r="E40" s="2">
        <v>0</v>
      </c>
      <c r="F40" s="2">
        <f>VLOOKUP(Reach[[#This Row],[Station]],'[1]Reach and Share'!$A$1:$B$562,2,0)</f>
        <v>8.0000000000000004E-4</v>
      </c>
      <c r="G40" s="2">
        <f>Reach[[#This Row],[Q1''2025]]-Reach[[#This Row],[Q4''2024]]</f>
        <v>8.0000000000000004E-4</v>
      </c>
    </row>
    <row r="41" spans="1:7" x14ac:dyDescent="0.45">
      <c r="A41" s="3" t="s">
        <v>280</v>
      </c>
      <c r="B41" s="2">
        <v>0</v>
      </c>
      <c r="C41" s="2">
        <v>5.9999999999999995E-4</v>
      </c>
      <c r="D41" s="2">
        <v>1.2999999999999999E-3</v>
      </c>
      <c r="E41" s="2">
        <v>0</v>
      </c>
      <c r="F41" s="2">
        <f>VLOOKUP(Reach[[#This Row],[Station]],'[1]Reach and Share'!$A$1:$B$562,2,0)</f>
        <v>8.0000000000000004E-4</v>
      </c>
      <c r="G41" s="2">
        <f>Reach[[#This Row],[Q1''2025]]-Reach[[#This Row],[Q4''2024]]</f>
        <v>8.0000000000000004E-4</v>
      </c>
    </row>
    <row r="42" spans="1:7" x14ac:dyDescent="0.45">
      <c r="A42" s="3" t="s">
        <v>362</v>
      </c>
      <c r="B42" s="2">
        <v>0</v>
      </c>
      <c r="C42" s="2">
        <v>0</v>
      </c>
      <c r="D42" s="2">
        <v>0</v>
      </c>
      <c r="E42" s="2">
        <v>0</v>
      </c>
      <c r="F42" s="2">
        <f>VLOOKUP(Reach[[#This Row],[Station]],'[1]Reach and Share'!$A$1:$B$562,2,0)</f>
        <v>6.9999999999999999E-4</v>
      </c>
      <c r="G42" s="2">
        <f>Reach[[#This Row],[Q1''2025]]-Reach[[#This Row],[Q4''2024]]</f>
        <v>6.9999999999999999E-4</v>
      </c>
    </row>
    <row r="43" spans="1:7" x14ac:dyDescent="0.45">
      <c r="A43" s="3" t="s">
        <v>24</v>
      </c>
      <c r="B43" s="2">
        <v>2.8999999999999998E-3</v>
      </c>
      <c r="C43" s="2">
        <v>4.1999999999999997E-3</v>
      </c>
      <c r="D43" s="2">
        <v>2.0000000000000001E-4</v>
      </c>
      <c r="E43" s="2">
        <v>0</v>
      </c>
      <c r="F43" s="2">
        <f>VLOOKUP(Reach[[#This Row],[Station]],'[1]Reach and Share'!$A$1:$B$562,2,0)</f>
        <v>6.9999999999999999E-4</v>
      </c>
      <c r="G43" s="2">
        <f>Reach[[#This Row],[Q1''2025]]-Reach[[#This Row],[Q4''2024]]</f>
        <v>6.9999999999999999E-4</v>
      </c>
    </row>
    <row r="44" spans="1:7" x14ac:dyDescent="0.45">
      <c r="A44" s="3" t="s">
        <v>38</v>
      </c>
      <c r="B44" s="2">
        <v>5.0000000000000001E-4</v>
      </c>
      <c r="C44" s="2">
        <v>5.9999999999999995E-4</v>
      </c>
      <c r="D44" s="2">
        <v>6.9999999999999999E-4</v>
      </c>
      <c r="E44" s="2">
        <v>0</v>
      </c>
      <c r="F44" s="2">
        <f>VLOOKUP(Reach[[#This Row],[Station]],'[1]Reach and Share'!$A$1:$B$562,2,0)</f>
        <v>6.9999999999999999E-4</v>
      </c>
      <c r="G44" s="2">
        <f>Reach[[#This Row],[Q1''2025]]-Reach[[#This Row],[Q4''2024]]</f>
        <v>6.9999999999999999E-4</v>
      </c>
    </row>
    <row r="45" spans="1:7" x14ac:dyDescent="0.45">
      <c r="A45" s="3" t="s">
        <v>175</v>
      </c>
      <c r="B45" s="2">
        <v>0</v>
      </c>
      <c r="C45" s="2">
        <v>0</v>
      </c>
      <c r="D45" s="2">
        <v>2.9999999999999997E-4</v>
      </c>
      <c r="E45" s="2">
        <v>0</v>
      </c>
      <c r="F45" s="2">
        <f>VLOOKUP(Reach[[#This Row],[Station]],'[1]Reach and Share'!$A$1:$B$562,2,0)</f>
        <v>5.9999999999999995E-4</v>
      </c>
      <c r="G45" s="2">
        <f>Reach[[#This Row],[Q1''2025]]-Reach[[#This Row],[Q4''2024]]</f>
        <v>5.9999999999999995E-4</v>
      </c>
    </row>
    <row r="46" spans="1:7" x14ac:dyDescent="0.45">
      <c r="A46" s="3" t="s">
        <v>474</v>
      </c>
      <c r="B46" s="2"/>
      <c r="D46" s="2">
        <v>0</v>
      </c>
      <c r="E46" s="2">
        <v>0</v>
      </c>
      <c r="F46" s="2">
        <f>VLOOKUP(Reach[[#This Row],[Station]],'[1]Reach and Share'!$A$1:$B$562,2,0)</f>
        <v>5.9999999999999995E-4</v>
      </c>
      <c r="G46" s="2">
        <f>Reach[[#This Row],[Q1''2025]]-Reach[[#This Row],[Q4''2024]]</f>
        <v>5.9999999999999995E-4</v>
      </c>
    </row>
    <row r="47" spans="1:7" x14ac:dyDescent="0.45">
      <c r="A47" s="3" t="s">
        <v>494</v>
      </c>
      <c r="B47" s="2"/>
      <c r="E47" s="2">
        <v>0</v>
      </c>
      <c r="F47" s="2">
        <f>VLOOKUP(Reach[[#This Row],[Station]],'[1]Reach and Share'!$A$1:$B$562,2,0)</f>
        <v>5.9999999999999995E-4</v>
      </c>
      <c r="G47" s="2">
        <f>Reach[[#This Row],[Q1''2025]]-Reach[[#This Row],[Q4''2024]]</f>
        <v>5.9999999999999995E-4</v>
      </c>
    </row>
    <row r="48" spans="1:7" x14ac:dyDescent="0.45">
      <c r="A48" s="3" t="s">
        <v>215</v>
      </c>
      <c r="B48" s="2">
        <v>0</v>
      </c>
      <c r="C48" s="2">
        <v>0</v>
      </c>
      <c r="D48" s="2">
        <v>2E-3</v>
      </c>
      <c r="E48" s="2">
        <v>1.4E-3</v>
      </c>
      <c r="F48" s="2">
        <f>VLOOKUP(Reach[[#This Row],[Station]],'[1]Reach and Share'!$A$1:$B$562,2,0)</f>
        <v>5.0000000000000001E-4</v>
      </c>
      <c r="G48" s="2">
        <f>Reach[[#This Row],[Q1''2025]]-Reach[[#This Row],[Q4''2024]]</f>
        <v>-8.9999999999999998E-4</v>
      </c>
    </row>
    <row r="49" spans="1:7" x14ac:dyDescent="0.45">
      <c r="A49" s="3" t="s">
        <v>324</v>
      </c>
      <c r="B49" s="2">
        <v>0</v>
      </c>
      <c r="C49" s="2">
        <v>2.9999999999999997E-4</v>
      </c>
      <c r="D49" s="2">
        <v>4.0000000000000002E-4</v>
      </c>
      <c r="E49" s="2">
        <v>6.9999999999999999E-4</v>
      </c>
      <c r="F49" s="2">
        <f>VLOOKUP(Reach[[#This Row],[Station]],'[1]Reach and Share'!$A$1:$B$562,2,0)</f>
        <v>4.0000000000000002E-4</v>
      </c>
      <c r="G49" s="2">
        <f>Reach[[#This Row],[Q1''2025]]-Reach[[#This Row],[Q4''2024]]</f>
        <v>-2.9999999999999997E-4</v>
      </c>
    </row>
    <row r="50" spans="1:7" x14ac:dyDescent="0.45">
      <c r="A50" s="3" t="s">
        <v>432</v>
      </c>
      <c r="B50" s="2">
        <v>0</v>
      </c>
      <c r="C50" s="2">
        <v>0</v>
      </c>
      <c r="D50" s="2">
        <v>0</v>
      </c>
      <c r="E50" s="2">
        <v>0</v>
      </c>
      <c r="F50" s="2">
        <f>VLOOKUP(Reach[[#This Row],[Station]],'[1]Reach and Share'!$A$1:$B$562,2,0)</f>
        <v>4.0000000000000002E-4</v>
      </c>
      <c r="G50" s="2">
        <f>Reach[[#This Row],[Q1''2025]]-Reach[[#This Row],[Q4''2024]]</f>
        <v>4.0000000000000002E-4</v>
      </c>
    </row>
    <row r="51" spans="1:7" x14ac:dyDescent="0.45">
      <c r="A51" s="3" t="s">
        <v>424</v>
      </c>
      <c r="B51" s="2">
        <v>0</v>
      </c>
      <c r="C51" s="2">
        <v>0</v>
      </c>
      <c r="D51" s="2">
        <v>5.9999999999999995E-4</v>
      </c>
      <c r="E51" s="2">
        <v>0</v>
      </c>
      <c r="F51" s="2">
        <f>VLOOKUP(Reach[[#This Row],[Station]],'[1]Reach and Share'!$A$1:$B$562,2,0)</f>
        <v>4.0000000000000002E-4</v>
      </c>
      <c r="G51" s="2">
        <f>Reach[[#This Row],[Q1''2025]]-Reach[[#This Row],[Q4''2024]]</f>
        <v>4.0000000000000002E-4</v>
      </c>
    </row>
    <row r="52" spans="1:7" x14ac:dyDescent="0.45">
      <c r="A52" s="3" t="s">
        <v>483</v>
      </c>
      <c r="B52" s="2"/>
      <c r="D52" s="2">
        <v>0</v>
      </c>
      <c r="E52" s="2">
        <v>0</v>
      </c>
      <c r="F52" s="2">
        <f>VLOOKUP(Reach[[#This Row],[Station]],'[1]Reach and Share'!$A$1:$B$562,2,0)</f>
        <v>4.0000000000000002E-4</v>
      </c>
      <c r="G52" s="2">
        <f>Reach[[#This Row],[Q1''2025]]-Reach[[#This Row],[Q4''2024]]</f>
        <v>4.0000000000000002E-4</v>
      </c>
    </row>
    <row r="53" spans="1:7" x14ac:dyDescent="0.45">
      <c r="A53" s="3" t="s">
        <v>49</v>
      </c>
      <c r="B53" s="2">
        <v>5.9999999999999995E-4</v>
      </c>
      <c r="C53" s="2">
        <v>2.9999999999999997E-4</v>
      </c>
      <c r="D53" s="2">
        <v>0</v>
      </c>
      <c r="E53" s="2">
        <v>0</v>
      </c>
      <c r="F53" s="2">
        <f>VLOOKUP(Reach[[#This Row],[Station]],'[1]Reach and Share'!$A$1:$B$562,2,0)</f>
        <v>4.0000000000000002E-4</v>
      </c>
      <c r="G53" s="2">
        <f>Reach[[#This Row],[Q1''2025]]-Reach[[#This Row],[Q4''2024]]</f>
        <v>4.0000000000000002E-4</v>
      </c>
    </row>
    <row r="54" spans="1:7" x14ac:dyDescent="0.45">
      <c r="A54" s="3" t="s">
        <v>425</v>
      </c>
      <c r="B54" s="2">
        <v>0</v>
      </c>
      <c r="C54" s="2">
        <v>0</v>
      </c>
      <c r="D54" s="2">
        <v>0</v>
      </c>
      <c r="E54" s="2">
        <v>0</v>
      </c>
      <c r="F54" s="2">
        <f>VLOOKUP(Reach[[#This Row],[Station]],'[1]Reach and Share'!$A$1:$B$562,2,0)</f>
        <v>4.0000000000000002E-4</v>
      </c>
      <c r="G54" s="2">
        <f>Reach[[#This Row],[Q1''2025]]-Reach[[#This Row],[Q4''2024]]</f>
        <v>4.0000000000000002E-4</v>
      </c>
    </row>
    <row r="55" spans="1:7" x14ac:dyDescent="0.45">
      <c r="A55" s="3" t="s">
        <v>338</v>
      </c>
      <c r="B55" s="2">
        <v>0</v>
      </c>
      <c r="C55" s="2">
        <v>0</v>
      </c>
      <c r="D55" s="2">
        <v>0</v>
      </c>
      <c r="E55" s="2">
        <v>0</v>
      </c>
      <c r="F55" s="2">
        <f>VLOOKUP(Reach[[#This Row],[Station]],'[1]Reach and Share'!$A$1:$B$562,2,0)</f>
        <v>4.0000000000000002E-4</v>
      </c>
      <c r="G55" s="2">
        <f>Reach[[#This Row],[Q1''2025]]-Reach[[#This Row],[Q4''2024]]</f>
        <v>4.0000000000000002E-4</v>
      </c>
    </row>
    <row r="56" spans="1:7" x14ac:dyDescent="0.45">
      <c r="A56" s="3" t="s">
        <v>418</v>
      </c>
      <c r="B56" s="2">
        <v>0</v>
      </c>
      <c r="C56" s="2">
        <v>0</v>
      </c>
      <c r="D56" s="2">
        <v>0</v>
      </c>
      <c r="E56" s="2">
        <v>0</v>
      </c>
      <c r="F56" s="2">
        <f>VLOOKUP(Reach[[#This Row],[Station]],'[1]Reach and Share'!$A$1:$B$562,2,0)</f>
        <v>2.9999999999999997E-4</v>
      </c>
      <c r="G56" s="2">
        <f>Reach[[#This Row],[Q1''2025]]-Reach[[#This Row],[Q4''2024]]</f>
        <v>2.9999999999999997E-4</v>
      </c>
    </row>
    <row r="57" spans="1:7" x14ac:dyDescent="0.45">
      <c r="A57" s="3" t="s">
        <v>357</v>
      </c>
      <c r="B57" s="2">
        <v>0</v>
      </c>
      <c r="C57" s="2">
        <v>0</v>
      </c>
      <c r="D57" s="2">
        <v>0</v>
      </c>
      <c r="E57" s="2">
        <v>0</v>
      </c>
      <c r="F57" s="2">
        <f>VLOOKUP(Reach[[#This Row],[Station]],'[1]Reach and Share'!$A$1:$B$562,2,0)</f>
        <v>2.9999999999999997E-4</v>
      </c>
      <c r="G57" s="2">
        <f>Reach[[#This Row],[Q1''2025]]-Reach[[#This Row],[Q4''2024]]</f>
        <v>2.9999999999999997E-4</v>
      </c>
    </row>
    <row r="58" spans="1:7" x14ac:dyDescent="0.45">
      <c r="A58" s="3" t="s">
        <v>359</v>
      </c>
      <c r="B58" s="2">
        <v>0</v>
      </c>
      <c r="C58" s="2">
        <v>0</v>
      </c>
      <c r="D58" s="2">
        <v>0</v>
      </c>
      <c r="E58" s="2">
        <v>0</v>
      </c>
      <c r="F58" s="2">
        <f>VLOOKUP(Reach[[#This Row],[Station]],'[1]Reach and Share'!$A$1:$B$562,2,0)</f>
        <v>2.9999999999999997E-4</v>
      </c>
      <c r="G58" s="2">
        <f>Reach[[#This Row],[Q1''2025]]-Reach[[#This Row],[Q4''2024]]</f>
        <v>2.9999999999999997E-4</v>
      </c>
    </row>
    <row r="59" spans="1:7" x14ac:dyDescent="0.45">
      <c r="A59" s="3" t="s">
        <v>319</v>
      </c>
      <c r="B59" s="2">
        <v>0</v>
      </c>
      <c r="C59" s="2">
        <v>0</v>
      </c>
      <c r="D59" s="2">
        <v>0</v>
      </c>
      <c r="E59" s="2">
        <v>0</v>
      </c>
      <c r="F59" s="2">
        <f>VLOOKUP(Reach[[#This Row],[Station]],'[1]Reach and Share'!$A$1:$B$562,2,0)</f>
        <v>2.9999999999999997E-4</v>
      </c>
      <c r="G59" s="2">
        <f>Reach[[#This Row],[Q1''2025]]-Reach[[#This Row],[Q4''2024]]</f>
        <v>2.9999999999999997E-4</v>
      </c>
    </row>
    <row r="60" spans="1:7" x14ac:dyDescent="0.45">
      <c r="A60" s="3" t="s">
        <v>336</v>
      </c>
      <c r="B60" s="2">
        <v>0</v>
      </c>
      <c r="C60" s="2">
        <v>0</v>
      </c>
      <c r="D60" s="2">
        <v>0</v>
      </c>
      <c r="E60" s="2">
        <v>0</v>
      </c>
      <c r="F60" s="2">
        <f>VLOOKUP(Reach[[#This Row],[Station]],'[1]Reach and Share'!$A$1:$B$562,2,0)</f>
        <v>2.9999999999999997E-4</v>
      </c>
      <c r="G60" s="2">
        <f>Reach[[#This Row],[Q1''2025]]-Reach[[#This Row],[Q4''2024]]</f>
        <v>2.9999999999999997E-4</v>
      </c>
    </row>
    <row r="61" spans="1:7" x14ac:dyDescent="0.45">
      <c r="A61" s="3" t="s">
        <v>43</v>
      </c>
      <c r="B61" s="2">
        <v>2.9999999999999997E-4</v>
      </c>
      <c r="C61" s="2">
        <v>0</v>
      </c>
      <c r="D61" s="2">
        <v>0</v>
      </c>
      <c r="E61" s="2">
        <v>5.0000000000000001E-4</v>
      </c>
      <c r="F61" s="2">
        <f>VLOOKUP(Reach[[#This Row],[Station]],'[1]Reach and Share'!$A$1:$B$562,2,0)</f>
        <v>2.0000000000000001E-4</v>
      </c>
      <c r="G61" s="2">
        <f>Reach[[#This Row],[Q1''2025]]-Reach[[#This Row],[Q4''2024]]</f>
        <v>-3.0000000000000003E-4</v>
      </c>
    </row>
    <row r="62" spans="1:7" x14ac:dyDescent="0.45">
      <c r="A62" s="3" t="s">
        <v>492</v>
      </c>
      <c r="B62" s="2"/>
      <c r="E62" s="2">
        <v>1.8E-3</v>
      </c>
      <c r="F62" s="2">
        <f>VLOOKUP(Reach[[#This Row],[Station]],'[1]Reach and Share'!$A$1:$B$562,2,0)</f>
        <v>0</v>
      </c>
      <c r="G62" s="2">
        <f>Reach[[#This Row],[Q1''2025]]-Reach[[#This Row],[Q4''2024]]</f>
        <v>-1.8E-3</v>
      </c>
    </row>
    <row r="63" spans="1:7" x14ac:dyDescent="0.45">
      <c r="A63" s="3" t="s">
        <v>353</v>
      </c>
      <c r="B63" s="2">
        <v>0</v>
      </c>
      <c r="C63" s="2">
        <v>0</v>
      </c>
      <c r="D63" s="2">
        <v>0</v>
      </c>
      <c r="E63" s="2">
        <v>1.4E-3</v>
      </c>
      <c r="F63" s="2">
        <f>VLOOKUP(Reach[[#This Row],[Station]],'[1]Reach and Share'!$A$1:$B$562,2,0)</f>
        <v>0</v>
      </c>
      <c r="G63" s="2">
        <f>Reach[[#This Row],[Q1''2025]]-Reach[[#This Row],[Q4''2024]]</f>
        <v>-1.4E-3</v>
      </c>
    </row>
    <row r="64" spans="1:7" x14ac:dyDescent="0.45">
      <c r="A64" s="3" t="s">
        <v>493</v>
      </c>
      <c r="B64" s="2"/>
      <c r="E64" s="2">
        <v>1.1999999999999999E-3</v>
      </c>
      <c r="F64" s="2">
        <f>VLOOKUP(Reach[[#This Row],[Station]],'[1]Reach and Share'!$A$1:$B$562,2,0)</f>
        <v>0</v>
      </c>
      <c r="G64" s="2">
        <f>Reach[[#This Row],[Q1''2025]]-Reach[[#This Row],[Q4''2024]]</f>
        <v>-1.1999999999999999E-3</v>
      </c>
    </row>
    <row r="65" spans="1:7" x14ac:dyDescent="0.45">
      <c r="A65" s="3" t="s">
        <v>90</v>
      </c>
      <c r="B65" s="2">
        <v>0</v>
      </c>
      <c r="C65" s="2">
        <v>0</v>
      </c>
      <c r="D65" s="2">
        <v>0</v>
      </c>
      <c r="E65" s="2">
        <v>1.1999999999999999E-3</v>
      </c>
      <c r="F65" s="2">
        <f>VLOOKUP(Reach[[#This Row],[Station]],'[1]Reach and Share'!$A$1:$B$562,2,0)</f>
        <v>0</v>
      </c>
      <c r="G65" s="2">
        <f>Reach[[#This Row],[Q1''2025]]-Reach[[#This Row],[Q4''2024]]</f>
        <v>-1.1999999999999999E-3</v>
      </c>
    </row>
    <row r="66" spans="1:7" x14ac:dyDescent="0.45">
      <c r="A66" s="3" t="s">
        <v>22</v>
      </c>
      <c r="B66" s="2">
        <v>4.7000000000000002E-3</v>
      </c>
      <c r="C66" s="2">
        <v>5.3E-3</v>
      </c>
      <c r="D66" s="2">
        <v>2.8E-3</v>
      </c>
      <c r="E66" s="2">
        <v>1.1999999999999999E-3</v>
      </c>
      <c r="F66" s="2">
        <f>VLOOKUP(Reach[[#This Row],[Station]],'[1]Reach and Share'!$A$1:$B$562,2,0)</f>
        <v>0</v>
      </c>
      <c r="G66" s="2">
        <f>Reach[[#This Row],[Q1''2025]]-Reach[[#This Row],[Q4''2024]]</f>
        <v>-1.1999999999999999E-3</v>
      </c>
    </row>
    <row r="67" spans="1:7" x14ac:dyDescent="0.45">
      <c r="A67" s="3" t="s">
        <v>28</v>
      </c>
      <c r="B67" s="2">
        <v>1.6000000000000001E-3</v>
      </c>
      <c r="C67" s="2">
        <v>2.9999999999999997E-4</v>
      </c>
      <c r="D67" s="2">
        <v>6.4000000000000003E-3</v>
      </c>
      <c r="E67" s="2">
        <v>1.1000000000000001E-3</v>
      </c>
      <c r="F67" s="2">
        <f>VLOOKUP(Reach[[#This Row],[Station]],'[1]Reach and Share'!$A$1:$B$562,2,0)</f>
        <v>0</v>
      </c>
      <c r="G67" s="2">
        <f>Reach[[#This Row],[Q1''2025]]-Reach[[#This Row],[Q4''2024]]</f>
        <v>-1.1000000000000001E-3</v>
      </c>
    </row>
    <row r="68" spans="1:7" x14ac:dyDescent="0.45">
      <c r="A68" s="3" t="s">
        <v>375</v>
      </c>
      <c r="B68" s="2">
        <v>0</v>
      </c>
      <c r="C68" s="2">
        <v>0</v>
      </c>
      <c r="D68" s="2">
        <v>0</v>
      </c>
      <c r="E68" s="2">
        <v>1.1000000000000001E-3</v>
      </c>
      <c r="F68" s="2">
        <f>VLOOKUP(Reach[[#This Row],[Station]],'[1]Reach and Share'!$A$1:$B$562,2,0)</f>
        <v>0</v>
      </c>
      <c r="G68" s="2">
        <f>Reach[[#This Row],[Q1''2025]]-Reach[[#This Row],[Q4''2024]]</f>
        <v>-1.1000000000000001E-3</v>
      </c>
    </row>
    <row r="69" spans="1:7" x14ac:dyDescent="0.45">
      <c r="A69" s="3" t="s">
        <v>364</v>
      </c>
      <c r="B69" s="2">
        <v>0</v>
      </c>
      <c r="C69" s="2">
        <v>0</v>
      </c>
      <c r="D69" s="2">
        <v>0</v>
      </c>
      <c r="E69" s="2">
        <v>8.9999999999999998E-4</v>
      </c>
      <c r="F69" s="2">
        <f>VLOOKUP(Reach[[#This Row],[Station]],'[1]Reach and Share'!$A$1:$B$562,2,0)</f>
        <v>0</v>
      </c>
      <c r="G69" s="2">
        <f>Reach[[#This Row],[Q1''2025]]-Reach[[#This Row],[Q4''2024]]</f>
        <v>-8.9999999999999998E-4</v>
      </c>
    </row>
    <row r="70" spans="1:7" x14ac:dyDescent="0.45">
      <c r="A70" s="3" t="s">
        <v>370</v>
      </c>
      <c r="B70" s="2">
        <v>0</v>
      </c>
      <c r="C70" s="2">
        <v>0</v>
      </c>
      <c r="D70" s="2">
        <v>0</v>
      </c>
      <c r="E70" s="2">
        <v>8.9999999999999998E-4</v>
      </c>
      <c r="F70" s="2">
        <f>VLOOKUP(Reach[[#This Row],[Station]],'[1]Reach and Share'!$A$1:$B$562,2,0)</f>
        <v>0</v>
      </c>
      <c r="G70" s="2">
        <f>Reach[[#This Row],[Q1''2025]]-Reach[[#This Row],[Q4''2024]]</f>
        <v>-8.9999999999999998E-4</v>
      </c>
    </row>
    <row r="71" spans="1:7" x14ac:dyDescent="0.45">
      <c r="A71" s="3" t="s">
        <v>344</v>
      </c>
      <c r="B71" s="2">
        <v>0</v>
      </c>
      <c r="C71" s="2">
        <v>0</v>
      </c>
      <c r="D71" s="2">
        <v>0</v>
      </c>
      <c r="E71" s="2">
        <v>6.9999999999999999E-4</v>
      </c>
      <c r="F71" s="2">
        <f>VLOOKUP(Reach[[#This Row],[Station]],'[1]Reach and Share'!$A$1:$B$562,2,0)</f>
        <v>0</v>
      </c>
      <c r="G71" s="2">
        <f>Reach[[#This Row],[Q1''2025]]-Reach[[#This Row],[Q4''2024]]</f>
        <v>-6.9999999999999999E-4</v>
      </c>
    </row>
    <row r="72" spans="1:7" x14ac:dyDescent="0.45">
      <c r="A72" s="3" t="s">
        <v>27</v>
      </c>
      <c r="B72" s="2">
        <v>2.0999999999999999E-3</v>
      </c>
      <c r="C72" s="2">
        <v>2.9999999999999997E-4</v>
      </c>
      <c r="D72" s="2">
        <v>0</v>
      </c>
      <c r="E72" s="2">
        <v>6.9999999999999999E-4</v>
      </c>
      <c r="F72" s="2">
        <f>VLOOKUP(Reach[[#This Row],[Station]],'[1]Reach and Share'!$A$1:$B$562,2,0)</f>
        <v>0</v>
      </c>
      <c r="G72" s="2">
        <f>Reach[[#This Row],[Q1''2025]]-Reach[[#This Row],[Q4''2024]]</f>
        <v>-6.9999999999999999E-4</v>
      </c>
    </row>
    <row r="73" spans="1:7" x14ac:dyDescent="0.45">
      <c r="A73" s="3" t="s">
        <v>39</v>
      </c>
      <c r="B73" s="2">
        <v>5.0000000000000001E-4</v>
      </c>
      <c r="C73" s="2">
        <v>0</v>
      </c>
      <c r="D73" s="2">
        <v>8.0000000000000004E-4</v>
      </c>
      <c r="E73" s="2">
        <v>6.9999999999999999E-4</v>
      </c>
      <c r="F73" s="2">
        <f>VLOOKUP(Reach[[#This Row],[Station]],'[1]Reach and Share'!$A$1:$B$562,2,0)</f>
        <v>0</v>
      </c>
      <c r="G73" s="2">
        <f>Reach[[#This Row],[Q1''2025]]-Reach[[#This Row],[Q4''2024]]</f>
        <v>-6.9999999999999999E-4</v>
      </c>
    </row>
    <row r="74" spans="1:7" x14ac:dyDescent="0.45">
      <c r="A74" s="3" t="s">
        <v>103</v>
      </c>
      <c r="B74" s="2">
        <v>0</v>
      </c>
      <c r="C74" s="2">
        <v>0</v>
      </c>
      <c r="D74" s="2">
        <v>0</v>
      </c>
      <c r="E74" s="2">
        <v>5.9999999999999995E-4</v>
      </c>
      <c r="F74" s="2">
        <f>VLOOKUP(Reach[[#This Row],[Station]],'[1]Reach and Share'!$A$1:$B$562,2,0)</f>
        <v>0</v>
      </c>
      <c r="G74" s="2">
        <f>Reach[[#This Row],[Q1''2025]]-Reach[[#This Row],[Q4''2024]]</f>
        <v>-5.9999999999999995E-4</v>
      </c>
    </row>
    <row r="75" spans="1:7" x14ac:dyDescent="0.45">
      <c r="A75" s="3" t="s">
        <v>202</v>
      </c>
      <c r="B75" s="2">
        <v>0</v>
      </c>
      <c r="C75" s="2">
        <v>0</v>
      </c>
      <c r="D75" s="2">
        <v>0</v>
      </c>
      <c r="E75" s="2">
        <v>5.9999999999999995E-4</v>
      </c>
      <c r="F75" s="2">
        <f>VLOOKUP(Reach[[#This Row],[Station]],'[1]Reach and Share'!$A$1:$B$562,2,0)</f>
        <v>0</v>
      </c>
      <c r="G75" s="2">
        <f>Reach[[#This Row],[Q1''2025]]-Reach[[#This Row],[Q4''2024]]</f>
        <v>-5.9999999999999995E-4</v>
      </c>
    </row>
    <row r="76" spans="1:7" x14ac:dyDescent="0.45">
      <c r="A76" s="3" t="s">
        <v>426</v>
      </c>
      <c r="B76" s="2">
        <v>0</v>
      </c>
      <c r="C76" s="2">
        <v>0</v>
      </c>
      <c r="D76" s="2">
        <v>0</v>
      </c>
      <c r="E76" s="2">
        <v>5.9999999999999995E-4</v>
      </c>
      <c r="F76" s="2">
        <f>VLOOKUP(Reach[[#This Row],[Station]],'[1]Reach and Share'!$A$1:$B$562,2,0)</f>
        <v>0</v>
      </c>
      <c r="G76" s="2">
        <f>Reach[[#This Row],[Q1''2025]]-Reach[[#This Row],[Q4''2024]]</f>
        <v>-5.9999999999999995E-4</v>
      </c>
    </row>
    <row r="77" spans="1:7" x14ac:dyDescent="0.45">
      <c r="A77" s="3" t="s">
        <v>25</v>
      </c>
      <c r="B77" s="2">
        <v>2.8999999999999998E-3</v>
      </c>
      <c r="C77" s="2">
        <v>0</v>
      </c>
      <c r="D77" s="2">
        <v>2.0000000000000001E-4</v>
      </c>
      <c r="E77" s="2">
        <v>5.0000000000000001E-4</v>
      </c>
      <c r="F77" s="2">
        <f>VLOOKUP(Reach[[#This Row],[Station]],'[1]Reach and Share'!$A$1:$B$562,2,0)</f>
        <v>0</v>
      </c>
      <c r="G77" s="2">
        <f>Reach[[#This Row],[Q1''2025]]-Reach[[#This Row],[Q4''2024]]</f>
        <v>-5.0000000000000001E-4</v>
      </c>
    </row>
    <row r="78" spans="1:7" x14ac:dyDescent="0.45">
      <c r="A78" s="3" t="s">
        <v>367</v>
      </c>
      <c r="B78" s="2">
        <v>0</v>
      </c>
      <c r="C78" s="2">
        <v>0</v>
      </c>
      <c r="D78" s="2">
        <v>0</v>
      </c>
      <c r="E78" s="2">
        <v>5.0000000000000001E-4</v>
      </c>
      <c r="F78" s="2">
        <f>VLOOKUP(Reach[[#This Row],[Station]],'[1]Reach and Share'!$A$1:$B$562,2,0)</f>
        <v>0</v>
      </c>
      <c r="G78" s="2">
        <f>Reach[[#This Row],[Q1''2025]]-Reach[[#This Row],[Q4''2024]]</f>
        <v>-5.0000000000000001E-4</v>
      </c>
    </row>
    <row r="79" spans="1:7" x14ac:dyDescent="0.45">
      <c r="A79" s="3" t="s">
        <v>303</v>
      </c>
      <c r="B79" s="2">
        <v>0</v>
      </c>
      <c r="C79" s="2">
        <v>0</v>
      </c>
      <c r="D79" s="2">
        <v>0</v>
      </c>
      <c r="E79" s="2">
        <v>5.0000000000000001E-4</v>
      </c>
      <c r="F79" s="2">
        <f>VLOOKUP(Reach[[#This Row],[Station]],'[1]Reach and Share'!$A$1:$B$562,2,0)</f>
        <v>0</v>
      </c>
      <c r="G79" s="2">
        <f>Reach[[#This Row],[Q1''2025]]-Reach[[#This Row],[Q4''2024]]</f>
        <v>-5.0000000000000001E-4</v>
      </c>
    </row>
    <row r="80" spans="1:7" x14ac:dyDescent="0.45">
      <c r="A80" s="3" t="s">
        <v>137</v>
      </c>
      <c r="B80" s="2">
        <v>0</v>
      </c>
      <c r="C80" s="2">
        <v>0</v>
      </c>
      <c r="D80" s="2">
        <v>0</v>
      </c>
      <c r="E80" s="2">
        <v>4.0000000000000002E-4</v>
      </c>
      <c r="F80" s="2">
        <f>VLOOKUP(Reach[[#This Row],[Station]],'[1]Reach and Share'!$A$1:$B$562,2,0)</f>
        <v>0</v>
      </c>
      <c r="G80" s="2">
        <f>Reach[[#This Row],[Q1''2025]]-Reach[[#This Row],[Q4''2024]]</f>
        <v>-4.0000000000000002E-4</v>
      </c>
    </row>
    <row r="81" spans="1:7" x14ac:dyDescent="0.45">
      <c r="A81" s="3" t="s">
        <v>45</v>
      </c>
      <c r="B81" s="2">
        <v>2.9999999999999997E-4</v>
      </c>
      <c r="C81" s="2">
        <v>0</v>
      </c>
      <c r="D81" s="2">
        <v>0</v>
      </c>
      <c r="E81" s="2">
        <v>4.0000000000000002E-4</v>
      </c>
      <c r="F81" s="2">
        <f>VLOOKUP(Reach[[#This Row],[Station]],'[1]Reach and Share'!$A$1:$B$562,2,0)</f>
        <v>0</v>
      </c>
      <c r="G81" s="2">
        <f>Reach[[#This Row],[Q1''2025]]-Reach[[#This Row],[Q4''2024]]</f>
        <v>-4.0000000000000002E-4</v>
      </c>
    </row>
    <row r="82" spans="1:7" x14ac:dyDescent="0.45">
      <c r="A82" s="3" t="s">
        <v>250</v>
      </c>
      <c r="B82" s="2">
        <v>0</v>
      </c>
      <c r="C82" s="2">
        <v>0</v>
      </c>
      <c r="D82" s="2">
        <v>2.9999999999999997E-4</v>
      </c>
      <c r="E82" s="2">
        <v>4.0000000000000002E-4</v>
      </c>
      <c r="F82" s="2">
        <f>VLOOKUP(Reach[[#This Row],[Station]],'[1]Reach and Share'!$A$1:$B$562,2,0)</f>
        <v>0</v>
      </c>
      <c r="G82" s="2">
        <f>Reach[[#This Row],[Q1''2025]]-Reach[[#This Row],[Q4''2024]]</f>
        <v>-4.0000000000000002E-4</v>
      </c>
    </row>
    <row r="83" spans="1:7" x14ac:dyDescent="0.45">
      <c r="A83" s="3" t="s">
        <v>315</v>
      </c>
      <c r="B83" s="2">
        <v>0</v>
      </c>
      <c r="C83" s="2">
        <v>0</v>
      </c>
      <c r="D83" s="2">
        <v>0</v>
      </c>
      <c r="E83" s="2">
        <v>4.0000000000000002E-4</v>
      </c>
      <c r="F83" s="2">
        <f>VLOOKUP(Reach[[#This Row],[Station]],'[1]Reach and Share'!$A$1:$B$562,2,0)</f>
        <v>0</v>
      </c>
      <c r="G83" s="2">
        <f>Reach[[#This Row],[Q1''2025]]-Reach[[#This Row],[Q4''2024]]</f>
        <v>-4.0000000000000002E-4</v>
      </c>
    </row>
    <row r="84" spans="1:7" x14ac:dyDescent="0.45">
      <c r="A84" s="3" t="s">
        <v>288</v>
      </c>
      <c r="B84" s="2">
        <v>0</v>
      </c>
      <c r="C84" s="2">
        <v>0</v>
      </c>
      <c r="D84" s="2">
        <v>0</v>
      </c>
      <c r="E84" s="2">
        <v>4.0000000000000002E-4</v>
      </c>
      <c r="F84" s="2">
        <f>VLOOKUP(Reach[[#This Row],[Station]],'[1]Reach and Share'!$A$1:$B$562,2,0)</f>
        <v>0</v>
      </c>
      <c r="G84" s="2">
        <f>Reach[[#This Row],[Q1''2025]]-Reach[[#This Row],[Q4''2024]]</f>
        <v>-4.0000000000000002E-4</v>
      </c>
    </row>
    <row r="85" spans="1:7" x14ac:dyDescent="0.45">
      <c r="A85" s="3" t="s">
        <v>201</v>
      </c>
      <c r="B85" s="2">
        <v>0</v>
      </c>
      <c r="C85" s="2">
        <v>0</v>
      </c>
      <c r="D85" s="2">
        <v>0</v>
      </c>
      <c r="E85" s="2">
        <v>2.9999999999999997E-4</v>
      </c>
      <c r="F85" s="2">
        <f>VLOOKUP(Reach[[#This Row],[Station]],'[1]Reach and Share'!$A$1:$B$562,2,0)</f>
        <v>0</v>
      </c>
      <c r="G85" s="2">
        <f>Reach[[#This Row],[Q1''2025]]-Reach[[#This Row],[Q4''2024]]</f>
        <v>-2.9999999999999997E-4</v>
      </c>
    </row>
    <row r="86" spans="1:7" x14ac:dyDescent="0.45">
      <c r="A86" s="3" t="s">
        <v>283</v>
      </c>
      <c r="B86" s="2">
        <v>0</v>
      </c>
      <c r="C86" s="2">
        <v>0</v>
      </c>
      <c r="D86" s="2">
        <v>0</v>
      </c>
      <c r="E86" s="2">
        <v>2.9999999999999997E-4</v>
      </c>
      <c r="F86" s="2">
        <f>VLOOKUP(Reach[[#This Row],[Station]],'[1]Reach and Share'!$A$1:$B$562,2,0)</f>
        <v>0</v>
      </c>
      <c r="G86" s="2">
        <f>Reach[[#This Row],[Q1''2025]]-Reach[[#This Row],[Q4''2024]]</f>
        <v>-2.9999999999999997E-4</v>
      </c>
    </row>
    <row r="87" spans="1:7" x14ac:dyDescent="0.45">
      <c r="A87" s="3" t="s">
        <v>115</v>
      </c>
      <c r="B87" s="2">
        <v>0</v>
      </c>
      <c r="C87" s="2">
        <v>0</v>
      </c>
      <c r="D87" s="2">
        <v>0</v>
      </c>
      <c r="E87" s="2">
        <v>2.9999999999999997E-4</v>
      </c>
      <c r="F87" s="2">
        <f>VLOOKUP(Reach[[#This Row],[Station]],'[1]Reach and Share'!$A$1:$B$562,2,0)</f>
        <v>0</v>
      </c>
      <c r="G87" s="2">
        <f>Reach[[#This Row],[Q1''2025]]-Reach[[#This Row],[Q4''2024]]</f>
        <v>-2.9999999999999997E-4</v>
      </c>
    </row>
    <row r="88" spans="1:7" x14ac:dyDescent="0.45">
      <c r="A88" s="3" t="s">
        <v>305</v>
      </c>
      <c r="B88" s="2">
        <v>0</v>
      </c>
      <c r="C88" s="2">
        <v>0</v>
      </c>
      <c r="D88" s="2">
        <v>0</v>
      </c>
      <c r="E88" s="2">
        <v>2.9999999999999997E-4</v>
      </c>
      <c r="F88" s="2">
        <f>VLOOKUP(Reach[[#This Row],[Station]],'[1]Reach and Share'!$A$1:$B$562,2,0)</f>
        <v>0</v>
      </c>
      <c r="G88" s="2">
        <f>Reach[[#This Row],[Q1''2025]]-Reach[[#This Row],[Q4''2024]]</f>
        <v>-2.9999999999999997E-4</v>
      </c>
    </row>
    <row r="89" spans="1:7" x14ac:dyDescent="0.45">
      <c r="A89" s="3" t="s">
        <v>395</v>
      </c>
      <c r="B89" s="2">
        <v>0</v>
      </c>
      <c r="C89" s="2">
        <v>0</v>
      </c>
      <c r="D89" s="2">
        <v>0</v>
      </c>
      <c r="E89" s="2">
        <v>2.0000000000000001E-4</v>
      </c>
      <c r="F89" s="2">
        <f>VLOOKUP(Reach[[#This Row],[Station]],'[1]Reach and Share'!$A$1:$B$562,2,0)</f>
        <v>0</v>
      </c>
      <c r="G89" s="2">
        <f>Reach[[#This Row],[Q1''2025]]-Reach[[#This Row],[Q4''2024]]</f>
        <v>-2.0000000000000001E-4</v>
      </c>
    </row>
    <row r="90" spans="1:7" x14ac:dyDescent="0.45">
      <c r="A90" s="3" t="s">
        <v>264</v>
      </c>
      <c r="B90" s="2">
        <v>0</v>
      </c>
      <c r="C90" s="2">
        <v>0</v>
      </c>
      <c r="D90" s="2">
        <v>0</v>
      </c>
      <c r="E90" s="2">
        <v>2.0000000000000001E-4</v>
      </c>
      <c r="F90" s="2">
        <f>VLOOKUP(Reach[[#This Row],[Station]],'[1]Reach and Share'!$A$1:$B$562,2,0)</f>
        <v>0</v>
      </c>
      <c r="G90" s="2">
        <f>Reach[[#This Row],[Q1''2025]]-Reach[[#This Row],[Q4''2024]]</f>
        <v>-2.0000000000000001E-4</v>
      </c>
    </row>
    <row r="91" spans="1:7" x14ac:dyDescent="0.45">
      <c r="A91" s="3" t="s">
        <v>116</v>
      </c>
      <c r="B91" s="2">
        <v>0</v>
      </c>
      <c r="C91" s="2">
        <v>0</v>
      </c>
      <c r="D91" s="2">
        <v>0</v>
      </c>
      <c r="E91" s="2">
        <v>2.0000000000000001E-4</v>
      </c>
      <c r="F91" s="2">
        <f>VLOOKUP(Reach[[#This Row],[Station]],'[1]Reach and Share'!$A$1:$B$562,2,0)</f>
        <v>0</v>
      </c>
      <c r="G91" s="2">
        <f>Reach[[#This Row],[Q1''2025]]-Reach[[#This Row],[Q4''2024]]</f>
        <v>-2.0000000000000001E-4</v>
      </c>
    </row>
    <row r="92" spans="1:7" x14ac:dyDescent="0.45">
      <c r="A92" s="3" t="s">
        <v>380</v>
      </c>
      <c r="B92" s="2">
        <v>0</v>
      </c>
      <c r="C92" s="2">
        <v>0</v>
      </c>
      <c r="D92" s="2">
        <v>0</v>
      </c>
      <c r="E92" s="2">
        <v>2.0000000000000001E-4</v>
      </c>
      <c r="F92" s="2">
        <f>VLOOKUP(Reach[[#This Row],[Station]],'[1]Reach and Share'!$A$1:$B$562,2,0)</f>
        <v>0</v>
      </c>
      <c r="G92" s="2">
        <f>Reach[[#This Row],[Q1''2025]]-Reach[[#This Row],[Q4''2024]]</f>
        <v>-2.0000000000000001E-4</v>
      </c>
    </row>
    <row r="93" spans="1:7" x14ac:dyDescent="0.45">
      <c r="A93" s="3" t="s">
        <v>317</v>
      </c>
      <c r="B93" s="2">
        <v>0</v>
      </c>
      <c r="C93" s="2">
        <v>0</v>
      </c>
      <c r="D93" s="2">
        <v>0</v>
      </c>
      <c r="E93" s="2">
        <v>1E-4</v>
      </c>
      <c r="F93" s="2">
        <f>VLOOKUP(Reach[[#This Row],[Station]],'[1]Reach and Share'!$A$1:$B$562,2,0)</f>
        <v>0</v>
      </c>
      <c r="G93" s="2">
        <f>Reach[[#This Row],[Q1''2025]]-Reach[[#This Row],[Q4''2024]]</f>
        <v>-1E-4</v>
      </c>
    </row>
    <row r="94" spans="1:7" x14ac:dyDescent="0.45">
      <c r="A94" s="3" t="s">
        <v>295</v>
      </c>
      <c r="B94" s="2">
        <v>0</v>
      </c>
      <c r="C94" s="2">
        <v>5.0000000000000001E-4</v>
      </c>
      <c r="D94" s="2">
        <v>0</v>
      </c>
      <c r="E94" s="2">
        <v>1E-4</v>
      </c>
      <c r="F94" s="2">
        <f>VLOOKUP(Reach[[#This Row],[Station]],'[1]Reach and Share'!$A$1:$B$562,2,0)</f>
        <v>0</v>
      </c>
      <c r="G94" s="2">
        <f>Reach[[#This Row],[Q1''2025]]-Reach[[#This Row],[Q4''2024]]</f>
        <v>-1E-4</v>
      </c>
    </row>
    <row r="95" spans="1:7" x14ac:dyDescent="0.45">
      <c r="A95" s="3" t="s">
        <v>97</v>
      </c>
      <c r="B95" s="2">
        <v>0</v>
      </c>
      <c r="C95" s="2">
        <v>0</v>
      </c>
      <c r="D95" s="2">
        <v>2.9999999999999997E-4</v>
      </c>
      <c r="E95" s="2">
        <v>1E-4</v>
      </c>
      <c r="F95" s="2">
        <f>VLOOKUP(Reach[[#This Row],[Station]],'[1]Reach and Share'!$A$1:$B$562,2,0)</f>
        <v>0</v>
      </c>
      <c r="G95" s="2">
        <f>Reach[[#This Row],[Q1''2025]]-Reach[[#This Row],[Q4''2024]]</f>
        <v>-1E-4</v>
      </c>
    </row>
    <row r="96" spans="1:7" x14ac:dyDescent="0.45">
      <c r="A96" s="3" t="s">
        <v>349</v>
      </c>
      <c r="B96" s="2">
        <v>0</v>
      </c>
      <c r="C96" s="2">
        <v>0</v>
      </c>
      <c r="D96" s="2">
        <v>0</v>
      </c>
      <c r="E96" s="2">
        <v>0</v>
      </c>
      <c r="F96" s="2">
        <f>VLOOKUP(Reach[[#This Row],[Station]],'[1]Reach and Share'!$A$1:$B$562,2,0)</f>
        <v>0</v>
      </c>
      <c r="G96" s="2">
        <f>Reach[[#This Row],[Q1''2025]]-Reach[[#This Row],[Q4''2024]]</f>
        <v>0</v>
      </c>
    </row>
    <row r="97" spans="1:7" x14ac:dyDescent="0.45">
      <c r="A97" s="3" t="s">
        <v>340</v>
      </c>
      <c r="B97" s="2">
        <v>0</v>
      </c>
      <c r="C97" s="2">
        <v>0</v>
      </c>
      <c r="D97" s="2">
        <v>0</v>
      </c>
      <c r="E97" s="2">
        <v>0</v>
      </c>
      <c r="F97" s="2">
        <f>VLOOKUP(Reach[[#This Row],[Station]],'[1]Reach and Share'!$A$1:$B$562,2,0)</f>
        <v>0</v>
      </c>
      <c r="G97" s="2">
        <f>Reach[[#This Row],[Q1''2025]]-Reach[[#This Row],[Q4''2024]]</f>
        <v>0</v>
      </c>
    </row>
    <row r="98" spans="1:7" x14ac:dyDescent="0.45">
      <c r="A98" s="3" t="s">
        <v>377</v>
      </c>
      <c r="B98" s="2">
        <v>0</v>
      </c>
      <c r="C98" s="2">
        <v>0</v>
      </c>
      <c r="D98" s="2">
        <v>0</v>
      </c>
      <c r="E98" s="2">
        <v>0</v>
      </c>
      <c r="F98" s="2">
        <f>VLOOKUP(Reach[[#This Row],[Station]],'[1]Reach and Share'!$A$1:$B$562,2,0)</f>
        <v>0</v>
      </c>
      <c r="G98" s="2">
        <f>Reach[[#This Row],[Q1''2025]]-Reach[[#This Row],[Q4''2024]]</f>
        <v>0</v>
      </c>
    </row>
    <row r="99" spans="1:7" x14ac:dyDescent="0.45">
      <c r="A99" s="3" t="s">
        <v>348</v>
      </c>
      <c r="B99" s="2">
        <v>0</v>
      </c>
      <c r="C99" s="2">
        <v>0</v>
      </c>
      <c r="D99" s="2">
        <v>0</v>
      </c>
      <c r="E99" s="2">
        <v>0</v>
      </c>
      <c r="F99" s="2">
        <f>VLOOKUP(Reach[[#This Row],[Station]],'[1]Reach and Share'!$A$1:$B$562,2,0)</f>
        <v>0</v>
      </c>
      <c r="G99" s="2">
        <f>Reach[[#This Row],[Q1''2025]]-Reach[[#This Row],[Q4''2024]]</f>
        <v>0</v>
      </c>
    </row>
    <row r="100" spans="1:7" x14ac:dyDescent="0.45">
      <c r="A100" s="3" t="s">
        <v>378</v>
      </c>
      <c r="B100" s="2">
        <v>0</v>
      </c>
      <c r="C100" s="2">
        <v>0</v>
      </c>
      <c r="D100" s="2">
        <v>0</v>
      </c>
      <c r="E100" s="2">
        <v>0</v>
      </c>
      <c r="F100" s="2">
        <f>VLOOKUP(Reach[[#This Row],[Station]],'[1]Reach and Share'!$A$1:$B$562,2,0)</f>
        <v>0</v>
      </c>
      <c r="G100" s="2">
        <f>Reach[[#This Row],[Q1''2025]]-Reach[[#This Row],[Q4''2024]]</f>
        <v>0</v>
      </c>
    </row>
    <row r="101" spans="1:7" x14ac:dyDescent="0.45">
      <c r="A101" s="3" t="s">
        <v>382</v>
      </c>
      <c r="B101" s="2">
        <v>0</v>
      </c>
      <c r="C101" s="2">
        <v>0</v>
      </c>
      <c r="D101" s="2">
        <v>0</v>
      </c>
      <c r="E101" s="2">
        <v>0</v>
      </c>
      <c r="F101" s="2">
        <f>VLOOKUP(Reach[[#This Row],[Station]],'[1]Reach and Share'!$A$1:$B$562,2,0)</f>
        <v>0</v>
      </c>
      <c r="G101" s="2">
        <f>Reach[[#This Row],[Q1''2025]]-Reach[[#This Row],[Q4''2024]]</f>
        <v>0</v>
      </c>
    </row>
    <row r="102" spans="1:7" x14ac:dyDescent="0.45">
      <c r="A102" s="3" t="s">
        <v>192</v>
      </c>
      <c r="B102" s="2">
        <v>0</v>
      </c>
      <c r="C102" s="2">
        <v>0</v>
      </c>
      <c r="D102" s="2">
        <v>0</v>
      </c>
      <c r="E102" s="2">
        <v>0</v>
      </c>
      <c r="F102" s="2">
        <f>VLOOKUP(Reach[[#This Row],[Station]],'[1]Reach and Share'!$A$1:$B$562,2,0)</f>
        <v>0</v>
      </c>
      <c r="G102" s="2">
        <f>Reach[[#This Row],[Q1''2025]]-Reach[[#This Row],[Q4''2024]]</f>
        <v>0</v>
      </c>
    </row>
    <row r="103" spans="1:7" x14ac:dyDescent="0.45">
      <c r="A103" s="3" t="s">
        <v>383</v>
      </c>
      <c r="B103" s="2">
        <v>0</v>
      </c>
      <c r="C103" s="2">
        <v>0</v>
      </c>
      <c r="D103" s="2">
        <v>0</v>
      </c>
      <c r="E103" s="2">
        <v>0</v>
      </c>
      <c r="F103" s="2">
        <f>VLOOKUP(Reach[[#This Row],[Station]],'[1]Reach and Share'!$A$1:$B$562,2,0)</f>
        <v>0</v>
      </c>
      <c r="G103" s="2">
        <f>Reach[[#This Row],[Q1''2025]]-Reach[[#This Row],[Q4''2024]]</f>
        <v>0</v>
      </c>
    </row>
    <row r="104" spans="1:7" x14ac:dyDescent="0.45">
      <c r="A104" s="3" t="s">
        <v>241</v>
      </c>
      <c r="B104" s="2">
        <v>0</v>
      </c>
      <c r="C104" s="2">
        <v>0</v>
      </c>
      <c r="D104" s="2">
        <v>0</v>
      </c>
      <c r="E104" s="2">
        <v>0</v>
      </c>
      <c r="F104" s="2">
        <f>VLOOKUP(Reach[[#This Row],[Station]],'[1]Reach and Share'!$A$1:$B$562,2,0)</f>
        <v>0</v>
      </c>
      <c r="G104" s="2">
        <f>Reach[[#This Row],[Q1''2025]]-Reach[[#This Row],[Q4''2024]]</f>
        <v>0</v>
      </c>
    </row>
    <row r="105" spans="1:7" x14ac:dyDescent="0.45">
      <c r="A105" s="3" t="s">
        <v>376</v>
      </c>
      <c r="B105" s="2">
        <v>0</v>
      </c>
      <c r="C105" s="2">
        <v>0</v>
      </c>
      <c r="D105" s="2">
        <v>0</v>
      </c>
      <c r="E105" s="2">
        <v>0</v>
      </c>
      <c r="F105" s="2">
        <f>VLOOKUP(Reach[[#This Row],[Station]],'[1]Reach and Share'!$A$1:$B$562,2,0)</f>
        <v>0</v>
      </c>
      <c r="G105" s="2">
        <f>Reach[[#This Row],[Q1''2025]]-Reach[[#This Row],[Q4''2024]]</f>
        <v>0</v>
      </c>
    </row>
    <row r="106" spans="1:7" x14ac:dyDescent="0.45">
      <c r="A106" s="3" t="s">
        <v>384</v>
      </c>
      <c r="B106" s="2">
        <v>0</v>
      </c>
      <c r="C106" s="2">
        <v>0</v>
      </c>
      <c r="D106" s="2">
        <v>0</v>
      </c>
      <c r="E106" s="2">
        <v>0</v>
      </c>
      <c r="F106" s="2">
        <f>VLOOKUP(Reach[[#This Row],[Station]],'[1]Reach and Share'!$A$1:$B$562,2,0)</f>
        <v>0</v>
      </c>
      <c r="G106" s="2">
        <f>Reach[[#This Row],[Q1''2025]]-Reach[[#This Row],[Q4''2024]]</f>
        <v>0</v>
      </c>
    </row>
    <row r="107" spans="1:7" x14ac:dyDescent="0.45">
      <c r="A107" s="3" t="s">
        <v>350</v>
      </c>
      <c r="B107" s="2">
        <v>0</v>
      </c>
      <c r="C107" s="2">
        <v>0</v>
      </c>
      <c r="D107" s="2">
        <v>0</v>
      </c>
      <c r="E107" s="2">
        <v>0</v>
      </c>
      <c r="F107" s="2">
        <f>VLOOKUP(Reach[[#This Row],[Station]],'[1]Reach and Share'!$A$1:$B$562,2,0)</f>
        <v>0</v>
      </c>
      <c r="G107" s="2">
        <f>Reach[[#This Row],[Q1''2025]]-Reach[[#This Row],[Q4''2024]]</f>
        <v>0</v>
      </c>
    </row>
    <row r="108" spans="1:7" x14ac:dyDescent="0.45">
      <c r="A108" s="3" t="s">
        <v>352</v>
      </c>
      <c r="B108" s="2">
        <v>0</v>
      </c>
      <c r="C108" s="2">
        <v>0</v>
      </c>
      <c r="D108" s="2">
        <v>0</v>
      </c>
      <c r="E108" s="2">
        <v>0</v>
      </c>
      <c r="F108" s="2">
        <f>VLOOKUP(Reach[[#This Row],[Station]],'[1]Reach and Share'!$A$1:$B$562,2,0)</f>
        <v>0</v>
      </c>
      <c r="G108" s="2">
        <f>Reach[[#This Row],[Q1''2025]]-Reach[[#This Row],[Q4''2024]]</f>
        <v>0</v>
      </c>
    </row>
    <row r="109" spans="1:7" x14ac:dyDescent="0.45">
      <c r="A109" s="3" t="s">
        <v>342</v>
      </c>
      <c r="B109" s="2">
        <v>0</v>
      </c>
      <c r="C109" s="2">
        <v>0</v>
      </c>
      <c r="D109" s="2">
        <v>0</v>
      </c>
      <c r="E109" s="2">
        <v>0</v>
      </c>
      <c r="F109" s="2">
        <f>VLOOKUP(Reach[[#This Row],[Station]],'[1]Reach and Share'!$A$1:$B$562,2,0)</f>
        <v>0</v>
      </c>
      <c r="G109" s="2">
        <f>Reach[[#This Row],[Q1''2025]]-Reach[[#This Row],[Q4''2024]]</f>
        <v>0</v>
      </c>
    </row>
    <row r="110" spans="1:7" x14ac:dyDescent="0.45">
      <c r="A110" s="3" t="s">
        <v>462</v>
      </c>
      <c r="B110" s="2"/>
      <c r="D110" s="2">
        <v>2.0000000000000001E-4</v>
      </c>
      <c r="E110" s="2">
        <v>0</v>
      </c>
      <c r="F110" s="2">
        <f>VLOOKUP(Reach[[#This Row],[Station]],'[1]Reach and Share'!$A$1:$B$562,2,0)</f>
        <v>0</v>
      </c>
      <c r="G110" s="2">
        <f>Reach[[#This Row],[Q1''2025]]-Reach[[#This Row],[Q4''2024]]</f>
        <v>0</v>
      </c>
    </row>
    <row r="111" spans="1:7" x14ac:dyDescent="0.45">
      <c r="A111" s="3" t="s">
        <v>343</v>
      </c>
      <c r="B111" s="2">
        <v>0</v>
      </c>
      <c r="C111" s="2">
        <v>0</v>
      </c>
      <c r="D111" s="2">
        <v>0</v>
      </c>
      <c r="E111" s="2">
        <v>0</v>
      </c>
      <c r="F111" s="2">
        <f>VLOOKUP(Reach[[#This Row],[Station]],'[1]Reach and Share'!$A$1:$B$562,2,0)</f>
        <v>0</v>
      </c>
      <c r="G111" s="2">
        <f>Reach[[#This Row],[Q1''2025]]-Reach[[#This Row],[Q4''2024]]</f>
        <v>0</v>
      </c>
    </row>
    <row r="112" spans="1:7" x14ac:dyDescent="0.45">
      <c r="A112" s="3" t="s">
        <v>341</v>
      </c>
      <c r="B112" s="2">
        <v>0</v>
      </c>
      <c r="C112" s="2">
        <v>0</v>
      </c>
      <c r="D112" s="2">
        <v>0</v>
      </c>
      <c r="E112" s="2">
        <v>0</v>
      </c>
      <c r="F112" s="2">
        <f>VLOOKUP(Reach[[#This Row],[Station]],'[1]Reach and Share'!$A$1:$B$562,2,0)</f>
        <v>0</v>
      </c>
      <c r="G112" s="2">
        <f>Reach[[#This Row],[Q1''2025]]-Reach[[#This Row],[Q4''2024]]</f>
        <v>0</v>
      </c>
    </row>
    <row r="113" spans="1:7" x14ac:dyDescent="0.45">
      <c r="A113" s="3" t="s">
        <v>361</v>
      </c>
      <c r="B113" s="2">
        <v>0</v>
      </c>
      <c r="C113" s="2">
        <v>0</v>
      </c>
      <c r="D113" s="2">
        <v>0</v>
      </c>
      <c r="E113" s="2">
        <v>0</v>
      </c>
      <c r="F113" s="2">
        <f>VLOOKUP(Reach[[#This Row],[Station]],'[1]Reach and Share'!$A$1:$B$562,2,0)</f>
        <v>0</v>
      </c>
      <c r="G113" s="2">
        <f>Reach[[#This Row],[Q1''2025]]-Reach[[#This Row],[Q4''2024]]</f>
        <v>0</v>
      </c>
    </row>
    <row r="114" spans="1:7" x14ac:dyDescent="0.45">
      <c r="A114" s="3" t="s">
        <v>36</v>
      </c>
      <c r="B114" s="2">
        <v>6.9999999999999999E-4</v>
      </c>
      <c r="C114" s="2">
        <v>0</v>
      </c>
      <c r="D114" s="2">
        <v>1.8E-3</v>
      </c>
      <c r="E114" s="2">
        <v>0</v>
      </c>
      <c r="F114" s="2">
        <f>VLOOKUP(Reach[[#This Row],[Station]],'[1]Reach and Share'!$A$1:$B$562,2,0)</f>
        <v>0</v>
      </c>
      <c r="G114" s="2">
        <f>Reach[[#This Row],[Q1''2025]]-Reach[[#This Row],[Q4''2024]]</f>
        <v>0</v>
      </c>
    </row>
    <row r="115" spans="1:7" x14ac:dyDescent="0.45">
      <c r="A115" s="3" t="s">
        <v>351</v>
      </c>
      <c r="B115" s="2">
        <v>0</v>
      </c>
      <c r="C115" s="2">
        <v>0</v>
      </c>
      <c r="D115" s="2">
        <v>0</v>
      </c>
      <c r="E115" s="2">
        <v>0</v>
      </c>
      <c r="F115" s="2">
        <f>VLOOKUP(Reach[[#This Row],[Station]],'[1]Reach and Share'!$A$1:$B$562,2,0)</f>
        <v>0</v>
      </c>
      <c r="G115" s="2">
        <f>Reach[[#This Row],[Q1''2025]]-Reach[[#This Row],[Q4''2024]]</f>
        <v>0</v>
      </c>
    </row>
    <row r="116" spans="1:7" x14ac:dyDescent="0.45">
      <c r="A116" s="3" t="s">
        <v>381</v>
      </c>
      <c r="B116" s="2">
        <v>0</v>
      </c>
      <c r="C116" s="2">
        <v>0</v>
      </c>
      <c r="D116" s="2">
        <v>0</v>
      </c>
      <c r="E116" s="2">
        <v>0</v>
      </c>
      <c r="F116" s="2">
        <f>VLOOKUP(Reach[[#This Row],[Station]],'[1]Reach and Share'!$A$1:$B$562,2,0)</f>
        <v>0</v>
      </c>
      <c r="G116" s="2">
        <f>Reach[[#This Row],[Q1''2025]]-Reach[[#This Row],[Q4''2024]]</f>
        <v>0</v>
      </c>
    </row>
    <row r="117" spans="1:7" x14ac:dyDescent="0.45">
      <c r="A117" s="3" t="s">
        <v>347</v>
      </c>
      <c r="B117" s="2">
        <v>0</v>
      </c>
      <c r="C117" s="2">
        <v>0</v>
      </c>
      <c r="D117" s="2">
        <v>0</v>
      </c>
      <c r="E117" s="2">
        <v>0</v>
      </c>
      <c r="F117" s="2">
        <f>VLOOKUP(Reach[[#This Row],[Station]],'[1]Reach and Share'!$A$1:$B$562,2,0)</f>
        <v>0</v>
      </c>
      <c r="G117" s="2">
        <f>Reach[[#This Row],[Q1''2025]]-Reach[[#This Row],[Q4''2024]]</f>
        <v>0</v>
      </c>
    </row>
    <row r="118" spans="1:7" x14ac:dyDescent="0.45">
      <c r="A118" s="3" t="s">
        <v>506</v>
      </c>
      <c r="B118" s="2"/>
      <c r="E118" s="2">
        <v>0</v>
      </c>
      <c r="F118" s="2">
        <f>VLOOKUP(Reach[[#This Row],[Station]],'[1]Reach and Share'!$A$1:$B$562,2,0)</f>
        <v>0</v>
      </c>
      <c r="G118" s="2">
        <f>Reach[[#This Row],[Q1''2025]]-Reach[[#This Row],[Q4''2024]]</f>
        <v>0</v>
      </c>
    </row>
    <row r="119" spans="1:7" x14ac:dyDescent="0.45">
      <c r="A119" s="3" t="s">
        <v>379</v>
      </c>
      <c r="B119" s="2">
        <v>0</v>
      </c>
      <c r="C119" s="2">
        <v>0</v>
      </c>
      <c r="D119" s="2">
        <v>0</v>
      </c>
      <c r="E119" s="2">
        <v>0</v>
      </c>
      <c r="F119" s="2">
        <f>VLOOKUP(Reach[[#This Row],[Station]],'[1]Reach and Share'!$A$1:$B$562,2,0)</f>
        <v>0</v>
      </c>
      <c r="G119" s="2">
        <f>Reach[[#This Row],[Q1''2025]]-Reach[[#This Row],[Q4''2024]]</f>
        <v>0</v>
      </c>
    </row>
    <row r="120" spans="1:7" x14ac:dyDescent="0.45">
      <c r="A120" s="3" t="s">
        <v>345</v>
      </c>
      <c r="B120" s="2">
        <v>0</v>
      </c>
      <c r="C120" s="2">
        <v>0</v>
      </c>
      <c r="D120" s="2">
        <v>0</v>
      </c>
      <c r="E120" s="2">
        <v>0</v>
      </c>
      <c r="F120" s="2">
        <f>VLOOKUP(Reach[[#This Row],[Station]],'[1]Reach and Share'!$A$1:$B$562,2,0)</f>
        <v>0</v>
      </c>
      <c r="G120" s="2">
        <f>Reach[[#This Row],[Q1''2025]]-Reach[[#This Row],[Q4''2024]]</f>
        <v>0</v>
      </c>
    </row>
    <row r="121" spans="1:7" x14ac:dyDescent="0.45">
      <c r="A121" s="3" t="s">
        <v>346</v>
      </c>
      <c r="B121" s="2">
        <v>0</v>
      </c>
      <c r="C121" s="2">
        <v>0</v>
      </c>
      <c r="D121" s="2">
        <v>0</v>
      </c>
      <c r="E121" s="2">
        <v>0</v>
      </c>
      <c r="F121" s="2">
        <f>VLOOKUP(Reach[[#This Row],[Station]],'[1]Reach and Share'!$A$1:$B$562,2,0)</f>
        <v>0</v>
      </c>
      <c r="G121" s="2">
        <f>Reach[[#This Row],[Q1''2025]]-Reach[[#This Row],[Q4''2024]]</f>
        <v>0</v>
      </c>
    </row>
    <row r="122" spans="1:7" x14ac:dyDescent="0.45">
      <c r="A122" s="3" t="s">
        <v>471</v>
      </c>
      <c r="B122" s="2"/>
      <c r="D122" s="2">
        <v>0</v>
      </c>
      <c r="E122" s="2">
        <v>0</v>
      </c>
      <c r="F122" s="2">
        <f>VLOOKUP(Reach[[#This Row],[Station]],'[1]Reach and Share'!$A$1:$B$562,2,0)</f>
        <v>0</v>
      </c>
      <c r="G122" s="2">
        <f>Reach[[#This Row],[Q1''2025]]-Reach[[#This Row],[Q4''2024]]</f>
        <v>0</v>
      </c>
    </row>
    <row r="123" spans="1:7" x14ac:dyDescent="0.45">
      <c r="A123" s="3" t="s">
        <v>416</v>
      </c>
      <c r="B123" s="2">
        <v>0</v>
      </c>
      <c r="C123" s="2">
        <v>0</v>
      </c>
      <c r="D123" s="2">
        <v>0</v>
      </c>
      <c r="E123" s="2">
        <v>0</v>
      </c>
      <c r="F123" s="2">
        <f>VLOOKUP(Reach[[#This Row],[Station]],'[1]Reach and Share'!$A$1:$B$562,2,0)</f>
        <v>0</v>
      </c>
      <c r="G123" s="2">
        <f>Reach[[#This Row],[Q1''2025]]-Reach[[#This Row],[Q4''2024]]</f>
        <v>0</v>
      </c>
    </row>
    <row r="124" spans="1:7" x14ac:dyDescent="0.45">
      <c r="A124" s="3" t="s">
        <v>207</v>
      </c>
      <c r="B124" s="2">
        <v>0</v>
      </c>
      <c r="C124" s="2">
        <v>0</v>
      </c>
      <c r="D124" s="2">
        <v>0</v>
      </c>
      <c r="E124" s="2">
        <v>0</v>
      </c>
      <c r="F124" s="2">
        <f>VLOOKUP(Reach[[#This Row],[Station]],'[1]Reach and Share'!$A$1:$B$562,2,0)</f>
        <v>0</v>
      </c>
      <c r="G124" s="2">
        <f>Reach[[#This Row],[Q1''2025]]-Reach[[#This Row],[Q4''2024]]</f>
        <v>0</v>
      </c>
    </row>
    <row r="125" spans="1:7" x14ac:dyDescent="0.45">
      <c r="A125" s="3" t="s">
        <v>173</v>
      </c>
      <c r="B125" s="2">
        <v>0</v>
      </c>
      <c r="C125" s="2">
        <v>0</v>
      </c>
      <c r="D125" s="2">
        <v>0</v>
      </c>
      <c r="E125" s="2">
        <v>0</v>
      </c>
      <c r="F125" s="2">
        <f>VLOOKUP(Reach[[#This Row],[Station]],'[1]Reach and Share'!$A$1:$B$562,2,0)</f>
        <v>0</v>
      </c>
      <c r="G125" s="2">
        <f>Reach[[#This Row],[Q1''2025]]-Reach[[#This Row],[Q4''2024]]</f>
        <v>0</v>
      </c>
    </row>
    <row r="126" spans="1:7" x14ac:dyDescent="0.45">
      <c r="A126" s="3" t="s">
        <v>417</v>
      </c>
      <c r="B126" s="2">
        <v>0</v>
      </c>
      <c r="C126" s="2">
        <v>0</v>
      </c>
      <c r="D126" s="2">
        <v>0</v>
      </c>
      <c r="E126" s="2">
        <v>0</v>
      </c>
      <c r="F126" s="2">
        <f>VLOOKUP(Reach[[#This Row],[Station]],'[1]Reach and Share'!$A$1:$B$562,2,0)</f>
        <v>0</v>
      </c>
      <c r="G126" s="2">
        <f>Reach[[#This Row],[Q1''2025]]-Reach[[#This Row],[Q4''2024]]</f>
        <v>0</v>
      </c>
    </row>
    <row r="127" spans="1:7" x14ac:dyDescent="0.45">
      <c r="A127" s="3" t="s">
        <v>415</v>
      </c>
      <c r="B127" s="2">
        <v>0</v>
      </c>
      <c r="C127" s="2">
        <v>0</v>
      </c>
      <c r="D127" s="2">
        <v>0</v>
      </c>
      <c r="E127" s="2">
        <v>0</v>
      </c>
      <c r="F127" s="2">
        <f>VLOOKUP(Reach[[#This Row],[Station]],'[1]Reach and Share'!$A$1:$B$562,2,0)</f>
        <v>0</v>
      </c>
      <c r="G127" s="2">
        <f>Reach[[#This Row],[Q1''2025]]-Reach[[#This Row],[Q4''2024]]</f>
        <v>0</v>
      </c>
    </row>
    <row r="128" spans="1:7" x14ac:dyDescent="0.45">
      <c r="A128" s="3" t="s">
        <v>414</v>
      </c>
      <c r="B128" s="2">
        <v>0</v>
      </c>
      <c r="C128" s="2">
        <v>0</v>
      </c>
      <c r="D128" s="2">
        <v>0</v>
      </c>
      <c r="E128" s="2">
        <v>0</v>
      </c>
      <c r="F128" s="2">
        <f>VLOOKUP(Reach[[#This Row],[Station]],'[1]Reach and Share'!$A$1:$B$562,2,0)</f>
        <v>0</v>
      </c>
      <c r="G128" s="2">
        <f>Reach[[#This Row],[Q1''2025]]-Reach[[#This Row],[Q4''2024]]</f>
        <v>0</v>
      </c>
    </row>
    <row r="129" spans="1:7" x14ac:dyDescent="0.45">
      <c r="A129" s="3" t="s">
        <v>501</v>
      </c>
      <c r="B129" s="2"/>
      <c r="E129" s="2">
        <v>0</v>
      </c>
      <c r="F129" s="2">
        <f>VLOOKUP(Reach[[#This Row],[Station]],'[1]Reach and Share'!$A$1:$B$562,2,0)</f>
        <v>0</v>
      </c>
      <c r="G129" s="2">
        <f>Reach[[#This Row],[Q1''2025]]-Reach[[#This Row],[Q4''2024]]</f>
        <v>0</v>
      </c>
    </row>
    <row r="130" spans="1:7" x14ac:dyDescent="0.45">
      <c r="A130" s="3" t="s">
        <v>91</v>
      </c>
      <c r="B130" s="2">
        <v>0</v>
      </c>
      <c r="C130" s="2">
        <v>0</v>
      </c>
      <c r="D130" s="2">
        <v>8.0000000000000004E-4</v>
      </c>
      <c r="E130" s="2">
        <v>0</v>
      </c>
      <c r="F130" s="2">
        <f>VLOOKUP(Reach[[#This Row],[Station]],'[1]Reach and Share'!$A$1:$B$562,2,0)</f>
        <v>0</v>
      </c>
      <c r="G130" s="2">
        <f>Reach[[#This Row],[Q1''2025]]-Reach[[#This Row],[Q4''2024]]</f>
        <v>0</v>
      </c>
    </row>
    <row r="131" spans="1:7" x14ac:dyDescent="0.45">
      <c r="A131" s="3" t="s">
        <v>491</v>
      </c>
      <c r="B131" s="2"/>
      <c r="D131" s="2">
        <v>0</v>
      </c>
      <c r="E131" s="2">
        <v>0</v>
      </c>
      <c r="F131" s="2">
        <f>VLOOKUP(Reach[[#This Row],[Station]],'[1]Reach and Share'!$A$1:$B$562,2,0)</f>
        <v>0</v>
      </c>
      <c r="G131" s="2">
        <f>Reach[[#This Row],[Q1''2025]]-Reach[[#This Row],[Q4''2024]]</f>
        <v>0</v>
      </c>
    </row>
    <row r="132" spans="1:7" x14ac:dyDescent="0.45">
      <c r="A132" s="3" t="s">
        <v>469</v>
      </c>
      <c r="B132" s="2"/>
      <c r="D132" s="2">
        <v>0</v>
      </c>
      <c r="E132" s="2">
        <v>0</v>
      </c>
      <c r="F132" s="2">
        <f>VLOOKUP(Reach[[#This Row],[Station]],'[1]Reach and Share'!$A$1:$B$562,2,0)</f>
        <v>0</v>
      </c>
      <c r="G132" s="2">
        <f>Reach[[#This Row],[Q1''2025]]-Reach[[#This Row],[Q4''2024]]</f>
        <v>0</v>
      </c>
    </row>
    <row r="133" spans="1:7" x14ac:dyDescent="0.45">
      <c r="A133" s="3" t="s">
        <v>456</v>
      </c>
      <c r="B133" s="2"/>
      <c r="C133" s="2">
        <v>0</v>
      </c>
      <c r="D133" s="2">
        <v>0</v>
      </c>
      <c r="E133" s="2">
        <v>0</v>
      </c>
      <c r="F133" s="2">
        <f>VLOOKUP(Reach[[#This Row],[Station]],'[1]Reach and Share'!$A$1:$B$562,2,0)</f>
        <v>0</v>
      </c>
      <c r="G133" s="2">
        <f>Reach[[#This Row],[Q1''2025]]-Reach[[#This Row],[Q4''2024]]</f>
        <v>0</v>
      </c>
    </row>
    <row r="134" spans="1:7" x14ac:dyDescent="0.45">
      <c r="A134" s="3" t="s">
        <v>147</v>
      </c>
      <c r="B134" s="2">
        <v>0</v>
      </c>
      <c r="C134" s="2">
        <v>0</v>
      </c>
      <c r="D134" s="2">
        <v>0</v>
      </c>
      <c r="E134" s="2">
        <v>0</v>
      </c>
      <c r="F134" s="2">
        <f>VLOOKUP(Reach[[#This Row],[Station]],'[1]Reach and Share'!$A$1:$B$562,2,0)</f>
        <v>0</v>
      </c>
      <c r="G134" s="2">
        <f>Reach[[#This Row],[Q1''2025]]-Reach[[#This Row],[Q4''2024]]</f>
        <v>0</v>
      </c>
    </row>
    <row r="135" spans="1:7" x14ac:dyDescent="0.45">
      <c r="A135" s="3" t="s">
        <v>421</v>
      </c>
      <c r="B135" s="2">
        <v>0</v>
      </c>
      <c r="C135" s="2">
        <v>0</v>
      </c>
      <c r="D135" s="2">
        <v>0</v>
      </c>
      <c r="E135" s="2">
        <v>0</v>
      </c>
      <c r="F135" s="2">
        <f>VLOOKUP(Reach[[#This Row],[Station]],'[1]Reach and Share'!$A$1:$B$562,2,0)</f>
        <v>0</v>
      </c>
      <c r="G135" s="2">
        <f>Reach[[#This Row],[Q1''2025]]-Reach[[#This Row],[Q4''2024]]</f>
        <v>0</v>
      </c>
    </row>
    <row r="136" spans="1:7" x14ac:dyDescent="0.45">
      <c r="A136" s="3" t="s">
        <v>412</v>
      </c>
      <c r="B136" s="2">
        <v>0</v>
      </c>
      <c r="C136" s="2">
        <v>0</v>
      </c>
      <c r="D136" s="2">
        <v>0</v>
      </c>
      <c r="E136" s="2">
        <v>0</v>
      </c>
      <c r="F136" s="2">
        <f>VLOOKUP(Reach[[#This Row],[Station]],'[1]Reach and Share'!$A$1:$B$562,2,0)</f>
        <v>0</v>
      </c>
      <c r="G136" s="2">
        <f>Reach[[#This Row],[Q1''2025]]-Reach[[#This Row],[Q4''2024]]</f>
        <v>0</v>
      </c>
    </row>
    <row r="137" spans="1:7" x14ac:dyDescent="0.45">
      <c r="A137" s="3" t="s">
        <v>420</v>
      </c>
      <c r="B137" s="2">
        <v>0</v>
      </c>
      <c r="C137" s="2">
        <v>0</v>
      </c>
      <c r="D137" s="2">
        <v>0</v>
      </c>
      <c r="E137" s="2">
        <v>0</v>
      </c>
      <c r="F137" s="2">
        <f>VLOOKUP(Reach[[#This Row],[Station]],'[1]Reach and Share'!$A$1:$B$562,2,0)</f>
        <v>0</v>
      </c>
      <c r="G137" s="2">
        <f>Reach[[#This Row],[Q1''2025]]-Reach[[#This Row],[Q4''2024]]</f>
        <v>0</v>
      </c>
    </row>
    <row r="138" spans="1:7" x14ac:dyDescent="0.45">
      <c r="A138" s="3" t="s">
        <v>423</v>
      </c>
      <c r="B138" s="2">
        <v>0</v>
      </c>
      <c r="C138" s="2">
        <v>0</v>
      </c>
      <c r="D138" s="2">
        <v>0</v>
      </c>
      <c r="E138" s="2">
        <v>0</v>
      </c>
      <c r="F138" s="2">
        <f>VLOOKUP(Reach[[#This Row],[Station]],'[1]Reach and Share'!$A$1:$B$562,2,0)</f>
        <v>0</v>
      </c>
      <c r="G138" s="2">
        <f>Reach[[#This Row],[Q1''2025]]-Reach[[#This Row],[Q4''2024]]</f>
        <v>0</v>
      </c>
    </row>
    <row r="139" spans="1:7" x14ac:dyDescent="0.45">
      <c r="A139" s="3" t="s">
        <v>226</v>
      </c>
      <c r="B139" s="2">
        <v>0</v>
      </c>
      <c r="C139" s="2">
        <v>0</v>
      </c>
      <c r="D139" s="2">
        <v>0</v>
      </c>
      <c r="E139" s="2">
        <v>0</v>
      </c>
      <c r="F139" s="2">
        <f>VLOOKUP(Reach[[#This Row],[Station]],'[1]Reach and Share'!$A$1:$B$562,2,0)</f>
        <v>0</v>
      </c>
      <c r="G139" s="2">
        <f>Reach[[#This Row],[Q1''2025]]-Reach[[#This Row],[Q4''2024]]</f>
        <v>0</v>
      </c>
    </row>
    <row r="140" spans="1:7" x14ac:dyDescent="0.45">
      <c r="A140" s="3" t="s">
        <v>195</v>
      </c>
      <c r="B140" s="2">
        <v>0</v>
      </c>
      <c r="C140" s="2">
        <v>0</v>
      </c>
      <c r="D140" s="2">
        <v>0</v>
      </c>
      <c r="E140" s="2">
        <v>0</v>
      </c>
      <c r="F140" s="2">
        <f>VLOOKUP(Reach[[#This Row],[Station]],'[1]Reach and Share'!$A$1:$B$562,2,0)</f>
        <v>0</v>
      </c>
      <c r="G140" s="2">
        <f>Reach[[#This Row],[Q1''2025]]-Reach[[#This Row],[Q4''2024]]</f>
        <v>0</v>
      </c>
    </row>
    <row r="141" spans="1:7" x14ac:dyDescent="0.45">
      <c r="A141" s="3" t="s">
        <v>457</v>
      </c>
      <c r="B141" s="2"/>
      <c r="C141" s="2">
        <v>0</v>
      </c>
      <c r="D141" s="2">
        <v>0</v>
      </c>
      <c r="E141" s="2">
        <v>0</v>
      </c>
      <c r="F141" s="2">
        <f>VLOOKUP(Reach[[#This Row],[Station]],'[1]Reach and Share'!$A$1:$B$562,2,0)</f>
        <v>0</v>
      </c>
      <c r="G141" s="2">
        <f>Reach[[#This Row],[Q1''2025]]-Reach[[#This Row],[Q4''2024]]</f>
        <v>0</v>
      </c>
    </row>
    <row r="142" spans="1:7" x14ac:dyDescent="0.45">
      <c r="A142" s="3" t="s">
        <v>163</v>
      </c>
      <c r="B142" s="2">
        <v>0</v>
      </c>
      <c r="C142" s="2">
        <v>0</v>
      </c>
      <c r="D142" s="2">
        <v>0</v>
      </c>
      <c r="E142" s="2">
        <v>0</v>
      </c>
      <c r="F142" s="2">
        <f>VLOOKUP(Reach[[#This Row],[Station]],'[1]Reach and Share'!$A$1:$B$562,2,0)</f>
        <v>0</v>
      </c>
      <c r="G142" s="2">
        <f>Reach[[#This Row],[Q1''2025]]-Reach[[#This Row],[Q4''2024]]</f>
        <v>0</v>
      </c>
    </row>
    <row r="143" spans="1:7" x14ac:dyDescent="0.45">
      <c r="A143" s="3" t="s">
        <v>518</v>
      </c>
      <c r="B143" s="2"/>
      <c r="E143" s="2">
        <v>0</v>
      </c>
      <c r="F143" s="2">
        <f>VLOOKUP(Reach[[#This Row],[Station]],'[1]Reach and Share'!$A$1:$B$562,2,0)</f>
        <v>0</v>
      </c>
      <c r="G143" s="2">
        <f>Reach[[#This Row],[Q1''2025]]-Reach[[#This Row],[Q4''2024]]</f>
        <v>0</v>
      </c>
    </row>
    <row r="144" spans="1:7" x14ac:dyDescent="0.45">
      <c r="A144" s="3" t="s">
        <v>190</v>
      </c>
      <c r="B144" s="2">
        <v>0</v>
      </c>
      <c r="C144" s="2">
        <v>0</v>
      </c>
      <c r="D144" s="2">
        <v>0</v>
      </c>
      <c r="E144" s="2">
        <v>0</v>
      </c>
      <c r="F144" s="2">
        <f>VLOOKUP(Reach[[#This Row],[Station]],'[1]Reach and Share'!$A$1:$B$562,2,0)</f>
        <v>0</v>
      </c>
      <c r="G144" s="2">
        <f>Reach[[#This Row],[Q1''2025]]-Reach[[#This Row],[Q4''2024]]</f>
        <v>0</v>
      </c>
    </row>
    <row r="145" spans="1:7" x14ac:dyDescent="0.45">
      <c r="A145" s="3" t="s">
        <v>238</v>
      </c>
      <c r="B145" s="2">
        <v>0</v>
      </c>
      <c r="C145" s="2">
        <v>0</v>
      </c>
      <c r="D145" s="2">
        <v>0</v>
      </c>
      <c r="E145" s="2">
        <v>0</v>
      </c>
      <c r="F145" s="2">
        <f>VLOOKUP(Reach[[#This Row],[Station]],'[1]Reach and Share'!$A$1:$B$562,2,0)</f>
        <v>0</v>
      </c>
      <c r="G145" s="2">
        <f>Reach[[#This Row],[Q1''2025]]-Reach[[#This Row],[Q4''2024]]</f>
        <v>0</v>
      </c>
    </row>
    <row r="146" spans="1:7" x14ac:dyDescent="0.45">
      <c r="A146" s="3" t="s">
        <v>419</v>
      </c>
      <c r="B146" s="2">
        <v>0</v>
      </c>
      <c r="C146" s="2">
        <v>0</v>
      </c>
      <c r="D146" s="2">
        <v>0</v>
      </c>
      <c r="E146" s="2">
        <v>0</v>
      </c>
      <c r="F146" s="2">
        <f>VLOOKUP(Reach[[#This Row],[Station]],'[1]Reach and Share'!$A$1:$B$562,2,0)</f>
        <v>0</v>
      </c>
      <c r="G146" s="2">
        <f>Reach[[#This Row],[Q1''2025]]-Reach[[#This Row],[Q4''2024]]</f>
        <v>0</v>
      </c>
    </row>
    <row r="147" spans="1:7" x14ac:dyDescent="0.45">
      <c r="A147" s="3" t="s">
        <v>186</v>
      </c>
      <c r="B147" s="2">
        <v>0</v>
      </c>
      <c r="C147" s="2">
        <v>0</v>
      </c>
      <c r="D147" s="2">
        <v>0</v>
      </c>
      <c r="E147" s="2">
        <v>0</v>
      </c>
      <c r="F147" s="2">
        <f>VLOOKUP(Reach[[#This Row],[Station]],'[1]Reach and Share'!$A$1:$B$562,2,0)</f>
        <v>0</v>
      </c>
      <c r="G147" s="2">
        <f>Reach[[#This Row],[Q1''2025]]-Reach[[#This Row],[Q4''2024]]</f>
        <v>0</v>
      </c>
    </row>
    <row r="148" spans="1:7" x14ac:dyDescent="0.45">
      <c r="A148" s="3" t="s">
        <v>191</v>
      </c>
      <c r="B148" s="2">
        <v>0</v>
      </c>
      <c r="C148" s="2">
        <v>0</v>
      </c>
      <c r="D148" s="2">
        <v>0</v>
      </c>
      <c r="E148" s="2">
        <v>0</v>
      </c>
      <c r="F148" s="2">
        <f>VLOOKUP(Reach[[#This Row],[Station]],'[1]Reach and Share'!$A$1:$B$562,2,0)</f>
        <v>0</v>
      </c>
      <c r="G148" s="2">
        <f>Reach[[#This Row],[Q1''2025]]-Reach[[#This Row],[Q4''2024]]</f>
        <v>0</v>
      </c>
    </row>
    <row r="149" spans="1:7" x14ac:dyDescent="0.45">
      <c r="A149" s="3" t="s">
        <v>411</v>
      </c>
      <c r="B149" s="2">
        <v>0</v>
      </c>
      <c r="C149" s="2">
        <v>0</v>
      </c>
      <c r="D149" s="2">
        <v>0</v>
      </c>
      <c r="E149" s="2">
        <v>0</v>
      </c>
      <c r="F149" s="2">
        <f>VLOOKUP(Reach[[#This Row],[Station]],'[1]Reach and Share'!$A$1:$B$562,2,0)</f>
        <v>0</v>
      </c>
      <c r="G149" s="2">
        <f>Reach[[#This Row],[Q1''2025]]-Reach[[#This Row],[Q4''2024]]</f>
        <v>0</v>
      </c>
    </row>
    <row r="150" spans="1:7" x14ac:dyDescent="0.45">
      <c r="A150" s="3" t="s">
        <v>356</v>
      </c>
      <c r="B150" s="2">
        <v>0</v>
      </c>
      <c r="C150" s="2">
        <v>0</v>
      </c>
      <c r="D150" s="2">
        <v>0</v>
      </c>
      <c r="E150" s="2">
        <v>0</v>
      </c>
      <c r="F150" s="2">
        <f>VLOOKUP(Reach[[#This Row],[Station]],'[1]Reach and Share'!$A$1:$B$562,2,0)</f>
        <v>0</v>
      </c>
      <c r="G150" s="2">
        <f>Reach[[#This Row],[Q1''2025]]-Reach[[#This Row],[Q4''2024]]</f>
        <v>0</v>
      </c>
    </row>
    <row r="151" spans="1:7" x14ac:dyDescent="0.45">
      <c r="A151" s="3" t="s">
        <v>355</v>
      </c>
      <c r="B151" s="2">
        <v>0</v>
      </c>
      <c r="C151" s="2">
        <v>2.0999999999999999E-3</v>
      </c>
      <c r="D151" s="2">
        <v>1.2999999999999999E-3</v>
      </c>
      <c r="E151" s="2">
        <v>0</v>
      </c>
      <c r="F151" s="2">
        <f>VLOOKUP(Reach[[#This Row],[Station]],'[1]Reach and Share'!$A$1:$B$562,2,0)</f>
        <v>0</v>
      </c>
      <c r="G151" s="2">
        <f>Reach[[#This Row],[Q1''2025]]-Reach[[#This Row],[Q4''2024]]</f>
        <v>0</v>
      </c>
    </row>
    <row r="152" spans="1:7" x14ac:dyDescent="0.45">
      <c r="A152" s="3" t="s">
        <v>358</v>
      </c>
      <c r="B152" s="2">
        <v>0</v>
      </c>
      <c r="C152" s="2">
        <v>0</v>
      </c>
      <c r="D152" s="2">
        <v>0</v>
      </c>
      <c r="E152" s="2">
        <v>0</v>
      </c>
      <c r="F152" s="2">
        <f>VLOOKUP(Reach[[#This Row],[Station]],'[1]Reach and Share'!$A$1:$B$562,2,0)</f>
        <v>0</v>
      </c>
      <c r="G152" s="2">
        <f>Reach[[#This Row],[Q1''2025]]-Reach[[#This Row],[Q4''2024]]</f>
        <v>0</v>
      </c>
    </row>
    <row r="153" spans="1:7" x14ac:dyDescent="0.45">
      <c r="A153" s="3" t="s">
        <v>217</v>
      </c>
      <c r="B153" s="2">
        <v>0</v>
      </c>
      <c r="C153" s="2">
        <v>0</v>
      </c>
      <c r="D153" s="2">
        <v>0</v>
      </c>
      <c r="E153" s="2">
        <v>0</v>
      </c>
      <c r="F153" s="2">
        <f>VLOOKUP(Reach[[#This Row],[Station]],'[1]Reach and Share'!$A$1:$B$562,2,0)</f>
        <v>0</v>
      </c>
      <c r="G153" s="2">
        <f>Reach[[#This Row],[Q1''2025]]-Reach[[#This Row],[Q4''2024]]</f>
        <v>0</v>
      </c>
    </row>
    <row r="154" spans="1:7" x14ac:dyDescent="0.45">
      <c r="A154" s="3" t="s">
        <v>158</v>
      </c>
      <c r="B154" s="2">
        <v>0</v>
      </c>
      <c r="C154" s="2">
        <v>0</v>
      </c>
      <c r="D154" s="2">
        <v>0</v>
      </c>
      <c r="E154" s="2">
        <v>0</v>
      </c>
      <c r="F154" s="2">
        <f>VLOOKUP(Reach[[#This Row],[Station]],'[1]Reach and Share'!$A$1:$B$562,2,0)</f>
        <v>0</v>
      </c>
      <c r="G154" s="2">
        <f>Reach[[#This Row],[Q1''2025]]-Reach[[#This Row],[Q4''2024]]</f>
        <v>0</v>
      </c>
    </row>
    <row r="155" spans="1:7" x14ac:dyDescent="0.45">
      <c r="A155" s="3" t="s">
        <v>242</v>
      </c>
      <c r="B155" s="2">
        <v>0</v>
      </c>
      <c r="C155" s="2">
        <v>0</v>
      </c>
      <c r="D155" s="2">
        <v>0</v>
      </c>
      <c r="E155" s="2">
        <v>0</v>
      </c>
      <c r="F155" s="2">
        <f>VLOOKUP(Reach[[#This Row],[Station]],'[1]Reach and Share'!$A$1:$B$562,2,0)</f>
        <v>0</v>
      </c>
      <c r="G155" s="2">
        <f>Reach[[#This Row],[Q1''2025]]-Reach[[#This Row],[Q4''2024]]</f>
        <v>0</v>
      </c>
    </row>
    <row r="156" spans="1:7" x14ac:dyDescent="0.45">
      <c r="A156" s="3" t="s">
        <v>169</v>
      </c>
      <c r="B156" s="2">
        <v>0</v>
      </c>
      <c r="C156" s="2">
        <v>0</v>
      </c>
      <c r="D156" s="2">
        <v>0</v>
      </c>
      <c r="E156" s="2">
        <v>0</v>
      </c>
      <c r="F156" s="2">
        <f>VLOOKUP(Reach[[#This Row],[Station]],'[1]Reach and Share'!$A$1:$B$562,2,0)</f>
        <v>0</v>
      </c>
      <c r="G156" s="2">
        <f>Reach[[#This Row],[Q1''2025]]-Reach[[#This Row],[Q4''2024]]</f>
        <v>0</v>
      </c>
    </row>
    <row r="157" spans="1:7" x14ac:dyDescent="0.45">
      <c r="A157" s="3" t="s">
        <v>473</v>
      </c>
      <c r="B157" s="2"/>
      <c r="D157" s="2">
        <v>0</v>
      </c>
      <c r="E157" s="2">
        <v>0</v>
      </c>
      <c r="F157" s="2">
        <f>VLOOKUP(Reach[[#This Row],[Station]],'[1]Reach and Share'!$A$1:$B$562,2,0)</f>
        <v>0</v>
      </c>
      <c r="G157" s="2">
        <f>Reach[[#This Row],[Q1''2025]]-Reach[[#This Row],[Q4''2024]]</f>
        <v>0</v>
      </c>
    </row>
    <row r="158" spans="1:7" x14ac:dyDescent="0.45">
      <c r="A158" s="3" t="s">
        <v>354</v>
      </c>
      <c r="B158" s="2">
        <v>0</v>
      </c>
      <c r="C158" s="2">
        <v>0</v>
      </c>
      <c r="D158" s="2">
        <v>0</v>
      </c>
      <c r="E158" s="2">
        <v>0</v>
      </c>
      <c r="F158" s="2">
        <f>VLOOKUP(Reach[[#This Row],[Station]],'[1]Reach and Share'!$A$1:$B$562,2,0)</f>
        <v>0</v>
      </c>
      <c r="G158" s="2">
        <f>Reach[[#This Row],[Q1''2025]]-Reach[[#This Row],[Q4''2024]]</f>
        <v>0</v>
      </c>
    </row>
    <row r="159" spans="1:7" x14ac:dyDescent="0.45">
      <c r="A159" s="3" t="s">
        <v>507</v>
      </c>
      <c r="B159" s="2"/>
      <c r="E159" s="2">
        <v>0</v>
      </c>
      <c r="F159" s="2">
        <f>VLOOKUP(Reach[[#This Row],[Station]],'[1]Reach and Share'!$A$1:$B$562,2,0)</f>
        <v>0</v>
      </c>
      <c r="G159" s="2">
        <f>Reach[[#This Row],[Q1''2025]]-Reach[[#This Row],[Q4''2024]]</f>
        <v>0</v>
      </c>
    </row>
    <row r="160" spans="1:7" x14ac:dyDescent="0.45">
      <c r="A160" s="3" t="s">
        <v>119</v>
      </c>
      <c r="B160" s="2">
        <v>0</v>
      </c>
      <c r="C160" s="2">
        <v>0</v>
      </c>
      <c r="D160" s="2">
        <v>0</v>
      </c>
      <c r="E160" s="2">
        <v>0</v>
      </c>
      <c r="F160" s="2">
        <f>VLOOKUP(Reach[[#This Row],[Station]],'[1]Reach and Share'!$A$1:$B$562,2,0)</f>
        <v>0</v>
      </c>
      <c r="G160" s="2">
        <f>Reach[[#This Row],[Q1''2025]]-Reach[[#This Row],[Q4''2024]]</f>
        <v>0</v>
      </c>
    </row>
    <row r="161" spans="1:7" x14ac:dyDescent="0.45">
      <c r="A161" s="3" t="s">
        <v>118</v>
      </c>
      <c r="B161" s="2">
        <v>0</v>
      </c>
      <c r="C161" s="2">
        <v>0</v>
      </c>
      <c r="D161" s="2">
        <v>0</v>
      </c>
      <c r="E161" s="2">
        <v>0</v>
      </c>
      <c r="F161" s="2">
        <f>VLOOKUP(Reach[[#This Row],[Station]],'[1]Reach and Share'!$A$1:$B$562,2,0)</f>
        <v>0</v>
      </c>
      <c r="G161" s="2">
        <f>Reach[[#This Row],[Q1''2025]]-Reach[[#This Row],[Q4''2024]]</f>
        <v>0</v>
      </c>
    </row>
    <row r="162" spans="1:7" x14ac:dyDescent="0.45">
      <c r="A162" s="3" t="s">
        <v>117</v>
      </c>
      <c r="B162" s="2">
        <v>0</v>
      </c>
      <c r="C162" s="2">
        <v>0</v>
      </c>
      <c r="D162" s="2">
        <v>0</v>
      </c>
      <c r="E162" s="2">
        <v>0</v>
      </c>
      <c r="F162" s="2">
        <f>VLOOKUP(Reach[[#This Row],[Station]],'[1]Reach and Share'!$A$1:$B$562,2,0)</f>
        <v>0</v>
      </c>
      <c r="G162" s="2">
        <f>Reach[[#This Row],[Q1''2025]]-Reach[[#This Row],[Q4''2024]]</f>
        <v>0</v>
      </c>
    </row>
    <row r="163" spans="1:7" x14ac:dyDescent="0.45">
      <c r="A163" s="3" t="s">
        <v>508</v>
      </c>
      <c r="B163" s="2"/>
      <c r="E163" s="2">
        <v>0</v>
      </c>
      <c r="F163" s="2">
        <f>VLOOKUP(Reach[[#This Row],[Station]],'[1]Reach and Share'!$A$1:$B$562,2,0)</f>
        <v>0</v>
      </c>
      <c r="G163" s="2">
        <f>Reach[[#This Row],[Q1''2025]]-Reach[[#This Row],[Q4''2024]]</f>
        <v>0</v>
      </c>
    </row>
    <row r="164" spans="1:7" x14ac:dyDescent="0.45">
      <c r="A164" s="3" t="s">
        <v>438</v>
      </c>
      <c r="B164" s="2"/>
      <c r="C164" s="2">
        <v>0</v>
      </c>
      <c r="D164" s="2">
        <v>0</v>
      </c>
      <c r="E164" s="2">
        <v>0</v>
      </c>
      <c r="F164" s="2">
        <f>VLOOKUP(Reach[[#This Row],[Station]],'[1]Reach and Share'!$A$1:$B$562,2,0)</f>
        <v>0</v>
      </c>
      <c r="G164" s="2">
        <f>Reach[[#This Row],[Q1''2025]]-Reach[[#This Row],[Q4''2024]]</f>
        <v>0</v>
      </c>
    </row>
    <row r="165" spans="1:7" x14ac:dyDescent="0.45">
      <c r="A165" s="3" t="s">
        <v>363</v>
      </c>
      <c r="B165" s="2">
        <v>0</v>
      </c>
      <c r="C165" s="2">
        <v>0</v>
      </c>
      <c r="D165" s="2">
        <v>0</v>
      </c>
      <c r="E165" s="2">
        <v>0</v>
      </c>
      <c r="F165" s="2">
        <f>VLOOKUP(Reach[[#This Row],[Station]],'[1]Reach and Share'!$A$1:$B$562,2,0)</f>
        <v>0</v>
      </c>
      <c r="G165" s="2">
        <f>Reach[[#This Row],[Q1''2025]]-Reach[[#This Row],[Q4''2024]]</f>
        <v>0</v>
      </c>
    </row>
    <row r="166" spans="1:7" x14ac:dyDescent="0.45">
      <c r="A166" s="3" t="s">
        <v>443</v>
      </c>
      <c r="B166" s="2"/>
      <c r="C166" s="2">
        <v>0</v>
      </c>
      <c r="D166" s="2">
        <v>0</v>
      </c>
      <c r="E166" s="2">
        <v>0</v>
      </c>
      <c r="F166" s="2">
        <f>VLOOKUP(Reach[[#This Row],[Station]],'[1]Reach and Share'!$A$1:$B$562,2,0)</f>
        <v>0</v>
      </c>
      <c r="G166" s="2">
        <f>Reach[[#This Row],[Q1''2025]]-Reach[[#This Row],[Q4''2024]]</f>
        <v>0</v>
      </c>
    </row>
    <row r="167" spans="1:7" x14ac:dyDescent="0.45">
      <c r="A167" s="3" t="s">
        <v>500</v>
      </c>
      <c r="B167" s="2"/>
      <c r="E167" s="2">
        <v>0</v>
      </c>
      <c r="F167" s="2">
        <f>VLOOKUP(Reach[[#This Row],[Station]],'[1]Reach and Share'!$A$1:$B$562,2,0)</f>
        <v>0</v>
      </c>
      <c r="G167" s="2">
        <f>Reach[[#This Row],[Q1''2025]]-Reach[[#This Row],[Q4''2024]]</f>
        <v>0</v>
      </c>
    </row>
    <row r="168" spans="1:7" x14ac:dyDescent="0.45">
      <c r="A168" s="3" t="s">
        <v>463</v>
      </c>
      <c r="B168" s="2"/>
      <c r="D168" s="2">
        <v>2.0000000000000001E-4</v>
      </c>
      <c r="E168" s="2">
        <v>0</v>
      </c>
      <c r="F168" s="2">
        <f>VLOOKUP(Reach[[#This Row],[Station]],'[1]Reach and Share'!$A$1:$B$562,2,0)</f>
        <v>0</v>
      </c>
      <c r="G168" s="2">
        <f>Reach[[#This Row],[Q1''2025]]-Reach[[#This Row],[Q4''2024]]</f>
        <v>0</v>
      </c>
    </row>
    <row r="169" spans="1:7" x14ac:dyDescent="0.45">
      <c r="A169" s="3" t="s">
        <v>386</v>
      </c>
      <c r="B169" s="2">
        <v>0</v>
      </c>
      <c r="C169" s="2">
        <v>2.0000000000000001E-4</v>
      </c>
      <c r="D169" s="2">
        <v>0</v>
      </c>
      <c r="E169" s="2">
        <v>0</v>
      </c>
      <c r="F169" s="2">
        <f>VLOOKUP(Reach[[#This Row],[Station]],'[1]Reach and Share'!$A$1:$B$562,2,0)</f>
        <v>0</v>
      </c>
      <c r="G169" s="2">
        <f>Reach[[#This Row],[Q1''2025]]-Reach[[#This Row],[Q4''2024]]</f>
        <v>0</v>
      </c>
    </row>
    <row r="170" spans="1:7" x14ac:dyDescent="0.45">
      <c r="A170" s="3" t="s">
        <v>385</v>
      </c>
      <c r="B170" s="2">
        <v>0</v>
      </c>
      <c r="C170" s="2">
        <v>0</v>
      </c>
      <c r="D170" s="2">
        <v>0</v>
      </c>
      <c r="E170" s="2">
        <v>0</v>
      </c>
      <c r="F170" s="2">
        <f>VLOOKUP(Reach[[#This Row],[Station]],'[1]Reach and Share'!$A$1:$B$562,2,0)</f>
        <v>0</v>
      </c>
      <c r="G170" s="2">
        <f>Reach[[#This Row],[Q1''2025]]-Reach[[#This Row],[Q4''2024]]</f>
        <v>0</v>
      </c>
    </row>
    <row r="171" spans="1:7" x14ac:dyDescent="0.45">
      <c r="A171" s="3" t="s">
        <v>239</v>
      </c>
      <c r="B171" s="2">
        <v>0</v>
      </c>
      <c r="C171" s="2">
        <v>0</v>
      </c>
      <c r="D171" s="2">
        <v>0</v>
      </c>
      <c r="E171" s="2">
        <v>0</v>
      </c>
      <c r="F171" s="2">
        <f>VLOOKUP(Reach[[#This Row],[Station]],'[1]Reach and Share'!$A$1:$B$562,2,0)</f>
        <v>0</v>
      </c>
      <c r="G171" s="2">
        <f>Reach[[#This Row],[Q1''2025]]-Reach[[#This Row],[Q4''2024]]</f>
        <v>0</v>
      </c>
    </row>
    <row r="172" spans="1:7" x14ac:dyDescent="0.45">
      <c r="A172" s="3" t="s">
        <v>472</v>
      </c>
      <c r="B172" s="2"/>
      <c r="D172" s="2">
        <v>0</v>
      </c>
      <c r="E172" s="2">
        <v>0</v>
      </c>
      <c r="F172" s="2">
        <f>VLOOKUP(Reach[[#This Row],[Station]],'[1]Reach and Share'!$A$1:$B$562,2,0)</f>
        <v>0</v>
      </c>
      <c r="G172" s="2">
        <f>Reach[[#This Row],[Q1''2025]]-Reach[[#This Row],[Q4''2024]]</f>
        <v>0</v>
      </c>
    </row>
    <row r="173" spans="1:7" x14ac:dyDescent="0.45">
      <c r="A173" s="3" t="s">
        <v>225</v>
      </c>
      <c r="B173" s="2">
        <v>0</v>
      </c>
      <c r="C173" s="2">
        <v>0</v>
      </c>
      <c r="D173" s="2">
        <v>0</v>
      </c>
      <c r="E173" s="2">
        <v>0</v>
      </c>
      <c r="F173" s="2">
        <f>VLOOKUP(Reach[[#This Row],[Station]],'[1]Reach and Share'!$A$1:$B$562,2,0)</f>
        <v>0</v>
      </c>
      <c r="G173" s="2">
        <f>Reach[[#This Row],[Q1''2025]]-Reach[[#This Row],[Q4''2024]]</f>
        <v>0</v>
      </c>
    </row>
    <row r="174" spans="1:7" x14ac:dyDescent="0.45">
      <c r="A174" s="3" t="s">
        <v>360</v>
      </c>
      <c r="B174" s="2">
        <v>0</v>
      </c>
      <c r="C174" s="2">
        <v>0</v>
      </c>
      <c r="D174" s="2">
        <v>0</v>
      </c>
      <c r="E174" s="2">
        <v>0</v>
      </c>
      <c r="F174" s="2">
        <f>VLOOKUP(Reach[[#This Row],[Station]],'[1]Reach and Share'!$A$1:$B$562,2,0)</f>
        <v>0</v>
      </c>
      <c r="G174" s="2">
        <f>Reach[[#This Row],[Q1''2025]]-Reach[[#This Row],[Q4''2024]]</f>
        <v>0</v>
      </c>
    </row>
    <row r="175" spans="1:7" x14ac:dyDescent="0.45">
      <c r="A175" s="3" t="s">
        <v>442</v>
      </c>
      <c r="B175" s="2"/>
      <c r="C175" s="2">
        <v>0</v>
      </c>
      <c r="D175" s="2">
        <v>0</v>
      </c>
      <c r="E175" s="2">
        <v>0</v>
      </c>
      <c r="F175" s="2">
        <f>VLOOKUP(Reach[[#This Row],[Station]],'[1]Reach and Share'!$A$1:$B$562,2,0)</f>
        <v>0</v>
      </c>
      <c r="G175" s="2">
        <f>Reach[[#This Row],[Q1''2025]]-Reach[[#This Row],[Q4''2024]]</f>
        <v>0</v>
      </c>
    </row>
    <row r="176" spans="1:7" x14ac:dyDescent="0.45">
      <c r="A176" s="3" t="s">
        <v>23</v>
      </c>
      <c r="B176" s="2">
        <v>4.5999999999999999E-3</v>
      </c>
      <c r="C176" s="2">
        <v>0</v>
      </c>
      <c r="D176" s="2">
        <v>0</v>
      </c>
      <c r="E176" s="2">
        <v>0</v>
      </c>
      <c r="F176" s="2">
        <f>VLOOKUP(Reach[[#This Row],[Station]],'[1]Reach and Share'!$A$1:$B$562,2,0)</f>
        <v>0</v>
      </c>
      <c r="G176" s="2">
        <f>Reach[[#This Row],[Q1''2025]]-Reach[[#This Row],[Q4''2024]]</f>
        <v>0</v>
      </c>
    </row>
    <row r="177" spans="1:7" x14ac:dyDescent="0.45">
      <c r="A177" s="3" t="s">
        <v>92</v>
      </c>
      <c r="B177" s="2">
        <v>0</v>
      </c>
      <c r="C177" s="2">
        <v>0</v>
      </c>
      <c r="D177" s="2">
        <v>0</v>
      </c>
      <c r="E177" s="2">
        <v>0</v>
      </c>
      <c r="F177" s="2">
        <f>VLOOKUP(Reach[[#This Row],[Station]],'[1]Reach and Share'!$A$1:$B$562,2,0)</f>
        <v>0</v>
      </c>
      <c r="G177" s="2">
        <f>Reach[[#This Row],[Q1''2025]]-Reach[[#This Row],[Q4''2024]]</f>
        <v>0</v>
      </c>
    </row>
    <row r="178" spans="1:7" x14ac:dyDescent="0.45">
      <c r="A178" s="3" t="s">
        <v>227</v>
      </c>
      <c r="B178" s="2">
        <v>0</v>
      </c>
      <c r="C178" s="2">
        <v>0</v>
      </c>
      <c r="D178" s="2">
        <v>0</v>
      </c>
      <c r="E178" s="2">
        <v>0</v>
      </c>
      <c r="F178" s="2">
        <f>VLOOKUP(Reach[[#This Row],[Station]],'[1]Reach and Share'!$A$1:$B$562,2,0)</f>
        <v>0</v>
      </c>
      <c r="G178" s="2">
        <f>Reach[[#This Row],[Q1''2025]]-Reach[[#This Row],[Q4''2024]]</f>
        <v>0</v>
      </c>
    </row>
    <row r="179" spans="1:7" x14ac:dyDescent="0.45">
      <c r="A179" s="3" t="s">
        <v>70</v>
      </c>
      <c r="B179" s="2">
        <v>0</v>
      </c>
      <c r="C179" s="2">
        <v>0</v>
      </c>
      <c r="D179" s="2">
        <v>0</v>
      </c>
      <c r="E179" s="2">
        <v>0</v>
      </c>
      <c r="F179" s="2">
        <f>VLOOKUP(Reach[[#This Row],[Station]],'[1]Reach and Share'!$A$1:$B$562,2,0)</f>
        <v>0</v>
      </c>
      <c r="G179" s="2">
        <f>Reach[[#This Row],[Q1''2025]]-Reach[[#This Row],[Q4''2024]]</f>
        <v>0</v>
      </c>
    </row>
    <row r="180" spans="1:7" x14ac:dyDescent="0.45">
      <c r="A180" s="3" t="s">
        <v>65</v>
      </c>
      <c r="B180" s="2">
        <v>0</v>
      </c>
      <c r="C180" s="2">
        <v>0</v>
      </c>
      <c r="D180" s="2">
        <v>0</v>
      </c>
      <c r="E180" s="2">
        <v>0</v>
      </c>
      <c r="F180" s="2">
        <f>VLOOKUP(Reach[[#This Row],[Station]],'[1]Reach and Share'!$A$1:$B$562,2,0)</f>
        <v>0</v>
      </c>
      <c r="G180" s="2">
        <f>Reach[[#This Row],[Q1''2025]]-Reach[[#This Row],[Q4''2024]]</f>
        <v>0</v>
      </c>
    </row>
    <row r="181" spans="1:7" x14ac:dyDescent="0.45">
      <c r="A181" s="3" t="s">
        <v>96</v>
      </c>
      <c r="B181" s="2">
        <v>0</v>
      </c>
      <c r="C181" s="2">
        <v>0</v>
      </c>
      <c r="D181" s="2">
        <v>0</v>
      </c>
      <c r="E181" s="2">
        <v>0</v>
      </c>
      <c r="F181" s="2">
        <f>VLOOKUP(Reach[[#This Row],[Station]],'[1]Reach and Share'!$A$1:$B$562,2,0)</f>
        <v>0</v>
      </c>
      <c r="G181" s="2">
        <f>Reach[[#This Row],[Q1''2025]]-Reach[[#This Row],[Q4''2024]]</f>
        <v>0</v>
      </c>
    </row>
    <row r="182" spans="1:7" x14ac:dyDescent="0.45">
      <c r="A182" s="3" t="s">
        <v>122</v>
      </c>
      <c r="B182" s="2">
        <v>0</v>
      </c>
      <c r="C182" s="2">
        <v>0</v>
      </c>
      <c r="D182" s="2">
        <v>0</v>
      </c>
      <c r="E182" s="2">
        <v>0</v>
      </c>
      <c r="F182" s="2">
        <f>VLOOKUP(Reach[[#This Row],[Station]],'[1]Reach and Share'!$A$1:$B$562,2,0)</f>
        <v>0</v>
      </c>
      <c r="G182" s="2">
        <f>Reach[[#This Row],[Q1''2025]]-Reach[[#This Row],[Q4''2024]]</f>
        <v>0</v>
      </c>
    </row>
    <row r="183" spans="1:7" x14ac:dyDescent="0.45">
      <c r="A183" s="3" t="s">
        <v>98</v>
      </c>
      <c r="B183" s="2">
        <v>0</v>
      </c>
      <c r="C183" s="2">
        <v>0</v>
      </c>
      <c r="D183" s="2">
        <v>0</v>
      </c>
      <c r="E183" s="2">
        <v>0</v>
      </c>
      <c r="F183" s="2">
        <f>VLOOKUP(Reach[[#This Row],[Station]],'[1]Reach and Share'!$A$1:$B$562,2,0)</f>
        <v>0</v>
      </c>
      <c r="G183" s="2">
        <f>Reach[[#This Row],[Q1''2025]]-Reach[[#This Row],[Q4''2024]]</f>
        <v>0</v>
      </c>
    </row>
    <row r="184" spans="1:7" x14ac:dyDescent="0.45">
      <c r="A184" s="3" t="s">
        <v>77</v>
      </c>
      <c r="B184" s="2">
        <v>0</v>
      </c>
      <c r="C184" s="2">
        <v>0</v>
      </c>
      <c r="D184" s="2">
        <v>0</v>
      </c>
      <c r="E184" s="2">
        <v>0</v>
      </c>
      <c r="F184" s="2">
        <f>VLOOKUP(Reach[[#This Row],[Station]],'[1]Reach and Share'!$A$1:$B$562,2,0)</f>
        <v>0</v>
      </c>
      <c r="G184" s="2">
        <f>Reach[[#This Row],[Q1''2025]]-Reach[[#This Row],[Q4''2024]]</f>
        <v>0</v>
      </c>
    </row>
    <row r="185" spans="1:7" x14ac:dyDescent="0.45">
      <c r="A185" s="3" t="s">
        <v>66</v>
      </c>
      <c r="B185" s="2">
        <v>0</v>
      </c>
      <c r="C185" s="2">
        <v>0</v>
      </c>
      <c r="D185" s="2">
        <v>0</v>
      </c>
      <c r="E185" s="2">
        <v>0</v>
      </c>
      <c r="F185" s="2">
        <f>VLOOKUP(Reach[[#This Row],[Station]],'[1]Reach and Share'!$A$1:$B$562,2,0)</f>
        <v>0</v>
      </c>
      <c r="G185" s="2">
        <f>Reach[[#This Row],[Q1''2025]]-Reach[[#This Row],[Q4''2024]]</f>
        <v>0</v>
      </c>
    </row>
    <row r="186" spans="1:7" x14ac:dyDescent="0.45">
      <c r="A186" s="3" t="s">
        <v>178</v>
      </c>
      <c r="B186" s="2">
        <v>0</v>
      </c>
      <c r="C186" s="2">
        <v>0</v>
      </c>
      <c r="D186" s="2">
        <v>0</v>
      </c>
      <c r="E186" s="2">
        <v>0</v>
      </c>
      <c r="F186" s="2">
        <f>VLOOKUP(Reach[[#This Row],[Station]],'[1]Reach and Share'!$A$1:$B$562,2,0)</f>
        <v>0</v>
      </c>
      <c r="G186" s="2">
        <f>Reach[[#This Row],[Q1''2025]]-Reach[[#This Row],[Q4''2024]]</f>
        <v>0</v>
      </c>
    </row>
    <row r="187" spans="1:7" x14ac:dyDescent="0.45">
      <c r="A187" s="3" t="s">
        <v>64</v>
      </c>
      <c r="B187" s="2">
        <v>0</v>
      </c>
      <c r="C187" s="2">
        <v>0</v>
      </c>
      <c r="D187" s="2">
        <v>0</v>
      </c>
      <c r="E187" s="2">
        <v>0</v>
      </c>
      <c r="F187" s="2">
        <f>VLOOKUP(Reach[[#This Row],[Station]],'[1]Reach and Share'!$A$1:$B$562,2,0)</f>
        <v>0</v>
      </c>
      <c r="G187" s="2">
        <f>Reach[[#This Row],[Q1''2025]]-Reach[[#This Row],[Q4''2024]]</f>
        <v>0</v>
      </c>
    </row>
    <row r="188" spans="1:7" x14ac:dyDescent="0.45">
      <c r="A188" s="3" t="s">
        <v>60</v>
      </c>
      <c r="B188" s="2">
        <v>0</v>
      </c>
      <c r="C188" s="2">
        <v>0</v>
      </c>
      <c r="D188" s="2">
        <v>0</v>
      </c>
      <c r="E188" s="2">
        <v>0</v>
      </c>
      <c r="F188" s="2">
        <f>VLOOKUP(Reach[[#This Row],[Station]],'[1]Reach and Share'!$A$1:$B$562,2,0)</f>
        <v>0</v>
      </c>
      <c r="G188" s="2">
        <f>Reach[[#This Row],[Q1''2025]]-Reach[[#This Row],[Q4''2024]]</f>
        <v>0</v>
      </c>
    </row>
    <row r="189" spans="1:7" x14ac:dyDescent="0.45">
      <c r="A189" s="3" t="s">
        <v>69</v>
      </c>
      <c r="B189" s="2">
        <v>0</v>
      </c>
      <c r="C189" s="2">
        <v>0</v>
      </c>
      <c r="D189" s="2">
        <v>0</v>
      </c>
      <c r="E189" s="2">
        <v>0</v>
      </c>
      <c r="F189" s="2">
        <f>VLOOKUP(Reach[[#This Row],[Station]],'[1]Reach and Share'!$A$1:$B$562,2,0)</f>
        <v>0</v>
      </c>
      <c r="G189" s="2">
        <f>Reach[[#This Row],[Q1''2025]]-Reach[[#This Row],[Q4''2024]]</f>
        <v>0</v>
      </c>
    </row>
    <row r="190" spans="1:7" x14ac:dyDescent="0.45">
      <c r="A190" s="3" t="s">
        <v>68</v>
      </c>
      <c r="B190" s="2">
        <v>0</v>
      </c>
      <c r="C190" s="2">
        <v>0</v>
      </c>
      <c r="D190" s="2">
        <v>0</v>
      </c>
      <c r="E190" s="2">
        <v>0</v>
      </c>
      <c r="F190" s="2">
        <f>VLOOKUP(Reach[[#This Row],[Station]],'[1]Reach and Share'!$A$1:$B$562,2,0)</f>
        <v>0</v>
      </c>
      <c r="G190" s="2">
        <f>Reach[[#This Row],[Q1''2025]]-Reach[[#This Row],[Q4''2024]]</f>
        <v>0</v>
      </c>
    </row>
    <row r="191" spans="1:7" x14ac:dyDescent="0.45">
      <c r="A191" s="3" t="s">
        <v>198</v>
      </c>
      <c r="B191" s="2">
        <v>0</v>
      </c>
      <c r="C191" s="2">
        <v>0</v>
      </c>
      <c r="D191" s="2">
        <v>0</v>
      </c>
      <c r="E191" s="2">
        <v>0</v>
      </c>
      <c r="F191" s="2">
        <f>VLOOKUP(Reach[[#This Row],[Station]],'[1]Reach and Share'!$A$1:$B$562,2,0)</f>
        <v>0</v>
      </c>
      <c r="G191" s="2">
        <f>Reach[[#This Row],[Q1''2025]]-Reach[[#This Row],[Q4''2024]]</f>
        <v>0</v>
      </c>
    </row>
    <row r="192" spans="1:7" x14ac:dyDescent="0.45">
      <c r="A192" s="3" t="s">
        <v>124</v>
      </c>
      <c r="B192" s="2">
        <v>0</v>
      </c>
      <c r="C192" s="2">
        <v>0</v>
      </c>
      <c r="D192" s="2">
        <v>0</v>
      </c>
      <c r="E192" s="2">
        <v>0</v>
      </c>
      <c r="F192" s="2">
        <f>VLOOKUP(Reach[[#This Row],[Station]],'[1]Reach and Share'!$A$1:$B$562,2,0)</f>
        <v>0</v>
      </c>
      <c r="G192" s="2">
        <f>Reach[[#This Row],[Q1''2025]]-Reach[[#This Row],[Q4''2024]]</f>
        <v>0</v>
      </c>
    </row>
    <row r="193" spans="1:7" x14ac:dyDescent="0.45">
      <c r="A193" s="3" t="s">
        <v>490</v>
      </c>
      <c r="B193" s="2"/>
      <c r="D193" s="2">
        <v>0</v>
      </c>
      <c r="E193" s="2">
        <v>0</v>
      </c>
      <c r="F193" s="2">
        <f>VLOOKUP(Reach[[#This Row],[Station]],'[1]Reach and Share'!$A$1:$B$562,2,0)</f>
        <v>0</v>
      </c>
      <c r="G193" s="2">
        <f>Reach[[#This Row],[Q1''2025]]-Reach[[#This Row],[Q4''2024]]</f>
        <v>0</v>
      </c>
    </row>
    <row r="194" spans="1:7" x14ac:dyDescent="0.45">
      <c r="A194" s="3" t="s">
        <v>196</v>
      </c>
      <c r="B194" s="2">
        <v>0</v>
      </c>
      <c r="C194" s="2">
        <v>0</v>
      </c>
      <c r="D194" s="2">
        <v>0</v>
      </c>
      <c r="E194" s="2">
        <v>0</v>
      </c>
      <c r="F194" s="2">
        <f>VLOOKUP(Reach[[#This Row],[Station]],'[1]Reach and Share'!$A$1:$B$562,2,0)</f>
        <v>0</v>
      </c>
      <c r="G194" s="2">
        <f>Reach[[#This Row],[Q1''2025]]-Reach[[#This Row],[Q4''2024]]</f>
        <v>0</v>
      </c>
    </row>
    <row r="195" spans="1:7" x14ac:dyDescent="0.45">
      <c r="A195" s="3" t="s">
        <v>216</v>
      </c>
      <c r="B195" s="2">
        <v>0</v>
      </c>
      <c r="C195" s="2">
        <v>0</v>
      </c>
      <c r="D195" s="2">
        <v>0</v>
      </c>
      <c r="E195" s="2">
        <v>0</v>
      </c>
      <c r="F195" s="2">
        <f>VLOOKUP(Reach[[#This Row],[Station]],'[1]Reach and Share'!$A$1:$B$562,2,0)</f>
        <v>0</v>
      </c>
      <c r="G195" s="2">
        <f>Reach[[#This Row],[Q1''2025]]-Reach[[#This Row],[Q4''2024]]</f>
        <v>0</v>
      </c>
    </row>
    <row r="196" spans="1:7" x14ac:dyDescent="0.45">
      <c r="A196" s="3" t="s">
        <v>189</v>
      </c>
      <c r="B196" s="2">
        <v>0</v>
      </c>
      <c r="C196" s="2">
        <v>0</v>
      </c>
      <c r="D196" s="2">
        <v>0</v>
      </c>
      <c r="E196" s="2">
        <v>0</v>
      </c>
      <c r="F196" s="2">
        <f>VLOOKUP(Reach[[#This Row],[Station]],'[1]Reach and Share'!$A$1:$B$562,2,0)</f>
        <v>0</v>
      </c>
      <c r="G196" s="2">
        <f>Reach[[#This Row],[Q1''2025]]-Reach[[#This Row],[Q4''2024]]</f>
        <v>0</v>
      </c>
    </row>
    <row r="197" spans="1:7" x14ac:dyDescent="0.45">
      <c r="A197" s="3" t="s">
        <v>132</v>
      </c>
      <c r="B197" s="2">
        <v>0</v>
      </c>
      <c r="C197" s="2">
        <v>0</v>
      </c>
      <c r="D197" s="2">
        <v>0</v>
      </c>
      <c r="E197" s="2">
        <v>0</v>
      </c>
      <c r="F197" s="2">
        <f>VLOOKUP(Reach[[#This Row],[Station]],'[1]Reach and Share'!$A$1:$B$562,2,0)</f>
        <v>0</v>
      </c>
      <c r="G197" s="2">
        <f>Reach[[#This Row],[Q1''2025]]-Reach[[#This Row],[Q4''2024]]</f>
        <v>0</v>
      </c>
    </row>
    <row r="198" spans="1:7" x14ac:dyDescent="0.45">
      <c r="A198" s="3" t="s">
        <v>454</v>
      </c>
      <c r="B198" s="2"/>
      <c r="C198" s="2">
        <v>0</v>
      </c>
      <c r="D198" s="2">
        <v>0</v>
      </c>
      <c r="E198" s="2">
        <v>0</v>
      </c>
      <c r="F198" s="2">
        <f>VLOOKUP(Reach[[#This Row],[Station]],'[1]Reach and Share'!$A$1:$B$562,2,0)</f>
        <v>0</v>
      </c>
      <c r="G198" s="2">
        <f>Reach[[#This Row],[Q1''2025]]-Reach[[#This Row],[Q4''2024]]</f>
        <v>0</v>
      </c>
    </row>
    <row r="199" spans="1:7" x14ac:dyDescent="0.45">
      <c r="A199" s="3" t="s">
        <v>129</v>
      </c>
      <c r="B199" s="2">
        <v>0</v>
      </c>
      <c r="C199" s="2">
        <v>0</v>
      </c>
      <c r="D199" s="2">
        <v>0</v>
      </c>
      <c r="E199" s="2">
        <v>0</v>
      </c>
      <c r="F199" s="2">
        <f>VLOOKUP(Reach[[#This Row],[Station]],'[1]Reach and Share'!$A$1:$B$562,2,0)</f>
        <v>0</v>
      </c>
      <c r="G199" s="2">
        <f>Reach[[#This Row],[Q1''2025]]-Reach[[#This Row],[Q4''2024]]</f>
        <v>0</v>
      </c>
    </row>
    <row r="200" spans="1:7" x14ac:dyDescent="0.45">
      <c r="A200" s="3" t="s">
        <v>125</v>
      </c>
      <c r="B200" s="2">
        <v>0</v>
      </c>
      <c r="C200" s="2">
        <v>0</v>
      </c>
      <c r="D200" s="2">
        <v>0</v>
      </c>
      <c r="E200" s="2">
        <v>0</v>
      </c>
      <c r="F200" s="2">
        <f>VLOOKUP(Reach[[#This Row],[Station]],'[1]Reach and Share'!$A$1:$B$562,2,0)</f>
        <v>0</v>
      </c>
      <c r="G200" s="2">
        <f>Reach[[#This Row],[Q1''2025]]-Reach[[#This Row],[Q4''2024]]</f>
        <v>0</v>
      </c>
    </row>
    <row r="201" spans="1:7" x14ac:dyDescent="0.45">
      <c r="A201" s="3" t="s">
        <v>210</v>
      </c>
      <c r="B201" s="2">
        <v>0</v>
      </c>
      <c r="C201" s="2">
        <v>0</v>
      </c>
      <c r="D201" s="2">
        <v>0</v>
      </c>
      <c r="E201" s="2">
        <v>0</v>
      </c>
      <c r="F201" s="2">
        <f>VLOOKUP(Reach[[#This Row],[Station]],'[1]Reach and Share'!$A$1:$B$562,2,0)</f>
        <v>0</v>
      </c>
      <c r="G201" s="2">
        <f>Reach[[#This Row],[Q1''2025]]-Reach[[#This Row],[Q4''2024]]</f>
        <v>0</v>
      </c>
    </row>
    <row r="202" spans="1:7" x14ac:dyDescent="0.45">
      <c r="A202" s="3" t="s">
        <v>179</v>
      </c>
      <c r="B202" s="2">
        <v>0</v>
      </c>
      <c r="C202" s="2">
        <v>0</v>
      </c>
      <c r="D202" s="2">
        <v>0</v>
      </c>
      <c r="E202" s="2">
        <v>0</v>
      </c>
      <c r="F202" s="2">
        <f>VLOOKUP(Reach[[#This Row],[Station]],'[1]Reach and Share'!$A$1:$B$562,2,0)</f>
        <v>0</v>
      </c>
      <c r="G202" s="2">
        <f>Reach[[#This Row],[Q1''2025]]-Reach[[#This Row],[Q4''2024]]</f>
        <v>0</v>
      </c>
    </row>
    <row r="203" spans="1:7" x14ac:dyDescent="0.45">
      <c r="A203" s="3" t="s">
        <v>126</v>
      </c>
      <c r="B203" s="2">
        <v>0</v>
      </c>
      <c r="C203" s="2">
        <v>0</v>
      </c>
      <c r="D203" s="2">
        <v>8.9999999999999998E-4</v>
      </c>
      <c r="E203" s="2">
        <v>0</v>
      </c>
      <c r="F203" s="2">
        <f>VLOOKUP(Reach[[#This Row],[Station]],'[1]Reach and Share'!$A$1:$B$562,2,0)</f>
        <v>0</v>
      </c>
      <c r="G203" s="2">
        <f>Reach[[#This Row],[Q1''2025]]-Reach[[#This Row],[Q4''2024]]</f>
        <v>0</v>
      </c>
    </row>
    <row r="204" spans="1:7" x14ac:dyDescent="0.45">
      <c r="A204" s="3" t="s">
        <v>128</v>
      </c>
      <c r="B204" s="2">
        <v>0</v>
      </c>
      <c r="C204" s="2">
        <v>0</v>
      </c>
      <c r="D204" s="2">
        <v>5.9999999999999995E-4</v>
      </c>
      <c r="E204" s="2">
        <v>0</v>
      </c>
      <c r="F204" s="2">
        <f>VLOOKUP(Reach[[#This Row],[Station]],'[1]Reach and Share'!$A$1:$B$562,2,0)</f>
        <v>0</v>
      </c>
      <c r="G204" s="2">
        <f>Reach[[#This Row],[Q1''2025]]-Reach[[#This Row],[Q4''2024]]</f>
        <v>0</v>
      </c>
    </row>
    <row r="205" spans="1:7" x14ac:dyDescent="0.45">
      <c r="A205" s="3" t="s">
        <v>514</v>
      </c>
      <c r="B205" s="2"/>
      <c r="E205" s="2">
        <v>0</v>
      </c>
      <c r="F205" s="2">
        <f>VLOOKUP(Reach[[#This Row],[Station]],'[1]Reach and Share'!$A$1:$B$562,2,0)</f>
        <v>0</v>
      </c>
      <c r="G205" s="2">
        <f>Reach[[#This Row],[Q1''2025]]-Reach[[#This Row],[Q4''2024]]</f>
        <v>0</v>
      </c>
    </row>
    <row r="206" spans="1:7" x14ac:dyDescent="0.45">
      <c r="A206" s="3" t="s">
        <v>460</v>
      </c>
      <c r="B206" s="2"/>
      <c r="C206" s="2">
        <v>0</v>
      </c>
      <c r="D206" s="2">
        <v>0</v>
      </c>
      <c r="E206" s="2">
        <v>0</v>
      </c>
      <c r="F206" s="2">
        <f>VLOOKUP(Reach[[#This Row],[Station]],'[1]Reach and Share'!$A$1:$B$562,2,0)</f>
        <v>0</v>
      </c>
      <c r="G206" s="2">
        <f>Reach[[#This Row],[Q1''2025]]-Reach[[#This Row],[Q4''2024]]</f>
        <v>0</v>
      </c>
    </row>
    <row r="207" spans="1:7" x14ac:dyDescent="0.45">
      <c r="A207" s="3" t="s">
        <v>63</v>
      </c>
      <c r="B207" s="2">
        <v>0</v>
      </c>
      <c r="C207" s="2">
        <v>0</v>
      </c>
      <c r="D207" s="2">
        <v>0</v>
      </c>
      <c r="E207" s="2">
        <v>0</v>
      </c>
      <c r="F207" s="2">
        <f>VLOOKUP(Reach[[#This Row],[Station]],'[1]Reach and Share'!$A$1:$B$562,2,0)</f>
        <v>0</v>
      </c>
      <c r="G207" s="2">
        <f>Reach[[#This Row],[Q1''2025]]-Reach[[#This Row],[Q4''2024]]</f>
        <v>0</v>
      </c>
    </row>
    <row r="208" spans="1:7" x14ac:dyDescent="0.45">
      <c r="A208" s="3" t="s">
        <v>71</v>
      </c>
      <c r="B208" s="2">
        <v>0</v>
      </c>
      <c r="C208" s="2">
        <v>0</v>
      </c>
      <c r="D208" s="2">
        <v>0</v>
      </c>
      <c r="E208" s="2">
        <v>0</v>
      </c>
      <c r="F208" s="2">
        <f>VLOOKUP(Reach[[#This Row],[Station]],'[1]Reach and Share'!$A$1:$B$562,2,0)</f>
        <v>0</v>
      </c>
      <c r="G208" s="2">
        <f>Reach[[#This Row],[Q1''2025]]-Reach[[#This Row],[Q4''2024]]</f>
        <v>0</v>
      </c>
    </row>
    <row r="209" spans="1:7" x14ac:dyDescent="0.45">
      <c r="A209" s="3" t="s">
        <v>74</v>
      </c>
      <c r="B209" s="2">
        <v>0</v>
      </c>
      <c r="C209" s="2">
        <v>0</v>
      </c>
      <c r="D209" s="2">
        <v>0</v>
      </c>
      <c r="E209" s="2">
        <v>0</v>
      </c>
      <c r="F209" s="2">
        <f>VLOOKUP(Reach[[#This Row],[Station]],'[1]Reach and Share'!$A$1:$B$562,2,0)</f>
        <v>0</v>
      </c>
      <c r="G209" s="2">
        <f>Reach[[#This Row],[Q1''2025]]-Reach[[#This Row],[Q4''2024]]</f>
        <v>0</v>
      </c>
    </row>
    <row r="210" spans="1:7" x14ac:dyDescent="0.45">
      <c r="A210" s="3" t="s">
        <v>86</v>
      </c>
      <c r="B210" s="2">
        <v>0</v>
      </c>
      <c r="C210" s="2">
        <v>0</v>
      </c>
      <c r="D210" s="2">
        <v>0</v>
      </c>
      <c r="E210" s="2">
        <v>0</v>
      </c>
      <c r="F210" s="2">
        <f>VLOOKUP(Reach[[#This Row],[Station]],'[1]Reach and Share'!$A$1:$B$562,2,0)</f>
        <v>0</v>
      </c>
      <c r="G210" s="2">
        <f>Reach[[#This Row],[Q1''2025]]-Reach[[#This Row],[Q4''2024]]</f>
        <v>0</v>
      </c>
    </row>
    <row r="211" spans="1:7" x14ac:dyDescent="0.45">
      <c r="A211" s="3" t="s">
        <v>72</v>
      </c>
      <c r="B211" s="2">
        <v>0</v>
      </c>
      <c r="C211" s="2">
        <v>0</v>
      </c>
      <c r="D211" s="2">
        <v>0</v>
      </c>
      <c r="E211" s="2">
        <v>0</v>
      </c>
      <c r="F211" s="2">
        <f>VLOOKUP(Reach[[#This Row],[Station]],'[1]Reach and Share'!$A$1:$B$562,2,0)</f>
        <v>0</v>
      </c>
      <c r="G211" s="2">
        <f>Reach[[#This Row],[Q1''2025]]-Reach[[#This Row],[Q4''2024]]</f>
        <v>0</v>
      </c>
    </row>
    <row r="212" spans="1:7" x14ac:dyDescent="0.45">
      <c r="A212" s="3" t="s">
        <v>53</v>
      </c>
      <c r="B212" s="2">
        <v>0</v>
      </c>
      <c r="C212" s="2">
        <v>0</v>
      </c>
      <c r="D212" s="2">
        <v>0</v>
      </c>
      <c r="E212" s="2">
        <v>0</v>
      </c>
      <c r="F212" s="2">
        <f>VLOOKUP(Reach[[#This Row],[Station]],'[1]Reach and Share'!$A$1:$B$562,2,0)</f>
        <v>0</v>
      </c>
      <c r="G212" s="2">
        <f>Reach[[#This Row],[Q1''2025]]-Reach[[#This Row],[Q4''2024]]</f>
        <v>0</v>
      </c>
    </row>
    <row r="213" spans="1:7" x14ac:dyDescent="0.45">
      <c r="A213" s="3" t="s">
        <v>209</v>
      </c>
      <c r="B213" s="2">
        <v>0</v>
      </c>
      <c r="C213" s="2">
        <v>0</v>
      </c>
      <c r="D213" s="2">
        <v>0</v>
      </c>
      <c r="E213" s="2">
        <v>0</v>
      </c>
      <c r="F213" s="2">
        <f>VLOOKUP(Reach[[#This Row],[Station]],'[1]Reach and Share'!$A$1:$B$562,2,0)</f>
        <v>0</v>
      </c>
      <c r="G213" s="2">
        <f>Reach[[#This Row],[Q1''2025]]-Reach[[#This Row],[Q4''2024]]</f>
        <v>0</v>
      </c>
    </row>
    <row r="214" spans="1:7" x14ac:dyDescent="0.45">
      <c r="A214" s="3" t="s">
        <v>52</v>
      </c>
      <c r="B214" s="2">
        <v>0</v>
      </c>
      <c r="C214" s="2">
        <v>0</v>
      </c>
      <c r="D214" s="2">
        <v>0</v>
      </c>
      <c r="E214" s="2">
        <v>0</v>
      </c>
      <c r="F214" s="2">
        <f>VLOOKUP(Reach[[#This Row],[Station]],'[1]Reach and Share'!$A$1:$B$562,2,0)</f>
        <v>0</v>
      </c>
      <c r="G214" s="2">
        <f>Reach[[#This Row],[Q1''2025]]-Reach[[#This Row],[Q4''2024]]</f>
        <v>0</v>
      </c>
    </row>
    <row r="215" spans="1:7" x14ac:dyDescent="0.45">
      <c r="A215" s="3" t="s">
        <v>470</v>
      </c>
      <c r="B215" s="2"/>
      <c r="D215" s="2">
        <v>0</v>
      </c>
      <c r="E215" s="2">
        <v>0</v>
      </c>
      <c r="F215" s="2">
        <f>VLOOKUP(Reach[[#This Row],[Station]],'[1]Reach and Share'!$A$1:$B$562,2,0)</f>
        <v>0</v>
      </c>
      <c r="G215" s="2">
        <f>Reach[[#This Row],[Q1''2025]]-Reach[[#This Row],[Q4''2024]]</f>
        <v>0</v>
      </c>
    </row>
    <row r="216" spans="1:7" x14ac:dyDescent="0.45">
      <c r="A216" s="3" t="s">
        <v>517</v>
      </c>
      <c r="B216" s="2"/>
      <c r="E216" s="2">
        <v>0</v>
      </c>
      <c r="F216" s="2">
        <f>VLOOKUP(Reach[[#This Row],[Station]],'[1]Reach and Share'!$A$1:$B$562,2,0)</f>
        <v>0</v>
      </c>
      <c r="G216" s="2">
        <f>Reach[[#This Row],[Q1''2025]]-Reach[[#This Row],[Q4''2024]]</f>
        <v>0</v>
      </c>
    </row>
    <row r="217" spans="1:7" x14ac:dyDescent="0.45">
      <c r="A217" s="3" t="s">
        <v>516</v>
      </c>
      <c r="B217" s="2"/>
      <c r="E217" s="2">
        <v>0</v>
      </c>
      <c r="F217" s="2">
        <f>VLOOKUP(Reach[[#This Row],[Station]],'[1]Reach and Share'!$A$1:$B$562,2,0)</f>
        <v>0</v>
      </c>
      <c r="G217" s="2">
        <f>Reach[[#This Row],[Q1''2025]]-Reach[[#This Row],[Q4''2024]]</f>
        <v>0</v>
      </c>
    </row>
    <row r="218" spans="1:7" x14ac:dyDescent="0.45">
      <c r="A218" s="3" t="s">
        <v>224</v>
      </c>
      <c r="B218" s="2">
        <v>0</v>
      </c>
      <c r="C218" s="2">
        <v>0</v>
      </c>
      <c r="D218" s="2">
        <v>0</v>
      </c>
      <c r="E218" s="2">
        <v>0</v>
      </c>
      <c r="F218" s="2">
        <f>VLOOKUP(Reach[[#This Row],[Station]],'[1]Reach and Share'!$A$1:$B$562,2,0)</f>
        <v>0</v>
      </c>
      <c r="G218" s="2">
        <f>Reach[[#This Row],[Q1''2025]]-Reach[[#This Row],[Q4''2024]]</f>
        <v>0</v>
      </c>
    </row>
    <row r="219" spans="1:7" x14ac:dyDescent="0.45">
      <c r="A219" s="3" t="s">
        <v>95</v>
      </c>
      <c r="B219" s="2">
        <v>0</v>
      </c>
      <c r="C219" s="2">
        <v>0</v>
      </c>
      <c r="D219" s="2">
        <v>0</v>
      </c>
      <c r="E219" s="2">
        <v>0</v>
      </c>
      <c r="F219" s="2">
        <f>VLOOKUP(Reach[[#This Row],[Station]],'[1]Reach and Share'!$A$1:$B$562,2,0)</f>
        <v>0</v>
      </c>
      <c r="G219" s="2">
        <f>Reach[[#This Row],[Q1''2025]]-Reach[[#This Row],[Q4''2024]]</f>
        <v>0</v>
      </c>
    </row>
    <row r="220" spans="1:7" x14ac:dyDescent="0.45">
      <c r="A220" s="3" t="s">
        <v>94</v>
      </c>
      <c r="B220" s="2">
        <v>0</v>
      </c>
      <c r="C220" s="2">
        <v>0</v>
      </c>
      <c r="D220" s="2">
        <v>0</v>
      </c>
      <c r="E220" s="2">
        <v>0</v>
      </c>
      <c r="F220" s="2">
        <f>VLOOKUP(Reach[[#This Row],[Station]],'[1]Reach and Share'!$A$1:$B$562,2,0)</f>
        <v>0</v>
      </c>
      <c r="G220" s="2">
        <f>Reach[[#This Row],[Q1''2025]]-Reach[[#This Row],[Q4''2024]]</f>
        <v>0</v>
      </c>
    </row>
    <row r="221" spans="1:7" x14ac:dyDescent="0.45">
      <c r="A221" s="3" t="s">
        <v>54</v>
      </c>
      <c r="B221" s="2">
        <v>0</v>
      </c>
      <c r="C221" s="2">
        <v>0</v>
      </c>
      <c r="D221" s="2">
        <v>0</v>
      </c>
      <c r="E221" s="2">
        <v>0</v>
      </c>
      <c r="F221" s="2">
        <f>VLOOKUP(Reach[[#This Row],[Station]],'[1]Reach and Share'!$A$1:$B$562,2,0)</f>
        <v>0</v>
      </c>
      <c r="G221" s="2">
        <f>Reach[[#This Row],[Q1''2025]]-Reach[[#This Row],[Q4''2024]]</f>
        <v>0</v>
      </c>
    </row>
    <row r="222" spans="1:7" x14ac:dyDescent="0.45">
      <c r="A222" s="3" t="s">
        <v>489</v>
      </c>
      <c r="B222" s="2"/>
      <c r="D222" s="2">
        <v>0</v>
      </c>
      <c r="E222" s="2">
        <v>0</v>
      </c>
      <c r="F222" s="2">
        <f>VLOOKUP(Reach[[#This Row],[Station]],'[1]Reach and Share'!$A$1:$B$562,2,0)</f>
        <v>0</v>
      </c>
      <c r="G222" s="2">
        <f>Reach[[#This Row],[Q1''2025]]-Reach[[#This Row],[Q4''2024]]</f>
        <v>0</v>
      </c>
    </row>
    <row r="223" spans="1:7" x14ac:dyDescent="0.45">
      <c r="A223" s="3" t="s">
        <v>441</v>
      </c>
      <c r="B223" s="2"/>
      <c r="C223" s="2">
        <v>0</v>
      </c>
      <c r="D223" s="2">
        <v>0</v>
      </c>
      <c r="E223" s="2">
        <v>0</v>
      </c>
      <c r="F223" s="2">
        <f>VLOOKUP(Reach[[#This Row],[Station]],'[1]Reach and Share'!$A$1:$B$562,2,0)</f>
        <v>0</v>
      </c>
      <c r="G223" s="2">
        <f>Reach[[#This Row],[Q1''2025]]-Reach[[#This Row],[Q4''2024]]</f>
        <v>0</v>
      </c>
    </row>
    <row r="224" spans="1:7" x14ac:dyDescent="0.45">
      <c r="A224" s="3" t="s">
        <v>58</v>
      </c>
      <c r="B224" s="2">
        <v>0</v>
      </c>
      <c r="C224" s="2">
        <v>2.9999999999999997E-4</v>
      </c>
      <c r="D224" s="2">
        <v>1E-3</v>
      </c>
      <c r="E224" s="2">
        <v>0</v>
      </c>
      <c r="F224" s="2">
        <f>VLOOKUP(Reach[[#This Row],[Station]],'[1]Reach and Share'!$A$1:$B$562,2,0)</f>
        <v>0</v>
      </c>
      <c r="G224" s="2">
        <f>Reach[[#This Row],[Q1''2025]]-Reach[[#This Row],[Q4''2024]]</f>
        <v>0</v>
      </c>
    </row>
    <row r="225" spans="1:7" x14ac:dyDescent="0.45">
      <c r="A225" s="3" t="s">
        <v>51</v>
      </c>
      <c r="B225" s="2">
        <v>0</v>
      </c>
      <c r="C225" s="2">
        <v>0</v>
      </c>
      <c r="D225" s="2">
        <v>0</v>
      </c>
      <c r="E225" s="2">
        <v>0</v>
      </c>
      <c r="F225" s="2">
        <f>VLOOKUP(Reach[[#This Row],[Station]],'[1]Reach and Share'!$A$1:$B$562,2,0)</f>
        <v>0</v>
      </c>
      <c r="G225" s="2">
        <f>Reach[[#This Row],[Q1''2025]]-Reach[[#This Row],[Q4''2024]]</f>
        <v>0</v>
      </c>
    </row>
    <row r="226" spans="1:7" x14ac:dyDescent="0.45">
      <c r="A226" s="3" t="s">
        <v>200</v>
      </c>
      <c r="B226" s="2">
        <v>0</v>
      </c>
      <c r="C226" s="2">
        <v>0</v>
      </c>
      <c r="D226" s="2">
        <v>0</v>
      </c>
      <c r="E226" s="2">
        <v>0</v>
      </c>
      <c r="F226" s="2">
        <f>VLOOKUP(Reach[[#This Row],[Station]],'[1]Reach and Share'!$A$1:$B$562,2,0)</f>
        <v>0</v>
      </c>
      <c r="G226" s="2">
        <f>Reach[[#This Row],[Q1''2025]]-Reach[[#This Row],[Q4''2024]]</f>
        <v>0</v>
      </c>
    </row>
    <row r="227" spans="1:7" x14ac:dyDescent="0.45">
      <c r="A227" s="3" t="s">
        <v>62</v>
      </c>
      <c r="B227" s="2">
        <v>0</v>
      </c>
      <c r="C227" s="2">
        <v>0</v>
      </c>
      <c r="D227" s="2">
        <v>0</v>
      </c>
      <c r="E227" s="2">
        <v>0</v>
      </c>
      <c r="F227" s="2">
        <f>VLOOKUP(Reach[[#This Row],[Station]],'[1]Reach and Share'!$A$1:$B$562,2,0)</f>
        <v>0</v>
      </c>
      <c r="G227" s="2">
        <f>Reach[[#This Row],[Q1''2025]]-Reach[[#This Row],[Q4''2024]]</f>
        <v>0</v>
      </c>
    </row>
    <row r="228" spans="1:7" x14ac:dyDescent="0.45">
      <c r="A228" s="3" t="s">
        <v>61</v>
      </c>
      <c r="B228" s="2">
        <v>0</v>
      </c>
      <c r="C228" s="2">
        <v>0</v>
      </c>
      <c r="D228" s="2">
        <v>0</v>
      </c>
      <c r="E228" s="2">
        <v>0</v>
      </c>
      <c r="F228" s="2">
        <f>VLOOKUP(Reach[[#This Row],[Station]],'[1]Reach and Share'!$A$1:$B$562,2,0)</f>
        <v>0</v>
      </c>
      <c r="G228" s="2">
        <f>Reach[[#This Row],[Q1''2025]]-Reach[[#This Row],[Q4''2024]]</f>
        <v>0</v>
      </c>
    </row>
    <row r="229" spans="1:7" x14ac:dyDescent="0.45">
      <c r="A229" s="3" t="s">
        <v>199</v>
      </c>
      <c r="B229" s="2">
        <v>0</v>
      </c>
      <c r="C229" s="2">
        <v>0</v>
      </c>
      <c r="D229" s="2">
        <v>0</v>
      </c>
      <c r="E229" s="2">
        <v>0</v>
      </c>
      <c r="F229" s="2">
        <f>VLOOKUP(Reach[[#This Row],[Station]],'[1]Reach and Share'!$A$1:$B$562,2,0)</f>
        <v>0</v>
      </c>
      <c r="G229" s="2">
        <f>Reach[[#This Row],[Q1''2025]]-Reach[[#This Row],[Q4''2024]]</f>
        <v>0</v>
      </c>
    </row>
    <row r="230" spans="1:7" x14ac:dyDescent="0.45">
      <c r="A230" s="3" t="s">
        <v>55</v>
      </c>
      <c r="B230" s="2">
        <v>0</v>
      </c>
      <c r="C230" s="2">
        <v>0</v>
      </c>
      <c r="D230" s="2">
        <v>0</v>
      </c>
      <c r="E230" s="2">
        <v>0</v>
      </c>
      <c r="F230" s="2">
        <f>VLOOKUP(Reach[[#This Row],[Station]],'[1]Reach and Share'!$A$1:$B$562,2,0)</f>
        <v>0</v>
      </c>
      <c r="G230" s="2">
        <f>Reach[[#This Row],[Q1''2025]]-Reach[[#This Row],[Q4''2024]]</f>
        <v>0</v>
      </c>
    </row>
    <row r="231" spans="1:7" x14ac:dyDescent="0.45">
      <c r="A231" s="3" t="s">
        <v>214</v>
      </c>
      <c r="B231" s="2">
        <v>0</v>
      </c>
      <c r="C231" s="2">
        <v>0</v>
      </c>
      <c r="D231" s="2">
        <v>0</v>
      </c>
      <c r="E231" s="2">
        <v>0</v>
      </c>
      <c r="F231" s="2">
        <f>VLOOKUP(Reach[[#This Row],[Station]],'[1]Reach and Share'!$A$1:$B$562,2,0)</f>
        <v>0</v>
      </c>
      <c r="G231" s="2">
        <f>Reach[[#This Row],[Q1''2025]]-Reach[[#This Row],[Q4''2024]]</f>
        <v>0</v>
      </c>
    </row>
    <row r="232" spans="1:7" x14ac:dyDescent="0.45">
      <c r="A232" s="3" t="s">
        <v>56</v>
      </c>
      <c r="B232" s="2">
        <v>0</v>
      </c>
      <c r="C232" s="2">
        <v>0</v>
      </c>
      <c r="D232" s="2">
        <v>0</v>
      </c>
      <c r="E232" s="2">
        <v>0</v>
      </c>
      <c r="F232" s="2">
        <f>VLOOKUP(Reach[[#This Row],[Station]],'[1]Reach and Share'!$A$1:$B$562,2,0)</f>
        <v>0</v>
      </c>
      <c r="G232" s="2">
        <f>Reach[[#This Row],[Q1''2025]]-Reach[[#This Row],[Q4''2024]]</f>
        <v>0</v>
      </c>
    </row>
    <row r="233" spans="1:7" x14ac:dyDescent="0.45">
      <c r="A233" s="3" t="s">
        <v>57</v>
      </c>
      <c r="B233" s="2">
        <v>0</v>
      </c>
      <c r="C233" s="2">
        <v>0</v>
      </c>
      <c r="D233" s="2">
        <v>0</v>
      </c>
      <c r="E233" s="2">
        <v>0</v>
      </c>
      <c r="F233" s="2">
        <f>VLOOKUP(Reach[[#This Row],[Station]],'[1]Reach and Share'!$A$1:$B$562,2,0)</f>
        <v>0</v>
      </c>
      <c r="G233" s="2">
        <f>Reach[[#This Row],[Q1''2025]]-Reach[[#This Row],[Q4''2024]]</f>
        <v>0</v>
      </c>
    </row>
    <row r="234" spans="1:7" x14ac:dyDescent="0.45">
      <c r="A234" s="3" t="s">
        <v>162</v>
      </c>
      <c r="B234" s="2">
        <v>0</v>
      </c>
      <c r="C234" s="2">
        <v>0</v>
      </c>
      <c r="D234" s="2">
        <v>0</v>
      </c>
      <c r="E234" s="2">
        <v>0</v>
      </c>
      <c r="F234" s="2">
        <f>VLOOKUP(Reach[[#This Row],[Station]],'[1]Reach and Share'!$A$1:$B$562,2,0)</f>
        <v>0</v>
      </c>
      <c r="G234" s="2">
        <f>Reach[[#This Row],[Q1''2025]]-Reach[[#This Row],[Q4''2024]]</f>
        <v>0</v>
      </c>
    </row>
    <row r="235" spans="1:7" x14ac:dyDescent="0.45">
      <c r="A235" s="3" t="s">
        <v>453</v>
      </c>
      <c r="B235" s="2"/>
      <c r="C235" s="2">
        <v>0</v>
      </c>
      <c r="D235" s="2">
        <v>0</v>
      </c>
      <c r="E235" s="2">
        <v>0</v>
      </c>
      <c r="F235" s="2">
        <f>VLOOKUP(Reach[[#This Row],[Station]],'[1]Reach and Share'!$A$1:$B$562,2,0)</f>
        <v>0</v>
      </c>
      <c r="G235" s="2">
        <f>Reach[[#This Row],[Q1''2025]]-Reach[[#This Row],[Q4''2024]]</f>
        <v>0</v>
      </c>
    </row>
    <row r="236" spans="1:7" x14ac:dyDescent="0.45">
      <c r="A236" s="3" t="s">
        <v>515</v>
      </c>
      <c r="B236" s="2"/>
      <c r="E236" s="2">
        <v>0</v>
      </c>
      <c r="F236" s="2">
        <f>VLOOKUP(Reach[[#This Row],[Station]],'[1]Reach and Share'!$A$1:$B$562,2,0)</f>
        <v>0</v>
      </c>
      <c r="G236" s="2">
        <f>Reach[[#This Row],[Q1''2025]]-Reach[[#This Row],[Q4''2024]]</f>
        <v>0</v>
      </c>
    </row>
    <row r="237" spans="1:7" x14ac:dyDescent="0.45">
      <c r="A237" s="3" t="s">
        <v>205</v>
      </c>
      <c r="B237" s="2">
        <v>0</v>
      </c>
      <c r="C237" s="2">
        <v>0</v>
      </c>
      <c r="D237" s="2">
        <v>0</v>
      </c>
      <c r="E237" s="2">
        <v>0</v>
      </c>
      <c r="F237" s="2">
        <f>VLOOKUP(Reach[[#This Row],[Station]],'[1]Reach and Share'!$A$1:$B$562,2,0)</f>
        <v>0</v>
      </c>
      <c r="G237" s="2">
        <f>Reach[[#This Row],[Q1''2025]]-Reach[[#This Row],[Q4''2024]]</f>
        <v>0</v>
      </c>
    </row>
    <row r="238" spans="1:7" x14ac:dyDescent="0.45">
      <c r="A238" s="3" t="s">
        <v>114</v>
      </c>
      <c r="B238" s="2">
        <v>0</v>
      </c>
      <c r="C238" s="2">
        <v>0</v>
      </c>
      <c r="D238" s="2">
        <v>0</v>
      </c>
      <c r="E238" s="2">
        <v>0</v>
      </c>
      <c r="F238" s="2">
        <f>VLOOKUP(Reach[[#This Row],[Station]],'[1]Reach and Share'!$A$1:$B$562,2,0)</f>
        <v>0</v>
      </c>
      <c r="G238" s="2">
        <f>Reach[[#This Row],[Q1''2025]]-Reach[[#This Row],[Q4''2024]]</f>
        <v>0</v>
      </c>
    </row>
    <row r="239" spans="1:7" x14ac:dyDescent="0.45">
      <c r="A239" s="3" t="s">
        <v>166</v>
      </c>
      <c r="B239" s="2">
        <v>0</v>
      </c>
      <c r="C239" s="2">
        <v>0</v>
      </c>
      <c r="D239" s="2">
        <v>0</v>
      </c>
      <c r="E239" s="2">
        <v>0</v>
      </c>
      <c r="F239" s="2">
        <f>VLOOKUP(Reach[[#This Row],[Station]],'[1]Reach and Share'!$A$1:$B$562,2,0)</f>
        <v>0</v>
      </c>
      <c r="G239" s="2">
        <f>Reach[[#This Row],[Q1''2025]]-Reach[[#This Row],[Q4''2024]]</f>
        <v>0</v>
      </c>
    </row>
    <row r="240" spans="1:7" x14ac:dyDescent="0.45">
      <c r="A240" s="3" t="s">
        <v>243</v>
      </c>
      <c r="B240" s="2">
        <v>0</v>
      </c>
      <c r="C240" s="2">
        <v>0</v>
      </c>
      <c r="D240" s="2">
        <v>0</v>
      </c>
      <c r="E240" s="2">
        <v>0</v>
      </c>
      <c r="F240" s="2">
        <f>VLOOKUP(Reach[[#This Row],[Station]],'[1]Reach and Share'!$A$1:$B$562,2,0)</f>
        <v>0</v>
      </c>
      <c r="G240" s="2">
        <f>Reach[[#This Row],[Q1''2025]]-Reach[[#This Row],[Q4''2024]]</f>
        <v>0</v>
      </c>
    </row>
    <row r="241" spans="1:7" x14ac:dyDescent="0.45">
      <c r="A241" s="3" t="s">
        <v>156</v>
      </c>
      <c r="B241" s="2">
        <v>0</v>
      </c>
      <c r="C241" s="2">
        <v>0</v>
      </c>
      <c r="D241" s="2">
        <v>0</v>
      </c>
      <c r="E241" s="2">
        <v>0</v>
      </c>
      <c r="F241" s="2">
        <f>VLOOKUP(Reach[[#This Row],[Station]],'[1]Reach and Share'!$A$1:$B$562,2,0)</f>
        <v>0</v>
      </c>
      <c r="G241" s="2">
        <f>Reach[[#This Row],[Q1''2025]]-Reach[[#This Row],[Q4''2024]]</f>
        <v>0</v>
      </c>
    </row>
    <row r="242" spans="1:7" x14ac:dyDescent="0.45">
      <c r="A242" s="3" t="s">
        <v>197</v>
      </c>
      <c r="B242" s="2">
        <v>0</v>
      </c>
      <c r="C242" s="2">
        <v>0</v>
      </c>
      <c r="D242" s="2">
        <v>0</v>
      </c>
      <c r="E242" s="2">
        <v>0</v>
      </c>
      <c r="F242" s="2">
        <f>VLOOKUP(Reach[[#This Row],[Station]],'[1]Reach and Share'!$A$1:$B$562,2,0)</f>
        <v>0</v>
      </c>
      <c r="G242" s="2">
        <f>Reach[[#This Row],[Q1''2025]]-Reach[[#This Row],[Q4''2024]]</f>
        <v>0</v>
      </c>
    </row>
    <row r="243" spans="1:7" x14ac:dyDescent="0.45">
      <c r="A243" s="3" t="s">
        <v>99</v>
      </c>
      <c r="B243" s="2">
        <v>0</v>
      </c>
      <c r="C243" s="2">
        <v>0</v>
      </c>
      <c r="D243" s="2">
        <v>0</v>
      </c>
      <c r="E243" s="2">
        <v>0</v>
      </c>
      <c r="F243" s="2">
        <f>VLOOKUP(Reach[[#This Row],[Station]],'[1]Reach and Share'!$A$1:$B$562,2,0)</f>
        <v>0</v>
      </c>
      <c r="G243" s="2">
        <f>Reach[[#This Row],[Q1''2025]]-Reach[[#This Row],[Q4''2024]]</f>
        <v>0</v>
      </c>
    </row>
    <row r="244" spans="1:7" x14ac:dyDescent="0.45">
      <c r="A244" s="3" t="s">
        <v>108</v>
      </c>
      <c r="B244" s="2">
        <v>0</v>
      </c>
      <c r="C244" s="2">
        <v>0</v>
      </c>
      <c r="D244" s="2">
        <v>0</v>
      </c>
      <c r="E244" s="2">
        <v>0</v>
      </c>
      <c r="F244" s="2">
        <f>VLOOKUP(Reach[[#This Row],[Station]],'[1]Reach and Share'!$A$1:$B$562,2,0)</f>
        <v>0</v>
      </c>
      <c r="G244" s="2">
        <f>Reach[[#This Row],[Q1''2025]]-Reach[[#This Row],[Q4''2024]]</f>
        <v>0</v>
      </c>
    </row>
    <row r="245" spans="1:7" x14ac:dyDescent="0.45">
      <c r="A245" s="3" t="s">
        <v>204</v>
      </c>
      <c r="B245" s="2">
        <v>0</v>
      </c>
      <c r="C245" s="2">
        <v>0</v>
      </c>
      <c r="D245" s="2">
        <v>0</v>
      </c>
      <c r="E245" s="2">
        <v>0</v>
      </c>
      <c r="F245" s="2">
        <f>VLOOKUP(Reach[[#This Row],[Station]],'[1]Reach and Share'!$A$1:$B$562,2,0)</f>
        <v>0</v>
      </c>
      <c r="G245" s="2">
        <f>Reach[[#This Row],[Q1''2025]]-Reach[[#This Row],[Q4''2024]]</f>
        <v>0</v>
      </c>
    </row>
    <row r="246" spans="1:7" x14ac:dyDescent="0.45">
      <c r="A246" s="3" t="s">
        <v>109</v>
      </c>
      <c r="B246" s="2">
        <v>0</v>
      </c>
      <c r="C246" s="2">
        <v>0</v>
      </c>
      <c r="D246" s="2">
        <v>0</v>
      </c>
      <c r="E246" s="2">
        <v>0</v>
      </c>
      <c r="F246" s="2">
        <f>VLOOKUP(Reach[[#This Row],[Station]],'[1]Reach and Share'!$A$1:$B$562,2,0)</f>
        <v>0</v>
      </c>
      <c r="G246" s="2">
        <f>Reach[[#This Row],[Q1''2025]]-Reach[[#This Row],[Q4''2024]]</f>
        <v>0</v>
      </c>
    </row>
    <row r="247" spans="1:7" x14ac:dyDescent="0.45">
      <c r="A247" s="3" t="s">
        <v>113</v>
      </c>
      <c r="B247" s="2">
        <v>0</v>
      </c>
      <c r="C247" s="2">
        <v>0</v>
      </c>
      <c r="D247" s="2">
        <v>0</v>
      </c>
      <c r="E247" s="2">
        <v>0</v>
      </c>
      <c r="F247" s="2">
        <f>VLOOKUP(Reach[[#This Row],[Station]],'[1]Reach and Share'!$A$1:$B$562,2,0)</f>
        <v>0</v>
      </c>
      <c r="G247" s="2">
        <f>Reach[[#This Row],[Q1''2025]]-Reach[[#This Row],[Q4''2024]]</f>
        <v>0</v>
      </c>
    </row>
    <row r="248" spans="1:7" x14ac:dyDescent="0.45">
      <c r="A248" s="3" t="s">
        <v>112</v>
      </c>
      <c r="B248" s="2">
        <v>0</v>
      </c>
      <c r="C248" s="2">
        <v>0</v>
      </c>
      <c r="D248" s="2">
        <v>0</v>
      </c>
      <c r="E248" s="2">
        <v>0</v>
      </c>
      <c r="F248" s="2">
        <f>VLOOKUP(Reach[[#This Row],[Station]],'[1]Reach and Share'!$A$1:$B$562,2,0)</f>
        <v>0</v>
      </c>
      <c r="G248" s="2">
        <f>Reach[[#This Row],[Q1''2025]]-Reach[[#This Row],[Q4''2024]]</f>
        <v>0</v>
      </c>
    </row>
    <row r="249" spans="1:7" x14ac:dyDescent="0.45">
      <c r="A249" s="3" t="s">
        <v>111</v>
      </c>
      <c r="B249" s="2">
        <v>0</v>
      </c>
      <c r="C249" s="2">
        <v>0</v>
      </c>
      <c r="D249" s="2">
        <v>0</v>
      </c>
      <c r="E249" s="2">
        <v>0</v>
      </c>
      <c r="F249" s="2">
        <f>VLOOKUP(Reach[[#This Row],[Station]],'[1]Reach and Share'!$A$1:$B$562,2,0)</f>
        <v>0</v>
      </c>
      <c r="G249" s="2">
        <f>Reach[[#This Row],[Q1''2025]]-Reach[[#This Row],[Q4''2024]]</f>
        <v>0</v>
      </c>
    </row>
    <row r="250" spans="1:7" x14ac:dyDescent="0.45">
      <c r="A250" s="3" t="s">
        <v>365</v>
      </c>
      <c r="B250" s="2">
        <v>0</v>
      </c>
      <c r="C250" s="2">
        <v>0</v>
      </c>
      <c r="D250" s="2">
        <v>0</v>
      </c>
      <c r="E250" s="2">
        <v>0</v>
      </c>
      <c r="F250" s="2">
        <f>VLOOKUP(Reach[[#This Row],[Station]],'[1]Reach and Share'!$A$1:$B$562,2,0)</f>
        <v>0</v>
      </c>
      <c r="G250" s="2">
        <f>Reach[[#This Row],[Q1''2025]]-Reach[[#This Row],[Q4''2024]]</f>
        <v>0</v>
      </c>
    </row>
    <row r="251" spans="1:7" x14ac:dyDescent="0.45">
      <c r="A251" s="3" t="s">
        <v>371</v>
      </c>
      <c r="B251" s="2">
        <v>0</v>
      </c>
      <c r="C251" s="2">
        <v>0</v>
      </c>
      <c r="D251" s="2">
        <v>0</v>
      </c>
      <c r="E251" s="2">
        <v>0</v>
      </c>
      <c r="F251" s="2">
        <f>VLOOKUP(Reach[[#This Row],[Station]],'[1]Reach and Share'!$A$1:$B$562,2,0)</f>
        <v>0</v>
      </c>
      <c r="G251" s="2">
        <f>Reach[[#This Row],[Q1''2025]]-Reach[[#This Row],[Q4''2024]]</f>
        <v>0</v>
      </c>
    </row>
    <row r="252" spans="1:7" x14ac:dyDescent="0.45">
      <c r="A252" s="3" t="s">
        <v>183</v>
      </c>
      <c r="B252" s="2">
        <v>0</v>
      </c>
      <c r="C252" s="2">
        <v>0</v>
      </c>
      <c r="D252" s="2">
        <v>0</v>
      </c>
      <c r="E252" s="2">
        <v>0</v>
      </c>
      <c r="F252" s="2">
        <f>VLOOKUP(Reach[[#This Row],[Station]],'[1]Reach and Share'!$A$1:$B$562,2,0)</f>
        <v>0</v>
      </c>
      <c r="G252" s="2">
        <f>Reach[[#This Row],[Q1''2025]]-Reach[[#This Row],[Q4''2024]]</f>
        <v>0</v>
      </c>
    </row>
    <row r="253" spans="1:7" x14ac:dyDescent="0.45">
      <c r="A253" s="3" t="s">
        <v>368</v>
      </c>
      <c r="B253" s="2">
        <v>0</v>
      </c>
      <c r="C253" s="2">
        <v>0</v>
      </c>
      <c r="D253" s="2">
        <v>0</v>
      </c>
      <c r="E253" s="2">
        <v>0</v>
      </c>
      <c r="F253" s="2">
        <f>VLOOKUP(Reach[[#This Row],[Station]],'[1]Reach and Share'!$A$1:$B$562,2,0)</f>
        <v>0</v>
      </c>
      <c r="G253" s="2">
        <f>Reach[[#This Row],[Q1''2025]]-Reach[[#This Row],[Q4''2024]]</f>
        <v>0</v>
      </c>
    </row>
    <row r="254" spans="1:7" x14ac:dyDescent="0.45">
      <c r="A254" s="3" t="s">
        <v>50</v>
      </c>
      <c r="B254" s="2">
        <v>2.0000000000000001E-4</v>
      </c>
      <c r="C254" s="2">
        <v>0</v>
      </c>
      <c r="D254" s="2">
        <v>0</v>
      </c>
      <c r="E254" s="2">
        <v>0</v>
      </c>
      <c r="F254" s="2">
        <f>VLOOKUP(Reach[[#This Row],[Station]],'[1]Reach and Share'!$A$1:$B$562,2,0)</f>
        <v>0</v>
      </c>
      <c r="G254" s="2">
        <f>Reach[[#This Row],[Q1''2025]]-Reach[[#This Row],[Q4''2024]]</f>
        <v>0</v>
      </c>
    </row>
    <row r="255" spans="1:7" x14ac:dyDescent="0.45">
      <c r="A255" s="3" t="s">
        <v>374</v>
      </c>
      <c r="B255" s="2">
        <v>0</v>
      </c>
      <c r="C255" s="2">
        <v>0</v>
      </c>
      <c r="D255" s="2">
        <v>0</v>
      </c>
      <c r="E255" s="2">
        <v>0</v>
      </c>
      <c r="F255" s="2">
        <f>VLOOKUP(Reach[[#This Row],[Station]],'[1]Reach and Share'!$A$1:$B$562,2,0)</f>
        <v>0</v>
      </c>
      <c r="G255" s="2">
        <f>Reach[[#This Row],[Q1''2025]]-Reach[[#This Row],[Q4''2024]]</f>
        <v>0</v>
      </c>
    </row>
    <row r="256" spans="1:7" x14ac:dyDescent="0.45">
      <c r="A256" s="3" t="s">
        <v>373</v>
      </c>
      <c r="B256" s="2">
        <v>0</v>
      </c>
      <c r="C256" s="2">
        <v>0</v>
      </c>
      <c r="D256" s="2">
        <v>0</v>
      </c>
      <c r="E256" s="2">
        <v>0</v>
      </c>
      <c r="F256" s="2">
        <f>VLOOKUP(Reach[[#This Row],[Station]],'[1]Reach and Share'!$A$1:$B$562,2,0)</f>
        <v>0</v>
      </c>
      <c r="G256" s="2">
        <f>Reach[[#This Row],[Q1''2025]]-Reach[[#This Row],[Q4''2024]]</f>
        <v>0</v>
      </c>
    </row>
    <row r="257" spans="1:7" x14ac:dyDescent="0.45">
      <c r="A257" s="3" t="s">
        <v>372</v>
      </c>
      <c r="B257" s="2">
        <v>0</v>
      </c>
      <c r="C257" s="2">
        <v>0</v>
      </c>
      <c r="D257" s="2">
        <v>0</v>
      </c>
      <c r="E257" s="2">
        <v>0</v>
      </c>
      <c r="F257" s="2">
        <f>VLOOKUP(Reach[[#This Row],[Station]],'[1]Reach and Share'!$A$1:$B$562,2,0)</f>
        <v>0</v>
      </c>
      <c r="G257" s="2">
        <f>Reach[[#This Row],[Q1''2025]]-Reach[[#This Row],[Q4''2024]]</f>
        <v>0</v>
      </c>
    </row>
    <row r="258" spans="1:7" x14ac:dyDescent="0.45">
      <c r="A258" s="3" t="s">
        <v>206</v>
      </c>
      <c r="B258" s="2">
        <v>0</v>
      </c>
      <c r="C258" s="2">
        <v>0</v>
      </c>
      <c r="D258" s="2">
        <v>0</v>
      </c>
      <c r="E258" s="2">
        <v>0</v>
      </c>
      <c r="F258" s="2">
        <f>VLOOKUP(Reach[[#This Row],[Station]],'[1]Reach and Share'!$A$1:$B$562,2,0)</f>
        <v>0</v>
      </c>
      <c r="G258" s="2">
        <f>Reach[[#This Row],[Q1''2025]]-Reach[[#This Row],[Q4''2024]]</f>
        <v>0</v>
      </c>
    </row>
    <row r="259" spans="1:7" x14ac:dyDescent="0.45">
      <c r="A259" s="3" t="s">
        <v>366</v>
      </c>
      <c r="B259" s="2">
        <v>0</v>
      </c>
      <c r="C259" s="2">
        <v>0</v>
      </c>
      <c r="D259" s="2">
        <v>0</v>
      </c>
      <c r="E259" s="2">
        <v>0</v>
      </c>
      <c r="F259" s="2">
        <f>VLOOKUP(Reach[[#This Row],[Station]],'[1]Reach and Share'!$A$1:$B$562,2,0)</f>
        <v>0</v>
      </c>
      <c r="G259" s="2">
        <f>Reach[[#This Row],[Q1''2025]]-Reach[[#This Row],[Q4''2024]]</f>
        <v>0</v>
      </c>
    </row>
    <row r="260" spans="1:7" x14ac:dyDescent="0.45">
      <c r="A260" s="3" t="s">
        <v>154</v>
      </c>
      <c r="B260" s="2">
        <v>0</v>
      </c>
      <c r="C260" s="2">
        <v>0</v>
      </c>
      <c r="D260" s="2">
        <v>0</v>
      </c>
      <c r="E260" s="2">
        <v>0</v>
      </c>
      <c r="F260" s="2">
        <f>VLOOKUP(Reach[[#This Row],[Station]],'[1]Reach and Share'!$A$1:$B$562,2,0)</f>
        <v>0</v>
      </c>
      <c r="G260" s="2">
        <f>Reach[[#This Row],[Q1''2025]]-Reach[[#This Row],[Q4''2024]]</f>
        <v>0</v>
      </c>
    </row>
    <row r="261" spans="1:7" x14ac:dyDescent="0.45">
      <c r="A261" s="3" t="s">
        <v>230</v>
      </c>
      <c r="B261" s="2">
        <v>0</v>
      </c>
      <c r="C261" s="2">
        <v>0</v>
      </c>
      <c r="D261" s="2">
        <v>0</v>
      </c>
      <c r="E261" s="2">
        <v>0</v>
      </c>
      <c r="F261" s="2">
        <f>VLOOKUP(Reach[[#This Row],[Station]],'[1]Reach and Share'!$A$1:$B$562,2,0)</f>
        <v>0</v>
      </c>
      <c r="G261" s="2">
        <f>Reach[[#This Row],[Q1''2025]]-Reach[[#This Row],[Q4''2024]]</f>
        <v>0</v>
      </c>
    </row>
    <row r="262" spans="1:7" x14ac:dyDescent="0.45">
      <c r="A262" s="3" t="s">
        <v>223</v>
      </c>
      <c r="B262" s="2">
        <v>0</v>
      </c>
      <c r="C262" s="2">
        <v>0</v>
      </c>
      <c r="D262" s="2">
        <v>0</v>
      </c>
      <c r="E262" s="2">
        <v>0</v>
      </c>
      <c r="F262" s="2">
        <f>VLOOKUP(Reach[[#This Row],[Station]],'[1]Reach and Share'!$A$1:$B$562,2,0)</f>
        <v>0</v>
      </c>
      <c r="G262" s="2">
        <f>Reach[[#This Row],[Q1''2025]]-Reach[[#This Row],[Q4''2024]]</f>
        <v>0</v>
      </c>
    </row>
    <row r="263" spans="1:7" x14ac:dyDescent="0.45">
      <c r="A263" s="3" t="s">
        <v>150</v>
      </c>
      <c r="B263" s="2">
        <v>0</v>
      </c>
      <c r="C263" s="2">
        <v>0</v>
      </c>
      <c r="D263" s="2">
        <v>0</v>
      </c>
      <c r="E263" s="2">
        <v>0</v>
      </c>
      <c r="F263" s="2">
        <f>VLOOKUP(Reach[[#This Row],[Station]],'[1]Reach and Share'!$A$1:$B$562,2,0)</f>
        <v>0</v>
      </c>
      <c r="G263" s="2">
        <f>Reach[[#This Row],[Q1''2025]]-Reach[[#This Row],[Q4''2024]]</f>
        <v>0</v>
      </c>
    </row>
    <row r="264" spans="1:7" x14ac:dyDescent="0.45">
      <c r="A264" s="3" t="s">
        <v>213</v>
      </c>
      <c r="B264" s="2">
        <v>0</v>
      </c>
      <c r="C264" s="2">
        <v>0</v>
      </c>
      <c r="D264" s="2">
        <v>0</v>
      </c>
      <c r="E264" s="2">
        <v>0</v>
      </c>
      <c r="F264" s="2">
        <f>VLOOKUP(Reach[[#This Row],[Station]],'[1]Reach and Share'!$A$1:$B$562,2,0)</f>
        <v>0</v>
      </c>
      <c r="G264" s="2">
        <f>Reach[[#This Row],[Q1''2025]]-Reach[[#This Row],[Q4''2024]]</f>
        <v>0</v>
      </c>
    </row>
    <row r="265" spans="1:7" x14ac:dyDescent="0.45">
      <c r="A265" s="3" t="s">
        <v>107</v>
      </c>
      <c r="B265" s="2">
        <v>0</v>
      </c>
      <c r="C265" s="2">
        <v>0</v>
      </c>
      <c r="D265" s="2">
        <v>0</v>
      </c>
      <c r="E265" s="2">
        <v>0</v>
      </c>
      <c r="F265" s="2">
        <f>VLOOKUP(Reach[[#This Row],[Station]],'[1]Reach and Share'!$A$1:$B$562,2,0)</f>
        <v>0</v>
      </c>
      <c r="G265" s="2">
        <f>Reach[[#This Row],[Q1''2025]]-Reach[[#This Row],[Q4''2024]]</f>
        <v>0</v>
      </c>
    </row>
    <row r="266" spans="1:7" x14ac:dyDescent="0.45">
      <c r="A266" s="3" t="s">
        <v>145</v>
      </c>
      <c r="B266" s="2">
        <v>0</v>
      </c>
      <c r="C266" s="2">
        <v>0</v>
      </c>
      <c r="D266" s="2">
        <v>0</v>
      </c>
      <c r="E266" s="2">
        <v>0</v>
      </c>
      <c r="F266" s="2">
        <f>VLOOKUP(Reach[[#This Row],[Station]],'[1]Reach and Share'!$A$1:$B$562,2,0)</f>
        <v>0</v>
      </c>
      <c r="G266" s="2">
        <f>Reach[[#This Row],[Q1''2025]]-Reach[[#This Row],[Q4''2024]]</f>
        <v>0</v>
      </c>
    </row>
    <row r="267" spans="1:7" x14ac:dyDescent="0.45">
      <c r="A267" s="3" t="s">
        <v>138</v>
      </c>
      <c r="B267" s="2">
        <v>0</v>
      </c>
      <c r="C267" s="2">
        <v>0</v>
      </c>
      <c r="D267" s="2">
        <v>0</v>
      </c>
      <c r="E267" s="2">
        <v>0</v>
      </c>
      <c r="F267" s="2">
        <f>VLOOKUP(Reach[[#This Row],[Station]],'[1]Reach and Share'!$A$1:$B$562,2,0)</f>
        <v>0</v>
      </c>
      <c r="G267" s="2">
        <f>Reach[[#This Row],[Q1''2025]]-Reach[[#This Row],[Q4''2024]]</f>
        <v>0</v>
      </c>
    </row>
    <row r="268" spans="1:7" x14ac:dyDescent="0.45">
      <c r="A268" s="3" t="s">
        <v>131</v>
      </c>
      <c r="B268" s="2">
        <v>0</v>
      </c>
      <c r="C268" s="2">
        <v>0</v>
      </c>
      <c r="D268" s="2">
        <v>0</v>
      </c>
      <c r="E268" s="2">
        <v>0</v>
      </c>
      <c r="F268" s="2">
        <f>VLOOKUP(Reach[[#This Row],[Station]],'[1]Reach and Share'!$A$1:$B$562,2,0)</f>
        <v>0</v>
      </c>
      <c r="G268" s="2">
        <f>Reach[[#This Row],[Q1''2025]]-Reach[[#This Row],[Q4''2024]]</f>
        <v>0</v>
      </c>
    </row>
    <row r="269" spans="1:7" x14ac:dyDescent="0.45">
      <c r="A269" s="3" t="s">
        <v>139</v>
      </c>
      <c r="B269" s="2">
        <v>0</v>
      </c>
      <c r="C269" s="2">
        <v>0</v>
      </c>
      <c r="D269" s="2">
        <v>0</v>
      </c>
      <c r="E269" s="2">
        <v>0</v>
      </c>
      <c r="F269" s="2">
        <f>VLOOKUP(Reach[[#This Row],[Station]],'[1]Reach and Share'!$A$1:$B$562,2,0)</f>
        <v>0</v>
      </c>
      <c r="G269" s="2">
        <f>Reach[[#This Row],[Q1''2025]]-Reach[[#This Row],[Q4''2024]]</f>
        <v>0</v>
      </c>
    </row>
    <row r="270" spans="1:7" x14ac:dyDescent="0.45">
      <c r="A270" s="3" t="s">
        <v>141</v>
      </c>
      <c r="B270" s="2">
        <v>0</v>
      </c>
      <c r="C270" s="2">
        <v>0</v>
      </c>
      <c r="D270" s="2">
        <v>0</v>
      </c>
      <c r="E270" s="2">
        <v>0</v>
      </c>
      <c r="F270" s="2">
        <f>VLOOKUP(Reach[[#This Row],[Station]],'[1]Reach and Share'!$A$1:$B$562,2,0)</f>
        <v>0</v>
      </c>
      <c r="G270" s="2">
        <f>Reach[[#This Row],[Q1''2025]]-Reach[[#This Row],[Q4''2024]]</f>
        <v>0</v>
      </c>
    </row>
    <row r="271" spans="1:7" x14ac:dyDescent="0.45">
      <c r="A271" s="3" t="s">
        <v>140</v>
      </c>
      <c r="B271" s="2">
        <v>0</v>
      </c>
      <c r="C271" s="2">
        <v>0</v>
      </c>
      <c r="D271" s="2">
        <v>0</v>
      </c>
      <c r="E271" s="2">
        <v>0</v>
      </c>
      <c r="F271" s="2">
        <f>VLOOKUP(Reach[[#This Row],[Station]],'[1]Reach and Share'!$A$1:$B$562,2,0)</f>
        <v>0</v>
      </c>
      <c r="G271" s="2">
        <f>Reach[[#This Row],[Q1''2025]]-Reach[[#This Row],[Q4''2024]]</f>
        <v>0</v>
      </c>
    </row>
    <row r="272" spans="1:7" x14ac:dyDescent="0.45">
      <c r="A272" s="3" t="s">
        <v>455</v>
      </c>
      <c r="B272" s="2"/>
      <c r="C272" s="2">
        <v>0</v>
      </c>
      <c r="D272" s="2">
        <v>0</v>
      </c>
      <c r="E272" s="2">
        <v>0</v>
      </c>
      <c r="F272" s="2">
        <f>VLOOKUP(Reach[[#This Row],[Station]],'[1]Reach and Share'!$A$1:$B$562,2,0)</f>
        <v>0</v>
      </c>
      <c r="G272" s="2">
        <f>Reach[[#This Row],[Q1''2025]]-Reach[[#This Row],[Q4''2024]]</f>
        <v>0</v>
      </c>
    </row>
    <row r="273" spans="1:7" x14ac:dyDescent="0.45">
      <c r="A273" s="3" t="s">
        <v>155</v>
      </c>
      <c r="B273" s="2">
        <v>0</v>
      </c>
      <c r="C273" s="2">
        <v>0</v>
      </c>
      <c r="D273" s="2">
        <v>0</v>
      </c>
      <c r="E273" s="2">
        <v>0</v>
      </c>
      <c r="F273" s="2">
        <f>VLOOKUP(Reach[[#This Row],[Station]],'[1]Reach and Share'!$A$1:$B$562,2,0)</f>
        <v>0</v>
      </c>
      <c r="G273" s="2">
        <f>Reach[[#This Row],[Q1''2025]]-Reach[[#This Row],[Q4''2024]]</f>
        <v>0</v>
      </c>
    </row>
    <row r="274" spans="1:7" x14ac:dyDescent="0.45">
      <c r="A274" s="3" t="s">
        <v>133</v>
      </c>
      <c r="B274" s="2">
        <v>0</v>
      </c>
      <c r="C274" s="2">
        <v>0</v>
      </c>
      <c r="D274" s="2">
        <v>0</v>
      </c>
      <c r="E274" s="2">
        <v>0</v>
      </c>
      <c r="F274" s="2">
        <f>VLOOKUP(Reach[[#This Row],[Station]],'[1]Reach and Share'!$A$1:$B$562,2,0)</f>
        <v>0</v>
      </c>
      <c r="G274" s="2">
        <f>Reach[[#This Row],[Q1''2025]]-Reach[[#This Row],[Q4''2024]]</f>
        <v>0</v>
      </c>
    </row>
    <row r="275" spans="1:7" x14ac:dyDescent="0.45">
      <c r="A275" s="3" t="s">
        <v>123</v>
      </c>
      <c r="B275" s="2">
        <v>0</v>
      </c>
      <c r="C275" s="2">
        <v>0</v>
      </c>
      <c r="D275" s="2">
        <v>0</v>
      </c>
      <c r="E275" s="2">
        <v>0</v>
      </c>
      <c r="F275" s="2">
        <f>VLOOKUP(Reach[[#This Row],[Station]],'[1]Reach and Share'!$A$1:$B$562,2,0)</f>
        <v>0</v>
      </c>
      <c r="G275" s="2">
        <f>Reach[[#This Row],[Q1''2025]]-Reach[[#This Row],[Q4''2024]]</f>
        <v>0</v>
      </c>
    </row>
    <row r="276" spans="1:7" x14ac:dyDescent="0.45">
      <c r="A276" s="3" t="s">
        <v>135</v>
      </c>
      <c r="B276" s="2">
        <v>0</v>
      </c>
      <c r="C276" s="2">
        <v>0</v>
      </c>
      <c r="D276" s="2">
        <v>0</v>
      </c>
      <c r="E276" s="2">
        <v>0</v>
      </c>
      <c r="F276" s="2">
        <f>VLOOKUP(Reach[[#This Row],[Station]],'[1]Reach and Share'!$A$1:$B$562,2,0)</f>
        <v>0</v>
      </c>
      <c r="G276" s="2">
        <f>Reach[[#This Row],[Q1''2025]]-Reach[[#This Row],[Q4''2024]]</f>
        <v>0</v>
      </c>
    </row>
    <row r="277" spans="1:7" x14ac:dyDescent="0.45">
      <c r="A277" s="3" t="s">
        <v>130</v>
      </c>
      <c r="B277" s="2">
        <v>0</v>
      </c>
      <c r="C277" s="2">
        <v>5.0000000000000001E-4</v>
      </c>
      <c r="D277" s="2">
        <v>0</v>
      </c>
      <c r="E277" s="2">
        <v>0</v>
      </c>
      <c r="F277" s="2">
        <f>VLOOKUP(Reach[[#This Row],[Station]],'[1]Reach and Share'!$A$1:$B$562,2,0)</f>
        <v>0</v>
      </c>
      <c r="G277" s="2">
        <f>Reach[[#This Row],[Q1''2025]]-Reach[[#This Row],[Q4''2024]]</f>
        <v>0</v>
      </c>
    </row>
    <row r="278" spans="1:7" x14ac:dyDescent="0.45">
      <c r="A278" s="3" t="s">
        <v>127</v>
      </c>
      <c r="B278" s="2">
        <v>0</v>
      </c>
      <c r="C278" s="2">
        <v>0</v>
      </c>
      <c r="D278" s="2">
        <v>0</v>
      </c>
      <c r="E278" s="2">
        <v>0</v>
      </c>
      <c r="F278" s="2">
        <f>VLOOKUP(Reach[[#This Row],[Station]],'[1]Reach and Share'!$A$1:$B$562,2,0)</f>
        <v>0</v>
      </c>
      <c r="G278" s="2">
        <f>Reach[[#This Row],[Q1''2025]]-Reach[[#This Row],[Q4''2024]]</f>
        <v>0</v>
      </c>
    </row>
    <row r="279" spans="1:7" x14ac:dyDescent="0.45">
      <c r="A279" s="3" t="s">
        <v>136</v>
      </c>
      <c r="B279" s="2">
        <v>0</v>
      </c>
      <c r="C279" s="2">
        <v>0</v>
      </c>
      <c r="D279" s="2">
        <v>0</v>
      </c>
      <c r="E279" s="2">
        <v>0</v>
      </c>
      <c r="F279" s="2">
        <f>VLOOKUP(Reach[[#This Row],[Station]],'[1]Reach and Share'!$A$1:$B$562,2,0)</f>
        <v>0</v>
      </c>
      <c r="G279" s="2">
        <f>Reach[[#This Row],[Q1''2025]]-Reach[[#This Row],[Q4''2024]]</f>
        <v>0</v>
      </c>
    </row>
    <row r="280" spans="1:7" x14ac:dyDescent="0.45">
      <c r="A280" s="3" t="s">
        <v>142</v>
      </c>
      <c r="B280" s="2">
        <v>0</v>
      </c>
      <c r="C280" s="2">
        <v>0</v>
      </c>
      <c r="D280" s="2">
        <v>0</v>
      </c>
      <c r="E280" s="2">
        <v>0</v>
      </c>
      <c r="F280" s="2">
        <f>VLOOKUP(Reach[[#This Row],[Station]],'[1]Reach and Share'!$A$1:$B$562,2,0)</f>
        <v>0</v>
      </c>
      <c r="G280" s="2">
        <f>Reach[[#This Row],[Q1''2025]]-Reach[[#This Row],[Q4''2024]]</f>
        <v>0</v>
      </c>
    </row>
    <row r="281" spans="1:7" x14ac:dyDescent="0.45">
      <c r="A281" s="3" t="s">
        <v>104</v>
      </c>
      <c r="B281" s="2">
        <v>0</v>
      </c>
      <c r="C281" s="2">
        <v>0</v>
      </c>
      <c r="D281" s="2">
        <v>0</v>
      </c>
      <c r="E281" s="2">
        <v>0</v>
      </c>
      <c r="F281" s="2">
        <f>VLOOKUP(Reach[[#This Row],[Station]],'[1]Reach and Share'!$A$1:$B$562,2,0)</f>
        <v>0</v>
      </c>
      <c r="G281" s="2">
        <f>Reach[[#This Row],[Q1''2025]]-Reach[[#This Row],[Q4''2024]]</f>
        <v>0</v>
      </c>
    </row>
    <row r="282" spans="1:7" x14ac:dyDescent="0.45">
      <c r="A282" s="3" t="s">
        <v>102</v>
      </c>
      <c r="B282" s="2">
        <v>0</v>
      </c>
      <c r="C282" s="2">
        <v>0</v>
      </c>
      <c r="D282" s="2">
        <v>0</v>
      </c>
      <c r="E282" s="2">
        <v>0</v>
      </c>
      <c r="F282" s="2">
        <f>VLOOKUP(Reach[[#This Row],[Station]],'[1]Reach and Share'!$A$1:$B$562,2,0)</f>
        <v>0</v>
      </c>
      <c r="G282" s="2">
        <f>Reach[[#This Row],[Q1''2025]]-Reach[[#This Row],[Q4''2024]]</f>
        <v>0</v>
      </c>
    </row>
    <row r="283" spans="1:7" x14ac:dyDescent="0.45">
      <c r="A283" s="3" t="s">
        <v>101</v>
      </c>
      <c r="B283" s="2">
        <v>0</v>
      </c>
      <c r="C283" s="2">
        <v>0</v>
      </c>
      <c r="D283" s="2">
        <v>0</v>
      </c>
      <c r="E283" s="2">
        <v>0</v>
      </c>
      <c r="F283" s="2">
        <f>VLOOKUP(Reach[[#This Row],[Station]],'[1]Reach and Share'!$A$1:$B$562,2,0)</f>
        <v>0</v>
      </c>
      <c r="G283" s="2">
        <f>Reach[[#This Row],[Q1''2025]]-Reach[[#This Row],[Q4''2024]]</f>
        <v>0</v>
      </c>
    </row>
    <row r="284" spans="1:7" x14ac:dyDescent="0.45">
      <c r="A284" s="3" t="s">
        <v>105</v>
      </c>
      <c r="B284" s="2">
        <v>0</v>
      </c>
      <c r="C284" s="2">
        <v>0</v>
      </c>
      <c r="D284" s="2">
        <v>0</v>
      </c>
      <c r="E284" s="2">
        <v>0</v>
      </c>
      <c r="F284" s="2">
        <f>VLOOKUP(Reach[[#This Row],[Station]],'[1]Reach and Share'!$A$1:$B$562,2,0)</f>
        <v>0</v>
      </c>
      <c r="G284" s="2">
        <f>Reach[[#This Row],[Q1''2025]]-Reach[[#This Row],[Q4''2024]]</f>
        <v>0</v>
      </c>
    </row>
    <row r="285" spans="1:7" x14ac:dyDescent="0.45">
      <c r="A285" s="3" t="s">
        <v>450</v>
      </c>
      <c r="B285" s="2"/>
      <c r="C285" s="2">
        <v>0</v>
      </c>
      <c r="D285" s="2">
        <v>0</v>
      </c>
      <c r="E285" s="2">
        <v>0</v>
      </c>
      <c r="F285" s="2">
        <f>VLOOKUP(Reach[[#This Row],[Station]],'[1]Reach and Share'!$A$1:$B$562,2,0)</f>
        <v>0</v>
      </c>
      <c r="G285" s="2">
        <f>Reach[[#This Row],[Q1''2025]]-Reach[[#This Row],[Q4''2024]]</f>
        <v>0</v>
      </c>
    </row>
    <row r="286" spans="1:7" x14ac:dyDescent="0.45">
      <c r="A286" s="3" t="s">
        <v>219</v>
      </c>
      <c r="B286" s="2">
        <v>0</v>
      </c>
      <c r="C286" s="2">
        <v>0</v>
      </c>
      <c r="D286" s="2">
        <v>0</v>
      </c>
      <c r="E286" s="2">
        <v>0</v>
      </c>
      <c r="F286" s="2">
        <f>VLOOKUP(Reach[[#This Row],[Station]],'[1]Reach and Share'!$A$1:$B$562,2,0)</f>
        <v>0</v>
      </c>
      <c r="G286" s="2">
        <f>Reach[[#This Row],[Q1''2025]]-Reach[[#This Row],[Q4''2024]]</f>
        <v>0</v>
      </c>
    </row>
    <row r="287" spans="1:7" x14ac:dyDescent="0.45">
      <c r="A287" s="3" t="s">
        <v>106</v>
      </c>
      <c r="B287" s="2">
        <v>0</v>
      </c>
      <c r="C287" s="2">
        <v>0</v>
      </c>
      <c r="D287" s="2">
        <v>0</v>
      </c>
      <c r="E287" s="2">
        <v>0</v>
      </c>
      <c r="F287" s="2">
        <f>VLOOKUP(Reach[[#This Row],[Station]],'[1]Reach and Share'!$A$1:$B$562,2,0)</f>
        <v>0</v>
      </c>
      <c r="G287" s="2">
        <f>Reach[[#This Row],[Q1''2025]]-Reach[[#This Row],[Q4''2024]]</f>
        <v>0</v>
      </c>
    </row>
    <row r="288" spans="1:7" x14ac:dyDescent="0.45">
      <c r="A288" s="3" t="s">
        <v>121</v>
      </c>
      <c r="B288" s="2">
        <v>0</v>
      </c>
      <c r="C288" s="2">
        <v>0</v>
      </c>
      <c r="D288" s="2">
        <v>0</v>
      </c>
      <c r="E288" s="2">
        <v>0</v>
      </c>
      <c r="F288" s="2">
        <f>VLOOKUP(Reach[[#This Row],[Station]],'[1]Reach and Share'!$A$1:$B$562,2,0)</f>
        <v>0</v>
      </c>
      <c r="G288" s="2">
        <f>Reach[[#This Row],[Q1''2025]]-Reach[[#This Row],[Q4''2024]]</f>
        <v>0</v>
      </c>
    </row>
    <row r="289" spans="1:7" x14ac:dyDescent="0.45">
      <c r="A289" s="3" t="s">
        <v>211</v>
      </c>
      <c r="B289" s="2">
        <v>0</v>
      </c>
      <c r="C289" s="2">
        <v>0</v>
      </c>
      <c r="D289" s="2">
        <v>0</v>
      </c>
      <c r="E289" s="2">
        <v>0</v>
      </c>
      <c r="F289" s="2">
        <f>VLOOKUP(Reach[[#This Row],[Station]],'[1]Reach and Share'!$A$1:$B$562,2,0)</f>
        <v>0</v>
      </c>
      <c r="G289" s="2">
        <f>Reach[[#This Row],[Q1''2025]]-Reach[[#This Row],[Q4''2024]]</f>
        <v>0</v>
      </c>
    </row>
    <row r="290" spans="1:7" x14ac:dyDescent="0.45">
      <c r="A290" s="3" t="s">
        <v>143</v>
      </c>
      <c r="B290" s="2">
        <v>0</v>
      </c>
      <c r="C290" s="2">
        <v>0</v>
      </c>
      <c r="D290" s="2">
        <v>0</v>
      </c>
      <c r="E290" s="2">
        <v>0</v>
      </c>
      <c r="F290" s="2">
        <f>VLOOKUP(Reach[[#This Row],[Station]],'[1]Reach and Share'!$A$1:$B$562,2,0)</f>
        <v>0</v>
      </c>
      <c r="G290" s="2">
        <f>Reach[[#This Row],[Q1''2025]]-Reach[[#This Row],[Q4''2024]]</f>
        <v>0</v>
      </c>
    </row>
    <row r="291" spans="1:7" x14ac:dyDescent="0.45">
      <c r="A291" s="3" t="s">
        <v>212</v>
      </c>
      <c r="B291" s="2">
        <v>0</v>
      </c>
      <c r="C291" s="2">
        <v>0</v>
      </c>
      <c r="D291" s="2">
        <v>0</v>
      </c>
      <c r="E291" s="2">
        <v>0</v>
      </c>
      <c r="F291" s="2">
        <f>VLOOKUP(Reach[[#This Row],[Station]],'[1]Reach and Share'!$A$1:$B$562,2,0)</f>
        <v>0</v>
      </c>
      <c r="G291" s="2">
        <f>Reach[[#This Row],[Q1''2025]]-Reach[[#This Row],[Q4''2024]]</f>
        <v>0</v>
      </c>
    </row>
    <row r="292" spans="1:7" x14ac:dyDescent="0.45">
      <c r="A292" s="3" t="s">
        <v>100</v>
      </c>
      <c r="B292" s="2">
        <v>0</v>
      </c>
      <c r="C292" s="2">
        <v>0</v>
      </c>
      <c r="D292" s="2">
        <v>0</v>
      </c>
      <c r="E292" s="2">
        <v>0</v>
      </c>
      <c r="F292" s="2">
        <f>VLOOKUP(Reach[[#This Row],[Station]],'[1]Reach and Share'!$A$1:$B$562,2,0)</f>
        <v>0</v>
      </c>
      <c r="G292" s="2">
        <f>Reach[[#This Row],[Q1''2025]]-Reach[[#This Row],[Q4''2024]]</f>
        <v>0</v>
      </c>
    </row>
    <row r="293" spans="1:7" x14ac:dyDescent="0.45">
      <c r="A293" s="3" t="s">
        <v>120</v>
      </c>
      <c r="B293" s="2">
        <v>0</v>
      </c>
      <c r="C293" s="2">
        <v>0</v>
      </c>
      <c r="D293" s="2">
        <v>0</v>
      </c>
      <c r="E293" s="2">
        <v>0</v>
      </c>
      <c r="F293" s="2">
        <f>VLOOKUP(Reach[[#This Row],[Station]],'[1]Reach and Share'!$A$1:$B$562,2,0)</f>
        <v>0</v>
      </c>
      <c r="G293" s="2">
        <f>Reach[[#This Row],[Q1''2025]]-Reach[[#This Row],[Q4''2024]]</f>
        <v>0</v>
      </c>
    </row>
    <row r="294" spans="1:7" x14ac:dyDescent="0.45">
      <c r="A294" s="3" t="s">
        <v>110</v>
      </c>
      <c r="B294" s="2">
        <v>0</v>
      </c>
      <c r="C294" s="2">
        <v>0</v>
      </c>
      <c r="D294" s="2">
        <v>0</v>
      </c>
      <c r="E294" s="2">
        <v>0</v>
      </c>
      <c r="F294" s="2">
        <f>VLOOKUP(Reach[[#This Row],[Station]],'[1]Reach and Share'!$A$1:$B$562,2,0)</f>
        <v>0</v>
      </c>
      <c r="G294" s="2">
        <f>Reach[[#This Row],[Q1''2025]]-Reach[[#This Row],[Q4''2024]]</f>
        <v>0</v>
      </c>
    </row>
    <row r="295" spans="1:7" x14ac:dyDescent="0.45">
      <c r="A295" s="3" t="s">
        <v>182</v>
      </c>
      <c r="B295" s="2">
        <v>0</v>
      </c>
      <c r="C295" s="2">
        <v>0</v>
      </c>
      <c r="D295" s="2">
        <v>0</v>
      </c>
      <c r="E295" s="2">
        <v>0</v>
      </c>
      <c r="F295" s="2">
        <f>VLOOKUP(Reach[[#This Row],[Station]],'[1]Reach and Share'!$A$1:$B$562,2,0)</f>
        <v>0</v>
      </c>
      <c r="G295" s="2">
        <f>Reach[[#This Row],[Q1''2025]]-Reach[[#This Row],[Q4''2024]]</f>
        <v>0</v>
      </c>
    </row>
    <row r="296" spans="1:7" x14ac:dyDescent="0.45">
      <c r="A296" s="3" t="s">
        <v>481</v>
      </c>
      <c r="B296" s="2"/>
      <c r="D296" s="2">
        <v>0</v>
      </c>
      <c r="E296" s="2">
        <v>0</v>
      </c>
      <c r="F296" s="2">
        <f>VLOOKUP(Reach[[#This Row],[Station]],'[1]Reach and Share'!$A$1:$B$562,2,0)</f>
        <v>0</v>
      </c>
      <c r="G296" s="2">
        <f>Reach[[#This Row],[Q1''2025]]-Reach[[#This Row],[Q4''2024]]</f>
        <v>0</v>
      </c>
    </row>
    <row r="297" spans="1:7" x14ac:dyDescent="0.45">
      <c r="A297" s="3" t="s">
        <v>320</v>
      </c>
      <c r="B297" s="2">
        <v>0</v>
      </c>
      <c r="C297" s="2">
        <v>0</v>
      </c>
      <c r="D297" s="2">
        <v>0</v>
      </c>
      <c r="E297" s="2">
        <v>0</v>
      </c>
      <c r="F297" s="2">
        <f>VLOOKUP(Reach[[#This Row],[Station]],'[1]Reach and Share'!$A$1:$B$562,2,0)</f>
        <v>0</v>
      </c>
      <c r="G297" s="2">
        <f>Reach[[#This Row],[Q1''2025]]-Reach[[#This Row],[Q4''2024]]</f>
        <v>0</v>
      </c>
    </row>
    <row r="298" spans="1:7" x14ac:dyDescent="0.45">
      <c r="A298" s="3" t="s">
        <v>435</v>
      </c>
      <c r="B298" s="2"/>
      <c r="C298" s="2">
        <v>0</v>
      </c>
      <c r="D298" s="2">
        <v>0</v>
      </c>
      <c r="E298" s="2">
        <v>0</v>
      </c>
      <c r="F298" s="2">
        <f>VLOOKUP(Reach[[#This Row],[Station]],'[1]Reach and Share'!$A$1:$B$562,2,0)</f>
        <v>0</v>
      </c>
      <c r="G298" s="2">
        <f>Reach[[#This Row],[Q1''2025]]-Reach[[#This Row],[Q4''2024]]</f>
        <v>0</v>
      </c>
    </row>
    <row r="299" spans="1:7" x14ac:dyDescent="0.45">
      <c r="A299" s="3" t="s">
        <v>321</v>
      </c>
      <c r="B299" s="2">
        <v>0</v>
      </c>
      <c r="C299" s="2">
        <v>0</v>
      </c>
      <c r="D299" s="2">
        <v>0</v>
      </c>
      <c r="E299" s="2">
        <v>0</v>
      </c>
      <c r="F299" s="2">
        <f>VLOOKUP(Reach[[#This Row],[Station]],'[1]Reach and Share'!$A$1:$B$562,2,0)</f>
        <v>0</v>
      </c>
      <c r="G299" s="2">
        <f>Reach[[#This Row],[Q1''2025]]-Reach[[#This Row],[Q4''2024]]</f>
        <v>0</v>
      </c>
    </row>
    <row r="300" spans="1:7" x14ac:dyDescent="0.45">
      <c r="A300" s="3" t="s">
        <v>482</v>
      </c>
      <c r="B300" s="2"/>
      <c r="D300" s="2">
        <v>0</v>
      </c>
      <c r="E300" s="2">
        <v>0</v>
      </c>
      <c r="F300" s="2">
        <f>VLOOKUP(Reach[[#This Row],[Station]],'[1]Reach and Share'!$A$1:$B$562,2,0)</f>
        <v>0</v>
      </c>
      <c r="G300" s="2">
        <f>Reach[[#This Row],[Q1''2025]]-Reach[[#This Row],[Q4''2024]]</f>
        <v>0</v>
      </c>
    </row>
    <row r="301" spans="1:7" x14ac:dyDescent="0.45">
      <c r="A301" s="3" t="s">
        <v>322</v>
      </c>
      <c r="B301" s="2">
        <v>0</v>
      </c>
      <c r="C301" s="2">
        <v>0</v>
      </c>
      <c r="D301" s="2">
        <v>0</v>
      </c>
      <c r="E301" s="2">
        <v>0</v>
      </c>
      <c r="F301" s="2">
        <f>VLOOKUP(Reach[[#This Row],[Station]],'[1]Reach and Share'!$A$1:$B$562,2,0)</f>
        <v>0</v>
      </c>
      <c r="G301" s="2">
        <f>Reach[[#This Row],[Q1''2025]]-Reach[[#This Row],[Q4''2024]]</f>
        <v>0</v>
      </c>
    </row>
    <row r="302" spans="1:7" x14ac:dyDescent="0.45">
      <c r="A302" s="3" t="s">
        <v>290</v>
      </c>
      <c r="B302" s="2">
        <v>0</v>
      </c>
      <c r="C302" s="2">
        <v>0</v>
      </c>
      <c r="D302" s="2">
        <v>0</v>
      </c>
      <c r="E302" s="2">
        <v>0</v>
      </c>
      <c r="F302" s="2">
        <f>VLOOKUP(Reach[[#This Row],[Station]],'[1]Reach and Share'!$A$1:$B$562,2,0)</f>
        <v>0</v>
      </c>
      <c r="G302" s="2">
        <f>Reach[[#This Row],[Q1''2025]]-Reach[[#This Row],[Q4''2024]]</f>
        <v>0</v>
      </c>
    </row>
    <row r="303" spans="1:7" x14ac:dyDescent="0.45">
      <c r="A303" s="3" t="s">
        <v>289</v>
      </c>
      <c r="B303" s="2">
        <v>0</v>
      </c>
      <c r="C303" s="2">
        <v>0</v>
      </c>
      <c r="D303" s="2">
        <v>0</v>
      </c>
      <c r="E303" s="2">
        <v>0</v>
      </c>
      <c r="F303" s="2">
        <f>VLOOKUP(Reach[[#This Row],[Station]],'[1]Reach and Share'!$A$1:$B$562,2,0)</f>
        <v>0</v>
      </c>
      <c r="G303" s="2">
        <f>Reach[[#This Row],[Q1''2025]]-Reach[[#This Row],[Q4''2024]]</f>
        <v>0</v>
      </c>
    </row>
    <row r="304" spans="1:7" x14ac:dyDescent="0.45">
      <c r="A304" s="3" t="s">
        <v>220</v>
      </c>
      <c r="B304" s="2">
        <v>0</v>
      </c>
      <c r="C304" s="2">
        <v>0</v>
      </c>
      <c r="D304" s="2">
        <v>0</v>
      </c>
      <c r="E304" s="2">
        <v>0</v>
      </c>
      <c r="F304" s="2">
        <f>VLOOKUP(Reach[[#This Row],[Station]],'[1]Reach and Share'!$A$1:$B$562,2,0)</f>
        <v>0</v>
      </c>
      <c r="G304" s="2">
        <f>Reach[[#This Row],[Q1''2025]]-Reach[[#This Row],[Q4''2024]]</f>
        <v>0</v>
      </c>
    </row>
    <row r="305" spans="1:7" x14ac:dyDescent="0.45">
      <c r="A305" s="3" t="s">
        <v>291</v>
      </c>
      <c r="B305" s="2">
        <v>0</v>
      </c>
      <c r="C305" s="2">
        <v>0</v>
      </c>
      <c r="D305" s="2">
        <v>0</v>
      </c>
      <c r="E305" s="2">
        <v>0</v>
      </c>
      <c r="F305" s="2">
        <f>VLOOKUP(Reach[[#This Row],[Station]],'[1]Reach and Share'!$A$1:$B$562,2,0)</f>
        <v>0</v>
      </c>
      <c r="G305" s="2">
        <f>Reach[[#This Row],[Q1''2025]]-Reach[[#This Row],[Q4''2024]]</f>
        <v>0</v>
      </c>
    </row>
    <row r="306" spans="1:7" x14ac:dyDescent="0.45">
      <c r="A306" s="3" t="s">
        <v>167</v>
      </c>
      <c r="B306" s="2">
        <v>0</v>
      </c>
      <c r="C306" s="2">
        <v>0</v>
      </c>
      <c r="D306" s="2">
        <v>0</v>
      </c>
      <c r="E306" s="2">
        <v>0</v>
      </c>
      <c r="F306" s="2">
        <f>VLOOKUP(Reach[[#This Row],[Station]],'[1]Reach and Share'!$A$1:$B$562,2,0)</f>
        <v>0</v>
      </c>
      <c r="G306" s="2">
        <f>Reach[[#This Row],[Q1''2025]]-Reach[[#This Row],[Q4''2024]]</f>
        <v>0</v>
      </c>
    </row>
    <row r="307" spans="1:7" x14ac:dyDescent="0.45">
      <c r="A307" s="3" t="s">
        <v>318</v>
      </c>
      <c r="B307" s="2">
        <v>0</v>
      </c>
      <c r="C307" s="2">
        <v>0</v>
      </c>
      <c r="D307" s="2">
        <v>0</v>
      </c>
      <c r="E307" s="2">
        <v>0</v>
      </c>
      <c r="F307" s="2">
        <f>VLOOKUP(Reach[[#This Row],[Station]],'[1]Reach and Share'!$A$1:$B$562,2,0)</f>
        <v>0</v>
      </c>
      <c r="G307" s="2">
        <f>Reach[[#This Row],[Q1''2025]]-Reach[[#This Row],[Q4''2024]]</f>
        <v>0</v>
      </c>
    </row>
    <row r="308" spans="1:7" x14ac:dyDescent="0.45">
      <c r="A308" s="3" t="s">
        <v>82</v>
      </c>
      <c r="B308" s="2">
        <v>0</v>
      </c>
      <c r="C308" s="2">
        <v>0</v>
      </c>
      <c r="D308" s="2">
        <v>0</v>
      </c>
      <c r="E308" s="2">
        <v>0</v>
      </c>
      <c r="F308" s="2">
        <f>VLOOKUP(Reach[[#This Row],[Station]],'[1]Reach and Share'!$A$1:$B$562,2,0)</f>
        <v>0</v>
      </c>
      <c r="G308" s="2">
        <f>Reach[[#This Row],[Q1''2025]]-Reach[[#This Row],[Q4''2024]]</f>
        <v>0</v>
      </c>
    </row>
    <row r="309" spans="1:7" x14ac:dyDescent="0.45">
      <c r="A309" s="3" t="s">
        <v>323</v>
      </c>
      <c r="B309" s="2">
        <v>0</v>
      </c>
      <c r="C309" s="2">
        <v>0</v>
      </c>
      <c r="D309" s="2">
        <v>0</v>
      </c>
      <c r="E309" s="2">
        <v>0</v>
      </c>
      <c r="F309" s="2">
        <f>VLOOKUP(Reach[[#This Row],[Station]],'[1]Reach and Share'!$A$1:$B$562,2,0)</f>
        <v>0</v>
      </c>
      <c r="G309" s="2">
        <f>Reach[[#This Row],[Q1''2025]]-Reach[[#This Row],[Q4''2024]]</f>
        <v>0</v>
      </c>
    </row>
    <row r="310" spans="1:7" x14ac:dyDescent="0.45">
      <c r="A310" s="3" t="s">
        <v>330</v>
      </c>
      <c r="B310" s="2">
        <v>0</v>
      </c>
      <c r="C310" s="2">
        <v>0</v>
      </c>
      <c r="D310" s="2">
        <v>0</v>
      </c>
      <c r="E310" s="2">
        <v>0</v>
      </c>
      <c r="F310" s="2">
        <f>VLOOKUP(Reach[[#This Row],[Station]],'[1]Reach and Share'!$A$1:$B$562,2,0)</f>
        <v>0</v>
      </c>
      <c r="G310" s="2">
        <f>Reach[[#This Row],[Q1''2025]]-Reach[[#This Row],[Q4''2024]]</f>
        <v>0</v>
      </c>
    </row>
    <row r="311" spans="1:7" x14ac:dyDescent="0.45">
      <c r="A311" s="3" t="s">
        <v>329</v>
      </c>
      <c r="B311" s="2">
        <v>0</v>
      </c>
      <c r="C311" s="2">
        <v>0</v>
      </c>
      <c r="D311" s="2">
        <v>0</v>
      </c>
      <c r="E311" s="2">
        <v>0</v>
      </c>
      <c r="F311" s="2">
        <f>VLOOKUP(Reach[[#This Row],[Station]],'[1]Reach and Share'!$A$1:$B$562,2,0)</f>
        <v>0</v>
      </c>
      <c r="G311" s="2">
        <f>Reach[[#This Row],[Q1''2025]]-Reach[[#This Row],[Q4''2024]]</f>
        <v>0</v>
      </c>
    </row>
    <row r="312" spans="1:7" x14ac:dyDescent="0.45">
      <c r="A312" s="3" t="s">
        <v>326</v>
      </c>
      <c r="B312" s="2">
        <v>0</v>
      </c>
      <c r="C312" s="2">
        <v>0</v>
      </c>
      <c r="D312" s="2">
        <v>0</v>
      </c>
      <c r="E312" s="2">
        <v>0</v>
      </c>
      <c r="F312" s="2">
        <f>VLOOKUP(Reach[[#This Row],[Station]],'[1]Reach and Share'!$A$1:$B$562,2,0)</f>
        <v>0</v>
      </c>
      <c r="G312" s="2">
        <f>Reach[[#This Row],[Q1''2025]]-Reach[[#This Row],[Q4''2024]]</f>
        <v>0</v>
      </c>
    </row>
    <row r="313" spans="1:7" x14ac:dyDescent="0.45">
      <c r="A313" s="3" t="s">
        <v>87</v>
      </c>
      <c r="B313" s="2">
        <v>0</v>
      </c>
      <c r="C313" s="2">
        <v>0</v>
      </c>
      <c r="D313" s="2">
        <v>0</v>
      </c>
      <c r="E313" s="2">
        <v>0</v>
      </c>
      <c r="F313" s="2">
        <f>VLOOKUP(Reach[[#This Row],[Station]],'[1]Reach and Share'!$A$1:$B$562,2,0)</f>
        <v>0</v>
      </c>
      <c r="G313" s="2">
        <f>Reach[[#This Row],[Q1''2025]]-Reach[[#This Row],[Q4''2024]]</f>
        <v>0</v>
      </c>
    </row>
    <row r="314" spans="1:7" x14ac:dyDescent="0.45">
      <c r="A314" s="3" t="s">
        <v>328</v>
      </c>
      <c r="B314" s="2">
        <v>0</v>
      </c>
      <c r="C314" s="2">
        <v>0</v>
      </c>
      <c r="D314" s="2">
        <v>0</v>
      </c>
      <c r="E314" s="2">
        <v>0</v>
      </c>
      <c r="F314" s="2">
        <f>VLOOKUP(Reach[[#This Row],[Station]],'[1]Reach and Share'!$A$1:$B$562,2,0)</f>
        <v>0</v>
      </c>
      <c r="G314" s="2">
        <f>Reach[[#This Row],[Q1''2025]]-Reach[[#This Row],[Q4''2024]]</f>
        <v>0</v>
      </c>
    </row>
    <row r="315" spans="1:7" x14ac:dyDescent="0.45">
      <c r="A315" s="3" t="s">
        <v>332</v>
      </c>
      <c r="B315" s="2">
        <v>0</v>
      </c>
      <c r="C315" s="2">
        <v>0</v>
      </c>
      <c r="D315" s="2">
        <v>0</v>
      </c>
      <c r="E315" s="2">
        <v>0</v>
      </c>
      <c r="F315" s="2">
        <f>VLOOKUP(Reach[[#This Row],[Station]],'[1]Reach and Share'!$A$1:$B$562,2,0)</f>
        <v>0</v>
      </c>
      <c r="G315" s="2">
        <f>Reach[[#This Row],[Q1''2025]]-Reach[[#This Row],[Q4''2024]]</f>
        <v>0</v>
      </c>
    </row>
    <row r="316" spans="1:7" x14ac:dyDescent="0.45">
      <c r="A316" s="3" t="s">
        <v>331</v>
      </c>
      <c r="B316" s="2">
        <v>0</v>
      </c>
      <c r="C316" s="2">
        <v>0</v>
      </c>
      <c r="D316" s="2">
        <v>0</v>
      </c>
      <c r="E316" s="2">
        <v>0</v>
      </c>
      <c r="F316" s="2">
        <f>VLOOKUP(Reach[[#This Row],[Station]],'[1]Reach and Share'!$A$1:$B$562,2,0)</f>
        <v>0</v>
      </c>
      <c r="G316" s="2">
        <f>Reach[[#This Row],[Q1''2025]]-Reach[[#This Row],[Q4''2024]]</f>
        <v>0</v>
      </c>
    </row>
    <row r="317" spans="1:7" x14ac:dyDescent="0.45">
      <c r="A317" s="3" t="s">
        <v>233</v>
      </c>
      <c r="B317" s="2">
        <v>0</v>
      </c>
      <c r="C317" s="2">
        <v>0</v>
      </c>
      <c r="D317" s="2">
        <v>0</v>
      </c>
      <c r="E317" s="2">
        <v>0</v>
      </c>
      <c r="F317" s="2">
        <f>VLOOKUP(Reach[[#This Row],[Station]],'[1]Reach and Share'!$A$1:$B$562,2,0)</f>
        <v>0</v>
      </c>
      <c r="G317" s="2">
        <f>Reach[[#This Row],[Q1''2025]]-Reach[[#This Row],[Q4''2024]]</f>
        <v>0</v>
      </c>
    </row>
    <row r="318" spans="1:7" x14ac:dyDescent="0.45">
      <c r="A318" s="3" t="s">
        <v>193</v>
      </c>
      <c r="B318" s="2">
        <v>0</v>
      </c>
      <c r="C318" s="2">
        <v>0</v>
      </c>
      <c r="D318" s="2">
        <v>0</v>
      </c>
      <c r="E318" s="2">
        <v>0</v>
      </c>
      <c r="F318" s="2">
        <f>VLOOKUP(Reach[[#This Row],[Station]],'[1]Reach and Share'!$A$1:$B$562,2,0)</f>
        <v>0</v>
      </c>
      <c r="G318" s="2">
        <f>Reach[[#This Row],[Q1''2025]]-Reach[[#This Row],[Q4''2024]]</f>
        <v>0</v>
      </c>
    </row>
    <row r="319" spans="1:7" x14ac:dyDescent="0.45">
      <c r="A319" s="3" t="s">
        <v>325</v>
      </c>
      <c r="B319" s="2">
        <v>0</v>
      </c>
      <c r="C319" s="2">
        <v>0</v>
      </c>
      <c r="D319" s="2">
        <v>0</v>
      </c>
      <c r="E319" s="2">
        <v>0</v>
      </c>
      <c r="F319" s="2">
        <f>VLOOKUP(Reach[[#This Row],[Station]],'[1]Reach and Share'!$A$1:$B$562,2,0)</f>
        <v>0</v>
      </c>
      <c r="G319" s="2">
        <f>Reach[[#This Row],[Q1''2025]]-Reach[[#This Row],[Q4''2024]]</f>
        <v>0</v>
      </c>
    </row>
    <row r="320" spans="1:7" x14ac:dyDescent="0.45">
      <c r="A320" s="3" t="s">
        <v>484</v>
      </c>
      <c r="B320" s="2"/>
      <c r="D320" s="2">
        <v>0</v>
      </c>
      <c r="E320" s="2">
        <v>0</v>
      </c>
      <c r="F320" s="2">
        <f>VLOOKUP(Reach[[#This Row],[Station]],'[1]Reach and Share'!$A$1:$B$562,2,0)</f>
        <v>0</v>
      </c>
      <c r="G320" s="2">
        <f>Reach[[#This Row],[Q1''2025]]-Reach[[#This Row],[Q4''2024]]</f>
        <v>0</v>
      </c>
    </row>
    <row r="321" spans="1:7" x14ac:dyDescent="0.45">
      <c r="A321" s="3" t="s">
        <v>316</v>
      </c>
      <c r="B321" s="2">
        <v>0</v>
      </c>
      <c r="C321" s="2">
        <v>0</v>
      </c>
      <c r="D321" s="2">
        <v>0</v>
      </c>
      <c r="E321" s="2">
        <v>0</v>
      </c>
      <c r="F321" s="2">
        <f>VLOOKUP(Reach[[#This Row],[Station]],'[1]Reach and Share'!$A$1:$B$562,2,0)</f>
        <v>0</v>
      </c>
      <c r="G321" s="2">
        <f>Reach[[#This Row],[Q1''2025]]-Reach[[#This Row],[Q4''2024]]</f>
        <v>0</v>
      </c>
    </row>
    <row r="322" spans="1:7" x14ac:dyDescent="0.45">
      <c r="A322" s="3" t="s">
        <v>439</v>
      </c>
      <c r="B322" s="2"/>
      <c r="C322" s="2">
        <v>0</v>
      </c>
      <c r="D322" s="2">
        <v>0</v>
      </c>
      <c r="E322" s="2">
        <v>0</v>
      </c>
      <c r="F322" s="2">
        <f>VLOOKUP(Reach[[#This Row],[Station]],'[1]Reach and Share'!$A$1:$B$562,2,0)</f>
        <v>0</v>
      </c>
      <c r="G322" s="2">
        <f>Reach[[#This Row],[Q1''2025]]-Reach[[#This Row],[Q4''2024]]</f>
        <v>0</v>
      </c>
    </row>
    <row r="323" spans="1:7" x14ac:dyDescent="0.45">
      <c r="A323" s="3" t="s">
        <v>256</v>
      </c>
      <c r="B323" s="2">
        <v>0</v>
      </c>
      <c r="C323" s="2">
        <v>0</v>
      </c>
      <c r="D323" s="2">
        <v>8.9999999999999998E-4</v>
      </c>
      <c r="E323" s="2">
        <v>0</v>
      </c>
      <c r="F323" s="2">
        <f>VLOOKUP(Reach[[#This Row],[Station]],'[1]Reach and Share'!$A$1:$B$562,2,0)</f>
        <v>0</v>
      </c>
      <c r="G323" s="2">
        <f>Reach[[#This Row],[Q1''2025]]-Reach[[#This Row],[Q4''2024]]</f>
        <v>0</v>
      </c>
    </row>
    <row r="324" spans="1:7" x14ac:dyDescent="0.45">
      <c r="A324" s="3" t="s">
        <v>255</v>
      </c>
      <c r="B324" s="2">
        <v>0</v>
      </c>
      <c r="C324" s="2">
        <v>0</v>
      </c>
      <c r="D324" s="2">
        <v>0</v>
      </c>
      <c r="E324" s="2">
        <v>0</v>
      </c>
      <c r="F324" s="2">
        <f>VLOOKUP(Reach[[#This Row],[Station]],'[1]Reach and Share'!$A$1:$B$562,2,0)</f>
        <v>0</v>
      </c>
      <c r="G324" s="2">
        <f>Reach[[#This Row],[Q1''2025]]-Reach[[#This Row],[Q4''2024]]</f>
        <v>0</v>
      </c>
    </row>
    <row r="325" spans="1:7" x14ac:dyDescent="0.45">
      <c r="A325" s="3" t="s">
        <v>257</v>
      </c>
      <c r="B325" s="2">
        <v>0</v>
      </c>
      <c r="C325" s="2">
        <v>0</v>
      </c>
      <c r="D325" s="2">
        <v>0</v>
      </c>
      <c r="E325" s="2">
        <v>0</v>
      </c>
      <c r="F325" s="2">
        <f>VLOOKUP(Reach[[#This Row],[Station]],'[1]Reach and Share'!$A$1:$B$562,2,0)</f>
        <v>0</v>
      </c>
      <c r="G325" s="2">
        <f>Reach[[#This Row],[Q1''2025]]-Reach[[#This Row],[Q4''2024]]</f>
        <v>0</v>
      </c>
    </row>
    <row r="326" spans="1:7" x14ac:dyDescent="0.45">
      <c r="A326" s="3" t="s">
        <v>259</v>
      </c>
      <c r="B326" s="2">
        <v>0</v>
      </c>
      <c r="C326" s="2">
        <v>0</v>
      </c>
      <c r="D326" s="2">
        <v>0</v>
      </c>
      <c r="E326" s="2">
        <v>0</v>
      </c>
      <c r="F326" s="2">
        <f>VLOOKUP(Reach[[#This Row],[Station]],'[1]Reach and Share'!$A$1:$B$562,2,0)</f>
        <v>0</v>
      </c>
      <c r="G326" s="2">
        <f>Reach[[#This Row],[Q1''2025]]-Reach[[#This Row],[Q4''2024]]</f>
        <v>0</v>
      </c>
    </row>
    <row r="327" spans="1:7" x14ac:dyDescent="0.45">
      <c r="A327" s="3" t="s">
        <v>258</v>
      </c>
      <c r="B327" s="2">
        <v>0</v>
      </c>
      <c r="C327" s="2">
        <v>0</v>
      </c>
      <c r="D327" s="2">
        <v>0</v>
      </c>
      <c r="E327" s="2">
        <v>0</v>
      </c>
      <c r="F327" s="2">
        <f>VLOOKUP(Reach[[#This Row],[Station]],'[1]Reach and Share'!$A$1:$B$562,2,0)</f>
        <v>0</v>
      </c>
      <c r="G327" s="2">
        <f>Reach[[#This Row],[Q1''2025]]-Reach[[#This Row],[Q4''2024]]</f>
        <v>0</v>
      </c>
    </row>
    <row r="328" spans="1:7" x14ac:dyDescent="0.45">
      <c r="A328" s="3" t="s">
        <v>511</v>
      </c>
      <c r="B328" s="2"/>
      <c r="E328" s="2">
        <v>0</v>
      </c>
      <c r="F328" s="2">
        <f>VLOOKUP(Reach[[#This Row],[Station]],'[1]Reach and Share'!$A$1:$B$562,2,0)</f>
        <v>0</v>
      </c>
      <c r="G328" s="2">
        <f>Reach[[#This Row],[Q1''2025]]-Reach[[#This Row],[Q4''2024]]</f>
        <v>0</v>
      </c>
    </row>
    <row r="329" spans="1:7" x14ac:dyDescent="0.45">
      <c r="A329" s="3" t="s">
        <v>246</v>
      </c>
      <c r="B329" s="2">
        <v>0</v>
      </c>
      <c r="C329" s="2">
        <v>0</v>
      </c>
      <c r="D329" s="2">
        <v>0</v>
      </c>
      <c r="E329" s="2">
        <v>0</v>
      </c>
      <c r="F329" s="2">
        <f>VLOOKUP(Reach[[#This Row],[Station]],'[1]Reach and Share'!$A$1:$B$562,2,0)</f>
        <v>0</v>
      </c>
      <c r="G329" s="2">
        <f>Reach[[#This Row],[Q1''2025]]-Reach[[#This Row],[Q4''2024]]</f>
        <v>0</v>
      </c>
    </row>
    <row r="330" spans="1:7" x14ac:dyDescent="0.45">
      <c r="A330" s="3" t="s">
        <v>447</v>
      </c>
      <c r="B330" s="2"/>
      <c r="C330" s="2">
        <v>0</v>
      </c>
      <c r="D330" s="2">
        <v>0</v>
      </c>
      <c r="E330" s="2">
        <v>0</v>
      </c>
      <c r="F330" s="2">
        <f>VLOOKUP(Reach[[#This Row],[Station]],'[1]Reach and Share'!$A$1:$B$562,2,0)</f>
        <v>0</v>
      </c>
      <c r="G330" s="2">
        <f>Reach[[#This Row],[Q1''2025]]-Reach[[#This Row],[Q4''2024]]</f>
        <v>0</v>
      </c>
    </row>
    <row r="331" spans="1:7" x14ac:dyDescent="0.45">
      <c r="A331" s="3" t="s">
        <v>253</v>
      </c>
      <c r="B331" s="2">
        <v>0</v>
      </c>
      <c r="C331" s="2">
        <v>0</v>
      </c>
      <c r="D331" s="2">
        <v>0</v>
      </c>
      <c r="E331" s="2">
        <v>0</v>
      </c>
      <c r="F331" s="2">
        <f>VLOOKUP(Reach[[#This Row],[Station]],'[1]Reach and Share'!$A$1:$B$562,2,0)</f>
        <v>0</v>
      </c>
      <c r="G331" s="2">
        <f>Reach[[#This Row],[Q1''2025]]-Reach[[#This Row],[Q4''2024]]</f>
        <v>0</v>
      </c>
    </row>
    <row r="332" spans="1:7" x14ac:dyDescent="0.45">
      <c r="A332" s="3" t="s">
        <v>464</v>
      </c>
      <c r="B332" s="2"/>
      <c r="D332" s="2">
        <v>0</v>
      </c>
      <c r="E332" s="2">
        <v>0</v>
      </c>
      <c r="F332" s="2">
        <f>VLOOKUP(Reach[[#This Row],[Station]],'[1]Reach and Share'!$A$1:$B$562,2,0)</f>
        <v>0</v>
      </c>
      <c r="G332" s="2">
        <f>Reach[[#This Row],[Q1''2025]]-Reach[[#This Row],[Q4''2024]]</f>
        <v>0</v>
      </c>
    </row>
    <row r="333" spans="1:7" x14ac:dyDescent="0.45">
      <c r="A333" s="3" t="s">
        <v>254</v>
      </c>
      <c r="B333" s="2">
        <v>0</v>
      </c>
      <c r="C333" s="2">
        <v>0</v>
      </c>
      <c r="D333" s="2">
        <v>0</v>
      </c>
      <c r="E333" s="2">
        <v>0</v>
      </c>
      <c r="F333" s="2">
        <f>VLOOKUP(Reach[[#This Row],[Station]],'[1]Reach and Share'!$A$1:$B$562,2,0)</f>
        <v>0</v>
      </c>
      <c r="G333" s="2">
        <f>Reach[[#This Row],[Q1''2025]]-Reach[[#This Row],[Q4''2024]]</f>
        <v>0</v>
      </c>
    </row>
    <row r="334" spans="1:7" x14ac:dyDescent="0.45">
      <c r="A334" s="3" t="s">
        <v>26</v>
      </c>
      <c r="B334" s="2">
        <v>1E-3</v>
      </c>
      <c r="C334" s="2">
        <v>0</v>
      </c>
      <c r="D334" s="2">
        <v>0</v>
      </c>
      <c r="E334" s="2">
        <v>0</v>
      </c>
      <c r="F334" s="2">
        <f>VLOOKUP(Reach[[#This Row],[Station]],'[1]Reach and Share'!$A$1:$B$562,2,0)</f>
        <v>0</v>
      </c>
      <c r="G334" s="2">
        <f>Reach[[#This Row],[Q1''2025]]-Reach[[#This Row],[Q4''2024]]</f>
        <v>0</v>
      </c>
    </row>
    <row r="335" spans="1:7" x14ac:dyDescent="0.45">
      <c r="A335" s="3" t="s">
        <v>434</v>
      </c>
      <c r="B335" s="2"/>
      <c r="C335" s="2">
        <v>0</v>
      </c>
      <c r="D335" s="2">
        <v>0</v>
      </c>
      <c r="E335" s="2">
        <v>0</v>
      </c>
      <c r="F335" s="2">
        <f>VLOOKUP(Reach[[#This Row],[Station]],'[1]Reach and Share'!$A$1:$B$562,2,0)</f>
        <v>0</v>
      </c>
      <c r="G335" s="2">
        <f>Reach[[#This Row],[Q1''2025]]-Reach[[#This Row],[Q4''2024]]</f>
        <v>0</v>
      </c>
    </row>
    <row r="336" spans="1:7" x14ac:dyDescent="0.45">
      <c r="A336" s="3" t="s">
        <v>448</v>
      </c>
      <c r="B336" s="2"/>
      <c r="C336" s="2">
        <v>0</v>
      </c>
      <c r="D336" s="2">
        <v>0</v>
      </c>
      <c r="E336" s="2">
        <v>0</v>
      </c>
      <c r="F336" s="2">
        <f>VLOOKUP(Reach[[#This Row],[Station]],'[1]Reach and Share'!$A$1:$B$562,2,0)</f>
        <v>0</v>
      </c>
      <c r="G336" s="2">
        <f>Reach[[#This Row],[Q1''2025]]-Reach[[#This Row],[Q4''2024]]</f>
        <v>0</v>
      </c>
    </row>
    <row r="337" spans="1:7" x14ac:dyDescent="0.45">
      <c r="A337" s="3" t="s">
        <v>231</v>
      </c>
      <c r="B337" s="2">
        <v>0</v>
      </c>
      <c r="C337" s="2">
        <v>0</v>
      </c>
      <c r="D337" s="2">
        <v>0</v>
      </c>
      <c r="E337" s="2">
        <v>0</v>
      </c>
      <c r="F337" s="2">
        <f>VLOOKUP(Reach[[#This Row],[Station]],'[1]Reach and Share'!$A$1:$B$562,2,0)</f>
        <v>0</v>
      </c>
      <c r="G337" s="2">
        <f>Reach[[#This Row],[Q1''2025]]-Reach[[#This Row],[Q4''2024]]</f>
        <v>0</v>
      </c>
    </row>
    <row r="338" spans="1:7" x14ac:dyDescent="0.45">
      <c r="A338" s="3" t="s">
        <v>498</v>
      </c>
      <c r="B338" s="2"/>
      <c r="E338" s="2">
        <v>0</v>
      </c>
      <c r="F338" s="2">
        <f>VLOOKUP(Reach[[#This Row],[Station]],'[1]Reach and Share'!$A$1:$B$562,2,0)</f>
        <v>0</v>
      </c>
      <c r="G338" s="2">
        <f>Reach[[#This Row],[Q1''2025]]-Reach[[#This Row],[Q4''2024]]</f>
        <v>0</v>
      </c>
    </row>
    <row r="339" spans="1:7" x14ac:dyDescent="0.45">
      <c r="A339" s="3" t="s">
        <v>170</v>
      </c>
      <c r="B339" s="2">
        <v>0</v>
      </c>
      <c r="C339" s="2">
        <v>0</v>
      </c>
      <c r="D339" s="2">
        <v>0</v>
      </c>
      <c r="E339" s="2">
        <v>0</v>
      </c>
      <c r="F339" s="2">
        <f>VLOOKUP(Reach[[#This Row],[Station]],'[1]Reach and Share'!$A$1:$B$562,2,0)</f>
        <v>0</v>
      </c>
      <c r="G339" s="2">
        <f>Reach[[#This Row],[Q1''2025]]-Reach[[#This Row],[Q4''2024]]</f>
        <v>0</v>
      </c>
    </row>
    <row r="340" spans="1:7" x14ac:dyDescent="0.45">
      <c r="A340" s="3" t="s">
        <v>81</v>
      </c>
      <c r="B340" s="2">
        <v>0</v>
      </c>
      <c r="C340" s="2">
        <v>0</v>
      </c>
      <c r="D340" s="2">
        <v>0</v>
      </c>
      <c r="E340" s="2">
        <v>0</v>
      </c>
      <c r="F340" s="2">
        <f>VLOOKUP(Reach[[#This Row],[Station]],'[1]Reach and Share'!$A$1:$B$562,2,0)</f>
        <v>0</v>
      </c>
      <c r="G340" s="2">
        <f>Reach[[#This Row],[Q1''2025]]-Reach[[#This Row],[Q4''2024]]</f>
        <v>0</v>
      </c>
    </row>
    <row r="341" spans="1:7" x14ac:dyDescent="0.45">
      <c r="A341" s="3" t="s">
        <v>228</v>
      </c>
      <c r="B341" s="2">
        <v>0</v>
      </c>
      <c r="C341" s="2">
        <v>0</v>
      </c>
      <c r="D341" s="2">
        <v>0</v>
      </c>
      <c r="E341" s="2">
        <v>0</v>
      </c>
      <c r="F341" s="2">
        <f>VLOOKUP(Reach[[#This Row],[Station]],'[1]Reach and Share'!$A$1:$B$562,2,0)</f>
        <v>0</v>
      </c>
      <c r="G341" s="2">
        <f>Reach[[#This Row],[Q1''2025]]-Reach[[#This Row],[Q4''2024]]</f>
        <v>0</v>
      </c>
    </row>
    <row r="342" spans="1:7" x14ac:dyDescent="0.45">
      <c r="A342" s="3" t="s">
        <v>164</v>
      </c>
      <c r="B342" s="2">
        <v>0</v>
      </c>
      <c r="C342" s="2">
        <v>0</v>
      </c>
      <c r="D342" s="2">
        <v>0</v>
      </c>
      <c r="E342" s="2">
        <v>0</v>
      </c>
      <c r="F342" s="2">
        <f>VLOOKUP(Reach[[#This Row],[Station]],'[1]Reach and Share'!$A$1:$B$562,2,0)</f>
        <v>0</v>
      </c>
      <c r="G342" s="2">
        <f>Reach[[#This Row],[Q1''2025]]-Reach[[#This Row],[Q4''2024]]</f>
        <v>0</v>
      </c>
    </row>
    <row r="343" spans="1:7" x14ac:dyDescent="0.45">
      <c r="A343" s="3" t="s">
        <v>262</v>
      </c>
      <c r="B343" s="2">
        <v>0</v>
      </c>
      <c r="C343" s="2">
        <v>0</v>
      </c>
      <c r="D343" s="2">
        <v>0</v>
      </c>
      <c r="E343" s="2">
        <v>0</v>
      </c>
      <c r="F343" s="2">
        <f>VLOOKUP(Reach[[#This Row],[Station]],'[1]Reach and Share'!$A$1:$B$562,2,0)</f>
        <v>0</v>
      </c>
      <c r="G343" s="2">
        <f>Reach[[#This Row],[Q1''2025]]-Reach[[#This Row],[Q4''2024]]</f>
        <v>0</v>
      </c>
    </row>
    <row r="344" spans="1:7" x14ac:dyDescent="0.45">
      <c r="A344" s="3" t="s">
        <v>261</v>
      </c>
      <c r="B344" s="2">
        <v>0</v>
      </c>
      <c r="C344" s="2">
        <v>0</v>
      </c>
      <c r="D344" s="2">
        <v>0</v>
      </c>
      <c r="E344" s="2">
        <v>0</v>
      </c>
      <c r="F344" s="2">
        <f>VLOOKUP(Reach[[#This Row],[Station]],'[1]Reach and Share'!$A$1:$B$562,2,0)</f>
        <v>0</v>
      </c>
      <c r="G344" s="2">
        <f>Reach[[#This Row],[Q1''2025]]-Reach[[#This Row],[Q4''2024]]</f>
        <v>0</v>
      </c>
    </row>
    <row r="345" spans="1:7" x14ac:dyDescent="0.45">
      <c r="A345" s="3" t="s">
        <v>260</v>
      </c>
      <c r="B345" s="2">
        <v>0</v>
      </c>
      <c r="C345" s="2">
        <v>0</v>
      </c>
      <c r="D345" s="2">
        <v>0</v>
      </c>
      <c r="E345" s="2">
        <v>0</v>
      </c>
      <c r="F345" s="2">
        <f>VLOOKUP(Reach[[#This Row],[Station]],'[1]Reach and Share'!$A$1:$B$562,2,0)</f>
        <v>0</v>
      </c>
      <c r="G345" s="2">
        <f>Reach[[#This Row],[Q1''2025]]-Reach[[#This Row],[Q4''2024]]</f>
        <v>0</v>
      </c>
    </row>
    <row r="346" spans="1:7" x14ac:dyDescent="0.45">
      <c r="A346" s="3" t="s">
        <v>480</v>
      </c>
      <c r="B346" s="2"/>
      <c r="D346" s="2">
        <v>0</v>
      </c>
      <c r="E346" s="2">
        <v>0</v>
      </c>
      <c r="F346" s="2">
        <f>VLOOKUP(Reach[[#This Row],[Station]],'[1]Reach and Share'!$A$1:$B$562,2,0)</f>
        <v>0</v>
      </c>
      <c r="G346" s="2">
        <f>Reach[[#This Row],[Q1''2025]]-Reach[[#This Row],[Q4''2024]]</f>
        <v>0</v>
      </c>
    </row>
    <row r="347" spans="1:7" x14ac:dyDescent="0.45">
      <c r="A347" s="3" t="s">
        <v>263</v>
      </c>
      <c r="B347" s="2">
        <v>0</v>
      </c>
      <c r="C347" s="2">
        <v>5.9999999999999995E-4</v>
      </c>
      <c r="D347" s="2">
        <v>0</v>
      </c>
      <c r="E347" s="2">
        <v>0</v>
      </c>
      <c r="F347" s="2">
        <f>VLOOKUP(Reach[[#This Row],[Station]],'[1]Reach and Share'!$A$1:$B$562,2,0)</f>
        <v>0</v>
      </c>
      <c r="G347" s="2">
        <f>Reach[[#This Row],[Q1''2025]]-Reach[[#This Row],[Q4''2024]]</f>
        <v>0</v>
      </c>
    </row>
    <row r="348" spans="1:7" x14ac:dyDescent="0.45">
      <c r="A348" s="3" t="s">
        <v>185</v>
      </c>
      <c r="B348" s="2">
        <v>0</v>
      </c>
      <c r="C348" s="2">
        <v>0</v>
      </c>
      <c r="D348" s="2">
        <v>0</v>
      </c>
      <c r="E348" s="2">
        <v>0</v>
      </c>
      <c r="F348" s="2">
        <f>VLOOKUP(Reach[[#This Row],[Station]],'[1]Reach and Share'!$A$1:$B$562,2,0)</f>
        <v>0</v>
      </c>
      <c r="G348" s="2">
        <f>Reach[[#This Row],[Q1''2025]]-Reach[[#This Row],[Q4''2024]]</f>
        <v>0</v>
      </c>
    </row>
    <row r="349" spans="1:7" x14ac:dyDescent="0.45">
      <c r="A349" s="3" t="s">
        <v>174</v>
      </c>
      <c r="B349" s="2">
        <v>0</v>
      </c>
      <c r="C349" s="2">
        <v>0</v>
      </c>
      <c r="D349" s="2">
        <v>0</v>
      </c>
      <c r="E349" s="2">
        <v>0</v>
      </c>
      <c r="F349" s="2">
        <f>VLOOKUP(Reach[[#This Row],[Station]],'[1]Reach and Share'!$A$1:$B$562,2,0)</f>
        <v>0</v>
      </c>
      <c r="G349" s="2">
        <f>Reach[[#This Row],[Q1''2025]]-Reach[[#This Row],[Q4''2024]]</f>
        <v>0</v>
      </c>
    </row>
    <row r="350" spans="1:7" x14ac:dyDescent="0.45">
      <c r="A350" s="3" t="s">
        <v>334</v>
      </c>
      <c r="B350" s="2">
        <v>0</v>
      </c>
      <c r="C350" s="2">
        <v>0</v>
      </c>
      <c r="D350" s="2">
        <v>0</v>
      </c>
      <c r="E350" s="2">
        <v>0</v>
      </c>
      <c r="F350" s="2">
        <f>VLOOKUP(Reach[[#This Row],[Station]],'[1]Reach and Share'!$A$1:$B$562,2,0)</f>
        <v>0</v>
      </c>
      <c r="G350" s="2">
        <f>Reach[[#This Row],[Q1''2025]]-Reach[[#This Row],[Q4''2024]]</f>
        <v>0</v>
      </c>
    </row>
    <row r="351" spans="1:7" x14ac:dyDescent="0.45">
      <c r="A351" s="3" t="s">
        <v>307</v>
      </c>
      <c r="B351" s="2">
        <v>0</v>
      </c>
      <c r="C351" s="2">
        <v>0</v>
      </c>
      <c r="D351" s="2">
        <v>0</v>
      </c>
      <c r="E351" s="2">
        <v>0</v>
      </c>
      <c r="F351" s="2">
        <f>VLOOKUP(Reach[[#This Row],[Station]],'[1]Reach and Share'!$A$1:$B$562,2,0)</f>
        <v>0</v>
      </c>
      <c r="G351" s="2">
        <f>Reach[[#This Row],[Q1''2025]]-Reach[[#This Row],[Q4''2024]]</f>
        <v>0</v>
      </c>
    </row>
    <row r="352" spans="1:7" x14ac:dyDescent="0.45">
      <c r="A352" s="3" t="s">
        <v>488</v>
      </c>
      <c r="B352" s="2"/>
      <c r="D352" s="2">
        <v>0</v>
      </c>
      <c r="E352" s="2">
        <v>0</v>
      </c>
      <c r="F352" s="2">
        <f>VLOOKUP(Reach[[#This Row],[Station]],'[1]Reach and Share'!$A$1:$B$562,2,0)</f>
        <v>0</v>
      </c>
      <c r="G352" s="2">
        <f>Reach[[#This Row],[Q1''2025]]-Reach[[#This Row],[Q4''2024]]</f>
        <v>0</v>
      </c>
    </row>
    <row r="353" spans="1:7" x14ac:dyDescent="0.45">
      <c r="A353" s="3" t="s">
        <v>304</v>
      </c>
      <c r="B353" s="2">
        <v>0</v>
      </c>
      <c r="C353" s="2">
        <v>0</v>
      </c>
      <c r="D353" s="2">
        <v>0</v>
      </c>
      <c r="E353" s="2">
        <v>0</v>
      </c>
      <c r="F353" s="2">
        <f>VLOOKUP(Reach[[#This Row],[Station]],'[1]Reach and Share'!$A$1:$B$562,2,0)</f>
        <v>0</v>
      </c>
      <c r="G353" s="2">
        <f>Reach[[#This Row],[Q1''2025]]-Reach[[#This Row],[Q4''2024]]</f>
        <v>0</v>
      </c>
    </row>
    <row r="354" spans="1:7" x14ac:dyDescent="0.45">
      <c r="A354" s="3" t="s">
        <v>152</v>
      </c>
      <c r="B354" s="2">
        <v>0</v>
      </c>
      <c r="C354" s="2">
        <v>0</v>
      </c>
      <c r="D354" s="2">
        <v>0</v>
      </c>
      <c r="E354" s="2">
        <v>0</v>
      </c>
      <c r="F354" s="2">
        <f>VLOOKUP(Reach[[#This Row],[Station]],'[1]Reach and Share'!$A$1:$B$562,2,0)</f>
        <v>0</v>
      </c>
      <c r="G354" s="2">
        <f>Reach[[#This Row],[Q1''2025]]-Reach[[#This Row],[Q4''2024]]</f>
        <v>0</v>
      </c>
    </row>
    <row r="355" spans="1:7" x14ac:dyDescent="0.45">
      <c r="A355" s="3" t="s">
        <v>149</v>
      </c>
      <c r="B355" s="2">
        <v>0</v>
      </c>
      <c r="C355" s="2">
        <v>0</v>
      </c>
      <c r="D355" s="2">
        <v>0</v>
      </c>
      <c r="E355" s="2">
        <v>0</v>
      </c>
      <c r="F355" s="2">
        <f>VLOOKUP(Reach[[#This Row],[Station]],'[1]Reach and Share'!$A$1:$B$562,2,0)</f>
        <v>0</v>
      </c>
      <c r="G355" s="2">
        <f>Reach[[#This Row],[Q1''2025]]-Reach[[#This Row],[Q4''2024]]</f>
        <v>0</v>
      </c>
    </row>
    <row r="356" spans="1:7" x14ac:dyDescent="0.45">
      <c r="A356" s="3" t="s">
        <v>310</v>
      </c>
      <c r="B356" s="2">
        <v>0</v>
      </c>
      <c r="C356" s="2">
        <v>0</v>
      </c>
      <c r="D356" s="2">
        <v>0</v>
      </c>
      <c r="E356" s="2">
        <v>0</v>
      </c>
      <c r="F356" s="2">
        <f>VLOOKUP(Reach[[#This Row],[Station]],'[1]Reach and Share'!$A$1:$B$562,2,0)</f>
        <v>0</v>
      </c>
      <c r="G356" s="2">
        <f>Reach[[#This Row],[Q1''2025]]-Reach[[#This Row],[Q4''2024]]</f>
        <v>0</v>
      </c>
    </row>
    <row r="357" spans="1:7" x14ac:dyDescent="0.45">
      <c r="A357" s="3" t="s">
        <v>309</v>
      </c>
      <c r="B357" s="2">
        <v>0</v>
      </c>
      <c r="C357" s="2">
        <v>0</v>
      </c>
      <c r="D357" s="2">
        <v>1.8E-3</v>
      </c>
      <c r="E357" s="2">
        <v>0</v>
      </c>
      <c r="F357" s="2">
        <f>VLOOKUP(Reach[[#This Row],[Station]],'[1]Reach and Share'!$A$1:$B$562,2,0)</f>
        <v>0</v>
      </c>
      <c r="G357" s="2">
        <f>Reach[[#This Row],[Q1''2025]]-Reach[[#This Row],[Q4''2024]]</f>
        <v>0</v>
      </c>
    </row>
    <row r="358" spans="1:7" x14ac:dyDescent="0.45">
      <c r="A358" s="3" t="s">
        <v>235</v>
      </c>
      <c r="B358" s="2">
        <v>0</v>
      </c>
      <c r="C358" s="2">
        <v>0</v>
      </c>
      <c r="D358" s="2">
        <v>0</v>
      </c>
      <c r="E358" s="2">
        <v>0</v>
      </c>
      <c r="F358" s="2">
        <f>VLOOKUP(Reach[[#This Row],[Station]],'[1]Reach and Share'!$A$1:$B$562,2,0)</f>
        <v>0</v>
      </c>
      <c r="G358" s="2">
        <f>Reach[[#This Row],[Q1''2025]]-Reach[[#This Row],[Q4''2024]]</f>
        <v>0</v>
      </c>
    </row>
    <row r="359" spans="1:7" x14ac:dyDescent="0.45">
      <c r="A359" s="3" t="s">
        <v>301</v>
      </c>
      <c r="B359" s="2">
        <v>0</v>
      </c>
      <c r="C359" s="2">
        <v>5.0000000000000001E-4</v>
      </c>
      <c r="D359" s="2">
        <v>0</v>
      </c>
      <c r="E359" s="2">
        <v>0</v>
      </c>
      <c r="F359" s="2">
        <f>VLOOKUP(Reach[[#This Row],[Station]],'[1]Reach and Share'!$A$1:$B$562,2,0)</f>
        <v>0</v>
      </c>
      <c r="G359" s="2">
        <f>Reach[[#This Row],[Q1''2025]]-Reach[[#This Row],[Q4''2024]]</f>
        <v>0</v>
      </c>
    </row>
    <row r="360" spans="1:7" x14ac:dyDescent="0.45">
      <c r="A360" s="3" t="s">
        <v>300</v>
      </c>
      <c r="B360" s="2">
        <v>0</v>
      </c>
      <c r="C360" s="2">
        <v>0</v>
      </c>
      <c r="D360" s="2">
        <v>0</v>
      </c>
      <c r="E360" s="2">
        <v>0</v>
      </c>
      <c r="F360" s="2">
        <f>VLOOKUP(Reach[[#This Row],[Station]],'[1]Reach and Share'!$A$1:$B$562,2,0)</f>
        <v>0</v>
      </c>
      <c r="G360" s="2">
        <f>Reach[[#This Row],[Q1''2025]]-Reach[[#This Row],[Q4''2024]]</f>
        <v>0</v>
      </c>
    </row>
    <row r="361" spans="1:7" x14ac:dyDescent="0.45">
      <c r="A361" s="3" t="s">
        <v>16</v>
      </c>
      <c r="B361" s="2">
        <v>1E-3</v>
      </c>
      <c r="C361" s="2">
        <v>0</v>
      </c>
      <c r="D361" s="2">
        <v>0</v>
      </c>
      <c r="E361" s="2">
        <v>0</v>
      </c>
      <c r="F361" s="2">
        <f>VLOOKUP(Reach[[#This Row],[Station]],'[1]Reach and Share'!$A$1:$B$562,2,0)</f>
        <v>0</v>
      </c>
      <c r="G361" s="2">
        <f>Reach[[#This Row],[Q1''2025]]-Reach[[#This Row],[Q4''2024]]</f>
        <v>0</v>
      </c>
    </row>
    <row r="362" spans="1:7" x14ac:dyDescent="0.45">
      <c r="A362" s="3" t="s">
        <v>302</v>
      </c>
      <c r="B362" s="2">
        <v>0</v>
      </c>
      <c r="C362" s="2">
        <v>0</v>
      </c>
      <c r="D362" s="2">
        <v>0</v>
      </c>
      <c r="E362" s="2">
        <v>0</v>
      </c>
      <c r="F362" s="2">
        <f>VLOOKUP(Reach[[#This Row],[Station]],'[1]Reach and Share'!$A$1:$B$562,2,0)</f>
        <v>0</v>
      </c>
      <c r="G362" s="2">
        <f>Reach[[#This Row],[Q1''2025]]-Reach[[#This Row],[Q4''2024]]</f>
        <v>0</v>
      </c>
    </row>
    <row r="363" spans="1:7" x14ac:dyDescent="0.45">
      <c r="A363" s="3" t="s">
        <v>80</v>
      </c>
      <c r="B363" s="2">
        <v>0</v>
      </c>
      <c r="C363" s="2">
        <v>0</v>
      </c>
      <c r="D363" s="2">
        <v>0</v>
      </c>
      <c r="E363" s="2">
        <v>0</v>
      </c>
      <c r="F363" s="2">
        <f>VLOOKUP(Reach[[#This Row],[Station]],'[1]Reach and Share'!$A$1:$B$562,2,0)</f>
        <v>0</v>
      </c>
      <c r="G363" s="2">
        <f>Reach[[#This Row],[Q1''2025]]-Reach[[#This Row],[Q4''2024]]</f>
        <v>0</v>
      </c>
    </row>
    <row r="364" spans="1:7" x14ac:dyDescent="0.45">
      <c r="A364" s="3" t="s">
        <v>292</v>
      </c>
      <c r="B364" s="2">
        <v>0</v>
      </c>
      <c r="C364" s="2">
        <v>0</v>
      </c>
      <c r="D364" s="2">
        <v>0</v>
      </c>
      <c r="E364" s="2">
        <v>0</v>
      </c>
      <c r="F364" s="2">
        <f>VLOOKUP(Reach[[#This Row],[Station]],'[1]Reach and Share'!$A$1:$B$562,2,0)</f>
        <v>0</v>
      </c>
      <c r="G364" s="2">
        <f>Reach[[#This Row],[Q1''2025]]-Reach[[#This Row],[Q4''2024]]</f>
        <v>0</v>
      </c>
    </row>
    <row r="365" spans="1:7" x14ac:dyDescent="0.45">
      <c r="A365" s="3" t="s">
        <v>487</v>
      </c>
      <c r="B365" s="2"/>
      <c r="D365" s="2">
        <v>0</v>
      </c>
      <c r="E365" s="2">
        <v>0</v>
      </c>
      <c r="F365" s="2">
        <f>VLOOKUP(Reach[[#This Row],[Station]],'[1]Reach and Share'!$A$1:$B$562,2,0)</f>
        <v>0</v>
      </c>
      <c r="G365" s="2">
        <f>Reach[[#This Row],[Q1''2025]]-Reach[[#This Row],[Q4''2024]]</f>
        <v>0</v>
      </c>
    </row>
    <row r="366" spans="1:7" x14ac:dyDescent="0.45">
      <c r="A366" s="3" t="s">
        <v>499</v>
      </c>
      <c r="B366" s="2"/>
      <c r="E366" s="2">
        <v>0</v>
      </c>
      <c r="F366" s="2">
        <f>VLOOKUP(Reach[[#This Row],[Station]],'[1]Reach and Share'!$A$1:$B$562,2,0)</f>
        <v>0</v>
      </c>
      <c r="G366" s="2">
        <f>Reach[[#This Row],[Q1''2025]]-Reach[[#This Row],[Q4''2024]]</f>
        <v>0</v>
      </c>
    </row>
    <row r="367" spans="1:7" x14ac:dyDescent="0.45">
      <c r="A367" s="3" t="s">
        <v>312</v>
      </c>
      <c r="B367" s="2">
        <v>0</v>
      </c>
      <c r="C367" s="2">
        <v>0</v>
      </c>
      <c r="D367" s="2">
        <v>0</v>
      </c>
      <c r="E367" s="2">
        <v>0</v>
      </c>
      <c r="F367" s="2">
        <f>VLOOKUP(Reach[[#This Row],[Station]],'[1]Reach and Share'!$A$1:$B$562,2,0)</f>
        <v>0</v>
      </c>
      <c r="G367" s="2">
        <f>Reach[[#This Row],[Q1''2025]]-Reach[[#This Row],[Q4''2024]]</f>
        <v>0</v>
      </c>
    </row>
    <row r="368" spans="1:7" x14ac:dyDescent="0.45">
      <c r="A368" s="3" t="s">
        <v>306</v>
      </c>
      <c r="B368" s="2">
        <v>0</v>
      </c>
      <c r="C368" s="2">
        <v>0</v>
      </c>
      <c r="D368" s="2">
        <v>0</v>
      </c>
      <c r="E368" s="2">
        <v>0</v>
      </c>
      <c r="F368" s="2">
        <f>VLOOKUP(Reach[[#This Row],[Station]],'[1]Reach and Share'!$A$1:$B$562,2,0)</f>
        <v>0</v>
      </c>
      <c r="G368" s="2">
        <f>Reach[[#This Row],[Q1''2025]]-Reach[[#This Row],[Q4''2024]]</f>
        <v>0</v>
      </c>
    </row>
    <row r="369" spans="1:7" x14ac:dyDescent="0.45">
      <c r="A369" s="3" t="s">
        <v>513</v>
      </c>
      <c r="B369" s="2"/>
      <c r="E369" s="2">
        <v>0</v>
      </c>
      <c r="F369" s="2">
        <f>VLOOKUP(Reach[[#This Row],[Station]],'[1]Reach and Share'!$A$1:$B$562,2,0)</f>
        <v>0</v>
      </c>
      <c r="G369" s="2">
        <f>Reach[[#This Row],[Q1''2025]]-Reach[[#This Row],[Q4''2024]]</f>
        <v>0</v>
      </c>
    </row>
    <row r="370" spans="1:7" x14ac:dyDescent="0.45">
      <c r="A370" s="3" t="s">
        <v>512</v>
      </c>
      <c r="B370" s="2"/>
      <c r="E370" s="2">
        <v>0</v>
      </c>
      <c r="F370" s="2">
        <f>VLOOKUP(Reach[[#This Row],[Station]],'[1]Reach and Share'!$A$1:$B$562,2,0)</f>
        <v>0</v>
      </c>
      <c r="G370" s="2">
        <f>Reach[[#This Row],[Q1''2025]]-Reach[[#This Row],[Q4''2024]]</f>
        <v>0</v>
      </c>
    </row>
    <row r="371" spans="1:7" x14ac:dyDescent="0.45">
      <c r="A371" s="3" t="s">
        <v>505</v>
      </c>
      <c r="B371" s="2"/>
      <c r="E371" s="2">
        <v>0</v>
      </c>
      <c r="F371" s="2">
        <f>VLOOKUP(Reach[[#This Row],[Station]],'[1]Reach and Share'!$A$1:$B$562,2,0)</f>
        <v>0</v>
      </c>
      <c r="G371" s="2">
        <f>Reach[[#This Row],[Q1''2025]]-Reach[[#This Row],[Q4''2024]]</f>
        <v>0</v>
      </c>
    </row>
    <row r="372" spans="1:7" x14ac:dyDescent="0.45">
      <c r="A372" s="3" t="s">
        <v>89</v>
      </c>
      <c r="B372" s="2">
        <v>0</v>
      </c>
      <c r="C372" s="2">
        <v>0</v>
      </c>
      <c r="D372" s="2">
        <v>0</v>
      </c>
      <c r="E372" s="2">
        <v>0</v>
      </c>
      <c r="F372" s="2">
        <f>VLOOKUP(Reach[[#This Row],[Station]],'[1]Reach and Share'!$A$1:$B$562,2,0)</f>
        <v>0</v>
      </c>
      <c r="G372" s="2">
        <f>Reach[[#This Row],[Q1''2025]]-Reach[[#This Row],[Q4''2024]]</f>
        <v>0</v>
      </c>
    </row>
    <row r="373" spans="1:7" x14ac:dyDescent="0.45">
      <c r="A373" s="3" t="s">
        <v>84</v>
      </c>
      <c r="B373" s="2">
        <v>0</v>
      </c>
      <c r="C373" s="2">
        <v>0</v>
      </c>
      <c r="D373" s="2">
        <v>0</v>
      </c>
      <c r="E373" s="2">
        <v>0</v>
      </c>
      <c r="F373" s="2">
        <f>VLOOKUP(Reach[[#This Row],[Station]],'[1]Reach and Share'!$A$1:$B$562,2,0)</f>
        <v>0</v>
      </c>
      <c r="G373" s="2">
        <f>Reach[[#This Row],[Q1''2025]]-Reach[[#This Row],[Q4''2024]]</f>
        <v>0</v>
      </c>
    </row>
    <row r="374" spans="1:7" x14ac:dyDescent="0.45">
      <c r="A374" s="3" t="s">
        <v>311</v>
      </c>
      <c r="B374" s="2">
        <v>0</v>
      </c>
      <c r="C374" s="2">
        <v>0</v>
      </c>
      <c r="D374" s="2">
        <v>0</v>
      </c>
      <c r="E374" s="2">
        <v>0</v>
      </c>
      <c r="F374" s="2">
        <f>VLOOKUP(Reach[[#This Row],[Station]],'[1]Reach and Share'!$A$1:$B$562,2,0)</f>
        <v>0</v>
      </c>
      <c r="G374" s="2">
        <f>Reach[[#This Row],[Q1''2025]]-Reach[[#This Row],[Q4''2024]]</f>
        <v>0</v>
      </c>
    </row>
    <row r="375" spans="1:7" x14ac:dyDescent="0.45">
      <c r="A375" s="3" t="s">
        <v>148</v>
      </c>
      <c r="B375" s="2">
        <v>0</v>
      </c>
      <c r="C375" s="2">
        <v>0</v>
      </c>
      <c r="D375" s="2">
        <v>0</v>
      </c>
      <c r="E375" s="2">
        <v>0</v>
      </c>
      <c r="F375" s="2">
        <f>VLOOKUP(Reach[[#This Row],[Station]],'[1]Reach and Share'!$A$1:$B$562,2,0)</f>
        <v>0</v>
      </c>
      <c r="G375" s="2">
        <f>Reach[[#This Row],[Q1''2025]]-Reach[[#This Row],[Q4''2024]]</f>
        <v>0</v>
      </c>
    </row>
    <row r="376" spans="1:7" x14ac:dyDescent="0.45">
      <c r="A376" s="3" t="s">
        <v>486</v>
      </c>
      <c r="B376" s="2"/>
      <c r="D376" s="2">
        <v>0</v>
      </c>
      <c r="E376" s="2">
        <v>0</v>
      </c>
      <c r="F376" s="2">
        <f>VLOOKUP(Reach[[#This Row],[Station]],'[1]Reach and Share'!$A$1:$B$562,2,0)</f>
        <v>0</v>
      </c>
      <c r="G376" s="2">
        <f>Reach[[#This Row],[Q1''2025]]-Reach[[#This Row],[Q4''2024]]</f>
        <v>0</v>
      </c>
    </row>
    <row r="377" spans="1:7" x14ac:dyDescent="0.45">
      <c r="A377" s="3" t="s">
        <v>85</v>
      </c>
      <c r="B377" s="2">
        <v>0</v>
      </c>
      <c r="C377" s="2">
        <v>0</v>
      </c>
      <c r="D377" s="2">
        <v>0</v>
      </c>
      <c r="E377" s="2">
        <v>0</v>
      </c>
      <c r="F377" s="2">
        <f>VLOOKUP(Reach[[#This Row],[Station]],'[1]Reach and Share'!$A$1:$B$562,2,0)</f>
        <v>0</v>
      </c>
      <c r="G377" s="2">
        <f>Reach[[#This Row],[Q1''2025]]-Reach[[#This Row],[Q4''2024]]</f>
        <v>0</v>
      </c>
    </row>
    <row r="378" spans="1:7" x14ac:dyDescent="0.45">
      <c r="A378" s="3" t="s">
        <v>75</v>
      </c>
      <c r="B378" s="2">
        <v>0</v>
      </c>
      <c r="C378" s="2">
        <v>0</v>
      </c>
      <c r="D378" s="2">
        <v>0</v>
      </c>
      <c r="E378" s="2">
        <v>0</v>
      </c>
      <c r="F378" s="2">
        <f>VLOOKUP(Reach[[#This Row],[Station]],'[1]Reach and Share'!$A$1:$B$562,2,0)</f>
        <v>0</v>
      </c>
      <c r="G378" s="2">
        <f>Reach[[#This Row],[Q1''2025]]-Reach[[#This Row],[Q4''2024]]</f>
        <v>0</v>
      </c>
    </row>
    <row r="379" spans="1:7" x14ac:dyDescent="0.45">
      <c r="A379" s="3" t="s">
        <v>218</v>
      </c>
      <c r="B379" s="2">
        <v>0</v>
      </c>
      <c r="C379" s="2">
        <v>5.0000000000000001E-4</v>
      </c>
      <c r="D379" s="2">
        <v>0</v>
      </c>
      <c r="E379" s="2">
        <v>0</v>
      </c>
      <c r="F379" s="2">
        <f>VLOOKUP(Reach[[#This Row],[Station]],'[1]Reach and Share'!$A$1:$B$562,2,0)</f>
        <v>0</v>
      </c>
      <c r="G379" s="2">
        <f>Reach[[#This Row],[Q1''2025]]-Reach[[#This Row],[Q4''2024]]</f>
        <v>0</v>
      </c>
    </row>
    <row r="380" spans="1:7" x14ac:dyDescent="0.45">
      <c r="A380" s="3" t="s">
        <v>333</v>
      </c>
      <c r="B380" s="2">
        <v>0</v>
      </c>
      <c r="C380" s="2">
        <v>0</v>
      </c>
      <c r="D380" s="2">
        <v>0</v>
      </c>
      <c r="E380" s="2">
        <v>0</v>
      </c>
      <c r="F380" s="2">
        <f>VLOOKUP(Reach[[#This Row],[Station]],'[1]Reach and Share'!$A$1:$B$562,2,0)</f>
        <v>0</v>
      </c>
      <c r="G380" s="2">
        <f>Reach[[#This Row],[Q1''2025]]-Reach[[#This Row],[Q4''2024]]</f>
        <v>0</v>
      </c>
    </row>
    <row r="381" spans="1:7" x14ac:dyDescent="0.45">
      <c r="A381" s="3" t="s">
        <v>194</v>
      </c>
      <c r="B381" s="2">
        <v>0</v>
      </c>
      <c r="C381" s="2">
        <v>0</v>
      </c>
      <c r="D381" s="2">
        <v>0</v>
      </c>
      <c r="E381" s="2">
        <v>0</v>
      </c>
      <c r="F381" s="2">
        <f>VLOOKUP(Reach[[#This Row],[Station]],'[1]Reach and Share'!$A$1:$B$562,2,0)</f>
        <v>0</v>
      </c>
      <c r="G381" s="2">
        <f>Reach[[#This Row],[Q1''2025]]-Reach[[#This Row],[Q4''2024]]</f>
        <v>0</v>
      </c>
    </row>
    <row r="382" spans="1:7" x14ac:dyDescent="0.45">
      <c r="A382" s="3" t="s">
        <v>88</v>
      </c>
      <c r="B382" s="2">
        <v>0</v>
      </c>
      <c r="C382" s="2">
        <v>0</v>
      </c>
      <c r="D382" s="2">
        <v>0</v>
      </c>
      <c r="E382" s="2">
        <v>0</v>
      </c>
      <c r="F382" s="2">
        <f>VLOOKUP(Reach[[#This Row],[Station]],'[1]Reach and Share'!$A$1:$B$562,2,0)</f>
        <v>0</v>
      </c>
      <c r="G382" s="2">
        <f>Reach[[#This Row],[Q1''2025]]-Reach[[#This Row],[Q4''2024]]</f>
        <v>0</v>
      </c>
    </row>
    <row r="383" spans="1:7" x14ac:dyDescent="0.45">
      <c r="A383" s="3" t="s">
        <v>176</v>
      </c>
      <c r="B383" s="2">
        <v>0</v>
      </c>
      <c r="C383" s="2">
        <v>0</v>
      </c>
      <c r="D383" s="2">
        <v>0</v>
      </c>
      <c r="E383" s="2">
        <v>0</v>
      </c>
      <c r="F383" s="2">
        <f>VLOOKUP(Reach[[#This Row],[Station]],'[1]Reach and Share'!$A$1:$B$562,2,0)</f>
        <v>0</v>
      </c>
      <c r="G383" s="2">
        <f>Reach[[#This Row],[Q1''2025]]-Reach[[#This Row],[Q4''2024]]</f>
        <v>0</v>
      </c>
    </row>
    <row r="384" spans="1:7" x14ac:dyDescent="0.45">
      <c r="A384" s="3" t="s">
        <v>151</v>
      </c>
      <c r="B384" s="2">
        <v>0</v>
      </c>
      <c r="C384" s="2">
        <v>0</v>
      </c>
      <c r="D384" s="2">
        <v>0</v>
      </c>
      <c r="E384" s="2">
        <v>0</v>
      </c>
      <c r="F384" s="2">
        <f>VLOOKUP(Reach[[#This Row],[Station]],'[1]Reach and Share'!$A$1:$B$562,2,0)</f>
        <v>0</v>
      </c>
      <c r="G384" s="2">
        <f>Reach[[#This Row],[Q1''2025]]-Reach[[#This Row],[Q4''2024]]</f>
        <v>0</v>
      </c>
    </row>
    <row r="385" spans="1:7" x14ac:dyDescent="0.45">
      <c r="A385" s="3" t="s">
        <v>461</v>
      </c>
      <c r="B385" s="2"/>
      <c r="D385" s="2">
        <v>5.9999999999999995E-4</v>
      </c>
      <c r="E385" s="2">
        <v>0</v>
      </c>
      <c r="F385" s="2">
        <f>VLOOKUP(Reach[[#This Row],[Station]],'[1]Reach and Share'!$A$1:$B$562,2,0)</f>
        <v>0</v>
      </c>
      <c r="G385" s="2">
        <f>Reach[[#This Row],[Q1''2025]]-Reach[[#This Row],[Q4''2024]]</f>
        <v>0</v>
      </c>
    </row>
    <row r="386" spans="1:7" x14ac:dyDescent="0.45">
      <c r="A386" s="3" t="s">
        <v>327</v>
      </c>
      <c r="B386" s="2">
        <v>0</v>
      </c>
      <c r="C386" s="2">
        <v>0</v>
      </c>
      <c r="D386" s="2">
        <v>0</v>
      </c>
      <c r="E386" s="2">
        <v>0</v>
      </c>
      <c r="F386" s="2">
        <f>VLOOKUP(Reach[[#This Row],[Station]],'[1]Reach and Share'!$A$1:$B$562,2,0)</f>
        <v>0</v>
      </c>
      <c r="G386" s="2">
        <f>Reach[[#This Row],[Q1''2025]]-Reach[[#This Row],[Q4''2024]]</f>
        <v>0</v>
      </c>
    </row>
    <row r="387" spans="1:7" x14ac:dyDescent="0.45">
      <c r="A387" s="3" t="s">
        <v>335</v>
      </c>
      <c r="B387" s="2">
        <v>0</v>
      </c>
      <c r="C387" s="2">
        <v>0</v>
      </c>
      <c r="D387" s="2">
        <v>0</v>
      </c>
      <c r="E387" s="2">
        <v>0</v>
      </c>
      <c r="F387" s="2">
        <f>VLOOKUP(Reach[[#This Row],[Station]],'[1]Reach and Share'!$A$1:$B$562,2,0)</f>
        <v>0</v>
      </c>
      <c r="G387" s="2">
        <f>Reach[[#This Row],[Q1''2025]]-Reach[[#This Row],[Q4''2024]]</f>
        <v>0</v>
      </c>
    </row>
    <row r="388" spans="1:7" x14ac:dyDescent="0.45">
      <c r="A388" s="3" t="s">
        <v>232</v>
      </c>
      <c r="B388" s="2">
        <v>0</v>
      </c>
      <c r="C388" s="2">
        <v>0</v>
      </c>
      <c r="D388" s="2">
        <v>0</v>
      </c>
      <c r="E388" s="2">
        <v>0</v>
      </c>
      <c r="F388" s="2">
        <f>VLOOKUP(Reach[[#This Row],[Station]],'[1]Reach and Share'!$A$1:$B$562,2,0)</f>
        <v>0</v>
      </c>
      <c r="G388" s="2">
        <f>Reach[[#This Row],[Q1''2025]]-Reach[[#This Row],[Q4''2024]]</f>
        <v>0</v>
      </c>
    </row>
    <row r="389" spans="1:7" x14ac:dyDescent="0.45">
      <c r="A389" s="3" t="s">
        <v>165</v>
      </c>
      <c r="B389" s="2">
        <v>0</v>
      </c>
      <c r="C389" s="2">
        <v>0</v>
      </c>
      <c r="D389" s="2">
        <v>0</v>
      </c>
      <c r="E389" s="2">
        <v>0</v>
      </c>
      <c r="F389" s="2">
        <f>VLOOKUP(Reach[[#This Row],[Station]],'[1]Reach and Share'!$A$1:$B$562,2,0)</f>
        <v>0</v>
      </c>
      <c r="G389" s="2">
        <f>Reach[[#This Row],[Q1''2025]]-Reach[[#This Row],[Q4''2024]]</f>
        <v>0</v>
      </c>
    </row>
    <row r="390" spans="1:7" x14ac:dyDescent="0.45">
      <c r="A390" s="3" t="s">
        <v>83</v>
      </c>
      <c r="B390" s="2">
        <v>0</v>
      </c>
      <c r="C390" s="2">
        <v>0</v>
      </c>
      <c r="D390" s="2">
        <v>0</v>
      </c>
      <c r="E390" s="2">
        <v>0</v>
      </c>
      <c r="F390" s="2">
        <f>VLOOKUP(Reach[[#This Row],[Station]],'[1]Reach and Share'!$A$1:$B$562,2,0)</f>
        <v>0</v>
      </c>
      <c r="G390" s="2">
        <f>Reach[[#This Row],[Q1''2025]]-Reach[[#This Row],[Q4''2024]]</f>
        <v>0</v>
      </c>
    </row>
    <row r="391" spans="1:7" x14ac:dyDescent="0.45">
      <c r="A391" s="3" t="s">
        <v>314</v>
      </c>
      <c r="B391" s="2">
        <v>0</v>
      </c>
      <c r="C391" s="2">
        <v>0</v>
      </c>
      <c r="D391" s="2">
        <v>0</v>
      </c>
      <c r="E391" s="2">
        <v>0</v>
      </c>
      <c r="F391" s="2">
        <f>VLOOKUP(Reach[[#This Row],[Station]],'[1]Reach and Share'!$A$1:$B$562,2,0)</f>
        <v>0</v>
      </c>
      <c r="G391" s="2">
        <f>Reach[[#This Row],[Q1''2025]]-Reach[[#This Row],[Q4''2024]]</f>
        <v>0</v>
      </c>
    </row>
    <row r="392" spans="1:7" x14ac:dyDescent="0.45">
      <c r="A392" s="3" t="s">
        <v>467</v>
      </c>
      <c r="B392" s="2"/>
      <c r="D392" s="2">
        <v>0</v>
      </c>
      <c r="E392" s="2">
        <v>0</v>
      </c>
      <c r="F392" s="2">
        <f>VLOOKUP(Reach[[#This Row],[Station]],'[1]Reach and Share'!$A$1:$B$562,2,0)</f>
        <v>0</v>
      </c>
      <c r="G392" s="2">
        <f>Reach[[#This Row],[Q1''2025]]-Reach[[#This Row],[Q4''2024]]</f>
        <v>0</v>
      </c>
    </row>
    <row r="393" spans="1:7" x14ac:dyDescent="0.45">
      <c r="A393" s="3" t="s">
        <v>296</v>
      </c>
      <c r="B393" s="2">
        <v>0</v>
      </c>
      <c r="C393" s="2">
        <v>0</v>
      </c>
      <c r="D393" s="2">
        <v>0</v>
      </c>
      <c r="E393" s="2">
        <v>0</v>
      </c>
      <c r="F393" s="2">
        <f>VLOOKUP(Reach[[#This Row],[Station]],'[1]Reach and Share'!$A$1:$B$562,2,0)</f>
        <v>0</v>
      </c>
      <c r="G393" s="2">
        <f>Reach[[#This Row],[Q1''2025]]-Reach[[#This Row],[Q4''2024]]</f>
        <v>0</v>
      </c>
    </row>
    <row r="394" spans="1:7" x14ac:dyDescent="0.45">
      <c r="A394" s="3" t="s">
        <v>440</v>
      </c>
      <c r="B394" s="2"/>
      <c r="C394" s="2">
        <v>0</v>
      </c>
      <c r="D394" s="2">
        <v>0</v>
      </c>
      <c r="E394" s="2">
        <v>0</v>
      </c>
      <c r="F394" s="2">
        <f>VLOOKUP(Reach[[#This Row],[Station]],'[1]Reach and Share'!$A$1:$B$562,2,0)</f>
        <v>0</v>
      </c>
      <c r="G394" s="2">
        <f>Reach[[#This Row],[Q1''2025]]-Reach[[#This Row],[Q4''2024]]</f>
        <v>0</v>
      </c>
    </row>
    <row r="395" spans="1:7" x14ac:dyDescent="0.45">
      <c r="A395" s="3" t="s">
        <v>234</v>
      </c>
      <c r="B395" s="2">
        <v>0</v>
      </c>
      <c r="C395" s="2">
        <v>0</v>
      </c>
      <c r="D395" s="2">
        <v>0</v>
      </c>
      <c r="E395" s="2">
        <v>0</v>
      </c>
      <c r="F395" s="2">
        <f>VLOOKUP(Reach[[#This Row],[Station]],'[1]Reach and Share'!$A$1:$B$562,2,0)</f>
        <v>0</v>
      </c>
      <c r="G395" s="2">
        <f>Reach[[#This Row],[Q1''2025]]-Reach[[#This Row],[Q4''2024]]</f>
        <v>0</v>
      </c>
    </row>
    <row r="396" spans="1:7" x14ac:dyDescent="0.45">
      <c r="A396" s="3" t="s">
        <v>297</v>
      </c>
      <c r="B396" s="2">
        <v>0</v>
      </c>
      <c r="C396" s="2">
        <v>0</v>
      </c>
      <c r="D396" s="2">
        <v>0</v>
      </c>
      <c r="E396" s="2">
        <v>0</v>
      </c>
      <c r="F396" s="2">
        <f>VLOOKUP(Reach[[#This Row],[Station]],'[1]Reach and Share'!$A$1:$B$562,2,0)</f>
        <v>0</v>
      </c>
      <c r="G396" s="2">
        <f>Reach[[#This Row],[Q1''2025]]-Reach[[#This Row],[Q4''2024]]</f>
        <v>0</v>
      </c>
    </row>
    <row r="397" spans="1:7" x14ac:dyDescent="0.45">
      <c r="A397" s="3" t="s">
        <v>299</v>
      </c>
      <c r="B397" s="2">
        <v>0</v>
      </c>
      <c r="C397" s="2">
        <v>0</v>
      </c>
      <c r="D397" s="2">
        <v>0</v>
      </c>
      <c r="E397" s="2">
        <v>0</v>
      </c>
      <c r="F397" s="2">
        <f>VLOOKUP(Reach[[#This Row],[Station]],'[1]Reach and Share'!$A$1:$B$562,2,0)</f>
        <v>0</v>
      </c>
      <c r="G397" s="2">
        <f>Reach[[#This Row],[Q1''2025]]-Reach[[#This Row],[Q4''2024]]</f>
        <v>0</v>
      </c>
    </row>
    <row r="398" spans="1:7" x14ac:dyDescent="0.45">
      <c r="A398" s="3" t="s">
        <v>298</v>
      </c>
      <c r="B398" s="2">
        <v>0</v>
      </c>
      <c r="C398" s="2">
        <v>0</v>
      </c>
      <c r="D398" s="2">
        <v>0</v>
      </c>
      <c r="E398" s="2">
        <v>0</v>
      </c>
      <c r="F398" s="2">
        <f>VLOOKUP(Reach[[#This Row],[Station]],'[1]Reach and Share'!$A$1:$B$562,2,0)</f>
        <v>0</v>
      </c>
      <c r="G398" s="2">
        <f>Reach[[#This Row],[Q1''2025]]-Reach[[#This Row],[Q4''2024]]</f>
        <v>0</v>
      </c>
    </row>
    <row r="399" spans="1:7" x14ac:dyDescent="0.45">
      <c r="A399" s="3" t="s">
        <v>157</v>
      </c>
      <c r="B399" s="2">
        <v>0</v>
      </c>
      <c r="C399" s="2">
        <v>0</v>
      </c>
      <c r="D399" s="2">
        <v>0</v>
      </c>
      <c r="E399" s="2">
        <v>0</v>
      </c>
      <c r="F399" s="2">
        <f>VLOOKUP(Reach[[#This Row],[Station]],'[1]Reach and Share'!$A$1:$B$562,2,0)</f>
        <v>0</v>
      </c>
      <c r="G399" s="2">
        <f>Reach[[#This Row],[Q1''2025]]-Reach[[#This Row],[Q4''2024]]</f>
        <v>0</v>
      </c>
    </row>
    <row r="400" spans="1:7" x14ac:dyDescent="0.45">
      <c r="A400" s="3" t="s">
        <v>459</v>
      </c>
      <c r="B400" s="2"/>
      <c r="C400" s="2">
        <v>0</v>
      </c>
      <c r="D400" s="2">
        <v>0</v>
      </c>
      <c r="E400" s="2">
        <v>0</v>
      </c>
      <c r="F400" s="2">
        <f>VLOOKUP(Reach[[#This Row],[Station]],'[1]Reach and Share'!$A$1:$B$562,2,0)</f>
        <v>0</v>
      </c>
      <c r="G400" s="2">
        <f>Reach[[#This Row],[Q1''2025]]-Reach[[#This Row],[Q4''2024]]</f>
        <v>0</v>
      </c>
    </row>
    <row r="401" spans="1:7" x14ac:dyDescent="0.45">
      <c r="A401" s="3" t="s">
        <v>177</v>
      </c>
      <c r="B401" s="2">
        <v>0</v>
      </c>
      <c r="C401" s="2">
        <v>0</v>
      </c>
      <c r="D401" s="2">
        <v>0</v>
      </c>
      <c r="E401" s="2">
        <v>0</v>
      </c>
      <c r="F401" s="2">
        <f>VLOOKUP(Reach[[#This Row],[Station]],'[1]Reach and Share'!$A$1:$B$562,2,0)</f>
        <v>0</v>
      </c>
      <c r="G401" s="2">
        <f>Reach[[#This Row],[Q1''2025]]-Reach[[#This Row],[Q4''2024]]</f>
        <v>0</v>
      </c>
    </row>
    <row r="402" spans="1:7" x14ac:dyDescent="0.45">
      <c r="A402" s="3" t="s">
        <v>171</v>
      </c>
      <c r="B402" s="2">
        <v>0</v>
      </c>
      <c r="C402" s="2">
        <v>0</v>
      </c>
      <c r="D402" s="2">
        <v>0</v>
      </c>
      <c r="E402" s="2">
        <v>0</v>
      </c>
      <c r="F402" s="2">
        <f>VLOOKUP(Reach[[#This Row],[Station]],'[1]Reach and Share'!$A$1:$B$562,2,0)</f>
        <v>0</v>
      </c>
      <c r="G402" s="2">
        <f>Reach[[#This Row],[Q1''2025]]-Reach[[#This Row],[Q4''2024]]</f>
        <v>0</v>
      </c>
    </row>
    <row r="403" spans="1:7" x14ac:dyDescent="0.45">
      <c r="A403" s="3" t="s">
        <v>313</v>
      </c>
      <c r="B403" s="2">
        <v>0</v>
      </c>
      <c r="C403" s="2">
        <v>0</v>
      </c>
      <c r="D403" s="2">
        <v>2.3999999999999998E-3</v>
      </c>
      <c r="E403" s="2">
        <v>0</v>
      </c>
      <c r="F403" s="2">
        <f>VLOOKUP(Reach[[#This Row],[Station]],'[1]Reach and Share'!$A$1:$B$562,2,0)</f>
        <v>0</v>
      </c>
      <c r="G403" s="2">
        <f>Reach[[#This Row],[Q1''2025]]-Reach[[#This Row],[Q4''2024]]</f>
        <v>0</v>
      </c>
    </row>
    <row r="404" spans="1:7" x14ac:dyDescent="0.45">
      <c r="A404" s="3" t="s">
        <v>294</v>
      </c>
      <c r="B404" s="2">
        <v>0</v>
      </c>
      <c r="C404" s="2">
        <v>0</v>
      </c>
      <c r="D404" s="2">
        <v>0</v>
      </c>
      <c r="E404" s="2">
        <v>0</v>
      </c>
      <c r="F404" s="2">
        <f>VLOOKUP(Reach[[#This Row],[Station]],'[1]Reach and Share'!$A$1:$B$562,2,0)</f>
        <v>0</v>
      </c>
      <c r="G404" s="2">
        <f>Reach[[#This Row],[Q1''2025]]-Reach[[#This Row],[Q4''2024]]</f>
        <v>0</v>
      </c>
    </row>
    <row r="405" spans="1:7" x14ac:dyDescent="0.45">
      <c r="A405" s="3" t="s">
        <v>293</v>
      </c>
      <c r="B405" s="2">
        <v>0</v>
      </c>
      <c r="C405" s="2">
        <v>0</v>
      </c>
      <c r="D405" s="2">
        <v>0</v>
      </c>
      <c r="E405" s="2">
        <v>0</v>
      </c>
      <c r="F405" s="2">
        <f>VLOOKUP(Reach[[#This Row],[Station]],'[1]Reach and Share'!$A$1:$B$562,2,0)</f>
        <v>0</v>
      </c>
      <c r="G405" s="2">
        <f>Reach[[#This Row],[Q1''2025]]-Reach[[#This Row],[Q4''2024]]</f>
        <v>0</v>
      </c>
    </row>
    <row r="406" spans="1:7" x14ac:dyDescent="0.45">
      <c r="A406" s="3" t="s">
        <v>41</v>
      </c>
      <c r="B406" s="2">
        <v>4.0000000000000002E-4</v>
      </c>
      <c r="C406" s="2">
        <v>3.0999999999999999E-3</v>
      </c>
      <c r="D406" s="2">
        <v>1.6999999999999999E-3</v>
      </c>
      <c r="E406" s="2">
        <v>0</v>
      </c>
      <c r="F406" s="2">
        <f>VLOOKUP(Reach[[#This Row],[Station]],'[1]Reach and Share'!$A$1:$B$562,2,0)</f>
        <v>0</v>
      </c>
      <c r="G406" s="2">
        <f>Reach[[#This Row],[Q1''2025]]-Reach[[#This Row],[Q4''2024]]</f>
        <v>0</v>
      </c>
    </row>
    <row r="407" spans="1:7" x14ac:dyDescent="0.45">
      <c r="A407" s="3" t="s">
        <v>252</v>
      </c>
      <c r="B407" s="2">
        <v>0</v>
      </c>
      <c r="C407" s="2">
        <v>0</v>
      </c>
      <c r="D407" s="2">
        <v>0</v>
      </c>
      <c r="E407" s="2">
        <v>0</v>
      </c>
      <c r="F407" s="2">
        <f>VLOOKUP(Reach[[#This Row],[Station]],'[1]Reach and Share'!$A$1:$B$562,2,0)</f>
        <v>0</v>
      </c>
      <c r="G407" s="2">
        <f>Reach[[#This Row],[Q1''2025]]-Reach[[#This Row],[Q4''2024]]</f>
        <v>0</v>
      </c>
    </row>
    <row r="408" spans="1:7" x14ac:dyDescent="0.45">
      <c r="A408" s="3" t="s">
        <v>468</v>
      </c>
      <c r="B408" s="2"/>
      <c r="D408" s="2">
        <v>0</v>
      </c>
      <c r="E408" s="2">
        <v>0</v>
      </c>
      <c r="F408" s="2">
        <f>VLOOKUP(Reach[[#This Row],[Station]],'[1]Reach and Share'!$A$1:$B$562,2,0)</f>
        <v>0</v>
      </c>
      <c r="G408" s="2">
        <f>Reach[[#This Row],[Q1''2025]]-Reach[[#This Row],[Q4''2024]]</f>
        <v>0</v>
      </c>
    </row>
    <row r="409" spans="1:7" x14ac:dyDescent="0.45">
      <c r="A409" s="3" t="s">
        <v>402</v>
      </c>
      <c r="B409" s="2">
        <v>0</v>
      </c>
      <c r="C409" s="2">
        <v>0</v>
      </c>
      <c r="D409" s="2">
        <v>0</v>
      </c>
      <c r="E409" s="2">
        <v>0</v>
      </c>
      <c r="F409" s="2">
        <f>VLOOKUP(Reach[[#This Row],[Station]],'[1]Reach and Share'!$A$1:$B$562,2,0)</f>
        <v>0</v>
      </c>
      <c r="G409" s="2">
        <f>Reach[[#This Row],[Q1''2025]]-Reach[[#This Row],[Q4''2024]]</f>
        <v>0</v>
      </c>
    </row>
    <row r="410" spans="1:7" x14ac:dyDescent="0.45">
      <c r="A410" s="3" t="s">
        <v>401</v>
      </c>
      <c r="B410" s="2">
        <v>0</v>
      </c>
      <c r="C410" s="2">
        <v>0</v>
      </c>
      <c r="D410" s="2">
        <v>0</v>
      </c>
      <c r="E410" s="2">
        <v>0</v>
      </c>
      <c r="F410" s="2">
        <f>VLOOKUP(Reach[[#This Row],[Station]],'[1]Reach and Share'!$A$1:$B$562,2,0)</f>
        <v>0</v>
      </c>
      <c r="G410" s="2">
        <f>Reach[[#This Row],[Q1''2025]]-Reach[[#This Row],[Q4''2024]]</f>
        <v>0</v>
      </c>
    </row>
    <row r="411" spans="1:7" x14ac:dyDescent="0.45">
      <c r="A411" s="3" t="s">
        <v>403</v>
      </c>
      <c r="B411" s="2">
        <v>0</v>
      </c>
      <c r="C411" s="2">
        <v>0</v>
      </c>
      <c r="D411" s="2">
        <v>0</v>
      </c>
      <c r="E411" s="2">
        <v>0</v>
      </c>
      <c r="F411" s="2">
        <f>VLOOKUP(Reach[[#This Row],[Station]],'[1]Reach and Share'!$A$1:$B$562,2,0)</f>
        <v>0</v>
      </c>
      <c r="G411" s="2">
        <f>Reach[[#This Row],[Q1''2025]]-Reach[[#This Row],[Q4''2024]]</f>
        <v>0</v>
      </c>
    </row>
    <row r="412" spans="1:7" x14ac:dyDescent="0.45">
      <c r="A412" s="3" t="s">
        <v>394</v>
      </c>
      <c r="B412" s="2">
        <v>0</v>
      </c>
      <c r="C412" s="2">
        <v>0</v>
      </c>
      <c r="D412" s="2">
        <v>0</v>
      </c>
      <c r="E412" s="2">
        <v>0</v>
      </c>
      <c r="F412" s="2">
        <f>VLOOKUP(Reach[[#This Row],[Station]],'[1]Reach and Share'!$A$1:$B$562,2,0)</f>
        <v>0</v>
      </c>
      <c r="G412" s="2">
        <f>Reach[[#This Row],[Q1''2025]]-Reach[[#This Row],[Q4''2024]]</f>
        <v>0</v>
      </c>
    </row>
    <row r="413" spans="1:7" x14ac:dyDescent="0.45">
      <c r="A413" s="3" t="s">
        <v>405</v>
      </c>
      <c r="B413" s="2">
        <v>0</v>
      </c>
      <c r="C413" s="2">
        <v>0</v>
      </c>
      <c r="D413" s="2">
        <v>0</v>
      </c>
      <c r="E413" s="2">
        <v>0</v>
      </c>
      <c r="F413" s="2">
        <f>VLOOKUP(Reach[[#This Row],[Station]],'[1]Reach and Share'!$A$1:$B$562,2,0)</f>
        <v>0</v>
      </c>
      <c r="G413" s="2">
        <f>Reach[[#This Row],[Q1''2025]]-Reach[[#This Row],[Q4''2024]]</f>
        <v>0</v>
      </c>
    </row>
    <row r="414" spans="1:7" x14ac:dyDescent="0.45">
      <c r="A414" s="3" t="s">
        <v>404</v>
      </c>
      <c r="B414" s="2">
        <v>0</v>
      </c>
      <c r="C414" s="2">
        <v>0</v>
      </c>
      <c r="D414" s="2">
        <v>0</v>
      </c>
      <c r="E414" s="2">
        <v>0</v>
      </c>
      <c r="F414" s="2">
        <f>VLOOKUP(Reach[[#This Row],[Station]],'[1]Reach and Share'!$A$1:$B$562,2,0)</f>
        <v>0</v>
      </c>
      <c r="G414" s="2">
        <f>Reach[[#This Row],[Q1''2025]]-Reach[[#This Row],[Q4''2024]]</f>
        <v>0</v>
      </c>
    </row>
    <row r="415" spans="1:7" x14ac:dyDescent="0.45">
      <c r="A415" s="3" t="s">
        <v>475</v>
      </c>
      <c r="B415" s="2"/>
      <c r="D415" s="2">
        <v>0</v>
      </c>
      <c r="E415" s="2">
        <v>0</v>
      </c>
      <c r="F415" s="2">
        <f>VLOOKUP(Reach[[#This Row],[Station]],'[1]Reach and Share'!$A$1:$B$562,2,0)</f>
        <v>0</v>
      </c>
      <c r="G415" s="2">
        <f>Reach[[#This Row],[Q1''2025]]-Reach[[#This Row],[Q4''2024]]</f>
        <v>0</v>
      </c>
    </row>
    <row r="416" spans="1:7" x14ac:dyDescent="0.45">
      <c r="A416" s="3" t="s">
        <v>388</v>
      </c>
      <c r="B416" s="2">
        <v>0</v>
      </c>
      <c r="C416" s="2">
        <v>0</v>
      </c>
      <c r="D416" s="2">
        <v>0</v>
      </c>
      <c r="E416" s="2">
        <v>0</v>
      </c>
      <c r="F416" s="2">
        <f>VLOOKUP(Reach[[#This Row],[Station]],'[1]Reach and Share'!$A$1:$B$562,2,0)</f>
        <v>0</v>
      </c>
      <c r="G416" s="2">
        <f>Reach[[#This Row],[Q1''2025]]-Reach[[#This Row],[Q4''2024]]</f>
        <v>0</v>
      </c>
    </row>
    <row r="417" spans="1:7" x14ac:dyDescent="0.45">
      <c r="A417" s="3" t="s">
        <v>396</v>
      </c>
      <c r="B417" s="2">
        <v>0</v>
      </c>
      <c r="C417" s="2">
        <v>0</v>
      </c>
      <c r="D417" s="2">
        <v>0</v>
      </c>
      <c r="E417" s="2">
        <v>0</v>
      </c>
      <c r="F417" s="2">
        <f>VLOOKUP(Reach[[#This Row],[Station]],'[1]Reach and Share'!$A$1:$B$562,2,0)</f>
        <v>0</v>
      </c>
      <c r="G417" s="2">
        <f>Reach[[#This Row],[Q1''2025]]-Reach[[#This Row],[Q4''2024]]</f>
        <v>0</v>
      </c>
    </row>
    <row r="418" spans="1:7" x14ac:dyDescent="0.45">
      <c r="A418" s="3" t="s">
        <v>502</v>
      </c>
      <c r="B418" s="2"/>
      <c r="E418" s="2">
        <v>0</v>
      </c>
      <c r="F418" s="2">
        <f>VLOOKUP(Reach[[#This Row],[Station]],'[1]Reach and Share'!$A$1:$B$562,2,0)</f>
        <v>0</v>
      </c>
      <c r="G418" s="2">
        <f>Reach[[#This Row],[Q1''2025]]-Reach[[#This Row],[Q4''2024]]</f>
        <v>0</v>
      </c>
    </row>
    <row r="419" spans="1:7" x14ac:dyDescent="0.45">
      <c r="A419" s="3" t="s">
        <v>400</v>
      </c>
      <c r="B419" s="2">
        <v>0</v>
      </c>
      <c r="C419" s="2">
        <v>0</v>
      </c>
      <c r="D419" s="2">
        <v>0</v>
      </c>
      <c r="E419" s="2">
        <v>0</v>
      </c>
      <c r="F419" s="2">
        <f>VLOOKUP(Reach[[#This Row],[Station]],'[1]Reach and Share'!$A$1:$B$562,2,0)</f>
        <v>0</v>
      </c>
      <c r="G419" s="2">
        <f>Reach[[#This Row],[Q1''2025]]-Reach[[#This Row],[Q4''2024]]</f>
        <v>0</v>
      </c>
    </row>
    <row r="420" spans="1:7" x14ac:dyDescent="0.45">
      <c r="A420" s="3" t="s">
        <v>398</v>
      </c>
      <c r="B420" s="2">
        <v>0</v>
      </c>
      <c r="C420" s="2">
        <v>0</v>
      </c>
      <c r="D420" s="2">
        <v>0</v>
      </c>
      <c r="E420" s="2">
        <v>0</v>
      </c>
      <c r="F420" s="2">
        <f>VLOOKUP(Reach[[#This Row],[Station]],'[1]Reach and Share'!$A$1:$B$562,2,0)</f>
        <v>0</v>
      </c>
      <c r="G420" s="2">
        <f>Reach[[#This Row],[Q1''2025]]-Reach[[#This Row],[Q4''2024]]</f>
        <v>0</v>
      </c>
    </row>
    <row r="421" spans="1:7" x14ac:dyDescent="0.45">
      <c r="A421" s="3" t="s">
        <v>521</v>
      </c>
      <c r="B421" s="2"/>
      <c r="E421" s="2">
        <v>0</v>
      </c>
      <c r="F421" s="2">
        <f>VLOOKUP(Reach[[#This Row],[Station]],'[1]Reach and Share'!$A$1:$B$562,2,0)</f>
        <v>0</v>
      </c>
      <c r="G421" s="2">
        <f>Reach[[#This Row],[Q1''2025]]-Reach[[#This Row],[Q4''2024]]</f>
        <v>0</v>
      </c>
    </row>
    <row r="422" spans="1:7" x14ac:dyDescent="0.45">
      <c r="A422" s="3" t="s">
        <v>465</v>
      </c>
      <c r="B422" s="2"/>
      <c r="D422" s="2">
        <v>0</v>
      </c>
      <c r="E422" s="2">
        <v>0</v>
      </c>
      <c r="F422" s="2">
        <f>VLOOKUP(Reach[[#This Row],[Station]],'[1]Reach and Share'!$A$1:$B$562,2,0)</f>
        <v>0</v>
      </c>
      <c r="G422" s="2">
        <f>Reach[[#This Row],[Q1''2025]]-Reach[[#This Row],[Q4''2024]]</f>
        <v>0</v>
      </c>
    </row>
    <row r="423" spans="1:7" x14ac:dyDescent="0.45">
      <c r="A423" s="3" t="s">
        <v>35</v>
      </c>
      <c r="B423" s="2">
        <v>6.9999999999999999E-4</v>
      </c>
      <c r="C423" s="2">
        <v>0</v>
      </c>
      <c r="D423" s="2">
        <v>0</v>
      </c>
      <c r="E423" s="2">
        <v>0</v>
      </c>
      <c r="F423" s="2">
        <f>VLOOKUP(Reach[[#This Row],[Station]],'[1]Reach and Share'!$A$1:$B$562,2,0)</f>
        <v>0</v>
      </c>
      <c r="G423" s="2">
        <f>Reach[[#This Row],[Q1''2025]]-Reach[[#This Row],[Q4''2024]]</f>
        <v>0</v>
      </c>
    </row>
    <row r="424" spans="1:7" x14ac:dyDescent="0.45">
      <c r="A424" s="3" t="s">
        <v>339</v>
      </c>
      <c r="B424" s="2">
        <v>0</v>
      </c>
      <c r="C424" s="2">
        <v>0</v>
      </c>
      <c r="D424" s="2">
        <v>0</v>
      </c>
      <c r="E424" s="2">
        <v>0</v>
      </c>
      <c r="F424" s="2">
        <f>VLOOKUP(Reach[[#This Row],[Station]],'[1]Reach and Share'!$A$1:$B$562,2,0)</f>
        <v>0</v>
      </c>
      <c r="G424" s="2">
        <f>Reach[[#This Row],[Q1''2025]]-Reach[[#This Row],[Q4''2024]]</f>
        <v>0</v>
      </c>
    </row>
    <row r="425" spans="1:7" x14ac:dyDescent="0.45">
      <c r="A425" s="3" t="s">
        <v>134</v>
      </c>
      <c r="B425" s="2">
        <v>0</v>
      </c>
      <c r="C425" s="2">
        <v>0</v>
      </c>
      <c r="D425" s="2">
        <v>0</v>
      </c>
      <c r="E425" s="2">
        <v>0</v>
      </c>
      <c r="F425" s="2">
        <f>VLOOKUP(Reach[[#This Row],[Station]],'[1]Reach and Share'!$A$1:$B$562,2,0)</f>
        <v>0</v>
      </c>
      <c r="G425" s="2">
        <f>Reach[[#This Row],[Q1''2025]]-Reach[[#This Row],[Q4''2024]]</f>
        <v>0</v>
      </c>
    </row>
    <row r="426" spans="1:7" x14ac:dyDescent="0.45">
      <c r="A426" s="3" t="s">
        <v>172</v>
      </c>
      <c r="B426" s="2">
        <v>0</v>
      </c>
      <c r="C426" s="2">
        <v>0</v>
      </c>
      <c r="D426" s="2">
        <v>0</v>
      </c>
      <c r="E426" s="2">
        <v>0</v>
      </c>
      <c r="F426" s="2">
        <f>VLOOKUP(Reach[[#This Row],[Station]],'[1]Reach and Share'!$A$1:$B$562,2,0)</f>
        <v>0</v>
      </c>
      <c r="G426" s="2">
        <f>Reach[[#This Row],[Q1''2025]]-Reach[[#This Row],[Q4''2024]]</f>
        <v>0</v>
      </c>
    </row>
    <row r="427" spans="1:7" x14ac:dyDescent="0.45">
      <c r="A427" s="3" t="s">
        <v>161</v>
      </c>
      <c r="B427" s="2">
        <v>0</v>
      </c>
      <c r="C427" s="2">
        <v>0</v>
      </c>
      <c r="D427" s="2">
        <v>0</v>
      </c>
      <c r="E427" s="2">
        <v>0</v>
      </c>
      <c r="F427" s="2">
        <f>VLOOKUP(Reach[[#This Row],[Station]],'[1]Reach and Share'!$A$1:$B$562,2,0)</f>
        <v>0</v>
      </c>
      <c r="G427" s="2">
        <f>Reach[[#This Row],[Q1''2025]]-Reach[[#This Row],[Q4''2024]]</f>
        <v>0</v>
      </c>
    </row>
    <row r="428" spans="1:7" x14ac:dyDescent="0.45">
      <c r="A428" s="3" t="s">
        <v>458</v>
      </c>
      <c r="B428" s="2"/>
      <c r="C428" s="2">
        <v>0</v>
      </c>
      <c r="D428" s="2">
        <v>0</v>
      </c>
      <c r="E428" s="2">
        <v>0</v>
      </c>
      <c r="F428" s="2">
        <f>VLOOKUP(Reach[[#This Row],[Station]],'[1]Reach and Share'!$A$1:$B$562,2,0)</f>
        <v>0</v>
      </c>
      <c r="G428" s="2">
        <f>Reach[[#This Row],[Q1''2025]]-Reach[[#This Row],[Q4''2024]]</f>
        <v>0</v>
      </c>
    </row>
    <row r="429" spans="1:7" x14ac:dyDescent="0.45">
      <c r="A429" s="3" t="s">
        <v>433</v>
      </c>
      <c r="B429" s="2"/>
      <c r="C429" s="2">
        <v>0</v>
      </c>
      <c r="D429" s="2">
        <v>0</v>
      </c>
      <c r="E429" s="2">
        <v>0</v>
      </c>
      <c r="F429" s="2">
        <f>VLOOKUP(Reach[[#This Row],[Station]],'[1]Reach and Share'!$A$1:$B$562,2,0)</f>
        <v>0</v>
      </c>
      <c r="G429" s="2">
        <f>Reach[[#This Row],[Q1''2025]]-Reach[[#This Row],[Q4''2024]]</f>
        <v>0</v>
      </c>
    </row>
    <row r="430" spans="1:7" x14ac:dyDescent="0.45">
      <c r="A430" s="3" t="s">
        <v>497</v>
      </c>
      <c r="B430" s="2"/>
      <c r="E430" s="2">
        <v>0</v>
      </c>
      <c r="F430" s="2">
        <f>VLOOKUP(Reach[[#This Row],[Station]],'[1]Reach and Share'!$A$1:$B$562,2,0)</f>
        <v>0</v>
      </c>
      <c r="G430" s="2">
        <f>Reach[[#This Row],[Q1''2025]]-Reach[[#This Row],[Q4''2024]]</f>
        <v>0</v>
      </c>
    </row>
    <row r="431" spans="1:7" x14ac:dyDescent="0.45">
      <c r="A431" s="3" t="s">
        <v>476</v>
      </c>
      <c r="B431" s="2"/>
      <c r="D431" s="2">
        <v>0</v>
      </c>
      <c r="E431" s="2">
        <v>0</v>
      </c>
      <c r="F431" s="2">
        <f>VLOOKUP(Reach[[#This Row],[Station]],'[1]Reach and Share'!$A$1:$B$562,2,0)</f>
        <v>0</v>
      </c>
      <c r="G431" s="2">
        <f>Reach[[#This Row],[Q1''2025]]-Reach[[#This Row],[Q4''2024]]</f>
        <v>0</v>
      </c>
    </row>
    <row r="432" spans="1:7" x14ac:dyDescent="0.45">
      <c r="A432" s="3" t="s">
        <v>406</v>
      </c>
      <c r="B432" s="2">
        <v>0</v>
      </c>
      <c r="C432" s="2">
        <v>0</v>
      </c>
      <c r="D432" s="2">
        <v>0</v>
      </c>
      <c r="E432" s="2">
        <v>0</v>
      </c>
      <c r="F432" s="2">
        <f>VLOOKUP(Reach[[#This Row],[Station]],'[1]Reach and Share'!$A$1:$B$562,2,0)</f>
        <v>0</v>
      </c>
      <c r="G432" s="2">
        <f>Reach[[#This Row],[Q1''2025]]-Reach[[#This Row],[Q4''2024]]</f>
        <v>0</v>
      </c>
    </row>
    <row r="433" spans="1:7" x14ac:dyDescent="0.45">
      <c r="A433" s="3" t="s">
        <v>407</v>
      </c>
      <c r="B433" s="2">
        <v>0</v>
      </c>
      <c r="C433" s="2">
        <v>0</v>
      </c>
      <c r="D433" s="2">
        <v>0</v>
      </c>
      <c r="E433" s="2">
        <v>0</v>
      </c>
      <c r="F433" s="2">
        <f>VLOOKUP(Reach[[#This Row],[Station]],'[1]Reach and Share'!$A$1:$B$562,2,0)</f>
        <v>0</v>
      </c>
      <c r="G433" s="2">
        <f>Reach[[#This Row],[Q1''2025]]-Reach[[#This Row],[Q4''2024]]</f>
        <v>0</v>
      </c>
    </row>
    <row r="434" spans="1:7" x14ac:dyDescent="0.45">
      <c r="A434" s="3" t="s">
        <v>387</v>
      </c>
      <c r="B434" s="2">
        <v>0</v>
      </c>
      <c r="C434" s="2">
        <v>0</v>
      </c>
      <c r="D434" s="2">
        <v>0</v>
      </c>
      <c r="E434" s="2">
        <v>0</v>
      </c>
      <c r="F434" s="2">
        <f>VLOOKUP(Reach[[#This Row],[Station]],'[1]Reach and Share'!$A$1:$B$562,2,0)</f>
        <v>0</v>
      </c>
      <c r="G434" s="2">
        <f>Reach[[#This Row],[Q1''2025]]-Reach[[#This Row],[Q4''2024]]</f>
        <v>0</v>
      </c>
    </row>
    <row r="435" spans="1:7" x14ac:dyDescent="0.45">
      <c r="A435" s="3" t="s">
        <v>408</v>
      </c>
      <c r="B435" s="2">
        <v>0</v>
      </c>
      <c r="C435" s="2">
        <v>0</v>
      </c>
      <c r="D435" s="2">
        <v>0</v>
      </c>
      <c r="E435" s="2">
        <v>0</v>
      </c>
      <c r="F435" s="2">
        <f>VLOOKUP(Reach[[#This Row],[Station]],'[1]Reach and Share'!$A$1:$B$562,2,0)</f>
        <v>0</v>
      </c>
      <c r="G435" s="2">
        <f>Reach[[#This Row],[Q1''2025]]-Reach[[#This Row],[Q4''2024]]</f>
        <v>0</v>
      </c>
    </row>
    <row r="436" spans="1:7" x14ac:dyDescent="0.45">
      <c r="A436" s="3" t="s">
        <v>160</v>
      </c>
      <c r="B436" s="2">
        <v>0</v>
      </c>
      <c r="C436" s="2">
        <v>0</v>
      </c>
      <c r="D436" s="2">
        <v>0</v>
      </c>
      <c r="E436" s="2">
        <v>0</v>
      </c>
      <c r="F436" s="2">
        <f>VLOOKUP(Reach[[#This Row],[Station]],'[1]Reach and Share'!$A$1:$B$562,2,0)</f>
        <v>0</v>
      </c>
      <c r="G436" s="2">
        <f>Reach[[#This Row],[Q1''2025]]-Reach[[#This Row],[Q4''2024]]</f>
        <v>0</v>
      </c>
    </row>
    <row r="437" spans="1:7" x14ac:dyDescent="0.45">
      <c r="A437" s="3" t="s">
        <v>393</v>
      </c>
      <c r="B437" s="2">
        <v>0</v>
      </c>
      <c r="C437" s="2">
        <v>0</v>
      </c>
      <c r="D437" s="2">
        <v>0</v>
      </c>
      <c r="E437" s="2">
        <v>0</v>
      </c>
      <c r="F437" s="2">
        <f>VLOOKUP(Reach[[#This Row],[Station]],'[1]Reach and Share'!$A$1:$B$562,2,0)</f>
        <v>0</v>
      </c>
      <c r="G437" s="2">
        <f>Reach[[#This Row],[Q1''2025]]-Reach[[#This Row],[Q4''2024]]</f>
        <v>0</v>
      </c>
    </row>
    <row r="438" spans="1:7" x14ac:dyDescent="0.45">
      <c r="A438" s="3" t="s">
        <v>430</v>
      </c>
      <c r="B438" s="2">
        <v>0</v>
      </c>
      <c r="C438" s="2">
        <v>0</v>
      </c>
      <c r="D438" s="2">
        <v>0</v>
      </c>
      <c r="E438" s="2">
        <v>0</v>
      </c>
      <c r="F438" s="2">
        <f>VLOOKUP(Reach[[#This Row],[Station]],'[1]Reach and Share'!$A$1:$B$562,2,0)</f>
        <v>0</v>
      </c>
      <c r="G438" s="2">
        <f>Reach[[#This Row],[Q1''2025]]-Reach[[#This Row],[Q4''2024]]</f>
        <v>0</v>
      </c>
    </row>
    <row r="439" spans="1:7" x14ac:dyDescent="0.45">
      <c r="A439" s="3" t="s">
        <v>509</v>
      </c>
      <c r="B439" s="2"/>
      <c r="E439" s="2">
        <v>0</v>
      </c>
      <c r="F439" s="2">
        <f>VLOOKUP(Reach[[#This Row],[Station]],'[1]Reach and Share'!$A$1:$B$562,2,0)</f>
        <v>0</v>
      </c>
      <c r="G439" s="2">
        <f>Reach[[#This Row],[Q1''2025]]-Reach[[#This Row],[Q4''2024]]</f>
        <v>0</v>
      </c>
    </row>
    <row r="440" spans="1:7" x14ac:dyDescent="0.45">
      <c r="A440" s="3" t="s">
        <v>429</v>
      </c>
      <c r="B440" s="2">
        <v>0</v>
      </c>
      <c r="C440" s="2">
        <v>0</v>
      </c>
      <c r="D440" s="2">
        <v>1.8E-3</v>
      </c>
      <c r="E440" s="2">
        <v>0</v>
      </c>
      <c r="F440" s="2">
        <f>VLOOKUP(Reach[[#This Row],[Station]],'[1]Reach and Share'!$A$1:$B$562,2,0)</f>
        <v>0</v>
      </c>
      <c r="G440" s="2">
        <f>Reach[[#This Row],[Q1''2025]]-Reach[[#This Row],[Q4''2024]]</f>
        <v>0</v>
      </c>
    </row>
    <row r="441" spans="1:7" x14ac:dyDescent="0.45">
      <c r="A441" s="3" t="s">
        <v>431</v>
      </c>
      <c r="B441" s="2">
        <v>0</v>
      </c>
      <c r="C441" s="2">
        <v>0</v>
      </c>
      <c r="D441" s="2">
        <v>0</v>
      </c>
      <c r="E441" s="2">
        <v>0</v>
      </c>
      <c r="F441" s="2">
        <f>VLOOKUP(Reach[[#This Row],[Station]],'[1]Reach and Share'!$A$1:$B$562,2,0)</f>
        <v>0</v>
      </c>
      <c r="G441" s="2">
        <f>Reach[[#This Row],[Q1''2025]]-Reach[[#This Row],[Q4''2024]]</f>
        <v>0</v>
      </c>
    </row>
    <row r="442" spans="1:7" x14ac:dyDescent="0.45">
      <c r="A442" s="3" t="s">
        <v>410</v>
      </c>
      <c r="B442" s="2">
        <v>0</v>
      </c>
      <c r="C442" s="2">
        <v>0</v>
      </c>
      <c r="D442" s="2">
        <v>0</v>
      </c>
      <c r="E442" s="2">
        <v>0</v>
      </c>
      <c r="F442" s="2">
        <f>VLOOKUP(Reach[[#This Row],[Station]],'[1]Reach and Share'!$A$1:$B$562,2,0)</f>
        <v>0</v>
      </c>
      <c r="G442" s="2">
        <f>Reach[[#This Row],[Q1''2025]]-Reach[[#This Row],[Q4''2024]]</f>
        <v>0</v>
      </c>
    </row>
    <row r="443" spans="1:7" x14ac:dyDescent="0.45">
      <c r="A443" s="3" t="s">
        <v>422</v>
      </c>
      <c r="B443" s="2">
        <v>0</v>
      </c>
      <c r="C443" s="2">
        <v>0</v>
      </c>
      <c r="D443" s="2">
        <v>0</v>
      </c>
      <c r="E443" s="2">
        <v>0</v>
      </c>
      <c r="F443" s="2">
        <f>VLOOKUP(Reach[[#This Row],[Station]],'[1]Reach and Share'!$A$1:$B$562,2,0)</f>
        <v>0</v>
      </c>
      <c r="G443" s="2">
        <f>Reach[[#This Row],[Q1''2025]]-Reach[[#This Row],[Q4''2024]]</f>
        <v>0</v>
      </c>
    </row>
    <row r="444" spans="1:7" x14ac:dyDescent="0.45">
      <c r="A444" s="3" t="s">
        <v>445</v>
      </c>
      <c r="B444" s="2"/>
      <c r="C444" s="2">
        <v>0</v>
      </c>
      <c r="D444" s="2">
        <v>0</v>
      </c>
      <c r="E444" s="2">
        <v>0</v>
      </c>
      <c r="F444" s="2">
        <f>VLOOKUP(Reach[[#This Row],[Station]],'[1]Reach and Share'!$A$1:$B$562,2,0)</f>
        <v>0</v>
      </c>
      <c r="G444" s="2">
        <f>Reach[[#This Row],[Q1''2025]]-Reach[[#This Row],[Q4''2024]]</f>
        <v>0</v>
      </c>
    </row>
    <row r="445" spans="1:7" x14ac:dyDescent="0.45">
      <c r="A445" s="3" t="s">
        <v>180</v>
      </c>
      <c r="B445" s="2">
        <v>0</v>
      </c>
      <c r="C445" s="2">
        <v>0</v>
      </c>
      <c r="D445" s="2">
        <v>0</v>
      </c>
      <c r="E445" s="2">
        <v>0</v>
      </c>
      <c r="F445" s="2">
        <f>VLOOKUP(Reach[[#This Row],[Station]],'[1]Reach and Share'!$A$1:$B$562,2,0)</f>
        <v>0</v>
      </c>
      <c r="G445" s="2">
        <f>Reach[[#This Row],[Q1''2025]]-Reach[[#This Row],[Q4''2024]]</f>
        <v>0</v>
      </c>
    </row>
    <row r="446" spans="1:7" x14ac:dyDescent="0.45">
      <c r="A446" s="3" t="s">
        <v>168</v>
      </c>
      <c r="B446" s="2">
        <v>0</v>
      </c>
      <c r="C446" s="2">
        <v>0</v>
      </c>
      <c r="D446" s="2">
        <v>0</v>
      </c>
      <c r="E446" s="2">
        <v>0</v>
      </c>
      <c r="F446" s="2">
        <f>VLOOKUP(Reach[[#This Row],[Station]],'[1]Reach and Share'!$A$1:$B$562,2,0)</f>
        <v>0</v>
      </c>
      <c r="G446" s="2">
        <f>Reach[[#This Row],[Q1''2025]]-Reach[[#This Row],[Q4''2024]]</f>
        <v>0</v>
      </c>
    </row>
    <row r="447" spans="1:7" x14ac:dyDescent="0.45">
      <c r="A447" s="3" t="s">
        <v>444</v>
      </c>
      <c r="B447" s="2"/>
      <c r="C447" s="2">
        <v>0</v>
      </c>
      <c r="D447" s="2">
        <v>0</v>
      </c>
      <c r="E447" s="2">
        <v>0</v>
      </c>
      <c r="F447" s="2">
        <f>VLOOKUP(Reach[[#This Row],[Station]],'[1]Reach and Share'!$A$1:$B$562,2,0)</f>
        <v>0</v>
      </c>
      <c r="G447" s="2">
        <f>Reach[[#This Row],[Q1''2025]]-Reach[[#This Row],[Q4''2024]]</f>
        <v>0</v>
      </c>
    </row>
    <row r="448" spans="1:7" x14ac:dyDescent="0.45">
      <c r="A448" s="3" t="s">
        <v>428</v>
      </c>
      <c r="B448" s="2">
        <v>0</v>
      </c>
      <c r="C448" s="2">
        <v>0</v>
      </c>
      <c r="D448" s="2">
        <v>5.9999999999999995E-4</v>
      </c>
      <c r="E448" s="2">
        <v>0</v>
      </c>
      <c r="F448" s="2">
        <f>VLOOKUP(Reach[[#This Row],[Station]],'[1]Reach and Share'!$A$1:$B$562,2,0)</f>
        <v>0</v>
      </c>
      <c r="G448" s="2">
        <f>Reach[[#This Row],[Q1''2025]]-Reach[[#This Row],[Q4''2024]]</f>
        <v>0</v>
      </c>
    </row>
    <row r="449" spans="1:7" x14ac:dyDescent="0.45">
      <c r="A449" s="3" t="s">
        <v>427</v>
      </c>
      <c r="B449" s="2">
        <v>0</v>
      </c>
      <c r="C449" s="2">
        <v>0</v>
      </c>
      <c r="D449" s="2">
        <v>0</v>
      </c>
      <c r="E449" s="2">
        <v>0</v>
      </c>
      <c r="F449" s="2">
        <f>VLOOKUP(Reach[[#This Row],[Station]],'[1]Reach and Share'!$A$1:$B$562,2,0)</f>
        <v>0</v>
      </c>
      <c r="G449" s="2">
        <f>Reach[[#This Row],[Q1''2025]]-Reach[[#This Row],[Q4''2024]]</f>
        <v>0</v>
      </c>
    </row>
    <row r="450" spans="1:7" x14ac:dyDescent="0.45">
      <c r="A450" s="3" t="s">
        <v>519</v>
      </c>
      <c r="B450" s="2"/>
      <c r="E450" s="2">
        <v>0</v>
      </c>
      <c r="F450" s="2">
        <f>VLOOKUP(Reach[[#This Row],[Station]],'[1]Reach and Share'!$A$1:$B$562,2,0)</f>
        <v>0</v>
      </c>
      <c r="G450" s="2">
        <f>Reach[[#This Row],[Q1''2025]]-Reach[[#This Row],[Q4''2024]]</f>
        <v>0</v>
      </c>
    </row>
    <row r="451" spans="1:7" x14ac:dyDescent="0.45">
      <c r="A451" s="3" t="s">
        <v>399</v>
      </c>
      <c r="B451" s="2">
        <v>0</v>
      </c>
      <c r="C451" s="2">
        <v>0</v>
      </c>
      <c r="D451" s="2">
        <v>0</v>
      </c>
      <c r="E451" s="2">
        <v>0</v>
      </c>
      <c r="F451" s="2">
        <f>VLOOKUP(Reach[[#This Row],[Station]],'[1]Reach and Share'!$A$1:$B$562,2,0)</f>
        <v>0</v>
      </c>
      <c r="G451" s="2">
        <f>Reach[[#This Row],[Q1''2025]]-Reach[[#This Row],[Q4''2024]]</f>
        <v>0</v>
      </c>
    </row>
    <row r="452" spans="1:7" x14ac:dyDescent="0.45">
      <c r="A452" s="3" t="s">
        <v>187</v>
      </c>
      <c r="B452" s="2">
        <v>0</v>
      </c>
      <c r="C452" s="2">
        <v>0</v>
      </c>
      <c r="D452" s="2">
        <v>0</v>
      </c>
      <c r="E452" s="2">
        <v>0</v>
      </c>
      <c r="F452" s="2">
        <f>VLOOKUP(Reach[[#This Row],[Station]],'[1]Reach and Share'!$A$1:$B$562,2,0)</f>
        <v>0</v>
      </c>
      <c r="G452" s="2">
        <f>Reach[[#This Row],[Q1''2025]]-Reach[[#This Row],[Q4''2024]]</f>
        <v>0</v>
      </c>
    </row>
    <row r="453" spans="1:7" x14ac:dyDescent="0.45">
      <c r="A453" s="3" t="s">
        <v>146</v>
      </c>
      <c r="B453" s="2">
        <v>0</v>
      </c>
      <c r="C453" s="2">
        <v>0</v>
      </c>
      <c r="D453" s="2">
        <v>0</v>
      </c>
      <c r="E453" s="2">
        <v>0</v>
      </c>
      <c r="F453" s="2">
        <f>VLOOKUP(Reach[[#This Row],[Station]],'[1]Reach and Share'!$A$1:$B$562,2,0)</f>
        <v>0</v>
      </c>
      <c r="G453" s="2">
        <f>Reach[[#This Row],[Q1''2025]]-Reach[[#This Row],[Q4''2024]]</f>
        <v>0</v>
      </c>
    </row>
    <row r="454" spans="1:7" x14ac:dyDescent="0.45">
      <c r="A454" s="3" t="s">
        <v>389</v>
      </c>
      <c r="B454" s="2">
        <v>0</v>
      </c>
      <c r="C454" s="2">
        <v>0</v>
      </c>
      <c r="D454" s="2">
        <v>0</v>
      </c>
      <c r="E454" s="2">
        <v>0</v>
      </c>
      <c r="F454" s="2">
        <f>VLOOKUP(Reach[[#This Row],[Station]],'[1]Reach and Share'!$A$1:$B$562,2,0)</f>
        <v>0</v>
      </c>
      <c r="G454" s="2">
        <f>Reach[[#This Row],[Q1''2025]]-Reach[[#This Row],[Q4''2024]]</f>
        <v>0</v>
      </c>
    </row>
    <row r="455" spans="1:7" x14ac:dyDescent="0.45">
      <c r="A455" s="3" t="s">
        <v>392</v>
      </c>
      <c r="B455" s="2">
        <v>0</v>
      </c>
      <c r="C455" s="2">
        <v>0</v>
      </c>
      <c r="D455" s="2">
        <v>0</v>
      </c>
      <c r="E455" s="2">
        <v>0</v>
      </c>
      <c r="F455" s="2">
        <f>VLOOKUP(Reach[[#This Row],[Station]],'[1]Reach and Share'!$A$1:$B$562,2,0)</f>
        <v>0</v>
      </c>
      <c r="G455" s="2">
        <f>Reach[[#This Row],[Q1''2025]]-Reach[[#This Row],[Q4''2024]]</f>
        <v>0</v>
      </c>
    </row>
    <row r="456" spans="1:7" x14ac:dyDescent="0.45">
      <c r="A456" s="3" t="s">
        <v>391</v>
      </c>
      <c r="B456" s="2">
        <v>0</v>
      </c>
      <c r="C456" s="2">
        <v>0</v>
      </c>
      <c r="D456" s="2">
        <v>0</v>
      </c>
      <c r="E456" s="2">
        <v>0</v>
      </c>
      <c r="F456" s="2">
        <f>VLOOKUP(Reach[[#This Row],[Station]],'[1]Reach and Share'!$A$1:$B$562,2,0)</f>
        <v>0</v>
      </c>
      <c r="G456" s="2">
        <f>Reach[[#This Row],[Q1''2025]]-Reach[[#This Row],[Q4''2024]]</f>
        <v>0</v>
      </c>
    </row>
    <row r="457" spans="1:7" x14ac:dyDescent="0.45">
      <c r="A457" s="3" t="s">
        <v>390</v>
      </c>
      <c r="B457" s="2">
        <v>0</v>
      </c>
      <c r="C457" s="2">
        <v>0</v>
      </c>
      <c r="D457" s="2">
        <v>0</v>
      </c>
      <c r="E457" s="2">
        <v>0</v>
      </c>
      <c r="F457" s="2">
        <f>VLOOKUP(Reach[[#This Row],[Station]],'[1]Reach and Share'!$A$1:$B$562,2,0)</f>
        <v>0</v>
      </c>
      <c r="G457" s="2">
        <f>Reach[[#This Row],[Q1''2025]]-Reach[[#This Row],[Q4''2024]]</f>
        <v>0</v>
      </c>
    </row>
    <row r="458" spans="1:7" x14ac:dyDescent="0.45">
      <c r="A458" s="3" t="s">
        <v>409</v>
      </c>
      <c r="B458" s="2">
        <v>0</v>
      </c>
      <c r="C458" s="2">
        <v>2.9999999999999997E-4</v>
      </c>
      <c r="D458" s="2">
        <v>0</v>
      </c>
      <c r="E458" s="2">
        <v>0</v>
      </c>
      <c r="F458" s="2">
        <f>VLOOKUP(Reach[[#This Row],[Station]],'[1]Reach and Share'!$A$1:$B$562,2,0)</f>
        <v>0</v>
      </c>
      <c r="G458" s="2">
        <f>Reach[[#This Row],[Q1''2025]]-Reach[[#This Row],[Q4''2024]]</f>
        <v>0</v>
      </c>
    </row>
    <row r="459" spans="1:7" x14ac:dyDescent="0.45">
      <c r="A459" s="3" t="s">
        <v>208</v>
      </c>
      <c r="B459" s="2">
        <v>0</v>
      </c>
      <c r="C459" s="2">
        <v>0</v>
      </c>
      <c r="D459" s="2">
        <v>0</v>
      </c>
      <c r="E459" s="2">
        <v>0</v>
      </c>
      <c r="F459" s="2">
        <f>VLOOKUP(Reach[[#This Row],[Station]],'[1]Reach and Share'!$A$1:$B$562,2,0)</f>
        <v>0</v>
      </c>
      <c r="G459" s="2">
        <f>Reach[[#This Row],[Q1''2025]]-Reach[[#This Row],[Q4''2024]]</f>
        <v>0</v>
      </c>
    </row>
    <row r="460" spans="1:7" x14ac:dyDescent="0.45">
      <c r="A460" s="3" t="s">
        <v>203</v>
      </c>
      <c r="B460" s="2">
        <v>0</v>
      </c>
      <c r="C460" s="2">
        <v>0</v>
      </c>
      <c r="D460" s="2">
        <v>0</v>
      </c>
      <c r="E460" s="2">
        <v>0</v>
      </c>
      <c r="F460" s="2">
        <f>VLOOKUP(Reach[[#This Row],[Station]],'[1]Reach and Share'!$A$1:$B$562,2,0)</f>
        <v>0</v>
      </c>
      <c r="G460" s="2">
        <f>Reach[[#This Row],[Q1''2025]]-Reach[[#This Row],[Q4''2024]]</f>
        <v>0</v>
      </c>
    </row>
    <row r="461" spans="1:7" x14ac:dyDescent="0.45">
      <c r="A461" s="3" t="s">
        <v>436</v>
      </c>
      <c r="B461" s="2"/>
      <c r="C461" s="2">
        <v>0</v>
      </c>
      <c r="D461" s="2">
        <v>0</v>
      </c>
      <c r="E461" s="2">
        <v>0</v>
      </c>
      <c r="F461" s="2">
        <f>VLOOKUP(Reach[[#This Row],[Station]],'[1]Reach and Share'!$A$1:$B$562,2,0)</f>
        <v>0</v>
      </c>
      <c r="G461" s="2">
        <f>Reach[[#This Row],[Q1''2025]]-Reach[[#This Row],[Q4''2024]]</f>
        <v>0</v>
      </c>
    </row>
    <row r="462" spans="1:7" x14ac:dyDescent="0.45">
      <c r="A462" s="3" t="s">
        <v>520</v>
      </c>
      <c r="B462" s="2"/>
      <c r="E462" s="2">
        <v>0</v>
      </c>
      <c r="F462" s="2">
        <f>VLOOKUP(Reach[[#This Row],[Station]],'[1]Reach and Share'!$A$1:$B$562,2,0)</f>
        <v>0</v>
      </c>
      <c r="G462" s="2">
        <f>Reach[[#This Row],[Q1''2025]]-Reach[[#This Row],[Q4''2024]]</f>
        <v>0</v>
      </c>
    </row>
    <row r="463" spans="1:7" x14ac:dyDescent="0.45">
      <c r="A463" s="3" t="s">
        <v>237</v>
      </c>
      <c r="B463" s="2">
        <v>0</v>
      </c>
      <c r="C463" s="2">
        <v>0</v>
      </c>
      <c r="D463" s="2">
        <v>0</v>
      </c>
      <c r="E463" s="2">
        <v>0</v>
      </c>
      <c r="F463" s="2">
        <f>VLOOKUP(Reach[[#This Row],[Station]],'[1]Reach and Share'!$A$1:$B$562,2,0)</f>
        <v>0</v>
      </c>
      <c r="G463" s="2">
        <f>Reach[[#This Row],[Q1''2025]]-Reach[[#This Row],[Q4''2024]]</f>
        <v>0</v>
      </c>
    </row>
    <row r="464" spans="1:7" x14ac:dyDescent="0.45">
      <c r="A464" s="3" t="s">
        <v>437</v>
      </c>
      <c r="B464" s="2"/>
      <c r="C464" s="2">
        <v>0</v>
      </c>
      <c r="D464" s="2">
        <v>0</v>
      </c>
      <c r="E464" s="2">
        <v>0</v>
      </c>
      <c r="F464" s="2">
        <f>VLOOKUP(Reach[[#This Row],[Station]],'[1]Reach and Share'!$A$1:$B$562,2,0)</f>
        <v>0</v>
      </c>
      <c r="G464" s="2">
        <f>Reach[[#This Row],[Q1''2025]]-Reach[[#This Row],[Q4''2024]]</f>
        <v>0</v>
      </c>
    </row>
    <row r="465" spans="1:7" x14ac:dyDescent="0.45">
      <c r="A465" s="3" t="s">
        <v>236</v>
      </c>
      <c r="B465" s="2">
        <v>0</v>
      </c>
      <c r="C465" s="2">
        <v>0</v>
      </c>
      <c r="D465" s="2">
        <v>0</v>
      </c>
      <c r="E465" s="2">
        <v>0</v>
      </c>
      <c r="F465" s="2">
        <f>VLOOKUP(Reach[[#This Row],[Station]],'[1]Reach and Share'!$A$1:$B$562,2,0)</f>
        <v>0</v>
      </c>
      <c r="G465" s="2">
        <f>Reach[[#This Row],[Q1''2025]]-Reach[[#This Row],[Q4''2024]]</f>
        <v>0</v>
      </c>
    </row>
    <row r="466" spans="1:7" x14ac:dyDescent="0.45">
      <c r="A466" s="3" t="s">
        <v>478</v>
      </c>
      <c r="B466" s="2"/>
      <c r="D466" s="2">
        <v>0</v>
      </c>
      <c r="E466" s="2">
        <v>0</v>
      </c>
      <c r="F466" s="2">
        <f>VLOOKUP(Reach[[#This Row],[Station]],'[1]Reach and Share'!$A$1:$B$562,2,0)</f>
        <v>0</v>
      </c>
      <c r="G466" s="2">
        <f>Reach[[#This Row],[Q1''2025]]-Reach[[#This Row],[Q4''2024]]</f>
        <v>0</v>
      </c>
    </row>
    <row r="467" spans="1:7" x14ac:dyDescent="0.45">
      <c r="A467" s="3" t="s">
        <v>287</v>
      </c>
      <c r="B467" s="2">
        <v>0</v>
      </c>
      <c r="C467" s="2">
        <v>1.4E-3</v>
      </c>
      <c r="D467" s="2">
        <v>1.5E-3</v>
      </c>
      <c r="E467" s="2">
        <v>0</v>
      </c>
      <c r="F467" s="2">
        <f>VLOOKUP(Reach[[#This Row],[Station]],'[1]Reach and Share'!$A$1:$B$562,2,0)</f>
        <v>0</v>
      </c>
      <c r="G467" s="2">
        <f>Reach[[#This Row],[Q1''2025]]-Reach[[#This Row],[Q4''2024]]</f>
        <v>0</v>
      </c>
    </row>
    <row r="468" spans="1:7" x14ac:dyDescent="0.45">
      <c r="A468" s="3" t="s">
        <v>286</v>
      </c>
      <c r="B468" s="2">
        <v>0</v>
      </c>
      <c r="C468" s="2">
        <v>0</v>
      </c>
      <c r="D468" s="2">
        <v>0</v>
      </c>
      <c r="E468" s="2">
        <v>0</v>
      </c>
      <c r="F468" s="2">
        <f>VLOOKUP(Reach[[#This Row],[Station]],'[1]Reach and Share'!$A$1:$B$562,2,0)</f>
        <v>0</v>
      </c>
      <c r="G468" s="2">
        <f>Reach[[#This Row],[Q1''2025]]-Reach[[#This Row],[Q4''2024]]</f>
        <v>0</v>
      </c>
    </row>
    <row r="469" spans="1:7" x14ac:dyDescent="0.45">
      <c r="A469" s="3" t="s">
        <v>479</v>
      </c>
      <c r="B469" s="2"/>
      <c r="D469" s="2">
        <v>0</v>
      </c>
      <c r="E469" s="2">
        <v>0</v>
      </c>
      <c r="F469" s="2">
        <f>VLOOKUP(Reach[[#This Row],[Station]],'[1]Reach and Share'!$A$1:$B$562,2,0)</f>
        <v>0</v>
      </c>
      <c r="G469" s="2">
        <f>Reach[[#This Row],[Q1''2025]]-Reach[[#This Row],[Q4''2024]]</f>
        <v>0</v>
      </c>
    </row>
    <row r="470" spans="1:7" x14ac:dyDescent="0.45">
      <c r="A470" s="3" t="s">
        <v>184</v>
      </c>
      <c r="B470" s="2">
        <v>0</v>
      </c>
      <c r="C470" s="2">
        <v>0</v>
      </c>
      <c r="D470" s="2">
        <v>0</v>
      </c>
      <c r="E470" s="2">
        <v>0</v>
      </c>
      <c r="F470" s="2">
        <f>VLOOKUP(Reach[[#This Row],[Station]],'[1]Reach and Share'!$A$1:$B$562,2,0)</f>
        <v>0</v>
      </c>
      <c r="G470" s="2">
        <f>Reach[[#This Row],[Q1''2025]]-Reach[[#This Row],[Q4''2024]]</f>
        <v>0</v>
      </c>
    </row>
    <row r="471" spans="1:7" x14ac:dyDescent="0.45">
      <c r="A471" s="3" t="s">
        <v>266</v>
      </c>
      <c r="B471" s="2">
        <v>0</v>
      </c>
      <c r="C471" s="2">
        <v>0</v>
      </c>
      <c r="D471" s="2">
        <v>0</v>
      </c>
      <c r="E471" s="2">
        <v>0</v>
      </c>
      <c r="F471" s="2">
        <f>VLOOKUP(Reach[[#This Row],[Station]],'[1]Reach and Share'!$A$1:$B$562,2,0)</f>
        <v>0</v>
      </c>
      <c r="G471" s="2">
        <f>Reach[[#This Row],[Q1''2025]]-Reach[[#This Row],[Q4''2024]]</f>
        <v>0</v>
      </c>
    </row>
    <row r="472" spans="1:7" x14ac:dyDescent="0.45">
      <c r="A472" s="3" t="s">
        <v>522</v>
      </c>
      <c r="B472" s="2"/>
      <c r="E472" s="2">
        <v>0</v>
      </c>
      <c r="F472" s="2">
        <f>VLOOKUP(Reach[[#This Row],[Station]],'[1]Reach and Share'!$A$1:$B$562,2,0)</f>
        <v>0</v>
      </c>
      <c r="G472" s="2">
        <f>Reach[[#This Row],[Q1''2025]]-Reach[[#This Row],[Q4''2024]]</f>
        <v>0</v>
      </c>
    </row>
    <row r="473" spans="1:7" x14ac:dyDescent="0.45">
      <c r="A473" s="3" t="s">
        <v>495</v>
      </c>
      <c r="B473" s="2"/>
      <c r="E473" s="2">
        <v>0</v>
      </c>
      <c r="F473" s="2">
        <f>VLOOKUP(Reach[[#This Row],[Station]],'[1]Reach and Share'!$A$1:$B$562,2,0)</f>
        <v>0</v>
      </c>
      <c r="G473" s="2">
        <f>Reach[[#This Row],[Q1''2025]]-Reach[[#This Row],[Q4''2024]]</f>
        <v>0</v>
      </c>
    </row>
    <row r="474" spans="1:7" x14ac:dyDescent="0.45">
      <c r="A474" s="3" t="s">
        <v>282</v>
      </c>
      <c r="B474" s="2">
        <v>0</v>
      </c>
      <c r="C474" s="2">
        <v>0</v>
      </c>
      <c r="D474" s="2">
        <v>0</v>
      </c>
      <c r="E474" s="2">
        <v>0</v>
      </c>
      <c r="F474" s="2">
        <f>VLOOKUP(Reach[[#This Row],[Station]],'[1]Reach and Share'!$A$1:$B$562,2,0)</f>
        <v>0</v>
      </c>
      <c r="G474" s="2">
        <f>Reach[[#This Row],[Q1''2025]]-Reach[[#This Row],[Q4''2024]]</f>
        <v>0</v>
      </c>
    </row>
    <row r="475" spans="1:7" x14ac:dyDescent="0.45">
      <c r="A475" s="3" t="s">
        <v>269</v>
      </c>
      <c r="B475" s="2">
        <v>0</v>
      </c>
      <c r="C475" s="2">
        <v>0</v>
      </c>
      <c r="D475" s="2">
        <v>0</v>
      </c>
      <c r="E475" s="2">
        <v>0</v>
      </c>
      <c r="F475" s="2">
        <f>VLOOKUP(Reach[[#This Row],[Station]],'[1]Reach and Share'!$A$1:$B$562,2,0)</f>
        <v>0</v>
      </c>
      <c r="G475" s="2">
        <f>Reach[[#This Row],[Q1''2025]]-Reach[[#This Row],[Q4''2024]]</f>
        <v>0</v>
      </c>
    </row>
    <row r="476" spans="1:7" x14ac:dyDescent="0.45">
      <c r="A476" s="3" t="s">
        <v>284</v>
      </c>
      <c r="B476" s="2">
        <v>0</v>
      </c>
      <c r="C476" s="2">
        <v>0</v>
      </c>
      <c r="D476" s="2">
        <v>0</v>
      </c>
      <c r="E476" s="2">
        <v>0</v>
      </c>
      <c r="F476" s="2">
        <f>VLOOKUP(Reach[[#This Row],[Station]],'[1]Reach and Share'!$A$1:$B$562,2,0)</f>
        <v>0</v>
      </c>
      <c r="G476" s="2">
        <f>Reach[[#This Row],[Q1''2025]]-Reach[[#This Row],[Q4''2024]]</f>
        <v>0</v>
      </c>
    </row>
    <row r="477" spans="1:7" x14ac:dyDescent="0.45">
      <c r="A477" s="3" t="s">
        <v>452</v>
      </c>
      <c r="B477" s="2"/>
      <c r="C477" s="2">
        <v>0</v>
      </c>
      <c r="D477" s="2">
        <v>0</v>
      </c>
      <c r="E477" s="2">
        <v>0</v>
      </c>
      <c r="F477" s="2">
        <f>VLOOKUP(Reach[[#This Row],[Station]],'[1]Reach and Share'!$A$1:$B$562,2,0)</f>
        <v>0</v>
      </c>
      <c r="G477" s="2">
        <f>Reach[[#This Row],[Q1''2025]]-Reach[[#This Row],[Q4''2024]]</f>
        <v>0</v>
      </c>
    </row>
    <row r="478" spans="1:7" x14ac:dyDescent="0.45">
      <c r="A478" s="3" t="s">
        <v>285</v>
      </c>
      <c r="B478" s="2">
        <v>0</v>
      </c>
      <c r="C478" s="2">
        <v>0</v>
      </c>
      <c r="D478" s="2">
        <v>0</v>
      </c>
      <c r="E478" s="2">
        <v>0</v>
      </c>
      <c r="F478" s="2">
        <f>VLOOKUP(Reach[[#This Row],[Station]],'[1]Reach and Share'!$A$1:$B$562,2,0)</f>
        <v>0</v>
      </c>
      <c r="G478" s="2">
        <f>Reach[[#This Row],[Q1''2025]]-Reach[[#This Row],[Q4''2024]]</f>
        <v>0</v>
      </c>
    </row>
    <row r="479" spans="1:7" x14ac:dyDescent="0.45">
      <c r="A479" s="3" t="s">
        <v>93</v>
      </c>
      <c r="B479" s="2">
        <v>0</v>
      </c>
      <c r="C479" s="2">
        <v>0</v>
      </c>
      <c r="D479" s="2">
        <v>0</v>
      </c>
      <c r="E479" s="2">
        <v>0</v>
      </c>
      <c r="F479" s="2">
        <f>VLOOKUP(Reach[[#This Row],[Station]],'[1]Reach and Share'!$A$1:$B$562,2,0)</f>
        <v>0</v>
      </c>
      <c r="G479" s="2">
        <f>Reach[[#This Row],[Q1''2025]]-Reach[[#This Row],[Q4''2024]]</f>
        <v>0</v>
      </c>
    </row>
    <row r="480" spans="1:7" x14ac:dyDescent="0.45">
      <c r="A480" s="3" t="s">
        <v>504</v>
      </c>
      <c r="B480" s="2"/>
      <c r="E480" s="2">
        <v>0</v>
      </c>
      <c r="F480" s="2">
        <f>VLOOKUP(Reach[[#This Row],[Station]],'[1]Reach and Share'!$A$1:$B$562,2,0)</f>
        <v>0</v>
      </c>
      <c r="G480" s="2">
        <f>Reach[[#This Row],[Q1''2025]]-Reach[[#This Row],[Q4''2024]]</f>
        <v>0</v>
      </c>
    </row>
    <row r="481" spans="1:7" x14ac:dyDescent="0.45">
      <c r="A481" s="3" t="s">
        <v>229</v>
      </c>
      <c r="B481" s="2">
        <v>0</v>
      </c>
      <c r="C481" s="2">
        <v>0</v>
      </c>
      <c r="D481" s="2">
        <v>0</v>
      </c>
      <c r="E481" s="2">
        <v>0</v>
      </c>
      <c r="F481" s="2">
        <f>VLOOKUP(Reach[[#This Row],[Station]],'[1]Reach and Share'!$A$1:$B$562,2,0)</f>
        <v>0</v>
      </c>
      <c r="G481" s="2">
        <f>Reach[[#This Row],[Q1''2025]]-Reach[[#This Row],[Q4''2024]]</f>
        <v>0</v>
      </c>
    </row>
    <row r="482" spans="1:7" x14ac:dyDescent="0.45">
      <c r="A482" s="3" t="s">
        <v>249</v>
      </c>
      <c r="B482" s="2">
        <v>0</v>
      </c>
      <c r="C482" s="2">
        <v>0</v>
      </c>
      <c r="D482" s="2">
        <v>4.0000000000000002E-4</v>
      </c>
      <c r="E482" s="2">
        <v>0</v>
      </c>
      <c r="F482" s="2">
        <f>VLOOKUP(Reach[[#This Row],[Station]],'[1]Reach and Share'!$A$1:$B$562,2,0)</f>
        <v>0</v>
      </c>
      <c r="G482" s="2">
        <f>Reach[[#This Row],[Q1''2025]]-Reach[[#This Row],[Q4''2024]]</f>
        <v>0</v>
      </c>
    </row>
    <row r="483" spans="1:7" x14ac:dyDescent="0.45">
      <c r="A483" s="3" t="s">
        <v>248</v>
      </c>
      <c r="B483" s="2">
        <v>0</v>
      </c>
      <c r="C483" s="2">
        <v>0</v>
      </c>
      <c r="D483" s="2">
        <v>0</v>
      </c>
      <c r="E483" s="2">
        <v>0</v>
      </c>
      <c r="F483" s="2">
        <f>VLOOKUP(Reach[[#This Row],[Station]],'[1]Reach and Share'!$A$1:$B$562,2,0)</f>
        <v>0</v>
      </c>
      <c r="G483" s="2">
        <f>Reach[[#This Row],[Q1''2025]]-Reach[[#This Row],[Q4''2024]]</f>
        <v>0</v>
      </c>
    </row>
    <row r="484" spans="1:7" x14ac:dyDescent="0.45">
      <c r="A484" s="3" t="s">
        <v>251</v>
      </c>
      <c r="B484" s="2">
        <v>0</v>
      </c>
      <c r="C484" s="2">
        <v>0</v>
      </c>
      <c r="D484" s="2">
        <v>0</v>
      </c>
      <c r="E484" s="2">
        <v>0</v>
      </c>
      <c r="F484" s="2">
        <f>VLOOKUP(Reach[[#This Row],[Station]],'[1]Reach and Share'!$A$1:$B$562,2,0)</f>
        <v>0</v>
      </c>
      <c r="G484" s="2">
        <f>Reach[[#This Row],[Q1''2025]]-Reach[[#This Row],[Q4''2024]]</f>
        <v>0</v>
      </c>
    </row>
    <row r="485" spans="1:7" x14ac:dyDescent="0.45">
      <c r="A485" s="3" t="s">
        <v>79</v>
      </c>
      <c r="B485" s="2">
        <v>0</v>
      </c>
      <c r="C485" s="2">
        <v>0</v>
      </c>
      <c r="D485" s="2">
        <v>0</v>
      </c>
      <c r="E485" s="2">
        <v>0</v>
      </c>
      <c r="F485" s="2">
        <f>VLOOKUP(Reach[[#This Row],[Station]],'[1]Reach and Share'!$A$1:$B$562,2,0)</f>
        <v>0</v>
      </c>
      <c r="G485" s="2">
        <f>Reach[[#This Row],[Q1''2025]]-Reach[[#This Row],[Q4''2024]]</f>
        <v>0</v>
      </c>
    </row>
    <row r="486" spans="1:7" x14ac:dyDescent="0.45">
      <c r="A486" s="3" t="s">
        <v>451</v>
      </c>
      <c r="B486" s="2"/>
      <c r="C486" s="2">
        <v>0</v>
      </c>
      <c r="D486" s="2">
        <v>0</v>
      </c>
      <c r="E486" s="2">
        <v>0</v>
      </c>
      <c r="F486" s="2">
        <f>VLOOKUP(Reach[[#This Row],[Station]],'[1]Reach and Share'!$A$1:$B$562,2,0)</f>
        <v>0</v>
      </c>
      <c r="G486" s="2">
        <f>Reach[[#This Row],[Q1''2025]]-Reach[[#This Row],[Q4''2024]]</f>
        <v>0</v>
      </c>
    </row>
    <row r="487" spans="1:7" x14ac:dyDescent="0.45">
      <c r="A487" s="3" t="s">
        <v>153</v>
      </c>
      <c r="B487" s="2">
        <v>0</v>
      </c>
      <c r="C487" s="2">
        <v>0</v>
      </c>
      <c r="D487" s="2">
        <v>0</v>
      </c>
      <c r="E487" s="2">
        <v>0</v>
      </c>
      <c r="F487" s="2">
        <f>VLOOKUP(Reach[[#This Row],[Station]],'[1]Reach and Share'!$A$1:$B$562,2,0)</f>
        <v>0</v>
      </c>
      <c r="G487" s="2">
        <f>Reach[[#This Row],[Q1''2025]]-Reach[[#This Row],[Q4''2024]]</f>
        <v>0</v>
      </c>
    </row>
    <row r="488" spans="1:7" x14ac:dyDescent="0.45">
      <c r="A488" s="3" t="s">
        <v>221</v>
      </c>
      <c r="B488" s="2">
        <v>0</v>
      </c>
      <c r="C488" s="2">
        <v>0</v>
      </c>
      <c r="D488" s="2">
        <v>0</v>
      </c>
      <c r="E488" s="2">
        <v>0</v>
      </c>
      <c r="F488" s="2">
        <f>VLOOKUP(Reach[[#This Row],[Station]],'[1]Reach and Share'!$A$1:$B$562,2,0)</f>
        <v>0</v>
      </c>
      <c r="G488" s="2">
        <f>Reach[[#This Row],[Q1''2025]]-Reach[[#This Row],[Q4''2024]]</f>
        <v>0</v>
      </c>
    </row>
    <row r="489" spans="1:7" x14ac:dyDescent="0.45">
      <c r="A489" s="3" t="s">
        <v>159</v>
      </c>
      <c r="B489" s="2">
        <v>0</v>
      </c>
      <c r="C489" s="2">
        <v>0</v>
      </c>
      <c r="D489" s="2">
        <v>0</v>
      </c>
      <c r="E489" s="2">
        <v>0</v>
      </c>
      <c r="F489" s="2">
        <f>VLOOKUP(Reach[[#This Row],[Station]],'[1]Reach and Share'!$A$1:$B$562,2,0)</f>
        <v>0</v>
      </c>
      <c r="G489" s="2">
        <f>Reach[[#This Row],[Q1''2025]]-Reach[[#This Row],[Q4''2024]]</f>
        <v>0</v>
      </c>
    </row>
    <row r="490" spans="1:7" x14ac:dyDescent="0.45">
      <c r="A490" s="3" t="s">
        <v>265</v>
      </c>
      <c r="B490" s="2">
        <v>0</v>
      </c>
      <c r="C490" s="2">
        <v>0</v>
      </c>
      <c r="D490" s="2">
        <v>0</v>
      </c>
      <c r="E490" s="2">
        <v>0</v>
      </c>
      <c r="F490" s="2">
        <f>VLOOKUP(Reach[[#This Row],[Station]],'[1]Reach and Share'!$A$1:$B$562,2,0)</f>
        <v>0</v>
      </c>
      <c r="G490" s="2">
        <f>Reach[[#This Row],[Q1''2025]]-Reach[[#This Row],[Q4''2024]]</f>
        <v>0</v>
      </c>
    </row>
    <row r="491" spans="1:7" x14ac:dyDescent="0.45">
      <c r="A491" s="3" t="s">
        <v>244</v>
      </c>
      <c r="B491" s="2">
        <v>0</v>
      </c>
      <c r="C491" s="2">
        <v>0</v>
      </c>
      <c r="D491" s="2">
        <v>0</v>
      </c>
      <c r="E491" s="2">
        <v>0</v>
      </c>
      <c r="F491" s="2">
        <f>VLOOKUP(Reach[[#This Row],[Station]],'[1]Reach and Share'!$A$1:$B$562,2,0)</f>
        <v>0</v>
      </c>
      <c r="G491" s="2">
        <f>Reach[[#This Row],[Q1''2025]]-Reach[[#This Row],[Q4''2024]]</f>
        <v>0</v>
      </c>
    </row>
    <row r="492" spans="1:7" x14ac:dyDescent="0.45">
      <c r="A492" s="3" t="s">
        <v>247</v>
      </c>
      <c r="B492" s="2">
        <v>0</v>
      </c>
      <c r="C492" s="2">
        <v>0</v>
      </c>
      <c r="D492" s="2">
        <v>0</v>
      </c>
      <c r="E492" s="2">
        <v>0</v>
      </c>
      <c r="F492" s="2">
        <f>VLOOKUP(Reach[[#This Row],[Station]],'[1]Reach and Share'!$A$1:$B$562,2,0)</f>
        <v>0</v>
      </c>
      <c r="G492" s="2">
        <f>Reach[[#This Row],[Q1''2025]]-Reach[[#This Row],[Q4''2024]]</f>
        <v>0</v>
      </c>
    </row>
    <row r="493" spans="1:7" x14ac:dyDescent="0.45">
      <c r="A493" s="3" t="s">
        <v>245</v>
      </c>
      <c r="B493" s="2">
        <v>0</v>
      </c>
      <c r="C493" s="2">
        <v>0</v>
      </c>
      <c r="D493" s="2">
        <v>0</v>
      </c>
      <c r="E493" s="2">
        <v>0</v>
      </c>
      <c r="F493" s="2">
        <f>VLOOKUP(Reach[[#This Row],[Station]],'[1]Reach and Share'!$A$1:$B$562,2,0)</f>
        <v>0</v>
      </c>
      <c r="G493" s="2">
        <f>Reach[[#This Row],[Q1''2025]]-Reach[[#This Row],[Q4''2024]]</f>
        <v>0</v>
      </c>
    </row>
    <row r="494" spans="1:7" x14ac:dyDescent="0.45">
      <c r="A494" s="3" t="s">
        <v>485</v>
      </c>
      <c r="B494" s="2"/>
      <c r="D494" s="2">
        <v>0</v>
      </c>
      <c r="E494" s="2">
        <v>0</v>
      </c>
      <c r="F494" s="2">
        <f>VLOOKUP(Reach[[#This Row],[Station]],'[1]Reach and Share'!$A$1:$B$562,2,0)</f>
        <v>0</v>
      </c>
      <c r="G494" s="2">
        <f>Reach[[#This Row],[Q1''2025]]-Reach[[#This Row],[Q4''2024]]</f>
        <v>0</v>
      </c>
    </row>
    <row r="495" spans="1:7" x14ac:dyDescent="0.45">
      <c r="A495" s="3" t="s">
        <v>503</v>
      </c>
      <c r="B495" s="2"/>
      <c r="E495" s="2">
        <v>0</v>
      </c>
      <c r="F495" s="2">
        <f>VLOOKUP(Reach[[#This Row],[Station]],'[1]Reach and Share'!$A$1:$B$562,2,0)</f>
        <v>0</v>
      </c>
      <c r="G495" s="2">
        <f>Reach[[#This Row],[Q1''2025]]-Reach[[#This Row],[Q4''2024]]</f>
        <v>0</v>
      </c>
    </row>
    <row r="496" spans="1:7" x14ac:dyDescent="0.45">
      <c r="A496" s="3" t="s">
        <v>274</v>
      </c>
      <c r="B496" s="2">
        <v>0</v>
      </c>
      <c r="C496" s="2">
        <v>0</v>
      </c>
      <c r="D496" s="2">
        <v>0</v>
      </c>
      <c r="E496" s="2">
        <v>0</v>
      </c>
      <c r="F496" s="2">
        <f>VLOOKUP(Reach[[#This Row],[Station]],'[1]Reach and Share'!$A$1:$B$562,2,0)</f>
        <v>0</v>
      </c>
      <c r="G496" s="2">
        <f>Reach[[#This Row],[Q1''2025]]-Reach[[#This Row],[Q4''2024]]</f>
        <v>0</v>
      </c>
    </row>
    <row r="497" spans="1:7" x14ac:dyDescent="0.45">
      <c r="A497" s="3" t="s">
        <v>273</v>
      </c>
      <c r="B497" s="2">
        <v>0</v>
      </c>
      <c r="C497" s="2">
        <v>0</v>
      </c>
      <c r="D497" s="2">
        <v>0</v>
      </c>
      <c r="E497" s="2">
        <v>0</v>
      </c>
      <c r="F497" s="2">
        <f>VLOOKUP(Reach[[#This Row],[Station]],'[1]Reach and Share'!$A$1:$B$562,2,0)</f>
        <v>0</v>
      </c>
      <c r="G497" s="2">
        <f>Reach[[#This Row],[Q1''2025]]-Reach[[#This Row],[Q4''2024]]</f>
        <v>0</v>
      </c>
    </row>
    <row r="498" spans="1:7" x14ac:dyDescent="0.45">
      <c r="A498" s="3" t="s">
        <v>275</v>
      </c>
      <c r="B498" s="2">
        <v>0</v>
      </c>
      <c r="C498" s="2">
        <v>0</v>
      </c>
      <c r="D498" s="2">
        <v>0</v>
      </c>
      <c r="E498" s="2">
        <v>0</v>
      </c>
      <c r="F498" s="2">
        <f>VLOOKUP(Reach[[#This Row],[Station]],'[1]Reach and Share'!$A$1:$B$562,2,0)</f>
        <v>0</v>
      </c>
      <c r="G498" s="2">
        <f>Reach[[#This Row],[Q1''2025]]-Reach[[#This Row],[Q4''2024]]</f>
        <v>0</v>
      </c>
    </row>
    <row r="499" spans="1:7" x14ac:dyDescent="0.45">
      <c r="A499" s="3" t="s">
        <v>268</v>
      </c>
      <c r="B499" s="2">
        <v>0</v>
      </c>
      <c r="C499" s="2">
        <v>2.9999999999999997E-4</v>
      </c>
      <c r="D499" s="2">
        <v>0</v>
      </c>
      <c r="E499" s="2">
        <v>0</v>
      </c>
      <c r="F499" s="2">
        <f>VLOOKUP(Reach[[#This Row],[Station]],'[1]Reach and Share'!$A$1:$B$562,2,0)</f>
        <v>0</v>
      </c>
      <c r="G499" s="2">
        <f>Reach[[#This Row],[Q1''2025]]-Reach[[#This Row],[Q4''2024]]</f>
        <v>0</v>
      </c>
    </row>
    <row r="500" spans="1:7" x14ac:dyDescent="0.45">
      <c r="A500" s="3" t="s">
        <v>277</v>
      </c>
      <c r="B500" s="2">
        <v>0</v>
      </c>
      <c r="C500" s="2">
        <v>0</v>
      </c>
      <c r="D500" s="2">
        <v>0</v>
      </c>
      <c r="E500" s="2">
        <v>0</v>
      </c>
      <c r="F500" s="2">
        <f>VLOOKUP(Reach[[#This Row],[Station]],'[1]Reach and Share'!$A$1:$B$562,2,0)</f>
        <v>0</v>
      </c>
      <c r="G500" s="2">
        <f>Reach[[#This Row],[Q1''2025]]-Reach[[#This Row],[Q4''2024]]</f>
        <v>0</v>
      </c>
    </row>
    <row r="501" spans="1:7" x14ac:dyDescent="0.45">
      <c r="A501" s="3" t="s">
        <v>276</v>
      </c>
      <c r="B501" s="2">
        <v>0</v>
      </c>
      <c r="C501" s="2">
        <v>0</v>
      </c>
      <c r="D501" s="2">
        <v>0</v>
      </c>
      <c r="E501" s="2">
        <v>0</v>
      </c>
      <c r="F501" s="2">
        <f>VLOOKUP(Reach[[#This Row],[Station]],'[1]Reach and Share'!$A$1:$B$562,2,0)</f>
        <v>0</v>
      </c>
      <c r="G501" s="2">
        <f>Reach[[#This Row],[Q1''2025]]-Reach[[#This Row],[Q4''2024]]</f>
        <v>0</v>
      </c>
    </row>
    <row r="502" spans="1:7" x14ac:dyDescent="0.45">
      <c r="A502" s="3" t="s">
        <v>337</v>
      </c>
      <c r="B502" s="2">
        <v>0</v>
      </c>
      <c r="C502" s="2">
        <v>0</v>
      </c>
      <c r="D502" s="2">
        <v>0</v>
      </c>
      <c r="E502" s="2">
        <v>0</v>
      </c>
      <c r="F502" s="2">
        <f>VLOOKUP(Reach[[#This Row],[Station]],'[1]Reach and Share'!$A$1:$B$562,2,0)</f>
        <v>0</v>
      </c>
      <c r="G502" s="2">
        <f>Reach[[#This Row],[Q1''2025]]-Reach[[#This Row],[Q4''2024]]</f>
        <v>0</v>
      </c>
    </row>
    <row r="503" spans="1:7" x14ac:dyDescent="0.45">
      <c r="A503" s="3" t="s">
        <v>144</v>
      </c>
      <c r="B503" s="2">
        <v>0</v>
      </c>
      <c r="C503" s="2">
        <v>0</v>
      </c>
      <c r="D503" s="2">
        <v>0</v>
      </c>
      <c r="E503" s="2">
        <v>0</v>
      </c>
      <c r="F503" s="2">
        <f>VLOOKUP(Reach[[#This Row],[Station]],'[1]Reach and Share'!$A$1:$B$562,2,0)</f>
        <v>0</v>
      </c>
      <c r="G503" s="2">
        <f>Reach[[#This Row],[Q1''2025]]-Reach[[#This Row],[Q4''2024]]</f>
        <v>0</v>
      </c>
    </row>
    <row r="504" spans="1:7" x14ac:dyDescent="0.45">
      <c r="A504" s="3" t="s">
        <v>270</v>
      </c>
      <c r="B504" s="2">
        <v>0</v>
      </c>
      <c r="C504" s="2">
        <v>0</v>
      </c>
      <c r="D504" s="2">
        <v>0</v>
      </c>
      <c r="E504" s="2">
        <v>0</v>
      </c>
      <c r="F504" s="2">
        <f>VLOOKUP(Reach[[#This Row],[Station]],'[1]Reach and Share'!$A$1:$B$562,2,0)</f>
        <v>0</v>
      </c>
      <c r="G504" s="2">
        <f>Reach[[#This Row],[Q1''2025]]-Reach[[#This Row],[Q4''2024]]</f>
        <v>0</v>
      </c>
    </row>
    <row r="505" spans="1:7" x14ac:dyDescent="0.45">
      <c r="A505" s="3" t="s">
        <v>271</v>
      </c>
      <c r="B505" s="2">
        <v>0</v>
      </c>
      <c r="C505" s="2">
        <v>0</v>
      </c>
      <c r="D505" s="2">
        <v>0</v>
      </c>
      <c r="E505" s="2">
        <v>0</v>
      </c>
      <c r="F505" s="2">
        <f>VLOOKUP(Reach[[#This Row],[Station]],'[1]Reach and Share'!$A$1:$B$562,2,0)</f>
        <v>0</v>
      </c>
      <c r="G505" s="2">
        <f>Reach[[#This Row],[Q1''2025]]-Reach[[#This Row],[Q4''2024]]</f>
        <v>0</v>
      </c>
    </row>
    <row r="506" spans="1:7" x14ac:dyDescent="0.45">
      <c r="A506" s="3" t="s">
        <v>76</v>
      </c>
      <c r="B506" s="2">
        <v>0</v>
      </c>
      <c r="C506" s="2">
        <v>0</v>
      </c>
      <c r="D506" s="2">
        <v>0</v>
      </c>
      <c r="E506" s="2">
        <v>0</v>
      </c>
      <c r="F506" s="2">
        <f>VLOOKUP(Reach[[#This Row],[Station]],'[1]Reach and Share'!$A$1:$B$562,2,0)</f>
        <v>0</v>
      </c>
      <c r="G506" s="2">
        <f>Reach[[#This Row],[Q1''2025]]-Reach[[#This Row],[Q4''2024]]</f>
        <v>0</v>
      </c>
    </row>
    <row r="507" spans="1:7" x14ac:dyDescent="0.45">
      <c r="A507" s="3" t="s">
        <v>496</v>
      </c>
      <c r="B507" s="2"/>
      <c r="E507" s="2">
        <v>0</v>
      </c>
      <c r="F507" s="2">
        <f>VLOOKUP(Reach[[#This Row],[Station]],'[1]Reach and Share'!$A$1:$B$562,2,0)</f>
        <v>0</v>
      </c>
      <c r="G507" s="2">
        <f>Reach[[#This Row],[Q1''2025]]-Reach[[#This Row],[Q4''2024]]</f>
        <v>0</v>
      </c>
    </row>
    <row r="508" spans="1:7" x14ac:dyDescent="0.45">
      <c r="A508" s="3" t="s">
        <v>446</v>
      </c>
      <c r="B508" s="2"/>
      <c r="C508" s="2">
        <v>0</v>
      </c>
      <c r="D508" s="2">
        <v>0</v>
      </c>
      <c r="E508" s="2">
        <v>0</v>
      </c>
      <c r="F508" s="2">
        <f>VLOOKUP(Reach[[#This Row],[Station]],'[1]Reach and Share'!$A$1:$B$562,2,0)</f>
        <v>0</v>
      </c>
      <c r="G508" s="2">
        <f>Reach[[#This Row],[Q1''2025]]-Reach[[#This Row],[Q4''2024]]</f>
        <v>0</v>
      </c>
    </row>
    <row r="509" spans="1:7" x14ac:dyDescent="0.45">
      <c r="A509" s="3" t="s">
        <v>222</v>
      </c>
      <c r="B509" s="2">
        <v>0</v>
      </c>
      <c r="C509" s="2">
        <v>0</v>
      </c>
      <c r="D509" s="2">
        <v>0</v>
      </c>
      <c r="E509" s="2">
        <v>0</v>
      </c>
      <c r="F509" s="2">
        <f>VLOOKUP(Reach[[#This Row],[Station]],'[1]Reach and Share'!$A$1:$B$562,2,0)</f>
        <v>0</v>
      </c>
      <c r="G509" s="2">
        <f>Reach[[#This Row],[Q1''2025]]-Reach[[#This Row],[Q4''2024]]</f>
        <v>0</v>
      </c>
    </row>
    <row r="510" spans="1:7" x14ac:dyDescent="0.45">
      <c r="A510" s="3" t="s">
        <v>78</v>
      </c>
      <c r="B510" s="2">
        <v>0</v>
      </c>
      <c r="C510" s="2">
        <v>0</v>
      </c>
      <c r="D510" s="2">
        <v>0</v>
      </c>
      <c r="E510" s="2">
        <v>0</v>
      </c>
      <c r="F510" s="2">
        <f>VLOOKUP(Reach[[#This Row],[Station]],'[1]Reach and Share'!$A$1:$B$562,2,0)</f>
        <v>0</v>
      </c>
      <c r="G510" s="2">
        <f>Reach[[#This Row],[Q1''2025]]-Reach[[#This Row],[Q4''2024]]</f>
        <v>0</v>
      </c>
    </row>
    <row r="511" spans="1:7" x14ac:dyDescent="0.45">
      <c r="A511" s="3" t="s">
        <v>477</v>
      </c>
      <c r="B511" s="2"/>
      <c r="D511" s="2">
        <v>0</v>
      </c>
      <c r="E511" s="2">
        <v>0</v>
      </c>
      <c r="F511" s="2">
        <f>VLOOKUP(Reach[[#This Row],[Station]],'[1]Reach and Share'!$A$1:$B$562,2,0)</f>
        <v>0</v>
      </c>
      <c r="G511" s="2">
        <f>Reach[[#This Row],[Q1''2025]]-Reach[[#This Row],[Q4''2024]]</f>
        <v>0</v>
      </c>
    </row>
    <row r="512" spans="1:7" x14ac:dyDescent="0.45">
      <c r="A512" s="3" t="s">
        <v>44</v>
      </c>
      <c r="B512" s="2">
        <v>2.0000000000000001E-4</v>
      </c>
      <c r="C512" s="2">
        <v>0</v>
      </c>
      <c r="D512" s="2">
        <v>0</v>
      </c>
      <c r="E512" s="2">
        <v>0</v>
      </c>
      <c r="F512" s="2">
        <f>VLOOKUP(Reach[[#This Row],[Station]],'[1]Reach and Share'!$A$1:$B$562,2,0)</f>
        <v>0</v>
      </c>
      <c r="G512" s="2">
        <f>Reach[[#This Row],[Q1''2025]]-Reach[[#This Row],[Q4''2024]]</f>
        <v>0</v>
      </c>
    </row>
    <row r="513" spans="1:7" x14ac:dyDescent="0.45">
      <c r="A513" s="3" t="s">
        <v>466</v>
      </c>
      <c r="B513" s="2"/>
      <c r="D513" s="2">
        <v>0</v>
      </c>
      <c r="E513" s="2">
        <v>0</v>
      </c>
      <c r="F513" s="2">
        <f>VLOOKUP(Reach[[#This Row],[Station]],'[1]Reach and Share'!$A$1:$B$562,2,0)</f>
        <v>0</v>
      </c>
      <c r="G513" s="2">
        <f>Reach[[#This Row],[Q1''2025]]-Reach[[#This Row],[Q4''2024]]</f>
        <v>0</v>
      </c>
    </row>
    <row r="514" spans="1:7" x14ac:dyDescent="0.45">
      <c r="A514" s="3" t="s">
        <v>188</v>
      </c>
      <c r="B514" s="2">
        <v>0</v>
      </c>
      <c r="C514" s="2">
        <v>2.0000000000000001E-4</v>
      </c>
      <c r="D514" s="2">
        <v>0</v>
      </c>
      <c r="E514" s="2">
        <v>0</v>
      </c>
      <c r="F514" s="2">
        <f>VLOOKUP(Reach[[#This Row],[Station]],'[1]Reach and Share'!$A$1:$B$562,2,0)</f>
        <v>0</v>
      </c>
      <c r="G514" s="2">
        <f>Reach[[#This Row],[Q1''2025]]-Reach[[#This Row],[Q4''2024]]</f>
        <v>0</v>
      </c>
    </row>
    <row r="515" spans="1:7" x14ac:dyDescent="0.45">
      <c r="A515" s="3" t="s">
        <v>181</v>
      </c>
      <c r="B515" s="2">
        <v>0</v>
      </c>
      <c r="C515" s="2">
        <v>0</v>
      </c>
      <c r="D515" s="2">
        <v>0</v>
      </c>
      <c r="E515" s="2">
        <v>0</v>
      </c>
      <c r="F515" s="2">
        <f>VLOOKUP(Reach[[#This Row],[Station]],'[1]Reach and Share'!$A$1:$B$562,2,0)</f>
        <v>0</v>
      </c>
      <c r="G515" s="2">
        <f>Reach[[#This Row],[Q1''2025]]-Reach[[#This Row],[Q4''2024]]</f>
        <v>0</v>
      </c>
    </row>
    <row r="516" spans="1:7" x14ac:dyDescent="0.45">
      <c r="A516" s="3" t="s">
        <v>510</v>
      </c>
      <c r="B516" s="2"/>
      <c r="E516" s="2">
        <v>0</v>
      </c>
      <c r="F516" s="2">
        <f>VLOOKUP(Reach[[#This Row],[Station]],'[1]Reach and Share'!$A$1:$B$562,2,0)</f>
        <v>0</v>
      </c>
      <c r="G516" s="2">
        <f>Reach[[#This Row],[Q1''2025]]-Reach[[#This Row],[Q4''2024]]</f>
        <v>0</v>
      </c>
    </row>
    <row r="517" spans="1:7" x14ac:dyDescent="0.45">
      <c r="A517" s="3" t="s">
        <v>73</v>
      </c>
      <c r="B517" s="2">
        <v>0</v>
      </c>
      <c r="C517" s="2">
        <v>0</v>
      </c>
      <c r="D517" s="2">
        <v>0</v>
      </c>
      <c r="E517" s="2">
        <v>0</v>
      </c>
      <c r="F517" s="2">
        <f>VLOOKUP(Reach[[#This Row],[Station]],'[1]Reach and Share'!$A$1:$B$562,2,0)</f>
        <v>0</v>
      </c>
      <c r="G517" s="2">
        <f>Reach[[#This Row],[Q1''2025]]-Reach[[#This Row],[Q4''2024]]</f>
        <v>0</v>
      </c>
    </row>
    <row r="518" spans="1:7" x14ac:dyDescent="0.45">
      <c r="A518" s="3" t="s">
        <v>40</v>
      </c>
      <c r="B518" s="2">
        <v>8.0000000000000004E-4</v>
      </c>
      <c r="C518" s="2">
        <v>0</v>
      </c>
      <c r="D518" s="2">
        <v>0</v>
      </c>
      <c r="E518" s="2">
        <v>0</v>
      </c>
      <c r="F518" s="2">
        <f>VLOOKUP(Reach[[#This Row],[Station]],'[1]Reach and Share'!$A$1:$B$562,2,0)</f>
        <v>0</v>
      </c>
      <c r="G518" s="2">
        <f>Reach[[#This Row],[Q1''2025]]-Reach[[#This Row],[Q4''2024]]</f>
        <v>0</v>
      </c>
    </row>
    <row r="519" spans="1:7" x14ac:dyDescent="0.45">
      <c r="A519" s="3" t="s">
        <v>281</v>
      </c>
      <c r="B519" s="2">
        <v>0</v>
      </c>
      <c r="C519" s="2">
        <v>0</v>
      </c>
      <c r="D519" s="2">
        <v>0</v>
      </c>
      <c r="E519" s="2">
        <v>0</v>
      </c>
      <c r="F519" s="2">
        <f>VLOOKUP(Reach[[#This Row],[Station]],'[1]Reach and Share'!$A$1:$B$562,2,0)</f>
        <v>0</v>
      </c>
      <c r="G519" s="2">
        <f>Reach[[#This Row],[Q1''2025]]-Reach[[#This Row],[Q4''2024]]</f>
        <v>0</v>
      </c>
    </row>
    <row r="520" spans="1:7" x14ac:dyDescent="0.45">
      <c r="A520" s="3" t="s">
        <v>278</v>
      </c>
      <c r="B520" s="2">
        <v>0</v>
      </c>
      <c r="C520" s="2">
        <v>0</v>
      </c>
      <c r="D520" s="2">
        <v>0</v>
      </c>
      <c r="E520" s="2">
        <v>0</v>
      </c>
      <c r="F520" s="2">
        <f>VLOOKUP(Reach[[#This Row],[Station]],'[1]Reach and Share'!$A$1:$B$562,2,0)</f>
        <v>0</v>
      </c>
      <c r="G520" s="2">
        <f>Reach[[#This Row],[Q1''2025]]-Reach[[#This Row],[Q4''2024]]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0"/>
  <sheetViews>
    <sheetView tabSelected="1" workbookViewId="0">
      <selection activeCell="H9" sqref="H9"/>
    </sheetView>
  </sheetViews>
  <sheetFormatPr defaultRowHeight="14.25" x14ac:dyDescent="0.45"/>
  <cols>
    <col min="1" max="1" width="31.796875" bestFit="1" customWidth="1"/>
    <col min="2" max="5" width="11.73046875" bestFit="1" customWidth="1"/>
    <col min="6" max="6" width="9.06640625" style="2"/>
  </cols>
  <sheetData>
    <row r="1" spans="1:8" x14ac:dyDescent="0.45">
      <c r="A1" s="3" t="s">
        <v>0</v>
      </c>
      <c r="B1" s="2" t="s">
        <v>527</v>
      </c>
      <c r="C1" s="2" t="s">
        <v>528</v>
      </c>
      <c r="D1" s="2" t="s">
        <v>529</v>
      </c>
      <c r="E1" s="2" t="s">
        <v>530</v>
      </c>
      <c r="F1" s="2" t="s">
        <v>531</v>
      </c>
      <c r="G1" t="s">
        <v>532</v>
      </c>
    </row>
    <row r="2" spans="1:8" x14ac:dyDescent="0.45">
      <c r="A2" s="3" t="s">
        <v>4</v>
      </c>
      <c r="B2" s="2">
        <v>1</v>
      </c>
      <c r="C2" s="2">
        <v>1</v>
      </c>
      <c r="D2" s="2">
        <v>1</v>
      </c>
      <c r="E2" s="2">
        <v>1</v>
      </c>
      <c r="F2" s="2">
        <f>VLOOKUP(Share[[#This Row],[Station]],'[1]Reach and Share'!$A$1:$C$562,3,0)</f>
        <v>1</v>
      </c>
      <c r="G2" s="2">
        <f>Share[[#This Row],[Q1''2025]]-Share[[#This Row],[Q4''2024]]</f>
        <v>0</v>
      </c>
    </row>
    <row r="3" spans="1:8" x14ac:dyDescent="0.45">
      <c r="A3" s="3" t="s">
        <v>5</v>
      </c>
      <c r="B3" s="2">
        <v>0.32652223020844034</v>
      </c>
      <c r="C3" s="2">
        <v>0.41571659459223342</v>
      </c>
      <c r="D3" s="2">
        <v>0.37199602780536251</v>
      </c>
      <c r="E3" s="2">
        <v>0.34574329601666243</v>
      </c>
      <c r="F3" s="2">
        <f>VLOOKUP(Share[[#This Row],[Station]],'[1]Reach and Share'!$A$1:$C$562,3,0)</f>
        <v>0.28836547927224998</v>
      </c>
      <c r="G3" s="2">
        <f>Share[[#This Row],[Q1''2025]]-Share[[#This Row],[Q4''2024]]</f>
        <v>-5.7377816744412447E-2</v>
      </c>
    </row>
    <row r="4" spans="1:8" x14ac:dyDescent="0.45">
      <c r="A4" s="3" t="s">
        <v>7</v>
      </c>
      <c r="B4" s="2">
        <v>8.7226614642160361E-2</v>
      </c>
      <c r="C4" s="2">
        <v>9.4701437120517179E-2</v>
      </c>
      <c r="D4" s="2">
        <v>9.8470705064548164E-2</v>
      </c>
      <c r="E4" s="2">
        <v>0.1061355549770025</v>
      </c>
      <c r="F4" s="2">
        <f>VLOOKUP(Share[[#This Row],[Station]],'[1]Reach and Share'!$A$1:$C$562,3,0)</f>
        <v>0.14584168884675691</v>
      </c>
      <c r="G4" s="2">
        <f>Share[[#This Row],[Q1''2025]]-Share[[#This Row],[Q4''2024]]</f>
        <v>3.9706133869754412E-2</v>
      </c>
    </row>
    <row r="5" spans="1:8" x14ac:dyDescent="0.45">
      <c r="A5" s="3" t="s">
        <v>14</v>
      </c>
      <c r="B5" s="2">
        <v>1.766095081630558E-2</v>
      </c>
      <c r="C5" s="2">
        <v>4.9360066395841527E-2</v>
      </c>
      <c r="D5" s="2">
        <v>7.4438927507447863E-2</v>
      </c>
      <c r="E5" s="2">
        <v>0.16627614336544302</v>
      </c>
      <c r="F5" s="2">
        <f>VLOOKUP(Share[[#This Row],[Station]],'[1]Reach and Share'!$A$1:$C$562,3,0)</f>
        <v>0.1162358260108652</v>
      </c>
      <c r="G5" s="2">
        <f>Share[[#This Row],[Q1''2025]]-Share[[#This Row],[Q4''2024]]</f>
        <v>-5.0040317354577826E-2</v>
      </c>
      <c r="H5">
        <v>100</v>
      </c>
    </row>
    <row r="6" spans="1:8" x14ac:dyDescent="0.45">
      <c r="A6" s="3" t="s">
        <v>6</v>
      </c>
      <c r="B6" s="2">
        <v>0.18549132354451181</v>
      </c>
      <c r="C6" s="2">
        <v>0.23199231206045512</v>
      </c>
      <c r="D6" s="2">
        <v>9.6246276067527295E-2</v>
      </c>
      <c r="E6" s="2">
        <v>7.0424368653996358E-2</v>
      </c>
      <c r="F6" s="2">
        <f>VLOOKUP(Share[[#This Row],[Station]],'[1]Reach and Share'!$A$1:$C$562,3,0)</f>
        <v>7.8098224377438297E-2</v>
      </c>
      <c r="G6" s="2">
        <f>Share[[#This Row],[Q1''2025]]-Share[[#This Row],[Q4''2024]]</f>
        <v>7.6738557234419386E-3</v>
      </c>
    </row>
    <row r="7" spans="1:8" x14ac:dyDescent="0.45">
      <c r="A7" s="3" t="s">
        <v>33</v>
      </c>
      <c r="B7" s="2">
        <v>1.6942191190060579E-3</v>
      </c>
      <c r="C7" s="2">
        <v>2.4024811077621982E-3</v>
      </c>
      <c r="D7" s="2">
        <v>4.8540218470705075E-2</v>
      </c>
      <c r="E7" s="2">
        <v>5.5975006508721696E-3</v>
      </c>
      <c r="F7" s="2">
        <f>VLOOKUP(Share[[#This Row],[Station]],'[1]Reach and Share'!$A$1:$C$562,3,0)</f>
        <v>4.1455500054690633E-2</v>
      </c>
      <c r="G7" s="2">
        <f>Share[[#This Row],[Q1''2025]]-Share[[#This Row],[Q4''2024]]</f>
        <v>3.5857999403818466E-2</v>
      </c>
    </row>
    <row r="8" spans="1:8" x14ac:dyDescent="0.45">
      <c r="A8" s="3" t="s">
        <v>8</v>
      </c>
      <c r="B8" s="2">
        <v>7.0130403532190161E-2</v>
      </c>
      <c r="C8" s="2">
        <v>5.3815576813873237E-2</v>
      </c>
      <c r="D8" s="2">
        <v>4.5163853028798412E-2</v>
      </c>
      <c r="E8" s="2">
        <v>4.1482252885533283E-2</v>
      </c>
      <c r="F8" s="2">
        <f>VLOOKUP(Share[[#This Row],[Station]],'[1]Reach and Share'!$A$1:$C$562,3,0)</f>
        <v>4.061691034382179E-2</v>
      </c>
      <c r="G8" s="2">
        <f>Share[[#This Row],[Q1''2025]]-Share[[#This Row],[Q4''2024]]</f>
        <v>-8.6534254171149322E-4</v>
      </c>
    </row>
    <row r="9" spans="1:8" x14ac:dyDescent="0.45">
      <c r="A9" s="3" t="s">
        <v>9</v>
      </c>
      <c r="B9" s="2">
        <v>3.8042920217681478E-2</v>
      </c>
      <c r="C9" s="2">
        <v>2.144760407111344E-2</v>
      </c>
      <c r="D9" s="2">
        <v>3.2770605759682221E-2</v>
      </c>
      <c r="E9" s="2">
        <v>3.2934131736526942E-2</v>
      </c>
      <c r="F9" s="2">
        <f>VLOOKUP(Share[[#This Row],[Station]],'[1]Reach and Share'!$A$1:$C$562,3,0)</f>
        <v>3.7918839100156781E-2</v>
      </c>
      <c r="G9" s="2">
        <f>Share[[#This Row],[Q1''2025]]-Share[[#This Row],[Q4''2024]]</f>
        <v>4.9847073636298395E-3</v>
      </c>
    </row>
    <row r="10" spans="1:8" x14ac:dyDescent="0.45">
      <c r="A10" s="3" t="s">
        <v>15</v>
      </c>
      <c r="B10" s="2">
        <v>1.7404250949789511E-2</v>
      </c>
      <c r="C10" s="2">
        <v>3.1101209976848822E-2</v>
      </c>
      <c r="D10" s="2">
        <v>5.2472691161866931E-2</v>
      </c>
      <c r="E10" s="2">
        <v>3.5060314154300103E-2</v>
      </c>
      <c r="F10" s="2">
        <f>VLOOKUP(Share[[#This Row],[Station]],'[1]Reach and Share'!$A$1:$C$562,3,0)</f>
        <v>3.2486236190615088E-2</v>
      </c>
      <c r="G10" s="2">
        <f>Share[[#This Row],[Q1''2025]]-Share[[#This Row],[Q4''2024]]</f>
        <v>-2.5740779636850147E-3</v>
      </c>
    </row>
    <row r="11" spans="1:8" x14ac:dyDescent="0.45">
      <c r="A11" s="3" t="s">
        <v>10</v>
      </c>
      <c r="B11" s="2">
        <v>2.7569565663825849E-2</v>
      </c>
      <c r="C11" s="2">
        <v>3.2717424540252484E-2</v>
      </c>
      <c r="D11" s="2">
        <v>2.367428003972195E-2</v>
      </c>
      <c r="E11" s="2">
        <v>2.5080274234140408E-2</v>
      </c>
      <c r="F11" s="2">
        <f>VLOOKUP(Share[[#This Row],[Station]],'[1]Reach and Share'!$A$1:$C$562,3,0)</f>
        <v>2.7053633281073401E-2</v>
      </c>
      <c r="G11" s="2">
        <f>Share[[#This Row],[Q1''2025]]-Share[[#This Row],[Q4''2024]]</f>
        <v>1.9733590469329931E-3</v>
      </c>
    </row>
    <row r="12" spans="1:8" x14ac:dyDescent="0.45">
      <c r="A12" s="3" t="s">
        <v>21</v>
      </c>
      <c r="B12" s="2">
        <v>1.3964472738474181E-2</v>
      </c>
      <c r="C12" s="2">
        <v>0</v>
      </c>
      <c r="D12" s="2">
        <v>0</v>
      </c>
      <c r="E12" s="2">
        <v>8.7650785385750239E-3</v>
      </c>
      <c r="F12" s="2">
        <f>VLOOKUP(Share[[#This Row],[Station]],'[1]Reach and Share'!$A$1:$C$562,3,0)</f>
        <v>2.4027418237503189E-2</v>
      </c>
      <c r="G12" s="2">
        <f>Share[[#This Row],[Q1''2025]]-Share[[#This Row],[Q4''2024]]</f>
        <v>1.5262339698928165E-2</v>
      </c>
    </row>
    <row r="13" spans="1:8" x14ac:dyDescent="0.45">
      <c r="A13" s="3" t="s">
        <v>47</v>
      </c>
      <c r="B13" s="2">
        <v>4.1071978642571105E-4</v>
      </c>
      <c r="C13" s="2">
        <v>1.9219848862097591E-3</v>
      </c>
      <c r="D13" s="2">
        <v>5.9980139026812318E-3</v>
      </c>
      <c r="E13" s="2">
        <v>1.2800485984552629E-2</v>
      </c>
      <c r="F13" s="2">
        <f>VLOOKUP(Share[[#This Row],[Station]],'[1]Reach and Share'!$A$1:$C$562,3,0)</f>
        <v>1.8922959127866699E-2</v>
      </c>
      <c r="G13" s="2">
        <f>Share[[#This Row],[Q1''2025]]-Share[[#This Row],[Q4''2024]]</f>
        <v>6.1224731433140705E-3</v>
      </c>
    </row>
    <row r="14" spans="1:8" x14ac:dyDescent="0.45">
      <c r="A14" s="3" t="s">
        <v>18</v>
      </c>
      <c r="B14" s="2">
        <v>1.5812711777389868E-2</v>
      </c>
      <c r="C14" s="2">
        <v>1.354125715284148E-3</v>
      </c>
      <c r="D14" s="2">
        <v>1.354518371400199E-2</v>
      </c>
      <c r="E14" s="2">
        <v>9.7630825305909923E-3</v>
      </c>
      <c r="F14" s="2">
        <f>VLOOKUP(Share[[#This Row],[Station]],'[1]Reach and Share'!$A$1:$C$562,3,0)</f>
        <v>1.801144857257447E-2</v>
      </c>
      <c r="G14" s="2">
        <f>Share[[#This Row],[Q1''2025]]-Share[[#This Row],[Q4''2024]]</f>
        <v>8.2483660419834775E-3</v>
      </c>
    </row>
    <row r="15" spans="1:8" x14ac:dyDescent="0.45">
      <c r="A15" s="3" t="s">
        <v>30</v>
      </c>
      <c r="B15" s="2">
        <v>2.6696786117671218E-3</v>
      </c>
      <c r="C15" s="2">
        <v>0</v>
      </c>
      <c r="D15" s="2">
        <v>2.8997020854021837E-3</v>
      </c>
      <c r="E15" s="2">
        <v>1.0847869478434441E-3</v>
      </c>
      <c r="F15" s="2">
        <f>VLOOKUP(Share[[#This Row],[Station]],'[1]Reach and Share'!$A$1:$C$562,3,0)</f>
        <v>8.3494366864768303E-3</v>
      </c>
      <c r="G15" s="2">
        <f>Share[[#This Row],[Q1''2025]]-Share[[#This Row],[Q4''2024]]</f>
        <v>7.264649738633386E-3</v>
      </c>
    </row>
    <row r="16" spans="1:8" x14ac:dyDescent="0.45">
      <c r="A16" s="3" t="s">
        <v>280</v>
      </c>
      <c r="B16" s="2">
        <v>0</v>
      </c>
      <c r="C16" s="2">
        <v>1.747258987463417E-3</v>
      </c>
      <c r="D16" s="2">
        <v>8.7388282025819262E-4</v>
      </c>
      <c r="E16" s="2">
        <v>0</v>
      </c>
      <c r="F16" s="2">
        <f>VLOOKUP(Share[[#This Row],[Station]],'[1]Reach and Share'!$A$1:$C$562,3,0)</f>
        <v>7.9119116199365593E-3</v>
      </c>
      <c r="G16" s="2">
        <f>Share[[#This Row],[Q1''2025]]-Share[[#This Row],[Q4''2024]]</f>
        <v>7.9119116199365593E-3</v>
      </c>
    </row>
    <row r="17" spans="1:7" x14ac:dyDescent="0.45">
      <c r="A17" s="3" t="s">
        <v>11</v>
      </c>
      <c r="B17" s="2">
        <v>2.6440086251155147E-2</v>
      </c>
      <c r="C17" s="2">
        <v>1.223081291224392E-2</v>
      </c>
      <c r="D17" s="2">
        <v>1.1479642502482621E-2</v>
      </c>
      <c r="E17" s="2">
        <v>3.0807949318753789E-3</v>
      </c>
      <c r="F17" s="2">
        <f>VLOOKUP(Share[[#This Row],[Station]],'[1]Reach and Share'!$A$1:$C$562,3,0)</f>
        <v>7.9119116199365593E-3</v>
      </c>
      <c r="G17" s="2">
        <f>Share[[#This Row],[Q1''2025]]-Share[[#This Row],[Q4''2024]]</f>
        <v>4.8311166880611808E-3</v>
      </c>
    </row>
    <row r="18" spans="1:7" x14ac:dyDescent="0.45">
      <c r="A18" s="3" t="s">
        <v>17</v>
      </c>
      <c r="B18" s="2">
        <v>1.6428791457028441E-2</v>
      </c>
      <c r="C18" s="2">
        <v>1.5856375311230509E-2</v>
      </c>
      <c r="D18" s="2">
        <v>4.4289970208540204E-2</v>
      </c>
      <c r="E18" s="2">
        <v>7.2463768115942021E-3</v>
      </c>
      <c r="F18" s="2">
        <f>VLOOKUP(Share[[#This Row],[Station]],'[1]Reach and Share'!$A$1:$C$562,3,0)</f>
        <v>7.9119116199365593E-3</v>
      </c>
      <c r="G18" s="2">
        <f>Share[[#This Row],[Q1''2025]]-Share[[#This Row],[Q4''2024]]</f>
        <v>6.655348083423572E-4</v>
      </c>
    </row>
    <row r="19" spans="1:7" x14ac:dyDescent="0.45">
      <c r="A19" s="3" t="s">
        <v>413</v>
      </c>
      <c r="B19" s="2">
        <v>0</v>
      </c>
      <c r="C19" s="2">
        <v>0</v>
      </c>
      <c r="D19" s="2">
        <v>0</v>
      </c>
      <c r="E19" s="2">
        <v>7.2897682895079405E-3</v>
      </c>
      <c r="F19" s="2">
        <f>VLOOKUP(Share[[#This Row],[Station]],'[1]Reach and Share'!$A$1:$C$562,3,0)</f>
        <v>7.4743865533962884E-3</v>
      </c>
      <c r="G19" s="2">
        <f>Share[[#This Row],[Q1''2025]]-Share[[#This Row],[Q4''2024]]</f>
        <v>1.8461826388834791E-4</v>
      </c>
    </row>
    <row r="20" spans="1:7" x14ac:dyDescent="0.45">
      <c r="A20" s="3" t="s">
        <v>59</v>
      </c>
      <c r="B20" s="2">
        <v>0</v>
      </c>
      <c r="C20" s="2">
        <v>2.9703402786878091E-3</v>
      </c>
      <c r="D20" s="2">
        <v>4.3296921549155912E-3</v>
      </c>
      <c r="E20" s="2">
        <v>1.214961381584657E-3</v>
      </c>
      <c r="F20" s="2">
        <f>VLOOKUP(Share[[#This Row],[Station]],'[1]Reach and Share'!$A$1:$C$562,3,0)</f>
        <v>7.4014657089729093E-3</v>
      </c>
      <c r="G20" s="2">
        <f>Share[[#This Row],[Q1''2025]]-Share[[#This Row],[Q4''2024]]</f>
        <v>6.1865043273882526E-3</v>
      </c>
    </row>
    <row r="21" spans="1:7" x14ac:dyDescent="0.45">
      <c r="A21" s="3" t="s">
        <v>369</v>
      </c>
      <c r="B21" s="2">
        <v>0</v>
      </c>
      <c r="C21" s="2">
        <v>0</v>
      </c>
      <c r="D21" s="2">
        <v>0</v>
      </c>
      <c r="E21" s="2">
        <v>1.3017443374121321E-4</v>
      </c>
      <c r="F21" s="2">
        <f>VLOOKUP(Share[[#This Row],[Station]],'[1]Reach and Share'!$A$1:$C$562,3,0)</f>
        <v>5.9065883982936532E-3</v>
      </c>
      <c r="G21" s="2">
        <f>Share[[#This Row],[Q1''2025]]-Share[[#This Row],[Q4''2024]]</f>
        <v>5.7764139645524399E-3</v>
      </c>
    </row>
    <row r="22" spans="1:7" x14ac:dyDescent="0.45">
      <c r="A22" s="3" t="s">
        <v>397</v>
      </c>
      <c r="B22" s="2">
        <v>0</v>
      </c>
      <c r="C22" s="2">
        <v>1.61621456340366E-3</v>
      </c>
      <c r="D22" s="2">
        <v>6.2760675273088387E-3</v>
      </c>
      <c r="E22" s="2">
        <v>8.6782955827475485E-4</v>
      </c>
      <c r="F22" s="2">
        <f>VLOOKUP(Share[[#This Row],[Station]],'[1]Reach and Share'!$A$1:$C$562,3,0)</f>
        <v>4.8127757319429768E-3</v>
      </c>
      <c r="G22" s="2">
        <f>Share[[#This Row],[Q1''2025]]-Share[[#This Row],[Q4''2024]]</f>
        <v>3.9449461736682217E-3</v>
      </c>
    </row>
    <row r="23" spans="1:7" x14ac:dyDescent="0.45">
      <c r="A23" s="3" t="s">
        <v>449</v>
      </c>
      <c r="B23" s="2">
        <v>0</v>
      </c>
      <c r="C23" s="2">
        <v>0</v>
      </c>
      <c r="D23" s="2">
        <v>0</v>
      </c>
      <c r="E23" s="2">
        <v>3.9486244901501336E-3</v>
      </c>
      <c r="F23" s="2">
        <f>VLOOKUP(Share[[#This Row],[Station]],'[1]Reach and Share'!$A$1:$C$562,3,0)</f>
        <v>4.7763153097312872E-3</v>
      </c>
      <c r="G23" s="2">
        <f>Share[[#This Row],[Q1''2025]]-Share[[#This Row],[Q4''2024]]</f>
        <v>8.2769081958115366E-4</v>
      </c>
    </row>
    <row r="24" spans="1:7" x14ac:dyDescent="0.45">
      <c r="A24" s="3" t="s">
        <v>31</v>
      </c>
      <c r="B24" s="2">
        <v>2.2589588253414112E-3</v>
      </c>
      <c r="C24" s="2">
        <v>1.6598960380902461E-3</v>
      </c>
      <c r="D24" s="2">
        <v>1.0526315789473679E-2</v>
      </c>
      <c r="E24" s="2">
        <v>8.2009893256964322E-3</v>
      </c>
      <c r="F24" s="2">
        <f>VLOOKUP(Share[[#This Row],[Station]],'[1]Reach and Share'!$A$1:$C$562,3,0)</f>
        <v>4.6669340430962186E-3</v>
      </c>
      <c r="G24" s="2">
        <f>Share[[#This Row],[Q1''2025]]-Share[[#This Row],[Q4''2024]]</f>
        <v>-3.5340552826002136E-3</v>
      </c>
    </row>
    <row r="25" spans="1:7" x14ac:dyDescent="0.45">
      <c r="A25" s="3" t="s">
        <v>279</v>
      </c>
      <c r="B25" s="2">
        <v>0</v>
      </c>
      <c r="C25" s="2">
        <v>2.184073734329271E-4</v>
      </c>
      <c r="D25" s="2">
        <v>3.574975173783515E-4</v>
      </c>
      <c r="E25" s="2">
        <v>2.2129653736006252E-3</v>
      </c>
      <c r="F25" s="2">
        <f>VLOOKUP(Share[[#This Row],[Station]],'[1]Reach and Share'!$A$1:$C$562,3,0)</f>
        <v>4.4117110876143936E-3</v>
      </c>
      <c r="G25" s="2">
        <f>Share[[#This Row],[Q1''2025]]-Share[[#This Row],[Q4''2024]]</f>
        <v>2.1987457140137685E-3</v>
      </c>
    </row>
    <row r="26" spans="1:7" x14ac:dyDescent="0.45">
      <c r="A26" s="3" t="s">
        <v>20</v>
      </c>
      <c r="B26" s="2">
        <v>1.509395215114488E-2</v>
      </c>
      <c r="C26" s="2">
        <v>7.993709867645131E-3</v>
      </c>
      <c r="D26" s="2">
        <v>2.1847070506454819E-3</v>
      </c>
      <c r="E26" s="2">
        <v>3.8097717608261743E-2</v>
      </c>
      <c r="F26" s="2">
        <f>VLOOKUP(Share[[#This Row],[Station]],'[1]Reach and Share'!$A$1:$C$562,3,0)</f>
        <v>4.3752506654027058E-3</v>
      </c>
      <c r="G26" s="2">
        <f>Share[[#This Row],[Q1''2025]]-Share[[#This Row],[Q4''2024]]</f>
        <v>-3.3722466942859033E-2</v>
      </c>
    </row>
    <row r="27" spans="1:7" x14ac:dyDescent="0.45">
      <c r="A27" s="3" t="s">
        <v>272</v>
      </c>
      <c r="B27" s="2">
        <v>0</v>
      </c>
      <c r="C27" s="2">
        <v>0</v>
      </c>
      <c r="D27" s="2">
        <v>3.1777557100297919E-3</v>
      </c>
      <c r="E27" s="2">
        <v>1.3321183719517491E-2</v>
      </c>
      <c r="F27" s="2">
        <f>VLOOKUP(Share[[#This Row],[Station]],'[1]Reach and Share'!$A$1:$C$562,3,0)</f>
        <v>3.9741860210741244E-3</v>
      </c>
      <c r="G27" s="2">
        <f>Share[[#This Row],[Q1''2025]]-Share[[#This Row],[Q4''2024]]</f>
        <v>-9.3469976984433666E-3</v>
      </c>
    </row>
    <row r="28" spans="1:7" x14ac:dyDescent="0.45">
      <c r="A28" s="3" t="s">
        <v>48</v>
      </c>
      <c r="B28" s="2">
        <v>4.1071978642571105E-4</v>
      </c>
      <c r="C28" s="2">
        <v>0</v>
      </c>
      <c r="D28" s="2">
        <v>1.1519364448857989E-3</v>
      </c>
      <c r="E28" s="2">
        <v>0</v>
      </c>
      <c r="F28" s="2">
        <f>VLOOKUP(Share[[#This Row],[Station]],'[1]Reach and Share'!$A$1:$C$562,3,0)</f>
        <v>3.7918839100156781E-3</v>
      </c>
      <c r="G28" s="2">
        <f>Share[[#This Row],[Q1''2025]]-Share[[#This Row],[Q4''2024]]</f>
        <v>3.7918839100156781E-3</v>
      </c>
    </row>
    <row r="29" spans="1:7" x14ac:dyDescent="0.45">
      <c r="A29" s="3" t="s">
        <v>12</v>
      </c>
      <c r="B29" s="2">
        <v>2.4437827292329808E-2</v>
      </c>
      <c r="C29" s="2">
        <v>1.223081291224392E-3</v>
      </c>
      <c r="D29" s="2">
        <v>3.3366434955312812E-3</v>
      </c>
      <c r="E29" s="2">
        <v>1.6228412739737911E-2</v>
      </c>
      <c r="F29" s="2">
        <f>VLOOKUP(Share[[#This Row],[Station]],'[1]Reach and Share'!$A$1:$C$562,3,0)</f>
        <v>3.7918839100156781E-3</v>
      </c>
      <c r="G29" s="2">
        <f>Share[[#This Row],[Q1''2025]]-Share[[#This Row],[Q4''2024]]</f>
        <v>-1.2436528829722232E-2</v>
      </c>
    </row>
    <row r="30" spans="1:7" x14ac:dyDescent="0.45">
      <c r="A30" s="3" t="s">
        <v>308</v>
      </c>
      <c r="B30" s="2">
        <v>0</v>
      </c>
      <c r="C30" s="2">
        <v>0</v>
      </c>
      <c r="D30" s="2">
        <v>7.9443892750744787E-4</v>
      </c>
      <c r="E30" s="2">
        <v>1.4883276924412049E-2</v>
      </c>
      <c r="F30" s="2">
        <f>VLOOKUP(Share[[#This Row],[Station]],'[1]Reach and Share'!$A$1:$C$562,3,0)</f>
        <v>3.6095817989572321E-3</v>
      </c>
      <c r="G30" s="2">
        <f>Share[[#This Row],[Q1''2025]]-Share[[#This Row],[Q4''2024]]</f>
        <v>-1.1273695125454817E-2</v>
      </c>
    </row>
    <row r="31" spans="1:7" x14ac:dyDescent="0.45">
      <c r="A31" s="3" t="s">
        <v>34</v>
      </c>
      <c r="B31" s="2">
        <v>1.488859225793202E-3</v>
      </c>
      <c r="C31" s="2">
        <v>6.5522212029878128E-3</v>
      </c>
      <c r="D31" s="2">
        <v>5.1241310824230394E-3</v>
      </c>
      <c r="E31" s="2">
        <v>1.6271804217651651E-2</v>
      </c>
      <c r="F31" s="2">
        <f>VLOOKUP(Share[[#This Row],[Station]],'[1]Reach and Share'!$A$1:$C$562,3,0)</f>
        <v>3.317898421263718E-3</v>
      </c>
      <c r="G31" s="2">
        <f>Share[[#This Row],[Q1''2025]]-Share[[#This Row],[Q4''2024]]</f>
        <v>-1.2953905796387933E-2</v>
      </c>
    </row>
    <row r="32" spans="1:7" x14ac:dyDescent="0.45">
      <c r="A32" s="3" t="s">
        <v>42</v>
      </c>
      <c r="B32" s="2">
        <v>6.1607967963856652E-4</v>
      </c>
      <c r="C32" s="2">
        <v>1.61621456340366E-3</v>
      </c>
      <c r="D32" s="2">
        <v>3.7735849056603783E-3</v>
      </c>
      <c r="E32" s="2">
        <v>9.9800399201596789E-3</v>
      </c>
      <c r="F32" s="2">
        <f>VLOOKUP(Share[[#This Row],[Station]],'[1]Reach and Share'!$A$1:$C$562,3,0)</f>
        <v>3.2085171546286512E-3</v>
      </c>
      <c r="G32" s="2">
        <f>Share[[#This Row],[Q1''2025]]-Share[[#This Row],[Q4''2024]]</f>
        <v>-6.7715227655310278E-3</v>
      </c>
    </row>
    <row r="33" spans="1:7" x14ac:dyDescent="0.45">
      <c r="A33" s="3" t="s">
        <v>38</v>
      </c>
      <c r="B33" s="2">
        <v>1.129479412670705E-3</v>
      </c>
      <c r="C33" s="2">
        <v>5.24177696239025E-4</v>
      </c>
      <c r="D33" s="2">
        <v>1.1916583912611719E-3</v>
      </c>
      <c r="E33" s="2">
        <v>0</v>
      </c>
      <c r="F33" s="2">
        <f>VLOOKUP(Share[[#This Row],[Station]],'[1]Reach and Share'!$A$1:$C$562,3,0)</f>
        <v>2.880373354723448E-3</v>
      </c>
      <c r="G33" s="2">
        <f>Share[[#This Row],[Q1''2025]]-Share[[#This Row],[Q4''2024]]</f>
        <v>2.880373354723448E-3</v>
      </c>
    </row>
    <row r="34" spans="1:7" x14ac:dyDescent="0.45">
      <c r="A34" s="3" t="s">
        <v>19</v>
      </c>
      <c r="B34" s="2">
        <v>1.5710031830783452E-2</v>
      </c>
      <c r="C34" s="2">
        <v>2.8829773293146382E-3</v>
      </c>
      <c r="D34" s="2">
        <v>6.3555114200595829E-3</v>
      </c>
      <c r="E34" s="2">
        <v>3.2543608435303311E-3</v>
      </c>
      <c r="F34" s="2">
        <f>VLOOKUP(Share[[#This Row],[Station]],'[1]Reach and Share'!$A$1:$C$562,3,0)</f>
        <v>2.7709920880883798E-3</v>
      </c>
      <c r="G34" s="2">
        <f>Share[[#This Row],[Q1''2025]]-Share[[#This Row],[Q4''2024]]</f>
        <v>-4.8336875544195126E-4</v>
      </c>
    </row>
    <row r="35" spans="1:7" x14ac:dyDescent="0.45">
      <c r="A35" s="3" t="s">
        <v>267</v>
      </c>
      <c r="B35" s="2">
        <v>0</v>
      </c>
      <c r="C35" s="2">
        <v>1.3235486830035378E-2</v>
      </c>
      <c r="D35" s="2">
        <v>1.112214498510427E-3</v>
      </c>
      <c r="E35" s="2">
        <v>0</v>
      </c>
      <c r="F35" s="2">
        <f>VLOOKUP(Share[[#This Row],[Station]],'[1]Reach and Share'!$A$1:$C$562,3,0)</f>
        <v>2.442848288183177E-3</v>
      </c>
      <c r="G35" s="2">
        <f>Share[[#This Row],[Q1''2025]]-Share[[#This Row],[Q4''2024]]</f>
        <v>2.442848288183177E-3</v>
      </c>
    </row>
    <row r="36" spans="1:7" x14ac:dyDescent="0.45">
      <c r="A36" s="3" t="s">
        <v>46</v>
      </c>
      <c r="B36" s="2">
        <v>4.1071978642571105E-4</v>
      </c>
      <c r="C36" s="2">
        <v>0</v>
      </c>
      <c r="D36" s="2">
        <v>9.5332671300893737E-4</v>
      </c>
      <c r="E36" s="2">
        <v>7.8104660244727943E-4</v>
      </c>
      <c r="F36" s="2">
        <f>VLOOKUP(Share[[#This Row],[Station]],'[1]Reach and Share'!$A$1:$C$562,3,0)</f>
        <v>2.2605461771247311E-3</v>
      </c>
      <c r="G36" s="2">
        <f>Share[[#This Row],[Q1''2025]]-Share[[#This Row],[Q4''2024]]</f>
        <v>1.4794995746774517E-3</v>
      </c>
    </row>
    <row r="37" spans="1:7" x14ac:dyDescent="0.45">
      <c r="A37" s="3" t="s">
        <v>13</v>
      </c>
      <c r="B37" s="2">
        <v>2.3411027826265533E-2</v>
      </c>
      <c r="C37" s="2">
        <v>5.1544140130170791E-3</v>
      </c>
      <c r="D37" s="2">
        <v>2.224428997020854E-3</v>
      </c>
      <c r="E37" s="2">
        <v>3.471318233099019E-3</v>
      </c>
      <c r="F37" s="2">
        <f>VLOOKUP(Share[[#This Row],[Station]],'[1]Reach and Share'!$A$1:$C$562,3,0)</f>
        <v>2.1876253327013529E-3</v>
      </c>
      <c r="G37" s="2">
        <f>Share[[#This Row],[Q1''2025]]-Share[[#This Row],[Q4''2024]]</f>
        <v>-1.2836929003976661E-3</v>
      </c>
    </row>
    <row r="38" spans="1:7" x14ac:dyDescent="0.45">
      <c r="A38" s="3" t="s">
        <v>240</v>
      </c>
      <c r="B38" s="2">
        <v>0</v>
      </c>
      <c r="C38" s="2">
        <v>0</v>
      </c>
      <c r="D38" s="2">
        <v>5.9582919563058593E-4</v>
      </c>
      <c r="E38" s="2">
        <v>0</v>
      </c>
      <c r="F38" s="2">
        <f>VLOOKUP(Share[[#This Row],[Station]],'[1]Reach and Share'!$A$1:$C$562,3,0)</f>
        <v>1.9688627994312179E-3</v>
      </c>
      <c r="G38" s="2">
        <f>Share[[#This Row],[Q1''2025]]-Share[[#This Row],[Q4''2024]]</f>
        <v>1.9688627994312179E-3</v>
      </c>
    </row>
    <row r="39" spans="1:7" x14ac:dyDescent="0.45">
      <c r="A39" s="3" t="s">
        <v>175</v>
      </c>
      <c r="B39" s="2">
        <v>0</v>
      </c>
      <c r="C39" s="2">
        <v>0</v>
      </c>
      <c r="D39" s="2">
        <v>9.5332671300893737E-4</v>
      </c>
      <c r="E39" s="2">
        <v>0</v>
      </c>
      <c r="F39" s="2">
        <f>VLOOKUP(Share[[#This Row],[Station]],'[1]Reach and Share'!$A$1:$C$562,3,0)</f>
        <v>1.7865606883727719E-3</v>
      </c>
      <c r="G39" s="2">
        <f>Share[[#This Row],[Q1''2025]]-Share[[#This Row],[Q4''2024]]</f>
        <v>1.7865606883727719E-3</v>
      </c>
    </row>
    <row r="40" spans="1:7" x14ac:dyDescent="0.45">
      <c r="A40" s="3" t="s">
        <v>32</v>
      </c>
      <c r="B40" s="2">
        <v>2.2076188520381971E-3</v>
      </c>
      <c r="C40" s="2">
        <v>0</v>
      </c>
      <c r="D40" s="2">
        <v>0</v>
      </c>
      <c r="E40" s="2">
        <v>1.5620932048945591E-3</v>
      </c>
      <c r="F40" s="2">
        <f>VLOOKUP(Share[[#This Row],[Station]],'[1]Reach and Share'!$A$1:$C$562,3,0)</f>
        <v>1.7136398439493931E-3</v>
      </c>
      <c r="G40" s="2">
        <f>Share[[#This Row],[Q1''2025]]-Share[[#This Row],[Q4''2024]]</f>
        <v>1.5154663905483402E-4</v>
      </c>
    </row>
    <row r="41" spans="1:7" x14ac:dyDescent="0.45">
      <c r="A41" s="3" t="s">
        <v>24</v>
      </c>
      <c r="B41" s="2">
        <v>1.088407434028134E-2</v>
      </c>
      <c r="C41" s="2">
        <v>1.1313501943825618E-2</v>
      </c>
      <c r="D41" s="2">
        <v>2.780536246276068E-4</v>
      </c>
      <c r="E41" s="2">
        <v>0</v>
      </c>
      <c r="F41" s="2">
        <f>VLOOKUP(Share[[#This Row],[Station]],'[1]Reach and Share'!$A$1:$C$562,3,0)</f>
        <v>1.203193932985744E-3</v>
      </c>
      <c r="G41" s="2">
        <f>Share[[#This Row],[Q1''2025]]-Share[[#This Row],[Q4''2024]]</f>
        <v>1.203193932985744E-3</v>
      </c>
    </row>
    <row r="42" spans="1:7" x14ac:dyDescent="0.45">
      <c r="A42" s="3" t="s">
        <v>483</v>
      </c>
      <c r="B42" s="2">
        <v>0</v>
      </c>
      <c r="C42" s="2">
        <v>0</v>
      </c>
      <c r="D42" s="2">
        <v>0</v>
      </c>
      <c r="E42" s="2">
        <v>0</v>
      </c>
      <c r="F42" s="2">
        <f>VLOOKUP(Share[[#This Row],[Station]],'[1]Reach and Share'!$A$1:$C$562,3,0)</f>
        <v>1.1667335107740551E-3</v>
      </c>
      <c r="G42" s="2">
        <f>Share[[#This Row],[Q1''2025]]-Share[[#This Row],[Q4''2024]]</f>
        <v>1.1667335107740551E-3</v>
      </c>
    </row>
    <row r="43" spans="1:7" x14ac:dyDescent="0.45">
      <c r="A43" s="3" t="s">
        <v>424</v>
      </c>
      <c r="B43" s="2">
        <v>0</v>
      </c>
      <c r="C43" s="2">
        <v>0</v>
      </c>
      <c r="D43" s="2">
        <v>9.1360476663356505E-4</v>
      </c>
      <c r="E43" s="2">
        <v>0</v>
      </c>
      <c r="F43" s="2">
        <f>VLOOKUP(Share[[#This Row],[Station]],'[1]Reach and Share'!$A$1:$C$562,3,0)</f>
        <v>9.1151055529223031E-4</v>
      </c>
      <c r="G43" s="2">
        <f>Share[[#This Row],[Q1''2025]]-Share[[#This Row],[Q4''2024]]</f>
        <v>9.1151055529223031E-4</v>
      </c>
    </row>
    <row r="44" spans="1:7" x14ac:dyDescent="0.45">
      <c r="A44" s="3" t="s">
        <v>425</v>
      </c>
      <c r="B44" s="2">
        <v>0</v>
      </c>
      <c r="C44" s="2">
        <v>0</v>
      </c>
      <c r="D44" s="2">
        <v>0</v>
      </c>
      <c r="E44" s="2">
        <v>0</v>
      </c>
      <c r="F44" s="2">
        <f>VLOOKUP(Share[[#This Row],[Station]],'[1]Reach and Share'!$A$1:$C$562,3,0)</f>
        <v>9.1151055529223031E-4</v>
      </c>
      <c r="G44" s="2">
        <f>Share[[#This Row],[Q1''2025]]-Share[[#This Row],[Q4''2024]]</f>
        <v>9.1151055529223031E-4</v>
      </c>
    </row>
    <row r="45" spans="1:7" x14ac:dyDescent="0.45">
      <c r="A45" s="3" t="s">
        <v>319</v>
      </c>
      <c r="B45" s="2">
        <v>0</v>
      </c>
      <c r="C45" s="2">
        <v>0</v>
      </c>
      <c r="D45" s="2">
        <v>0</v>
      </c>
      <c r="E45" s="2">
        <v>0</v>
      </c>
      <c r="F45" s="2">
        <f>VLOOKUP(Share[[#This Row],[Station]],'[1]Reach and Share'!$A$1:$C$562,3,0)</f>
        <v>8.750501330805411E-4</v>
      </c>
      <c r="G45" s="2">
        <f>Share[[#This Row],[Q1''2025]]-Share[[#This Row],[Q4''2024]]</f>
        <v>8.750501330805411E-4</v>
      </c>
    </row>
    <row r="46" spans="1:7" x14ac:dyDescent="0.45">
      <c r="A46" s="3" t="s">
        <v>29</v>
      </c>
      <c r="B46" s="2">
        <v>2.8236985316767637E-3</v>
      </c>
      <c r="C46" s="2">
        <v>7.862665443585375E-4</v>
      </c>
      <c r="D46" s="2">
        <v>4.0119165839126118E-3</v>
      </c>
      <c r="E46" s="2">
        <v>1.73565911654951E-4</v>
      </c>
      <c r="F46" s="2">
        <f>VLOOKUP(Share[[#This Row],[Station]],'[1]Reach and Share'!$A$1:$C$562,3,0)</f>
        <v>8.38589710868852E-4</v>
      </c>
      <c r="G46" s="2">
        <f>Share[[#This Row],[Q1''2025]]-Share[[#This Row],[Q4''2024]]</f>
        <v>6.6502379921390105E-4</v>
      </c>
    </row>
    <row r="47" spans="1:7" x14ac:dyDescent="0.45">
      <c r="A47" s="3" t="s">
        <v>43</v>
      </c>
      <c r="B47" s="2">
        <v>5.1339973303213889E-4</v>
      </c>
      <c r="C47" s="2">
        <v>0</v>
      </c>
      <c r="D47" s="2">
        <v>0</v>
      </c>
      <c r="E47" s="2">
        <v>1.779050594463247E-3</v>
      </c>
      <c r="F47" s="2">
        <f>VLOOKUP(Share[[#This Row],[Station]],'[1]Reach and Share'!$A$1:$C$562,3,0)</f>
        <v>6.5628759981040585E-4</v>
      </c>
      <c r="G47" s="2">
        <f>Share[[#This Row],[Q1''2025]]-Share[[#This Row],[Q4''2024]]</f>
        <v>-1.1227629946528412E-3</v>
      </c>
    </row>
    <row r="48" spans="1:7" x14ac:dyDescent="0.45">
      <c r="A48" s="3" t="s">
        <v>37</v>
      </c>
      <c r="B48" s="2">
        <v>1.283499332580347E-3</v>
      </c>
      <c r="C48" s="2">
        <v>3.0577032280609801E-4</v>
      </c>
      <c r="D48" s="2">
        <v>1.0327706057596819E-3</v>
      </c>
      <c r="E48" s="2">
        <v>0</v>
      </c>
      <c r="F48" s="2">
        <f>VLOOKUP(Share[[#This Row],[Station]],'[1]Reach and Share'!$A$1:$C$562,3,0)</f>
        <v>5.8336675538702744E-4</v>
      </c>
      <c r="G48" s="2">
        <f>Share[[#This Row],[Q1''2025]]-Share[[#This Row],[Q4''2024]]</f>
        <v>5.8336675538702744E-4</v>
      </c>
    </row>
    <row r="49" spans="1:7" x14ac:dyDescent="0.45">
      <c r="A49" s="3" t="s">
        <v>432</v>
      </c>
      <c r="B49" s="2">
        <v>0</v>
      </c>
      <c r="C49" s="2">
        <v>0</v>
      </c>
      <c r="D49" s="2">
        <v>0</v>
      </c>
      <c r="E49" s="2">
        <v>0</v>
      </c>
      <c r="F49" s="2">
        <f>VLOOKUP(Share[[#This Row],[Station]],'[1]Reach and Share'!$A$1:$C$562,3,0)</f>
        <v>5.1044591096364902E-4</v>
      </c>
      <c r="G49" s="2">
        <f>Share[[#This Row],[Q1''2025]]-Share[[#This Row],[Q4''2024]]</f>
        <v>5.1044591096364902E-4</v>
      </c>
    </row>
    <row r="50" spans="1:7" x14ac:dyDescent="0.45">
      <c r="A50" s="3" t="s">
        <v>362</v>
      </c>
      <c r="B50" s="2">
        <v>0</v>
      </c>
      <c r="C50" s="2">
        <v>0</v>
      </c>
      <c r="D50" s="2">
        <v>0</v>
      </c>
      <c r="E50" s="2">
        <v>0</v>
      </c>
      <c r="F50" s="2">
        <f>VLOOKUP(Share[[#This Row],[Station]],'[1]Reach and Share'!$A$1:$C$562,3,0)</f>
        <v>4.7398548875195981E-4</v>
      </c>
      <c r="G50" s="2">
        <f>Share[[#This Row],[Q1''2025]]-Share[[#This Row],[Q4''2024]]</f>
        <v>4.7398548875195981E-4</v>
      </c>
    </row>
    <row r="51" spans="1:7" x14ac:dyDescent="0.45">
      <c r="A51" s="3" t="s">
        <v>418</v>
      </c>
      <c r="B51" s="2">
        <v>0</v>
      </c>
      <c r="C51" s="2">
        <v>0</v>
      </c>
      <c r="D51" s="2">
        <v>0</v>
      </c>
      <c r="E51" s="2">
        <v>0</v>
      </c>
      <c r="F51" s="2">
        <f>VLOOKUP(Share[[#This Row],[Station]],'[1]Reach and Share'!$A$1:$C$562,3,0)</f>
        <v>4.7398548875195981E-4</v>
      </c>
      <c r="G51" s="2">
        <f>Share[[#This Row],[Q1''2025]]-Share[[#This Row],[Q4''2024]]</f>
        <v>4.7398548875195981E-4</v>
      </c>
    </row>
    <row r="52" spans="1:7" x14ac:dyDescent="0.45">
      <c r="A52" s="3" t="s">
        <v>494</v>
      </c>
      <c r="B52" s="2">
        <v>0</v>
      </c>
      <c r="C52" s="2">
        <v>0</v>
      </c>
      <c r="D52" s="2">
        <v>0</v>
      </c>
      <c r="E52" s="2">
        <v>0</v>
      </c>
      <c r="F52" s="2">
        <f>VLOOKUP(Share[[#This Row],[Station]],'[1]Reach and Share'!$A$1:$C$562,3,0)</f>
        <v>4.7398548875195981E-4</v>
      </c>
      <c r="G52" s="2">
        <f>Share[[#This Row],[Q1''2025]]-Share[[#This Row],[Q4''2024]]</f>
        <v>4.7398548875195981E-4</v>
      </c>
    </row>
    <row r="53" spans="1:7" x14ac:dyDescent="0.45">
      <c r="A53" s="3" t="s">
        <v>215</v>
      </c>
      <c r="B53" s="2">
        <v>0</v>
      </c>
      <c r="C53" s="2">
        <v>0</v>
      </c>
      <c r="D53" s="2">
        <v>4.0119165839126118E-3</v>
      </c>
      <c r="E53" s="2">
        <v>2.0827909398594109E-3</v>
      </c>
      <c r="F53" s="2">
        <f>VLOOKUP(Share[[#This Row],[Station]],'[1]Reach and Share'!$A$1:$C$562,3,0)</f>
        <v>4.7398548875195981E-4</v>
      </c>
      <c r="G53" s="2">
        <f>Share[[#This Row],[Q1''2025]]-Share[[#This Row],[Q4''2024]]</f>
        <v>-1.6088054511074511E-3</v>
      </c>
    </row>
    <row r="54" spans="1:7" x14ac:dyDescent="0.45">
      <c r="A54" s="3" t="s">
        <v>324</v>
      </c>
      <c r="B54" s="2">
        <v>0</v>
      </c>
      <c r="C54" s="2">
        <v>2.184073734329271E-4</v>
      </c>
      <c r="D54" s="2">
        <v>1.5888778550148962E-4</v>
      </c>
      <c r="E54" s="2">
        <v>1.171569903670919E-3</v>
      </c>
      <c r="F54" s="2">
        <f>VLOOKUP(Share[[#This Row],[Station]],'[1]Reach and Share'!$A$1:$C$562,3,0)</f>
        <v>4.375250665402705E-4</v>
      </c>
      <c r="G54" s="2">
        <f>Share[[#This Row],[Q1''2025]]-Share[[#This Row],[Q4''2024]]</f>
        <v>-7.3404483713064854E-4</v>
      </c>
    </row>
    <row r="55" spans="1:7" x14ac:dyDescent="0.45">
      <c r="A55" s="3" t="s">
        <v>357</v>
      </c>
      <c r="B55" s="2">
        <v>0</v>
      </c>
      <c r="C55" s="2">
        <v>0</v>
      </c>
      <c r="D55" s="2">
        <v>0</v>
      </c>
      <c r="E55" s="2">
        <v>0</v>
      </c>
      <c r="F55" s="2">
        <f>VLOOKUP(Share[[#This Row],[Station]],'[1]Reach and Share'!$A$1:$C$562,3,0)</f>
        <v>3.2814379990520293E-4</v>
      </c>
      <c r="G55" s="2">
        <f>Share[[#This Row],[Q1''2025]]-Share[[#This Row],[Q4''2024]]</f>
        <v>3.2814379990520293E-4</v>
      </c>
    </row>
    <row r="56" spans="1:7" x14ac:dyDescent="0.45">
      <c r="A56" s="3" t="s">
        <v>49</v>
      </c>
      <c r="B56" s="2">
        <v>4.1071978642571105E-4</v>
      </c>
      <c r="C56" s="2">
        <v>7.862665443585375E-4</v>
      </c>
      <c r="D56" s="2">
        <v>0</v>
      </c>
      <c r="E56" s="2">
        <v>0</v>
      </c>
      <c r="F56" s="2">
        <f>VLOOKUP(Share[[#This Row],[Station]],'[1]Reach and Share'!$A$1:$C$562,3,0)</f>
        <v>3.2814379990520293E-4</v>
      </c>
      <c r="G56" s="2">
        <f>Share[[#This Row],[Q1''2025]]-Share[[#This Row],[Q4''2024]]</f>
        <v>3.2814379990520293E-4</v>
      </c>
    </row>
    <row r="57" spans="1:7" x14ac:dyDescent="0.45">
      <c r="A57" s="3" t="s">
        <v>474</v>
      </c>
      <c r="B57" s="2">
        <v>0</v>
      </c>
      <c r="C57" s="2">
        <v>0</v>
      </c>
      <c r="D57" s="2">
        <v>0</v>
      </c>
      <c r="E57" s="2">
        <v>0</v>
      </c>
      <c r="F57" s="2">
        <f>VLOOKUP(Share[[#This Row],[Station]],'[1]Reach and Share'!$A$1:$C$562,3,0)</f>
        <v>3.2814379990520293E-4</v>
      </c>
      <c r="G57" s="2">
        <f>Share[[#This Row],[Q1''2025]]-Share[[#This Row],[Q4''2024]]</f>
        <v>3.2814379990520293E-4</v>
      </c>
    </row>
    <row r="58" spans="1:7" x14ac:dyDescent="0.45">
      <c r="A58" s="3" t="s">
        <v>67</v>
      </c>
      <c r="B58" s="2">
        <v>0</v>
      </c>
      <c r="C58" s="2">
        <v>0</v>
      </c>
      <c r="D58" s="2">
        <v>1.9860973187686199E-4</v>
      </c>
      <c r="E58" s="2">
        <v>2.3431398073418381E-3</v>
      </c>
      <c r="F58" s="2">
        <f>VLOOKUP(Share[[#This Row],[Station]],'[1]Reach and Share'!$A$1:$C$562,3,0)</f>
        <v>3.2814379990520293E-4</v>
      </c>
      <c r="G58" s="2">
        <f>Share[[#This Row],[Q1''2025]]-Share[[#This Row],[Q4''2024]]</f>
        <v>-2.0149960074366353E-3</v>
      </c>
    </row>
    <row r="59" spans="1:7" x14ac:dyDescent="0.45">
      <c r="A59" s="3" t="s">
        <v>336</v>
      </c>
      <c r="B59" s="2">
        <v>0</v>
      </c>
      <c r="C59" s="2">
        <v>0</v>
      </c>
      <c r="D59" s="2">
        <v>0</v>
      </c>
      <c r="E59" s="2">
        <v>0</v>
      </c>
      <c r="F59" s="2">
        <f>VLOOKUP(Share[[#This Row],[Station]],'[1]Reach and Share'!$A$1:$C$562,3,0)</f>
        <v>2.9168337769351372E-4</v>
      </c>
      <c r="G59" s="2">
        <f>Share[[#This Row],[Q1''2025]]-Share[[#This Row],[Q4''2024]]</f>
        <v>2.9168337769351372E-4</v>
      </c>
    </row>
    <row r="60" spans="1:7" x14ac:dyDescent="0.45">
      <c r="A60" s="3" t="s">
        <v>338</v>
      </c>
      <c r="B60" s="2">
        <v>0</v>
      </c>
      <c r="C60" s="2">
        <v>0</v>
      </c>
      <c r="D60" s="2">
        <v>0</v>
      </c>
      <c r="E60" s="2">
        <v>0</v>
      </c>
      <c r="F60" s="2">
        <f>VLOOKUP(Share[[#This Row],[Station]],'[1]Reach and Share'!$A$1:$C$562,3,0)</f>
        <v>2.9168337769351372E-4</v>
      </c>
      <c r="G60" s="2">
        <f>Share[[#This Row],[Q1''2025]]-Share[[#This Row],[Q4''2024]]</f>
        <v>2.9168337769351372E-4</v>
      </c>
    </row>
    <row r="61" spans="1:7" x14ac:dyDescent="0.45">
      <c r="A61" s="3" t="s">
        <v>359</v>
      </c>
      <c r="B61" s="2">
        <v>0</v>
      </c>
      <c r="C61" s="2">
        <v>0</v>
      </c>
      <c r="D61" s="2">
        <v>0</v>
      </c>
      <c r="E61" s="2">
        <v>0</v>
      </c>
      <c r="F61" s="2">
        <f>VLOOKUP(Share[[#This Row],[Station]],'[1]Reach and Share'!$A$1:$C$562,3,0)</f>
        <v>2.187625332701353E-4</v>
      </c>
      <c r="G61" s="2">
        <f>Share[[#This Row],[Q1''2025]]-Share[[#This Row],[Q4''2024]]</f>
        <v>2.187625332701353E-4</v>
      </c>
    </row>
    <row r="62" spans="1:7" x14ac:dyDescent="0.45">
      <c r="A62" s="3" t="s">
        <v>340</v>
      </c>
      <c r="B62" s="2">
        <v>0</v>
      </c>
      <c r="C62" s="2">
        <v>0</v>
      </c>
      <c r="D62" s="2">
        <v>0</v>
      </c>
      <c r="E62" s="2">
        <v>0</v>
      </c>
      <c r="F62" s="2">
        <f>VLOOKUP(Share[[#This Row],[Station]],'[1]Reach and Share'!$A$1:$C$562,3,0)</f>
        <v>0</v>
      </c>
      <c r="G62" s="2">
        <f>Share[[#This Row],[Q1''2025]]-Share[[#This Row],[Q4''2024]]</f>
        <v>0</v>
      </c>
    </row>
    <row r="63" spans="1:7" x14ac:dyDescent="0.45">
      <c r="A63" s="3" t="s">
        <v>377</v>
      </c>
      <c r="B63" s="2">
        <v>0</v>
      </c>
      <c r="C63" s="2">
        <v>0</v>
      </c>
      <c r="D63" s="2">
        <v>0</v>
      </c>
      <c r="E63" s="2">
        <v>0</v>
      </c>
      <c r="F63" s="2">
        <f>VLOOKUP(Share[[#This Row],[Station]],'[1]Reach and Share'!$A$1:$C$562,3,0)</f>
        <v>0</v>
      </c>
      <c r="G63" s="2">
        <f>Share[[#This Row],[Q1''2025]]-Share[[#This Row],[Q4''2024]]</f>
        <v>0</v>
      </c>
    </row>
    <row r="64" spans="1:7" x14ac:dyDescent="0.45">
      <c r="A64" s="3" t="s">
        <v>383</v>
      </c>
      <c r="B64" s="2">
        <v>0</v>
      </c>
      <c r="C64" s="2">
        <v>0</v>
      </c>
      <c r="D64" s="2">
        <v>0</v>
      </c>
      <c r="E64" s="2">
        <v>0</v>
      </c>
      <c r="F64" s="2">
        <f>VLOOKUP(Share[[#This Row],[Station]],'[1]Reach and Share'!$A$1:$C$562,3,0)</f>
        <v>0</v>
      </c>
      <c r="G64" s="2">
        <f>Share[[#This Row],[Q1''2025]]-Share[[#This Row],[Q4''2024]]</f>
        <v>0</v>
      </c>
    </row>
    <row r="65" spans="1:7" x14ac:dyDescent="0.45">
      <c r="A65" s="3" t="s">
        <v>349</v>
      </c>
      <c r="B65" s="2">
        <v>0</v>
      </c>
      <c r="C65" s="2">
        <v>0</v>
      </c>
      <c r="D65" s="2">
        <v>0</v>
      </c>
      <c r="E65" s="2">
        <v>0</v>
      </c>
      <c r="F65" s="2">
        <f>VLOOKUP(Share[[#This Row],[Station]],'[1]Reach and Share'!$A$1:$C$562,3,0)</f>
        <v>0</v>
      </c>
      <c r="G65" s="2">
        <f>Share[[#This Row],[Q1''2025]]-Share[[#This Row],[Q4''2024]]</f>
        <v>0</v>
      </c>
    </row>
    <row r="66" spans="1:7" x14ac:dyDescent="0.45">
      <c r="A66" s="3" t="s">
        <v>378</v>
      </c>
      <c r="B66" s="2">
        <v>0</v>
      </c>
      <c r="C66" s="2">
        <v>0</v>
      </c>
      <c r="D66" s="2">
        <v>0</v>
      </c>
      <c r="E66" s="2">
        <v>0</v>
      </c>
      <c r="F66" s="2">
        <f>VLOOKUP(Share[[#This Row],[Station]],'[1]Reach and Share'!$A$1:$C$562,3,0)</f>
        <v>0</v>
      </c>
      <c r="G66" s="2">
        <f>Share[[#This Row],[Q1''2025]]-Share[[#This Row],[Q4''2024]]</f>
        <v>0</v>
      </c>
    </row>
    <row r="67" spans="1:7" x14ac:dyDescent="0.45">
      <c r="A67" s="3" t="s">
        <v>348</v>
      </c>
      <c r="B67" s="2">
        <v>0</v>
      </c>
      <c r="C67" s="2">
        <v>0</v>
      </c>
      <c r="D67" s="2">
        <v>0</v>
      </c>
      <c r="E67" s="2">
        <v>0</v>
      </c>
      <c r="F67" s="2">
        <f>VLOOKUP(Share[[#This Row],[Station]],'[1]Reach and Share'!$A$1:$C$562,3,0)</f>
        <v>0</v>
      </c>
      <c r="G67" s="2">
        <f>Share[[#This Row],[Q1''2025]]-Share[[#This Row],[Q4''2024]]</f>
        <v>0</v>
      </c>
    </row>
    <row r="68" spans="1:7" x14ac:dyDescent="0.45">
      <c r="A68" s="3" t="s">
        <v>351</v>
      </c>
      <c r="B68" s="2">
        <v>0</v>
      </c>
      <c r="C68" s="2">
        <v>0</v>
      </c>
      <c r="D68" s="2">
        <v>0</v>
      </c>
      <c r="E68" s="2">
        <v>0</v>
      </c>
      <c r="F68" s="2">
        <f>VLOOKUP(Share[[#This Row],[Station]],'[1]Reach and Share'!$A$1:$C$562,3,0)</f>
        <v>0</v>
      </c>
      <c r="G68" s="2">
        <f>Share[[#This Row],[Q1''2025]]-Share[[#This Row],[Q4''2024]]</f>
        <v>0</v>
      </c>
    </row>
    <row r="69" spans="1:7" x14ac:dyDescent="0.45">
      <c r="A69" s="3" t="s">
        <v>381</v>
      </c>
      <c r="B69" s="2">
        <v>0</v>
      </c>
      <c r="C69" s="2">
        <v>0</v>
      </c>
      <c r="D69" s="2">
        <v>0</v>
      </c>
      <c r="E69" s="2">
        <v>0</v>
      </c>
      <c r="F69" s="2">
        <f>VLOOKUP(Share[[#This Row],[Station]],'[1]Reach and Share'!$A$1:$C$562,3,0)</f>
        <v>0</v>
      </c>
      <c r="G69" s="2">
        <f>Share[[#This Row],[Q1''2025]]-Share[[#This Row],[Q4''2024]]</f>
        <v>0</v>
      </c>
    </row>
    <row r="70" spans="1:7" x14ac:dyDescent="0.45">
      <c r="A70" s="3" t="s">
        <v>379</v>
      </c>
      <c r="B70" s="2">
        <v>0</v>
      </c>
      <c r="C70" s="2">
        <v>0</v>
      </c>
      <c r="D70" s="2">
        <v>0</v>
      </c>
      <c r="E70" s="2">
        <v>0</v>
      </c>
      <c r="F70" s="2">
        <f>VLOOKUP(Share[[#This Row],[Station]],'[1]Reach and Share'!$A$1:$C$562,3,0)</f>
        <v>0</v>
      </c>
      <c r="G70" s="2">
        <f>Share[[#This Row],[Q1''2025]]-Share[[#This Row],[Q4''2024]]</f>
        <v>0</v>
      </c>
    </row>
    <row r="71" spans="1:7" x14ac:dyDescent="0.45">
      <c r="A71" s="3" t="s">
        <v>346</v>
      </c>
      <c r="B71" s="2">
        <v>0</v>
      </c>
      <c r="C71" s="2">
        <v>0</v>
      </c>
      <c r="D71" s="2">
        <v>0</v>
      </c>
      <c r="E71" s="2">
        <v>0</v>
      </c>
      <c r="F71" s="2">
        <f>VLOOKUP(Share[[#This Row],[Station]],'[1]Reach and Share'!$A$1:$C$562,3,0)</f>
        <v>0</v>
      </c>
      <c r="G71" s="2">
        <f>Share[[#This Row],[Q1''2025]]-Share[[#This Row],[Q4''2024]]</f>
        <v>0</v>
      </c>
    </row>
    <row r="72" spans="1:7" x14ac:dyDescent="0.45">
      <c r="A72" s="3" t="s">
        <v>382</v>
      </c>
      <c r="B72" s="2">
        <v>0</v>
      </c>
      <c r="C72" s="2">
        <v>0</v>
      </c>
      <c r="D72" s="2">
        <v>0</v>
      </c>
      <c r="E72" s="2">
        <v>0</v>
      </c>
      <c r="F72" s="2">
        <f>VLOOKUP(Share[[#This Row],[Station]],'[1]Reach and Share'!$A$1:$C$562,3,0)</f>
        <v>0</v>
      </c>
      <c r="G72" s="2">
        <f>Share[[#This Row],[Q1''2025]]-Share[[#This Row],[Q4''2024]]</f>
        <v>0</v>
      </c>
    </row>
    <row r="73" spans="1:7" x14ac:dyDescent="0.45">
      <c r="A73" s="3" t="s">
        <v>350</v>
      </c>
      <c r="B73" s="2">
        <v>0</v>
      </c>
      <c r="C73" s="2">
        <v>0</v>
      </c>
      <c r="D73" s="2">
        <v>0</v>
      </c>
      <c r="E73" s="2">
        <v>0</v>
      </c>
      <c r="F73" s="2">
        <f>VLOOKUP(Share[[#This Row],[Station]],'[1]Reach and Share'!$A$1:$C$562,3,0)</f>
        <v>0</v>
      </c>
      <c r="G73" s="2">
        <f>Share[[#This Row],[Q1''2025]]-Share[[#This Row],[Q4''2024]]</f>
        <v>0</v>
      </c>
    </row>
    <row r="74" spans="1:7" x14ac:dyDescent="0.45">
      <c r="A74" s="3" t="s">
        <v>352</v>
      </c>
      <c r="B74" s="2">
        <v>0</v>
      </c>
      <c r="C74" s="2">
        <v>0</v>
      </c>
      <c r="D74" s="2">
        <v>0</v>
      </c>
      <c r="E74" s="2">
        <v>0</v>
      </c>
      <c r="F74" s="2">
        <f>VLOOKUP(Share[[#This Row],[Station]],'[1]Reach and Share'!$A$1:$C$562,3,0)</f>
        <v>0</v>
      </c>
      <c r="G74" s="2">
        <f>Share[[#This Row],[Q1''2025]]-Share[[#This Row],[Q4''2024]]</f>
        <v>0</v>
      </c>
    </row>
    <row r="75" spans="1:7" x14ac:dyDescent="0.45">
      <c r="A75" s="3" t="s">
        <v>376</v>
      </c>
      <c r="B75" s="2">
        <v>0</v>
      </c>
      <c r="C75" s="2">
        <v>0</v>
      </c>
      <c r="D75" s="2">
        <v>0</v>
      </c>
      <c r="E75" s="2">
        <v>0</v>
      </c>
      <c r="F75" s="2">
        <f>VLOOKUP(Share[[#This Row],[Station]],'[1]Reach and Share'!$A$1:$C$562,3,0)</f>
        <v>0</v>
      </c>
      <c r="G75" s="2">
        <f>Share[[#This Row],[Q1''2025]]-Share[[#This Row],[Q4''2024]]</f>
        <v>0</v>
      </c>
    </row>
    <row r="76" spans="1:7" x14ac:dyDescent="0.45">
      <c r="A76" s="3" t="s">
        <v>343</v>
      </c>
      <c r="B76" s="2">
        <v>0</v>
      </c>
      <c r="C76" s="2">
        <v>0</v>
      </c>
      <c r="D76" s="2">
        <v>0</v>
      </c>
      <c r="E76" s="2">
        <v>0</v>
      </c>
      <c r="F76" s="2">
        <f>VLOOKUP(Share[[#This Row],[Station]],'[1]Reach and Share'!$A$1:$C$562,3,0)</f>
        <v>0</v>
      </c>
      <c r="G76" s="2">
        <f>Share[[#This Row],[Q1''2025]]-Share[[#This Row],[Q4''2024]]</f>
        <v>0</v>
      </c>
    </row>
    <row r="77" spans="1:7" x14ac:dyDescent="0.45">
      <c r="A77" s="3" t="s">
        <v>192</v>
      </c>
      <c r="B77" s="2">
        <v>0</v>
      </c>
      <c r="C77" s="2">
        <v>0</v>
      </c>
      <c r="D77" s="2">
        <v>0</v>
      </c>
      <c r="E77" s="2">
        <v>0</v>
      </c>
      <c r="F77" s="2">
        <f>VLOOKUP(Share[[#This Row],[Station]],'[1]Reach and Share'!$A$1:$C$562,3,0)</f>
        <v>0</v>
      </c>
      <c r="G77" s="2">
        <f>Share[[#This Row],[Q1''2025]]-Share[[#This Row],[Q4''2024]]</f>
        <v>0</v>
      </c>
    </row>
    <row r="78" spans="1:7" x14ac:dyDescent="0.45">
      <c r="A78" s="3" t="s">
        <v>241</v>
      </c>
      <c r="B78" s="2">
        <v>0</v>
      </c>
      <c r="C78" s="2">
        <v>0</v>
      </c>
      <c r="D78" s="2">
        <v>0</v>
      </c>
      <c r="E78" s="2">
        <v>0</v>
      </c>
      <c r="F78" s="2">
        <f>VLOOKUP(Share[[#This Row],[Station]],'[1]Reach and Share'!$A$1:$C$562,3,0)</f>
        <v>0</v>
      </c>
      <c r="G78" s="2">
        <f>Share[[#This Row],[Q1''2025]]-Share[[#This Row],[Q4''2024]]</f>
        <v>0</v>
      </c>
    </row>
    <row r="79" spans="1:7" x14ac:dyDescent="0.45">
      <c r="A79" s="3" t="s">
        <v>462</v>
      </c>
      <c r="B79" s="2">
        <v>0</v>
      </c>
      <c r="C79" s="2">
        <v>0</v>
      </c>
      <c r="D79" s="2">
        <v>3.574975173783515E-4</v>
      </c>
      <c r="E79" s="2">
        <v>0</v>
      </c>
      <c r="F79" s="2">
        <f>VLOOKUP(Share[[#This Row],[Station]],'[1]Reach and Share'!$A$1:$C$562,3,0)</f>
        <v>0</v>
      </c>
      <c r="G79" s="2">
        <f>Share[[#This Row],[Q1''2025]]-Share[[#This Row],[Q4''2024]]</f>
        <v>0</v>
      </c>
    </row>
    <row r="80" spans="1:7" x14ac:dyDescent="0.45">
      <c r="A80" s="3" t="s">
        <v>341</v>
      </c>
      <c r="B80" s="2">
        <v>0</v>
      </c>
      <c r="C80" s="2">
        <v>0</v>
      </c>
      <c r="D80" s="2">
        <v>0</v>
      </c>
      <c r="E80" s="2">
        <v>0</v>
      </c>
      <c r="F80" s="2">
        <f>VLOOKUP(Share[[#This Row],[Station]],'[1]Reach and Share'!$A$1:$C$562,3,0)</f>
        <v>0</v>
      </c>
      <c r="G80" s="2">
        <f>Share[[#This Row],[Q1''2025]]-Share[[#This Row],[Q4''2024]]</f>
        <v>0</v>
      </c>
    </row>
    <row r="81" spans="1:7" x14ac:dyDescent="0.45">
      <c r="A81" s="3" t="s">
        <v>342</v>
      </c>
      <c r="B81" s="2">
        <v>0</v>
      </c>
      <c r="C81" s="2">
        <v>0</v>
      </c>
      <c r="D81" s="2">
        <v>0</v>
      </c>
      <c r="E81" s="2">
        <v>0</v>
      </c>
      <c r="F81" s="2">
        <f>VLOOKUP(Share[[#This Row],[Station]],'[1]Reach and Share'!$A$1:$C$562,3,0)</f>
        <v>0</v>
      </c>
      <c r="G81" s="2">
        <f>Share[[#This Row],[Q1''2025]]-Share[[#This Row],[Q4''2024]]</f>
        <v>0</v>
      </c>
    </row>
    <row r="82" spans="1:7" x14ac:dyDescent="0.45">
      <c r="A82" s="3" t="s">
        <v>36</v>
      </c>
      <c r="B82" s="2">
        <v>1.386179279186775E-3</v>
      </c>
      <c r="C82" s="2">
        <v>0</v>
      </c>
      <c r="D82" s="2">
        <v>3.6544190665342602E-3</v>
      </c>
      <c r="E82" s="2">
        <v>0</v>
      </c>
      <c r="F82" s="2">
        <f>VLOOKUP(Share[[#This Row],[Station]],'[1]Reach and Share'!$A$1:$C$562,3,0)</f>
        <v>0</v>
      </c>
      <c r="G82" s="2">
        <f>Share[[#This Row],[Q1''2025]]-Share[[#This Row],[Q4''2024]]</f>
        <v>0</v>
      </c>
    </row>
    <row r="83" spans="1:7" x14ac:dyDescent="0.45">
      <c r="A83" s="3" t="s">
        <v>384</v>
      </c>
      <c r="B83" s="2">
        <v>0</v>
      </c>
      <c r="C83" s="2">
        <v>0</v>
      </c>
      <c r="D83" s="2">
        <v>0</v>
      </c>
      <c r="E83" s="2">
        <v>0</v>
      </c>
      <c r="F83" s="2">
        <f>VLOOKUP(Share[[#This Row],[Station]],'[1]Reach and Share'!$A$1:$C$562,3,0)</f>
        <v>0</v>
      </c>
      <c r="G83" s="2">
        <f>Share[[#This Row],[Q1''2025]]-Share[[#This Row],[Q4''2024]]</f>
        <v>0</v>
      </c>
    </row>
    <row r="84" spans="1:7" x14ac:dyDescent="0.45">
      <c r="A84" s="3" t="s">
        <v>347</v>
      </c>
      <c r="B84" s="2">
        <v>0</v>
      </c>
      <c r="C84" s="2">
        <v>0</v>
      </c>
      <c r="D84" s="2">
        <v>0</v>
      </c>
      <c r="E84" s="2">
        <v>0</v>
      </c>
      <c r="F84" s="2">
        <f>VLOOKUP(Share[[#This Row],[Station]],'[1]Reach and Share'!$A$1:$C$562,3,0)</f>
        <v>0</v>
      </c>
      <c r="G84" s="2">
        <f>Share[[#This Row],[Q1''2025]]-Share[[#This Row],[Q4''2024]]</f>
        <v>0</v>
      </c>
    </row>
    <row r="85" spans="1:7" x14ac:dyDescent="0.45">
      <c r="A85" s="3" t="s">
        <v>345</v>
      </c>
      <c r="B85" s="2">
        <v>0</v>
      </c>
      <c r="C85" s="2">
        <v>0</v>
      </c>
      <c r="D85" s="2">
        <v>0</v>
      </c>
      <c r="E85" s="2">
        <v>0</v>
      </c>
      <c r="F85" s="2">
        <f>VLOOKUP(Share[[#This Row],[Station]],'[1]Reach and Share'!$A$1:$C$562,3,0)</f>
        <v>0</v>
      </c>
      <c r="G85" s="2">
        <f>Share[[#This Row],[Q1''2025]]-Share[[#This Row],[Q4''2024]]</f>
        <v>0</v>
      </c>
    </row>
    <row r="86" spans="1:7" x14ac:dyDescent="0.45">
      <c r="A86" s="3" t="s">
        <v>361</v>
      </c>
      <c r="B86" s="2">
        <v>0</v>
      </c>
      <c r="C86" s="2">
        <v>0</v>
      </c>
      <c r="D86" s="2">
        <v>0</v>
      </c>
      <c r="E86" s="2">
        <v>0</v>
      </c>
      <c r="F86" s="2">
        <f>VLOOKUP(Share[[#This Row],[Station]],'[1]Reach and Share'!$A$1:$C$562,3,0)</f>
        <v>0</v>
      </c>
      <c r="G86" s="2">
        <f>Share[[#This Row],[Q1''2025]]-Share[[#This Row],[Q4''2024]]</f>
        <v>0</v>
      </c>
    </row>
    <row r="87" spans="1:7" x14ac:dyDescent="0.45">
      <c r="A87" s="3" t="s">
        <v>506</v>
      </c>
      <c r="B87" s="2">
        <v>0</v>
      </c>
      <c r="C87" s="2">
        <v>0</v>
      </c>
      <c r="D87" s="2">
        <v>0</v>
      </c>
      <c r="E87" s="2">
        <v>0</v>
      </c>
      <c r="F87" s="2">
        <f>VLOOKUP(Share[[#This Row],[Station]],'[1]Reach and Share'!$A$1:$C$562,3,0)</f>
        <v>0</v>
      </c>
      <c r="G87" s="2">
        <f>Share[[#This Row],[Q1''2025]]-Share[[#This Row],[Q4''2024]]</f>
        <v>0</v>
      </c>
    </row>
    <row r="88" spans="1:7" x14ac:dyDescent="0.45">
      <c r="A88" s="3" t="s">
        <v>471</v>
      </c>
      <c r="B88" s="2">
        <v>0</v>
      </c>
      <c r="C88" s="2">
        <v>0</v>
      </c>
      <c r="D88" s="2">
        <v>0</v>
      </c>
      <c r="E88" s="2">
        <v>0</v>
      </c>
      <c r="F88" s="2">
        <f>VLOOKUP(Share[[#This Row],[Station]],'[1]Reach and Share'!$A$1:$C$562,3,0)</f>
        <v>0</v>
      </c>
      <c r="G88" s="2">
        <f>Share[[#This Row],[Q1''2025]]-Share[[#This Row],[Q4''2024]]</f>
        <v>0</v>
      </c>
    </row>
    <row r="89" spans="1:7" x14ac:dyDescent="0.45">
      <c r="A89" s="3" t="s">
        <v>416</v>
      </c>
      <c r="B89" s="2">
        <v>0</v>
      </c>
      <c r="C89" s="2">
        <v>0</v>
      </c>
      <c r="D89" s="2">
        <v>0</v>
      </c>
      <c r="E89" s="2">
        <v>0</v>
      </c>
      <c r="F89" s="2">
        <f>VLOOKUP(Share[[#This Row],[Station]],'[1]Reach and Share'!$A$1:$C$562,3,0)</f>
        <v>0</v>
      </c>
      <c r="G89" s="2">
        <f>Share[[#This Row],[Q1''2025]]-Share[[#This Row],[Q4''2024]]</f>
        <v>0</v>
      </c>
    </row>
    <row r="90" spans="1:7" x14ac:dyDescent="0.45">
      <c r="A90" s="3" t="s">
        <v>207</v>
      </c>
      <c r="B90" s="2">
        <v>0</v>
      </c>
      <c r="C90" s="2">
        <v>0</v>
      </c>
      <c r="D90" s="2">
        <v>0</v>
      </c>
      <c r="E90" s="2">
        <v>0</v>
      </c>
      <c r="F90" s="2">
        <f>VLOOKUP(Share[[#This Row],[Station]],'[1]Reach and Share'!$A$1:$C$562,3,0)</f>
        <v>0</v>
      </c>
      <c r="G90" s="2">
        <f>Share[[#This Row],[Q1''2025]]-Share[[#This Row],[Q4''2024]]</f>
        <v>0</v>
      </c>
    </row>
    <row r="91" spans="1:7" x14ac:dyDescent="0.45">
      <c r="A91" s="3" t="s">
        <v>173</v>
      </c>
      <c r="B91" s="2">
        <v>0</v>
      </c>
      <c r="C91" s="2">
        <v>0</v>
      </c>
      <c r="D91" s="2">
        <v>0</v>
      </c>
      <c r="E91" s="2">
        <v>0</v>
      </c>
      <c r="F91" s="2">
        <f>VLOOKUP(Share[[#This Row],[Station]],'[1]Reach and Share'!$A$1:$C$562,3,0)</f>
        <v>0</v>
      </c>
      <c r="G91" s="2">
        <f>Share[[#This Row],[Q1''2025]]-Share[[#This Row],[Q4''2024]]</f>
        <v>0</v>
      </c>
    </row>
    <row r="92" spans="1:7" x14ac:dyDescent="0.45">
      <c r="A92" s="3" t="s">
        <v>417</v>
      </c>
      <c r="B92" s="2">
        <v>0</v>
      </c>
      <c r="C92" s="2">
        <v>0</v>
      </c>
      <c r="D92" s="2">
        <v>0</v>
      </c>
      <c r="E92" s="2">
        <v>0</v>
      </c>
      <c r="F92" s="2">
        <f>VLOOKUP(Share[[#This Row],[Station]],'[1]Reach and Share'!$A$1:$C$562,3,0)</f>
        <v>0</v>
      </c>
      <c r="G92" s="2">
        <f>Share[[#This Row],[Q1''2025]]-Share[[#This Row],[Q4''2024]]</f>
        <v>0</v>
      </c>
    </row>
    <row r="93" spans="1:7" x14ac:dyDescent="0.45">
      <c r="A93" s="3" t="s">
        <v>415</v>
      </c>
      <c r="B93" s="2">
        <v>0</v>
      </c>
      <c r="C93" s="2">
        <v>0</v>
      </c>
      <c r="D93" s="2">
        <v>0</v>
      </c>
      <c r="E93" s="2">
        <v>0</v>
      </c>
      <c r="F93" s="2">
        <f>VLOOKUP(Share[[#This Row],[Station]],'[1]Reach and Share'!$A$1:$C$562,3,0)</f>
        <v>0</v>
      </c>
      <c r="G93" s="2">
        <f>Share[[#This Row],[Q1''2025]]-Share[[#This Row],[Q4''2024]]</f>
        <v>0</v>
      </c>
    </row>
    <row r="94" spans="1:7" x14ac:dyDescent="0.45">
      <c r="A94" s="3" t="s">
        <v>414</v>
      </c>
      <c r="B94" s="2">
        <v>0</v>
      </c>
      <c r="C94" s="2">
        <v>0</v>
      </c>
      <c r="D94" s="2">
        <v>0</v>
      </c>
      <c r="E94" s="2">
        <v>0</v>
      </c>
      <c r="F94" s="2">
        <f>VLOOKUP(Share[[#This Row],[Station]],'[1]Reach and Share'!$A$1:$C$562,3,0)</f>
        <v>0</v>
      </c>
      <c r="G94" s="2">
        <f>Share[[#This Row],[Q1''2025]]-Share[[#This Row],[Q4''2024]]</f>
        <v>0</v>
      </c>
    </row>
    <row r="95" spans="1:7" x14ac:dyDescent="0.45">
      <c r="A95" s="3" t="s">
        <v>501</v>
      </c>
      <c r="B95" s="2">
        <v>0</v>
      </c>
      <c r="C95" s="2">
        <v>0</v>
      </c>
      <c r="D95" s="2">
        <v>0</v>
      </c>
      <c r="E95" s="2">
        <v>0</v>
      </c>
      <c r="F95" s="2">
        <f>VLOOKUP(Share[[#This Row],[Station]],'[1]Reach and Share'!$A$1:$C$562,3,0)</f>
        <v>0</v>
      </c>
      <c r="G95" s="2">
        <f>Share[[#This Row],[Q1''2025]]-Share[[#This Row],[Q4''2024]]</f>
        <v>0</v>
      </c>
    </row>
    <row r="96" spans="1:7" x14ac:dyDescent="0.45">
      <c r="A96" s="3" t="s">
        <v>91</v>
      </c>
      <c r="B96" s="2">
        <v>0</v>
      </c>
      <c r="C96" s="2">
        <v>0</v>
      </c>
      <c r="D96" s="2">
        <v>3.1777557100297923E-4</v>
      </c>
      <c r="E96" s="2">
        <v>0</v>
      </c>
      <c r="F96" s="2">
        <f>VLOOKUP(Share[[#This Row],[Station]],'[1]Reach and Share'!$A$1:$C$562,3,0)</f>
        <v>0</v>
      </c>
      <c r="G96" s="2">
        <f>Share[[#This Row],[Q1''2025]]-Share[[#This Row],[Q4''2024]]</f>
        <v>0</v>
      </c>
    </row>
    <row r="97" spans="1:7" x14ac:dyDescent="0.45">
      <c r="A97" s="3" t="s">
        <v>491</v>
      </c>
      <c r="B97" s="2">
        <v>0</v>
      </c>
      <c r="C97" s="2">
        <v>0</v>
      </c>
      <c r="D97" s="2">
        <v>0</v>
      </c>
      <c r="E97" s="2">
        <v>0</v>
      </c>
      <c r="F97" s="2">
        <f>VLOOKUP(Share[[#This Row],[Station]],'[1]Reach and Share'!$A$1:$C$562,3,0)</f>
        <v>0</v>
      </c>
      <c r="G97" s="2">
        <f>Share[[#This Row],[Q1''2025]]-Share[[#This Row],[Q4''2024]]</f>
        <v>0</v>
      </c>
    </row>
    <row r="98" spans="1:7" x14ac:dyDescent="0.45">
      <c r="A98" s="3" t="s">
        <v>469</v>
      </c>
      <c r="B98" s="2">
        <v>0</v>
      </c>
      <c r="C98" s="2">
        <v>0</v>
      </c>
      <c r="D98" s="2">
        <v>0</v>
      </c>
      <c r="E98" s="2">
        <v>0</v>
      </c>
      <c r="F98" s="2">
        <f>VLOOKUP(Share[[#This Row],[Station]],'[1]Reach and Share'!$A$1:$C$562,3,0)</f>
        <v>0</v>
      </c>
      <c r="G98" s="2">
        <f>Share[[#This Row],[Q1''2025]]-Share[[#This Row],[Q4''2024]]</f>
        <v>0</v>
      </c>
    </row>
    <row r="99" spans="1:7" x14ac:dyDescent="0.45">
      <c r="A99" s="3" t="s">
        <v>456</v>
      </c>
      <c r="B99" s="2">
        <v>0</v>
      </c>
      <c r="C99" s="2">
        <v>0</v>
      </c>
      <c r="D99" s="2">
        <v>0</v>
      </c>
      <c r="E99" s="2">
        <v>0</v>
      </c>
      <c r="F99" s="2">
        <f>VLOOKUP(Share[[#This Row],[Station]],'[1]Reach and Share'!$A$1:$C$562,3,0)</f>
        <v>0</v>
      </c>
      <c r="G99" s="2">
        <f>Share[[#This Row],[Q1''2025]]-Share[[#This Row],[Q4''2024]]</f>
        <v>0</v>
      </c>
    </row>
    <row r="100" spans="1:7" x14ac:dyDescent="0.45">
      <c r="A100" s="3" t="s">
        <v>147</v>
      </c>
      <c r="B100" s="2">
        <v>0</v>
      </c>
      <c r="C100" s="2">
        <v>0</v>
      </c>
      <c r="D100" s="2">
        <v>0</v>
      </c>
      <c r="E100" s="2">
        <v>0</v>
      </c>
      <c r="F100" s="2">
        <f>VLOOKUP(Share[[#This Row],[Station]],'[1]Reach and Share'!$A$1:$C$562,3,0)</f>
        <v>0</v>
      </c>
      <c r="G100" s="2">
        <f>Share[[#This Row],[Q1''2025]]-Share[[#This Row],[Q4''2024]]</f>
        <v>0</v>
      </c>
    </row>
    <row r="101" spans="1:7" x14ac:dyDescent="0.45">
      <c r="A101" s="3" t="s">
        <v>421</v>
      </c>
      <c r="B101" s="2">
        <v>0</v>
      </c>
      <c r="C101" s="2">
        <v>0</v>
      </c>
      <c r="D101" s="2">
        <v>0</v>
      </c>
      <c r="E101" s="2">
        <v>0</v>
      </c>
      <c r="F101" s="2">
        <f>VLOOKUP(Share[[#This Row],[Station]],'[1]Reach and Share'!$A$1:$C$562,3,0)</f>
        <v>0</v>
      </c>
      <c r="G101" s="2">
        <f>Share[[#This Row],[Q1''2025]]-Share[[#This Row],[Q4''2024]]</f>
        <v>0</v>
      </c>
    </row>
    <row r="102" spans="1:7" x14ac:dyDescent="0.45">
      <c r="A102" s="3" t="s">
        <v>412</v>
      </c>
      <c r="B102" s="2">
        <v>0</v>
      </c>
      <c r="C102" s="2">
        <v>0</v>
      </c>
      <c r="D102" s="2">
        <v>0</v>
      </c>
      <c r="E102" s="2">
        <v>0</v>
      </c>
      <c r="F102" s="2">
        <f>VLOOKUP(Share[[#This Row],[Station]],'[1]Reach and Share'!$A$1:$C$562,3,0)</f>
        <v>0</v>
      </c>
      <c r="G102" s="2">
        <f>Share[[#This Row],[Q1''2025]]-Share[[#This Row],[Q4''2024]]</f>
        <v>0</v>
      </c>
    </row>
    <row r="103" spans="1:7" x14ac:dyDescent="0.45">
      <c r="A103" s="3" t="s">
        <v>420</v>
      </c>
      <c r="B103" s="2">
        <v>0</v>
      </c>
      <c r="C103" s="2">
        <v>0</v>
      </c>
      <c r="D103" s="2">
        <v>0</v>
      </c>
      <c r="E103" s="2">
        <v>0</v>
      </c>
      <c r="F103" s="2">
        <f>VLOOKUP(Share[[#This Row],[Station]],'[1]Reach and Share'!$A$1:$C$562,3,0)</f>
        <v>0</v>
      </c>
      <c r="G103" s="2">
        <f>Share[[#This Row],[Q1''2025]]-Share[[#This Row],[Q4''2024]]</f>
        <v>0</v>
      </c>
    </row>
    <row r="104" spans="1:7" x14ac:dyDescent="0.45">
      <c r="A104" s="3" t="s">
        <v>423</v>
      </c>
      <c r="B104" s="2">
        <v>0</v>
      </c>
      <c r="C104" s="2">
        <v>0</v>
      </c>
      <c r="D104" s="2">
        <v>0</v>
      </c>
      <c r="E104" s="2">
        <v>0</v>
      </c>
      <c r="F104" s="2">
        <f>VLOOKUP(Share[[#This Row],[Station]],'[1]Reach and Share'!$A$1:$C$562,3,0)</f>
        <v>0</v>
      </c>
      <c r="G104" s="2">
        <f>Share[[#This Row],[Q1''2025]]-Share[[#This Row],[Q4''2024]]</f>
        <v>0</v>
      </c>
    </row>
    <row r="105" spans="1:7" x14ac:dyDescent="0.45">
      <c r="A105" s="3" t="s">
        <v>226</v>
      </c>
      <c r="B105" s="2">
        <v>0</v>
      </c>
      <c r="C105" s="2">
        <v>0</v>
      </c>
      <c r="D105" s="2">
        <v>0</v>
      </c>
      <c r="E105" s="2">
        <v>0</v>
      </c>
      <c r="F105" s="2">
        <f>VLOOKUP(Share[[#This Row],[Station]],'[1]Reach and Share'!$A$1:$C$562,3,0)</f>
        <v>0</v>
      </c>
      <c r="G105" s="2">
        <f>Share[[#This Row],[Q1''2025]]-Share[[#This Row],[Q4''2024]]</f>
        <v>0</v>
      </c>
    </row>
    <row r="106" spans="1:7" x14ac:dyDescent="0.45">
      <c r="A106" s="3" t="s">
        <v>195</v>
      </c>
      <c r="B106" s="2">
        <v>0</v>
      </c>
      <c r="C106" s="2">
        <v>0</v>
      </c>
      <c r="D106" s="2">
        <v>0</v>
      </c>
      <c r="E106" s="2">
        <v>0</v>
      </c>
      <c r="F106" s="2">
        <f>VLOOKUP(Share[[#This Row],[Station]],'[1]Reach and Share'!$A$1:$C$562,3,0)</f>
        <v>0</v>
      </c>
      <c r="G106" s="2">
        <f>Share[[#This Row],[Q1''2025]]-Share[[#This Row],[Q4''2024]]</f>
        <v>0</v>
      </c>
    </row>
    <row r="107" spans="1:7" x14ac:dyDescent="0.45">
      <c r="A107" s="3" t="s">
        <v>457</v>
      </c>
      <c r="B107" s="2">
        <v>0</v>
      </c>
      <c r="C107" s="2">
        <v>0</v>
      </c>
      <c r="D107" s="2">
        <v>0</v>
      </c>
      <c r="E107" s="2">
        <v>0</v>
      </c>
      <c r="F107" s="2">
        <f>VLOOKUP(Share[[#This Row],[Station]],'[1]Reach and Share'!$A$1:$C$562,3,0)</f>
        <v>0</v>
      </c>
      <c r="G107" s="2">
        <f>Share[[#This Row],[Q1''2025]]-Share[[#This Row],[Q4''2024]]</f>
        <v>0</v>
      </c>
    </row>
    <row r="108" spans="1:7" x14ac:dyDescent="0.45">
      <c r="A108" s="3" t="s">
        <v>163</v>
      </c>
      <c r="B108" s="2">
        <v>0</v>
      </c>
      <c r="C108" s="2">
        <v>0</v>
      </c>
      <c r="D108" s="2">
        <v>0</v>
      </c>
      <c r="E108" s="2">
        <v>0</v>
      </c>
      <c r="F108" s="2">
        <f>VLOOKUP(Share[[#This Row],[Station]],'[1]Reach and Share'!$A$1:$C$562,3,0)</f>
        <v>0</v>
      </c>
      <c r="G108" s="2">
        <f>Share[[#This Row],[Q1''2025]]-Share[[#This Row],[Q4''2024]]</f>
        <v>0</v>
      </c>
    </row>
    <row r="109" spans="1:7" x14ac:dyDescent="0.45">
      <c r="A109" s="3" t="s">
        <v>518</v>
      </c>
      <c r="B109" s="2">
        <v>0</v>
      </c>
      <c r="C109" s="2">
        <v>0</v>
      </c>
      <c r="D109" s="2">
        <v>0</v>
      </c>
      <c r="E109" s="2">
        <v>0</v>
      </c>
      <c r="F109" s="2">
        <f>VLOOKUP(Share[[#This Row],[Station]],'[1]Reach and Share'!$A$1:$C$562,3,0)</f>
        <v>0</v>
      </c>
      <c r="G109" s="2">
        <f>Share[[#This Row],[Q1''2025]]-Share[[#This Row],[Q4''2024]]</f>
        <v>0</v>
      </c>
    </row>
    <row r="110" spans="1:7" x14ac:dyDescent="0.45">
      <c r="A110" s="3" t="s">
        <v>190</v>
      </c>
      <c r="B110" s="2">
        <v>0</v>
      </c>
      <c r="C110" s="2">
        <v>0</v>
      </c>
      <c r="D110" s="2">
        <v>0</v>
      </c>
      <c r="E110" s="2">
        <v>0</v>
      </c>
      <c r="F110" s="2">
        <f>VLOOKUP(Share[[#This Row],[Station]],'[1]Reach and Share'!$A$1:$C$562,3,0)</f>
        <v>0</v>
      </c>
      <c r="G110" s="2">
        <f>Share[[#This Row],[Q1''2025]]-Share[[#This Row],[Q4''2024]]</f>
        <v>0</v>
      </c>
    </row>
    <row r="111" spans="1:7" x14ac:dyDescent="0.45">
      <c r="A111" s="3" t="s">
        <v>238</v>
      </c>
      <c r="B111" s="2">
        <v>0</v>
      </c>
      <c r="C111" s="2">
        <v>0</v>
      </c>
      <c r="D111" s="2">
        <v>0</v>
      </c>
      <c r="E111" s="2">
        <v>0</v>
      </c>
      <c r="F111" s="2">
        <f>VLOOKUP(Share[[#This Row],[Station]],'[1]Reach and Share'!$A$1:$C$562,3,0)</f>
        <v>0</v>
      </c>
      <c r="G111" s="2">
        <f>Share[[#This Row],[Q1''2025]]-Share[[#This Row],[Q4''2024]]</f>
        <v>0</v>
      </c>
    </row>
    <row r="112" spans="1:7" x14ac:dyDescent="0.45">
      <c r="A112" s="3" t="s">
        <v>419</v>
      </c>
      <c r="B112" s="2">
        <v>0</v>
      </c>
      <c r="C112" s="2">
        <v>0</v>
      </c>
      <c r="D112" s="2">
        <v>0</v>
      </c>
      <c r="E112" s="2">
        <v>0</v>
      </c>
      <c r="F112" s="2">
        <f>VLOOKUP(Share[[#This Row],[Station]],'[1]Reach and Share'!$A$1:$C$562,3,0)</f>
        <v>0</v>
      </c>
      <c r="G112" s="2">
        <f>Share[[#This Row],[Q1''2025]]-Share[[#This Row],[Q4''2024]]</f>
        <v>0</v>
      </c>
    </row>
    <row r="113" spans="1:7" x14ac:dyDescent="0.45">
      <c r="A113" s="3" t="s">
        <v>186</v>
      </c>
      <c r="B113" s="2">
        <v>0</v>
      </c>
      <c r="C113" s="2">
        <v>0</v>
      </c>
      <c r="D113" s="2">
        <v>0</v>
      </c>
      <c r="E113" s="2">
        <v>0</v>
      </c>
      <c r="F113" s="2">
        <f>VLOOKUP(Share[[#This Row],[Station]],'[1]Reach and Share'!$A$1:$C$562,3,0)</f>
        <v>0</v>
      </c>
      <c r="G113" s="2">
        <f>Share[[#This Row],[Q1''2025]]-Share[[#This Row],[Q4''2024]]</f>
        <v>0</v>
      </c>
    </row>
    <row r="114" spans="1:7" x14ac:dyDescent="0.45">
      <c r="A114" s="3" t="s">
        <v>191</v>
      </c>
      <c r="B114" s="2">
        <v>0</v>
      </c>
      <c r="C114" s="2">
        <v>0</v>
      </c>
      <c r="D114" s="2">
        <v>0</v>
      </c>
      <c r="E114" s="2">
        <v>0</v>
      </c>
      <c r="F114" s="2">
        <f>VLOOKUP(Share[[#This Row],[Station]],'[1]Reach and Share'!$A$1:$C$562,3,0)</f>
        <v>0</v>
      </c>
      <c r="G114" s="2">
        <f>Share[[#This Row],[Q1''2025]]-Share[[#This Row],[Q4''2024]]</f>
        <v>0</v>
      </c>
    </row>
    <row r="115" spans="1:7" x14ac:dyDescent="0.45">
      <c r="A115" s="3" t="s">
        <v>411</v>
      </c>
      <c r="B115" s="2">
        <v>0</v>
      </c>
      <c r="C115" s="2">
        <v>0</v>
      </c>
      <c r="D115" s="2">
        <v>0</v>
      </c>
      <c r="E115" s="2">
        <v>0</v>
      </c>
      <c r="F115" s="2">
        <f>VLOOKUP(Share[[#This Row],[Station]],'[1]Reach and Share'!$A$1:$C$562,3,0)</f>
        <v>0</v>
      </c>
      <c r="G115" s="2">
        <f>Share[[#This Row],[Q1''2025]]-Share[[#This Row],[Q4''2024]]</f>
        <v>0</v>
      </c>
    </row>
    <row r="116" spans="1:7" x14ac:dyDescent="0.45">
      <c r="A116" s="3" t="s">
        <v>356</v>
      </c>
      <c r="B116" s="2">
        <v>0</v>
      </c>
      <c r="C116" s="2">
        <v>0</v>
      </c>
      <c r="D116" s="2">
        <v>0</v>
      </c>
      <c r="E116" s="2">
        <v>0</v>
      </c>
      <c r="F116" s="2">
        <f>VLOOKUP(Share[[#This Row],[Station]],'[1]Reach and Share'!$A$1:$C$562,3,0)</f>
        <v>0</v>
      </c>
      <c r="G116" s="2">
        <f>Share[[#This Row],[Q1''2025]]-Share[[#This Row],[Q4''2024]]</f>
        <v>0</v>
      </c>
    </row>
    <row r="117" spans="1:7" x14ac:dyDescent="0.45">
      <c r="A117" s="3" t="s">
        <v>355</v>
      </c>
      <c r="B117" s="2">
        <v>0</v>
      </c>
      <c r="C117" s="2">
        <v>2.4024811077621982E-3</v>
      </c>
      <c r="D117" s="2">
        <v>8.7388282025819262E-4</v>
      </c>
      <c r="E117" s="2">
        <v>0</v>
      </c>
      <c r="F117" s="2">
        <f>VLOOKUP(Share[[#This Row],[Station]],'[1]Reach and Share'!$A$1:$C$562,3,0)</f>
        <v>0</v>
      </c>
      <c r="G117" s="2">
        <f>Share[[#This Row],[Q1''2025]]-Share[[#This Row],[Q4''2024]]</f>
        <v>0</v>
      </c>
    </row>
    <row r="118" spans="1:7" x14ac:dyDescent="0.45">
      <c r="A118" s="3" t="s">
        <v>358</v>
      </c>
      <c r="B118" s="2">
        <v>0</v>
      </c>
      <c r="C118" s="2">
        <v>0</v>
      </c>
      <c r="D118" s="2">
        <v>0</v>
      </c>
      <c r="E118" s="2">
        <v>0</v>
      </c>
      <c r="F118" s="2">
        <f>VLOOKUP(Share[[#This Row],[Station]],'[1]Reach and Share'!$A$1:$C$562,3,0)</f>
        <v>0</v>
      </c>
      <c r="G118" s="2">
        <f>Share[[#This Row],[Q1''2025]]-Share[[#This Row],[Q4''2024]]</f>
        <v>0</v>
      </c>
    </row>
    <row r="119" spans="1:7" x14ac:dyDescent="0.45">
      <c r="A119" s="3" t="s">
        <v>217</v>
      </c>
      <c r="B119" s="2">
        <v>0</v>
      </c>
      <c r="C119" s="2">
        <v>0</v>
      </c>
      <c r="D119" s="2">
        <v>0</v>
      </c>
      <c r="E119" s="2">
        <v>0</v>
      </c>
      <c r="F119" s="2">
        <f>VLOOKUP(Share[[#This Row],[Station]],'[1]Reach and Share'!$A$1:$C$562,3,0)</f>
        <v>0</v>
      </c>
      <c r="G119" s="2">
        <f>Share[[#This Row],[Q1''2025]]-Share[[#This Row],[Q4''2024]]</f>
        <v>0</v>
      </c>
    </row>
    <row r="120" spans="1:7" x14ac:dyDescent="0.45">
      <c r="A120" s="3" t="s">
        <v>158</v>
      </c>
      <c r="B120" s="2">
        <v>0</v>
      </c>
      <c r="C120" s="2">
        <v>0</v>
      </c>
      <c r="D120" s="2">
        <v>0</v>
      </c>
      <c r="E120" s="2">
        <v>0</v>
      </c>
      <c r="F120" s="2">
        <f>VLOOKUP(Share[[#This Row],[Station]],'[1]Reach and Share'!$A$1:$C$562,3,0)</f>
        <v>0</v>
      </c>
      <c r="G120" s="2">
        <f>Share[[#This Row],[Q1''2025]]-Share[[#This Row],[Q4''2024]]</f>
        <v>0</v>
      </c>
    </row>
    <row r="121" spans="1:7" x14ac:dyDescent="0.45">
      <c r="A121" s="3" t="s">
        <v>242</v>
      </c>
      <c r="B121" s="2">
        <v>0</v>
      </c>
      <c r="C121" s="2">
        <v>0</v>
      </c>
      <c r="D121" s="2">
        <v>0</v>
      </c>
      <c r="E121" s="2">
        <v>0</v>
      </c>
      <c r="F121" s="2">
        <f>VLOOKUP(Share[[#This Row],[Station]],'[1]Reach and Share'!$A$1:$C$562,3,0)</f>
        <v>0</v>
      </c>
      <c r="G121" s="2">
        <f>Share[[#This Row],[Q1''2025]]-Share[[#This Row],[Q4''2024]]</f>
        <v>0</v>
      </c>
    </row>
    <row r="122" spans="1:7" x14ac:dyDescent="0.45">
      <c r="A122" s="3" t="s">
        <v>169</v>
      </c>
      <c r="B122" s="2">
        <v>0</v>
      </c>
      <c r="C122" s="2">
        <v>0</v>
      </c>
      <c r="D122" s="2">
        <v>0</v>
      </c>
      <c r="E122" s="2">
        <v>0</v>
      </c>
      <c r="F122" s="2">
        <f>VLOOKUP(Share[[#This Row],[Station]],'[1]Reach and Share'!$A$1:$C$562,3,0)</f>
        <v>0</v>
      </c>
      <c r="G122" s="2">
        <f>Share[[#This Row],[Q1''2025]]-Share[[#This Row],[Q4''2024]]</f>
        <v>0</v>
      </c>
    </row>
    <row r="123" spans="1:7" x14ac:dyDescent="0.45">
      <c r="A123" s="3" t="s">
        <v>473</v>
      </c>
      <c r="B123" s="2">
        <v>0</v>
      </c>
      <c r="C123" s="2">
        <v>0</v>
      </c>
      <c r="D123" s="2">
        <v>0</v>
      </c>
      <c r="E123" s="2">
        <v>0</v>
      </c>
      <c r="F123" s="2">
        <f>VLOOKUP(Share[[#This Row],[Station]],'[1]Reach and Share'!$A$1:$C$562,3,0)</f>
        <v>0</v>
      </c>
      <c r="G123" s="2">
        <f>Share[[#This Row],[Q1''2025]]-Share[[#This Row],[Q4''2024]]</f>
        <v>0</v>
      </c>
    </row>
    <row r="124" spans="1:7" x14ac:dyDescent="0.45">
      <c r="A124" s="3" t="s">
        <v>354</v>
      </c>
      <c r="B124" s="2">
        <v>0</v>
      </c>
      <c r="C124" s="2">
        <v>0</v>
      </c>
      <c r="D124" s="2">
        <v>0</v>
      </c>
      <c r="E124" s="2">
        <v>0</v>
      </c>
      <c r="F124" s="2">
        <f>VLOOKUP(Share[[#This Row],[Station]],'[1]Reach and Share'!$A$1:$C$562,3,0)</f>
        <v>0</v>
      </c>
      <c r="G124" s="2">
        <f>Share[[#This Row],[Q1''2025]]-Share[[#This Row],[Q4''2024]]</f>
        <v>0</v>
      </c>
    </row>
    <row r="125" spans="1:7" x14ac:dyDescent="0.45">
      <c r="A125" s="3" t="s">
        <v>507</v>
      </c>
      <c r="B125" s="2">
        <v>0</v>
      </c>
      <c r="C125" s="2">
        <v>0</v>
      </c>
      <c r="D125" s="2">
        <v>0</v>
      </c>
      <c r="E125" s="2">
        <v>0</v>
      </c>
      <c r="F125" s="2">
        <f>VLOOKUP(Share[[#This Row],[Station]],'[1]Reach and Share'!$A$1:$C$562,3,0)</f>
        <v>0</v>
      </c>
      <c r="G125" s="2">
        <f>Share[[#This Row],[Q1''2025]]-Share[[#This Row],[Q4''2024]]</f>
        <v>0</v>
      </c>
    </row>
    <row r="126" spans="1:7" x14ac:dyDescent="0.45">
      <c r="A126" s="3" t="s">
        <v>119</v>
      </c>
      <c r="B126" s="2">
        <v>0</v>
      </c>
      <c r="C126" s="2">
        <v>0</v>
      </c>
      <c r="D126" s="2">
        <v>0</v>
      </c>
      <c r="E126" s="2">
        <v>0</v>
      </c>
      <c r="F126" s="2">
        <f>VLOOKUP(Share[[#This Row],[Station]],'[1]Reach and Share'!$A$1:$C$562,3,0)</f>
        <v>0</v>
      </c>
      <c r="G126" s="2">
        <f>Share[[#This Row],[Q1''2025]]-Share[[#This Row],[Q4''2024]]</f>
        <v>0</v>
      </c>
    </row>
    <row r="127" spans="1:7" x14ac:dyDescent="0.45">
      <c r="A127" s="3" t="s">
        <v>118</v>
      </c>
      <c r="B127" s="2">
        <v>0</v>
      </c>
      <c r="C127" s="2">
        <v>0</v>
      </c>
      <c r="D127" s="2">
        <v>0</v>
      </c>
      <c r="E127" s="2">
        <v>0</v>
      </c>
      <c r="F127" s="2">
        <f>VLOOKUP(Share[[#This Row],[Station]],'[1]Reach and Share'!$A$1:$C$562,3,0)</f>
        <v>0</v>
      </c>
      <c r="G127" s="2">
        <f>Share[[#This Row],[Q1''2025]]-Share[[#This Row],[Q4''2024]]</f>
        <v>0</v>
      </c>
    </row>
    <row r="128" spans="1:7" x14ac:dyDescent="0.45">
      <c r="A128" s="3" t="s">
        <v>117</v>
      </c>
      <c r="B128" s="2">
        <v>0</v>
      </c>
      <c r="C128" s="2">
        <v>0</v>
      </c>
      <c r="D128" s="2">
        <v>0</v>
      </c>
      <c r="E128" s="2">
        <v>0</v>
      </c>
      <c r="F128" s="2">
        <f>VLOOKUP(Share[[#This Row],[Station]],'[1]Reach and Share'!$A$1:$C$562,3,0)</f>
        <v>0</v>
      </c>
      <c r="G128" s="2">
        <f>Share[[#This Row],[Q1''2025]]-Share[[#This Row],[Q4''2024]]</f>
        <v>0</v>
      </c>
    </row>
    <row r="129" spans="1:7" x14ac:dyDescent="0.45">
      <c r="A129" s="3" t="s">
        <v>508</v>
      </c>
      <c r="B129" s="2">
        <v>0</v>
      </c>
      <c r="C129" s="2">
        <v>0</v>
      </c>
      <c r="D129" s="2">
        <v>0</v>
      </c>
      <c r="E129" s="2">
        <v>0</v>
      </c>
      <c r="F129" s="2">
        <f>VLOOKUP(Share[[#This Row],[Station]],'[1]Reach and Share'!$A$1:$C$562,3,0)</f>
        <v>0</v>
      </c>
      <c r="G129" s="2">
        <f>Share[[#This Row],[Q1''2025]]-Share[[#This Row],[Q4''2024]]</f>
        <v>0</v>
      </c>
    </row>
    <row r="130" spans="1:7" x14ac:dyDescent="0.45">
      <c r="A130" s="3" t="s">
        <v>438</v>
      </c>
      <c r="B130" s="2">
        <v>0</v>
      </c>
      <c r="C130" s="2">
        <v>0</v>
      </c>
      <c r="D130" s="2">
        <v>0</v>
      </c>
      <c r="E130" s="2">
        <v>0</v>
      </c>
      <c r="F130" s="2">
        <f>VLOOKUP(Share[[#This Row],[Station]],'[1]Reach and Share'!$A$1:$C$562,3,0)</f>
        <v>0</v>
      </c>
      <c r="G130" s="2">
        <f>Share[[#This Row],[Q1''2025]]-Share[[#This Row],[Q4''2024]]</f>
        <v>0</v>
      </c>
    </row>
    <row r="131" spans="1:7" x14ac:dyDescent="0.45">
      <c r="A131" s="3" t="s">
        <v>363</v>
      </c>
      <c r="B131" s="2">
        <v>0</v>
      </c>
      <c r="C131" s="2">
        <v>0</v>
      </c>
      <c r="D131" s="2">
        <v>0</v>
      </c>
      <c r="E131" s="2">
        <v>0</v>
      </c>
      <c r="F131" s="2">
        <f>VLOOKUP(Share[[#This Row],[Station]],'[1]Reach and Share'!$A$1:$C$562,3,0)</f>
        <v>0</v>
      </c>
      <c r="G131" s="2">
        <f>Share[[#This Row],[Q1''2025]]-Share[[#This Row],[Q4''2024]]</f>
        <v>0</v>
      </c>
    </row>
    <row r="132" spans="1:7" x14ac:dyDescent="0.45">
      <c r="A132" s="3" t="s">
        <v>443</v>
      </c>
      <c r="B132" s="2">
        <v>0</v>
      </c>
      <c r="C132" s="2">
        <v>0</v>
      </c>
      <c r="D132" s="2">
        <v>0</v>
      </c>
      <c r="E132" s="2">
        <v>0</v>
      </c>
      <c r="F132" s="2">
        <f>VLOOKUP(Share[[#This Row],[Station]],'[1]Reach and Share'!$A$1:$C$562,3,0)</f>
        <v>0</v>
      </c>
      <c r="G132" s="2">
        <f>Share[[#This Row],[Q1''2025]]-Share[[#This Row],[Q4''2024]]</f>
        <v>0</v>
      </c>
    </row>
    <row r="133" spans="1:7" x14ac:dyDescent="0.45">
      <c r="A133" s="3" t="s">
        <v>500</v>
      </c>
      <c r="B133" s="2">
        <v>0</v>
      </c>
      <c r="C133" s="2">
        <v>0</v>
      </c>
      <c r="D133" s="2">
        <v>0</v>
      </c>
      <c r="E133" s="2">
        <v>0</v>
      </c>
      <c r="F133" s="2">
        <f>VLOOKUP(Share[[#This Row],[Station]],'[1]Reach and Share'!$A$1:$C$562,3,0)</f>
        <v>0</v>
      </c>
      <c r="G133" s="2">
        <f>Share[[#This Row],[Q1''2025]]-Share[[#This Row],[Q4''2024]]</f>
        <v>0</v>
      </c>
    </row>
    <row r="134" spans="1:7" x14ac:dyDescent="0.45">
      <c r="A134" s="3" t="s">
        <v>463</v>
      </c>
      <c r="B134" s="2">
        <v>0</v>
      </c>
      <c r="C134" s="2">
        <v>0</v>
      </c>
      <c r="D134" s="2">
        <v>7.9443892750744808E-5</v>
      </c>
      <c r="E134" s="2">
        <v>0</v>
      </c>
      <c r="F134" s="2">
        <f>VLOOKUP(Share[[#This Row],[Station]],'[1]Reach and Share'!$A$1:$C$562,3,0)</f>
        <v>0</v>
      </c>
      <c r="G134" s="2">
        <f>Share[[#This Row],[Q1''2025]]-Share[[#This Row],[Q4''2024]]</f>
        <v>0</v>
      </c>
    </row>
    <row r="135" spans="1:7" x14ac:dyDescent="0.45">
      <c r="A135" s="3" t="s">
        <v>386</v>
      </c>
      <c r="B135" s="2">
        <v>0</v>
      </c>
      <c r="C135" s="2">
        <v>3.9313327217926875E-4</v>
      </c>
      <c r="D135" s="2">
        <v>0</v>
      </c>
      <c r="E135" s="2">
        <v>0</v>
      </c>
      <c r="F135" s="2">
        <f>VLOOKUP(Share[[#This Row],[Station]],'[1]Reach and Share'!$A$1:$C$562,3,0)</f>
        <v>0</v>
      </c>
      <c r="G135" s="2">
        <f>Share[[#This Row],[Q1''2025]]-Share[[#This Row],[Q4''2024]]</f>
        <v>0</v>
      </c>
    </row>
    <row r="136" spans="1:7" x14ac:dyDescent="0.45">
      <c r="A136" s="3" t="s">
        <v>385</v>
      </c>
      <c r="B136" s="2">
        <v>0</v>
      </c>
      <c r="C136" s="2">
        <v>0</v>
      </c>
      <c r="D136" s="2">
        <v>0</v>
      </c>
      <c r="E136" s="2">
        <v>0</v>
      </c>
      <c r="F136" s="2">
        <f>VLOOKUP(Share[[#This Row],[Station]],'[1]Reach and Share'!$A$1:$C$562,3,0)</f>
        <v>0</v>
      </c>
      <c r="G136" s="2">
        <f>Share[[#This Row],[Q1''2025]]-Share[[#This Row],[Q4''2024]]</f>
        <v>0</v>
      </c>
    </row>
    <row r="137" spans="1:7" x14ac:dyDescent="0.45">
      <c r="A137" s="3" t="s">
        <v>239</v>
      </c>
      <c r="B137" s="2">
        <v>0</v>
      </c>
      <c r="C137" s="2">
        <v>0</v>
      </c>
      <c r="D137" s="2">
        <v>0</v>
      </c>
      <c r="E137" s="2">
        <v>0</v>
      </c>
      <c r="F137" s="2">
        <f>VLOOKUP(Share[[#This Row],[Station]],'[1]Reach and Share'!$A$1:$C$562,3,0)</f>
        <v>0</v>
      </c>
      <c r="G137" s="2">
        <f>Share[[#This Row],[Q1''2025]]-Share[[#This Row],[Q4''2024]]</f>
        <v>0</v>
      </c>
    </row>
    <row r="138" spans="1:7" x14ac:dyDescent="0.45">
      <c r="A138" s="3" t="s">
        <v>472</v>
      </c>
      <c r="B138" s="2">
        <v>0</v>
      </c>
      <c r="C138" s="2">
        <v>0</v>
      </c>
      <c r="D138" s="2">
        <v>0</v>
      </c>
      <c r="E138" s="2">
        <v>0</v>
      </c>
      <c r="F138" s="2">
        <f>VLOOKUP(Share[[#This Row],[Station]],'[1]Reach and Share'!$A$1:$C$562,3,0)</f>
        <v>0</v>
      </c>
      <c r="G138" s="2">
        <f>Share[[#This Row],[Q1''2025]]-Share[[#This Row],[Q4''2024]]</f>
        <v>0</v>
      </c>
    </row>
    <row r="139" spans="1:7" x14ac:dyDescent="0.45">
      <c r="A139" s="3" t="s">
        <v>225</v>
      </c>
      <c r="B139" s="2">
        <v>0</v>
      </c>
      <c r="C139" s="2">
        <v>0</v>
      </c>
      <c r="D139" s="2">
        <v>0</v>
      </c>
      <c r="E139" s="2">
        <v>0</v>
      </c>
      <c r="F139" s="2">
        <f>VLOOKUP(Share[[#This Row],[Station]],'[1]Reach and Share'!$A$1:$C$562,3,0)</f>
        <v>0</v>
      </c>
      <c r="G139" s="2">
        <f>Share[[#This Row],[Q1''2025]]-Share[[#This Row],[Q4''2024]]</f>
        <v>0</v>
      </c>
    </row>
    <row r="140" spans="1:7" x14ac:dyDescent="0.45">
      <c r="A140" s="3" t="s">
        <v>360</v>
      </c>
      <c r="B140" s="2">
        <v>0</v>
      </c>
      <c r="C140" s="2">
        <v>0</v>
      </c>
      <c r="D140" s="2">
        <v>0</v>
      </c>
      <c r="E140" s="2">
        <v>0</v>
      </c>
      <c r="F140" s="2">
        <f>VLOOKUP(Share[[#This Row],[Station]],'[1]Reach and Share'!$A$1:$C$562,3,0)</f>
        <v>0</v>
      </c>
      <c r="G140" s="2">
        <f>Share[[#This Row],[Q1''2025]]-Share[[#This Row],[Q4''2024]]</f>
        <v>0</v>
      </c>
    </row>
    <row r="141" spans="1:7" x14ac:dyDescent="0.45">
      <c r="A141" s="3" t="s">
        <v>442</v>
      </c>
      <c r="B141" s="2">
        <v>0</v>
      </c>
      <c r="C141" s="2">
        <v>0</v>
      </c>
      <c r="D141" s="2">
        <v>0</v>
      </c>
      <c r="E141" s="2">
        <v>0</v>
      </c>
      <c r="F141" s="2">
        <f>VLOOKUP(Share[[#This Row],[Station]],'[1]Reach and Share'!$A$1:$C$562,3,0)</f>
        <v>0</v>
      </c>
      <c r="G141" s="2">
        <f>Share[[#This Row],[Q1''2025]]-Share[[#This Row],[Q4''2024]]</f>
        <v>0</v>
      </c>
    </row>
    <row r="142" spans="1:7" x14ac:dyDescent="0.45">
      <c r="A142" s="3" t="s">
        <v>23</v>
      </c>
      <c r="B142" s="2">
        <v>1.32970530855324E-2</v>
      </c>
      <c r="C142" s="2">
        <v>0</v>
      </c>
      <c r="D142" s="2">
        <v>0</v>
      </c>
      <c r="E142" s="2">
        <v>0</v>
      </c>
      <c r="F142" s="2">
        <f>VLOOKUP(Share[[#This Row],[Station]],'[1]Reach and Share'!$A$1:$C$562,3,0)</f>
        <v>0</v>
      </c>
      <c r="G142" s="2">
        <f>Share[[#This Row],[Q1''2025]]-Share[[#This Row],[Q4''2024]]</f>
        <v>0</v>
      </c>
    </row>
    <row r="143" spans="1:7" x14ac:dyDescent="0.45">
      <c r="A143" s="3" t="s">
        <v>92</v>
      </c>
      <c r="B143" s="2">
        <v>0</v>
      </c>
      <c r="C143" s="2">
        <v>0</v>
      </c>
      <c r="D143" s="2">
        <v>0</v>
      </c>
      <c r="E143" s="2">
        <v>0</v>
      </c>
      <c r="F143" s="2">
        <f>VLOOKUP(Share[[#This Row],[Station]],'[1]Reach and Share'!$A$1:$C$562,3,0)</f>
        <v>0</v>
      </c>
      <c r="G143" s="2">
        <f>Share[[#This Row],[Q1''2025]]-Share[[#This Row],[Q4''2024]]</f>
        <v>0</v>
      </c>
    </row>
    <row r="144" spans="1:7" x14ac:dyDescent="0.45">
      <c r="A144" s="3" t="s">
        <v>227</v>
      </c>
      <c r="B144" s="2">
        <v>0</v>
      </c>
      <c r="C144" s="2">
        <v>0</v>
      </c>
      <c r="D144" s="2">
        <v>0</v>
      </c>
      <c r="E144" s="2">
        <v>0</v>
      </c>
      <c r="F144" s="2">
        <f>VLOOKUP(Share[[#This Row],[Station]],'[1]Reach and Share'!$A$1:$C$562,3,0)</f>
        <v>0</v>
      </c>
      <c r="G144" s="2">
        <f>Share[[#This Row],[Q1''2025]]-Share[[#This Row],[Q4''2024]]</f>
        <v>0</v>
      </c>
    </row>
    <row r="145" spans="1:7" x14ac:dyDescent="0.45">
      <c r="A145" s="3" t="s">
        <v>70</v>
      </c>
      <c r="B145" s="2">
        <v>0</v>
      </c>
      <c r="C145" s="2">
        <v>0</v>
      </c>
      <c r="D145" s="2">
        <v>0</v>
      </c>
      <c r="E145" s="2">
        <v>0</v>
      </c>
      <c r="F145" s="2">
        <f>VLOOKUP(Share[[#This Row],[Station]],'[1]Reach and Share'!$A$1:$C$562,3,0)</f>
        <v>0</v>
      </c>
      <c r="G145" s="2">
        <f>Share[[#This Row],[Q1''2025]]-Share[[#This Row],[Q4''2024]]</f>
        <v>0</v>
      </c>
    </row>
    <row r="146" spans="1:7" x14ac:dyDescent="0.45">
      <c r="A146" s="3" t="s">
        <v>65</v>
      </c>
      <c r="B146" s="2">
        <v>0</v>
      </c>
      <c r="C146" s="2">
        <v>0</v>
      </c>
      <c r="D146" s="2">
        <v>0</v>
      </c>
      <c r="E146" s="2">
        <v>0</v>
      </c>
      <c r="F146" s="2">
        <f>VLOOKUP(Share[[#This Row],[Station]],'[1]Reach and Share'!$A$1:$C$562,3,0)</f>
        <v>0</v>
      </c>
      <c r="G146" s="2">
        <f>Share[[#This Row],[Q1''2025]]-Share[[#This Row],[Q4''2024]]</f>
        <v>0</v>
      </c>
    </row>
    <row r="147" spans="1:7" x14ac:dyDescent="0.45">
      <c r="A147" s="3" t="s">
        <v>96</v>
      </c>
      <c r="B147" s="2">
        <v>0</v>
      </c>
      <c r="C147" s="2">
        <v>0</v>
      </c>
      <c r="D147" s="2">
        <v>0</v>
      </c>
      <c r="E147" s="2">
        <v>0</v>
      </c>
      <c r="F147" s="2">
        <f>VLOOKUP(Share[[#This Row],[Station]],'[1]Reach and Share'!$A$1:$C$562,3,0)</f>
        <v>0</v>
      </c>
      <c r="G147" s="2">
        <f>Share[[#This Row],[Q1''2025]]-Share[[#This Row],[Q4''2024]]</f>
        <v>0</v>
      </c>
    </row>
    <row r="148" spans="1:7" x14ac:dyDescent="0.45">
      <c r="A148" s="3" t="s">
        <v>122</v>
      </c>
      <c r="B148" s="2">
        <v>0</v>
      </c>
      <c r="C148" s="2">
        <v>0</v>
      </c>
      <c r="D148" s="2">
        <v>0</v>
      </c>
      <c r="E148" s="2">
        <v>0</v>
      </c>
      <c r="F148" s="2">
        <f>VLOOKUP(Share[[#This Row],[Station]],'[1]Reach and Share'!$A$1:$C$562,3,0)</f>
        <v>0</v>
      </c>
      <c r="G148" s="2">
        <f>Share[[#This Row],[Q1''2025]]-Share[[#This Row],[Q4''2024]]</f>
        <v>0</v>
      </c>
    </row>
    <row r="149" spans="1:7" x14ac:dyDescent="0.45">
      <c r="A149" s="3" t="s">
        <v>98</v>
      </c>
      <c r="B149" s="2">
        <v>0</v>
      </c>
      <c r="C149" s="2">
        <v>0</v>
      </c>
      <c r="D149" s="2">
        <v>0</v>
      </c>
      <c r="E149" s="2">
        <v>0</v>
      </c>
      <c r="F149" s="2">
        <f>VLOOKUP(Share[[#This Row],[Station]],'[1]Reach and Share'!$A$1:$C$562,3,0)</f>
        <v>0</v>
      </c>
      <c r="G149" s="2">
        <f>Share[[#This Row],[Q1''2025]]-Share[[#This Row],[Q4''2024]]</f>
        <v>0</v>
      </c>
    </row>
    <row r="150" spans="1:7" x14ac:dyDescent="0.45">
      <c r="A150" s="3" t="s">
        <v>77</v>
      </c>
      <c r="B150" s="2">
        <v>0</v>
      </c>
      <c r="C150" s="2">
        <v>0</v>
      </c>
      <c r="D150" s="2">
        <v>0</v>
      </c>
      <c r="E150" s="2">
        <v>0</v>
      </c>
      <c r="F150" s="2">
        <f>VLOOKUP(Share[[#This Row],[Station]],'[1]Reach and Share'!$A$1:$C$562,3,0)</f>
        <v>0</v>
      </c>
      <c r="G150" s="2">
        <f>Share[[#This Row],[Q1''2025]]-Share[[#This Row],[Q4''2024]]</f>
        <v>0</v>
      </c>
    </row>
    <row r="151" spans="1:7" x14ac:dyDescent="0.45">
      <c r="A151" s="3" t="s">
        <v>66</v>
      </c>
      <c r="B151" s="2">
        <v>0</v>
      </c>
      <c r="C151" s="2">
        <v>0</v>
      </c>
      <c r="D151" s="2">
        <v>0</v>
      </c>
      <c r="E151" s="2">
        <v>0</v>
      </c>
      <c r="F151" s="2">
        <f>VLOOKUP(Share[[#This Row],[Station]],'[1]Reach and Share'!$A$1:$C$562,3,0)</f>
        <v>0</v>
      </c>
      <c r="G151" s="2">
        <f>Share[[#This Row],[Q1''2025]]-Share[[#This Row],[Q4''2024]]</f>
        <v>0</v>
      </c>
    </row>
    <row r="152" spans="1:7" x14ac:dyDescent="0.45">
      <c r="A152" s="3" t="s">
        <v>178</v>
      </c>
      <c r="B152" s="2">
        <v>0</v>
      </c>
      <c r="C152" s="2">
        <v>0</v>
      </c>
      <c r="D152" s="2">
        <v>0</v>
      </c>
      <c r="E152" s="2">
        <v>0</v>
      </c>
      <c r="F152" s="2">
        <f>VLOOKUP(Share[[#This Row],[Station]],'[1]Reach and Share'!$A$1:$C$562,3,0)</f>
        <v>0</v>
      </c>
      <c r="G152" s="2">
        <f>Share[[#This Row],[Q1''2025]]-Share[[#This Row],[Q4''2024]]</f>
        <v>0</v>
      </c>
    </row>
    <row r="153" spans="1:7" x14ac:dyDescent="0.45">
      <c r="A153" s="3" t="s">
        <v>64</v>
      </c>
      <c r="B153" s="2">
        <v>0</v>
      </c>
      <c r="C153" s="2">
        <v>0</v>
      </c>
      <c r="D153" s="2">
        <v>0</v>
      </c>
      <c r="E153" s="2">
        <v>0</v>
      </c>
      <c r="F153" s="2">
        <f>VLOOKUP(Share[[#This Row],[Station]],'[1]Reach and Share'!$A$1:$C$562,3,0)</f>
        <v>0</v>
      </c>
      <c r="G153" s="2">
        <f>Share[[#This Row],[Q1''2025]]-Share[[#This Row],[Q4''2024]]</f>
        <v>0</v>
      </c>
    </row>
    <row r="154" spans="1:7" x14ac:dyDescent="0.45">
      <c r="A154" s="3" t="s">
        <v>60</v>
      </c>
      <c r="B154" s="2">
        <v>0</v>
      </c>
      <c r="C154" s="2">
        <v>0</v>
      </c>
      <c r="D154" s="2">
        <v>0</v>
      </c>
      <c r="E154" s="2">
        <v>0</v>
      </c>
      <c r="F154" s="2">
        <f>VLOOKUP(Share[[#This Row],[Station]],'[1]Reach and Share'!$A$1:$C$562,3,0)</f>
        <v>0</v>
      </c>
      <c r="G154" s="2">
        <f>Share[[#This Row],[Q1''2025]]-Share[[#This Row],[Q4''2024]]</f>
        <v>0</v>
      </c>
    </row>
    <row r="155" spans="1:7" x14ac:dyDescent="0.45">
      <c r="A155" s="3" t="s">
        <v>69</v>
      </c>
      <c r="B155" s="2">
        <v>0</v>
      </c>
      <c r="C155" s="2">
        <v>0</v>
      </c>
      <c r="D155" s="2">
        <v>0</v>
      </c>
      <c r="E155" s="2">
        <v>0</v>
      </c>
      <c r="F155" s="2">
        <f>VLOOKUP(Share[[#This Row],[Station]],'[1]Reach and Share'!$A$1:$C$562,3,0)</f>
        <v>0</v>
      </c>
      <c r="G155" s="2">
        <f>Share[[#This Row],[Q1''2025]]-Share[[#This Row],[Q4''2024]]</f>
        <v>0</v>
      </c>
    </row>
    <row r="156" spans="1:7" x14ac:dyDescent="0.45">
      <c r="A156" s="3" t="s">
        <v>68</v>
      </c>
      <c r="B156" s="2">
        <v>0</v>
      </c>
      <c r="C156" s="2">
        <v>0</v>
      </c>
      <c r="D156" s="2">
        <v>0</v>
      </c>
      <c r="E156" s="2">
        <v>0</v>
      </c>
      <c r="F156" s="2">
        <f>VLOOKUP(Share[[#This Row],[Station]],'[1]Reach and Share'!$A$1:$C$562,3,0)</f>
        <v>0</v>
      </c>
      <c r="G156" s="2">
        <f>Share[[#This Row],[Q1''2025]]-Share[[#This Row],[Q4''2024]]</f>
        <v>0</v>
      </c>
    </row>
    <row r="157" spans="1:7" x14ac:dyDescent="0.45">
      <c r="A157" s="3" t="s">
        <v>198</v>
      </c>
      <c r="B157" s="2">
        <v>0</v>
      </c>
      <c r="C157" s="2">
        <v>0</v>
      </c>
      <c r="D157" s="2">
        <v>0</v>
      </c>
      <c r="E157" s="2">
        <v>0</v>
      </c>
      <c r="F157" s="2">
        <f>VLOOKUP(Share[[#This Row],[Station]],'[1]Reach and Share'!$A$1:$C$562,3,0)</f>
        <v>0</v>
      </c>
      <c r="G157" s="2">
        <f>Share[[#This Row],[Q1''2025]]-Share[[#This Row],[Q4''2024]]</f>
        <v>0</v>
      </c>
    </row>
    <row r="158" spans="1:7" x14ac:dyDescent="0.45">
      <c r="A158" s="3" t="s">
        <v>124</v>
      </c>
      <c r="B158" s="2">
        <v>0</v>
      </c>
      <c r="C158" s="2">
        <v>0</v>
      </c>
      <c r="D158" s="2">
        <v>0</v>
      </c>
      <c r="E158" s="2">
        <v>0</v>
      </c>
      <c r="F158" s="2">
        <f>VLOOKUP(Share[[#This Row],[Station]],'[1]Reach and Share'!$A$1:$C$562,3,0)</f>
        <v>0</v>
      </c>
      <c r="G158" s="2">
        <f>Share[[#This Row],[Q1''2025]]-Share[[#This Row],[Q4''2024]]</f>
        <v>0</v>
      </c>
    </row>
    <row r="159" spans="1:7" x14ac:dyDescent="0.45">
      <c r="A159" s="3" t="s">
        <v>490</v>
      </c>
      <c r="B159" s="2">
        <v>0</v>
      </c>
      <c r="C159" s="2">
        <v>0</v>
      </c>
      <c r="D159" s="2">
        <v>0</v>
      </c>
      <c r="E159" s="2">
        <v>0</v>
      </c>
      <c r="F159" s="2">
        <f>VLOOKUP(Share[[#This Row],[Station]],'[1]Reach and Share'!$A$1:$C$562,3,0)</f>
        <v>0</v>
      </c>
      <c r="G159" s="2">
        <f>Share[[#This Row],[Q1''2025]]-Share[[#This Row],[Q4''2024]]</f>
        <v>0</v>
      </c>
    </row>
    <row r="160" spans="1:7" x14ac:dyDescent="0.45">
      <c r="A160" s="3" t="s">
        <v>196</v>
      </c>
      <c r="B160" s="2">
        <v>0</v>
      </c>
      <c r="C160" s="2">
        <v>0</v>
      </c>
      <c r="D160" s="2">
        <v>0</v>
      </c>
      <c r="E160" s="2">
        <v>0</v>
      </c>
      <c r="F160" s="2">
        <f>VLOOKUP(Share[[#This Row],[Station]],'[1]Reach and Share'!$A$1:$C$562,3,0)</f>
        <v>0</v>
      </c>
      <c r="G160" s="2">
        <f>Share[[#This Row],[Q1''2025]]-Share[[#This Row],[Q4''2024]]</f>
        <v>0</v>
      </c>
    </row>
    <row r="161" spans="1:7" x14ac:dyDescent="0.45">
      <c r="A161" s="3" t="s">
        <v>216</v>
      </c>
      <c r="B161" s="2">
        <v>0</v>
      </c>
      <c r="C161" s="2">
        <v>0</v>
      </c>
      <c r="D161" s="2">
        <v>0</v>
      </c>
      <c r="E161" s="2">
        <v>0</v>
      </c>
      <c r="F161" s="2">
        <f>VLOOKUP(Share[[#This Row],[Station]],'[1]Reach and Share'!$A$1:$C$562,3,0)</f>
        <v>0</v>
      </c>
      <c r="G161" s="2">
        <f>Share[[#This Row],[Q1''2025]]-Share[[#This Row],[Q4''2024]]</f>
        <v>0</v>
      </c>
    </row>
    <row r="162" spans="1:7" x14ac:dyDescent="0.45">
      <c r="A162" s="3" t="s">
        <v>189</v>
      </c>
      <c r="B162" s="2">
        <v>0</v>
      </c>
      <c r="C162" s="2">
        <v>0</v>
      </c>
      <c r="D162" s="2">
        <v>0</v>
      </c>
      <c r="E162" s="2">
        <v>0</v>
      </c>
      <c r="F162" s="2">
        <f>VLOOKUP(Share[[#This Row],[Station]],'[1]Reach and Share'!$A$1:$C$562,3,0)</f>
        <v>0</v>
      </c>
      <c r="G162" s="2">
        <f>Share[[#This Row],[Q1''2025]]-Share[[#This Row],[Q4''2024]]</f>
        <v>0</v>
      </c>
    </row>
    <row r="163" spans="1:7" x14ac:dyDescent="0.45">
      <c r="A163" s="3" t="s">
        <v>132</v>
      </c>
      <c r="B163" s="2">
        <v>0</v>
      </c>
      <c r="C163" s="2">
        <v>0</v>
      </c>
      <c r="D163" s="2">
        <v>0</v>
      </c>
      <c r="E163" s="2">
        <v>0</v>
      </c>
      <c r="F163" s="2">
        <f>VLOOKUP(Share[[#This Row],[Station]],'[1]Reach and Share'!$A$1:$C$562,3,0)</f>
        <v>0</v>
      </c>
      <c r="G163" s="2">
        <f>Share[[#This Row],[Q1''2025]]-Share[[#This Row],[Q4''2024]]</f>
        <v>0</v>
      </c>
    </row>
    <row r="164" spans="1:7" x14ac:dyDescent="0.45">
      <c r="A164" s="3" t="s">
        <v>454</v>
      </c>
      <c r="B164" s="2">
        <v>0</v>
      </c>
      <c r="C164" s="2">
        <v>0</v>
      </c>
      <c r="D164" s="2">
        <v>0</v>
      </c>
      <c r="E164" s="2">
        <v>0</v>
      </c>
      <c r="F164" s="2">
        <f>VLOOKUP(Share[[#This Row],[Station]],'[1]Reach and Share'!$A$1:$C$562,3,0)</f>
        <v>0</v>
      </c>
      <c r="G164" s="2">
        <f>Share[[#This Row],[Q1''2025]]-Share[[#This Row],[Q4''2024]]</f>
        <v>0</v>
      </c>
    </row>
    <row r="165" spans="1:7" x14ac:dyDescent="0.45">
      <c r="A165" s="3" t="s">
        <v>129</v>
      </c>
      <c r="B165" s="2">
        <v>0</v>
      </c>
      <c r="C165" s="2">
        <v>0</v>
      </c>
      <c r="D165" s="2">
        <v>0</v>
      </c>
      <c r="E165" s="2">
        <v>0</v>
      </c>
      <c r="F165" s="2">
        <f>VLOOKUP(Share[[#This Row],[Station]],'[1]Reach and Share'!$A$1:$C$562,3,0)</f>
        <v>0</v>
      </c>
      <c r="G165" s="2">
        <f>Share[[#This Row],[Q1''2025]]-Share[[#This Row],[Q4''2024]]</f>
        <v>0</v>
      </c>
    </row>
    <row r="166" spans="1:7" x14ac:dyDescent="0.45">
      <c r="A166" s="3" t="s">
        <v>125</v>
      </c>
      <c r="B166" s="2">
        <v>0</v>
      </c>
      <c r="C166" s="2">
        <v>0</v>
      </c>
      <c r="D166" s="2">
        <v>0</v>
      </c>
      <c r="E166" s="2">
        <v>0</v>
      </c>
      <c r="F166" s="2">
        <f>VLOOKUP(Share[[#This Row],[Station]],'[1]Reach and Share'!$A$1:$C$562,3,0)</f>
        <v>0</v>
      </c>
      <c r="G166" s="2">
        <f>Share[[#This Row],[Q1''2025]]-Share[[#This Row],[Q4''2024]]</f>
        <v>0</v>
      </c>
    </row>
    <row r="167" spans="1:7" x14ac:dyDescent="0.45">
      <c r="A167" s="3" t="s">
        <v>210</v>
      </c>
      <c r="B167" s="2">
        <v>0</v>
      </c>
      <c r="C167" s="2">
        <v>0</v>
      </c>
      <c r="D167" s="2">
        <v>0</v>
      </c>
      <c r="E167" s="2">
        <v>0</v>
      </c>
      <c r="F167" s="2">
        <f>VLOOKUP(Share[[#This Row],[Station]],'[1]Reach and Share'!$A$1:$C$562,3,0)</f>
        <v>0</v>
      </c>
      <c r="G167" s="2">
        <f>Share[[#This Row],[Q1''2025]]-Share[[#This Row],[Q4''2024]]</f>
        <v>0</v>
      </c>
    </row>
    <row r="168" spans="1:7" x14ac:dyDescent="0.45">
      <c r="A168" s="3" t="s">
        <v>179</v>
      </c>
      <c r="B168" s="2">
        <v>0</v>
      </c>
      <c r="C168" s="2">
        <v>0</v>
      </c>
      <c r="D168" s="2">
        <v>0</v>
      </c>
      <c r="E168" s="2">
        <v>0</v>
      </c>
      <c r="F168" s="2">
        <f>VLOOKUP(Share[[#This Row],[Station]],'[1]Reach and Share'!$A$1:$C$562,3,0)</f>
        <v>0</v>
      </c>
      <c r="G168" s="2">
        <f>Share[[#This Row],[Q1''2025]]-Share[[#This Row],[Q4''2024]]</f>
        <v>0</v>
      </c>
    </row>
    <row r="169" spans="1:7" x14ac:dyDescent="0.45">
      <c r="A169" s="3" t="s">
        <v>126</v>
      </c>
      <c r="B169" s="2">
        <v>0</v>
      </c>
      <c r="C169" s="2">
        <v>0</v>
      </c>
      <c r="D169" s="2">
        <v>9.5332671300893737E-4</v>
      </c>
      <c r="E169" s="2">
        <v>0</v>
      </c>
      <c r="F169" s="2">
        <f>VLOOKUP(Share[[#This Row],[Station]],'[1]Reach and Share'!$A$1:$C$562,3,0)</f>
        <v>0</v>
      </c>
      <c r="G169" s="2">
        <f>Share[[#This Row],[Q1''2025]]-Share[[#This Row],[Q4''2024]]</f>
        <v>0</v>
      </c>
    </row>
    <row r="170" spans="1:7" x14ac:dyDescent="0.45">
      <c r="A170" s="3" t="s">
        <v>128</v>
      </c>
      <c r="B170" s="2">
        <v>0</v>
      </c>
      <c r="C170" s="2">
        <v>0</v>
      </c>
      <c r="D170" s="2">
        <v>1.8272095332671301E-3</v>
      </c>
      <c r="E170" s="2">
        <v>0</v>
      </c>
      <c r="F170" s="2">
        <f>VLOOKUP(Share[[#This Row],[Station]],'[1]Reach and Share'!$A$1:$C$562,3,0)</f>
        <v>0</v>
      </c>
      <c r="G170" s="2">
        <f>Share[[#This Row],[Q1''2025]]-Share[[#This Row],[Q4''2024]]</f>
        <v>0</v>
      </c>
    </row>
    <row r="171" spans="1:7" x14ac:dyDescent="0.45">
      <c r="A171" s="3" t="s">
        <v>514</v>
      </c>
      <c r="B171" s="2">
        <v>0</v>
      </c>
      <c r="C171" s="2">
        <v>0</v>
      </c>
      <c r="D171" s="2">
        <v>0</v>
      </c>
      <c r="E171" s="2">
        <v>0</v>
      </c>
      <c r="F171" s="2">
        <f>VLOOKUP(Share[[#This Row],[Station]],'[1]Reach and Share'!$A$1:$C$562,3,0)</f>
        <v>0</v>
      </c>
      <c r="G171" s="2">
        <f>Share[[#This Row],[Q1''2025]]-Share[[#This Row],[Q4''2024]]</f>
        <v>0</v>
      </c>
    </row>
    <row r="172" spans="1:7" x14ac:dyDescent="0.45">
      <c r="A172" s="3" t="s">
        <v>460</v>
      </c>
      <c r="B172" s="2">
        <v>0</v>
      </c>
      <c r="C172" s="2">
        <v>0</v>
      </c>
      <c r="D172" s="2">
        <v>0</v>
      </c>
      <c r="E172" s="2">
        <v>0</v>
      </c>
      <c r="F172" s="2">
        <f>VLOOKUP(Share[[#This Row],[Station]],'[1]Reach and Share'!$A$1:$C$562,3,0)</f>
        <v>0</v>
      </c>
      <c r="G172" s="2">
        <f>Share[[#This Row],[Q1''2025]]-Share[[#This Row],[Q4''2024]]</f>
        <v>0</v>
      </c>
    </row>
    <row r="173" spans="1:7" x14ac:dyDescent="0.45">
      <c r="A173" s="3" t="s">
        <v>63</v>
      </c>
      <c r="B173" s="2">
        <v>0</v>
      </c>
      <c r="C173" s="2">
        <v>0</v>
      </c>
      <c r="D173" s="2">
        <v>0</v>
      </c>
      <c r="E173" s="2">
        <v>0</v>
      </c>
      <c r="F173" s="2">
        <f>VLOOKUP(Share[[#This Row],[Station]],'[1]Reach and Share'!$A$1:$C$562,3,0)</f>
        <v>0</v>
      </c>
      <c r="G173" s="2">
        <f>Share[[#This Row],[Q1''2025]]-Share[[#This Row],[Q4''2024]]</f>
        <v>0</v>
      </c>
    </row>
    <row r="174" spans="1:7" x14ac:dyDescent="0.45">
      <c r="A174" s="3" t="s">
        <v>71</v>
      </c>
      <c r="B174" s="2">
        <v>0</v>
      </c>
      <c r="C174" s="2">
        <v>0</v>
      </c>
      <c r="D174" s="2">
        <v>0</v>
      </c>
      <c r="E174" s="2">
        <v>0</v>
      </c>
      <c r="F174" s="2">
        <f>VLOOKUP(Share[[#This Row],[Station]],'[1]Reach and Share'!$A$1:$C$562,3,0)</f>
        <v>0</v>
      </c>
      <c r="G174" s="2">
        <f>Share[[#This Row],[Q1''2025]]-Share[[#This Row],[Q4''2024]]</f>
        <v>0</v>
      </c>
    </row>
    <row r="175" spans="1:7" x14ac:dyDescent="0.45">
      <c r="A175" s="3" t="s">
        <v>74</v>
      </c>
      <c r="B175" s="2">
        <v>0</v>
      </c>
      <c r="C175" s="2">
        <v>0</v>
      </c>
      <c r="D175" s="2">
        <v>0</v>
      </c>
      <c r="E175" s="2">
        <v>0</v>
      </c>
      <c r="F175" s="2">
        <f>VLOOKUP(Share[[#This Row],[Station]],'[1]Reach and Share'!$A$1:$C$562,3,0)</f>
        <v>0</v>
      </c>
      <c r="G175" s="2">
        <f>Share[[#This Row],[Q1''2025]]-Share[[#This Row],[Q4''2024]]</f>
        <v>0</v>
      </c>
    </row>
    <row r="176" spans="1:7" x14ac:dyDescent="0.45">
      <c r="A176" s="3" t="s">
        <v>86</v>
      </c>
      <c r="B176" s="2">
        <v>0</v>
      </c>
      <c r="C176" s="2">
        <v>0</v>
      </c>
      <c r="D176" s="2">
        <v>0</v>
      </c>
      <c r="E176" s="2">
        <v>0</v>
      </c>
      <c r="F176" s="2">
        <f>VLOOKUP(Share[[#This Row],[Station]],'[1]Reach and Share'!$A$1:$C$562,3,0)</f>
        <v>0</v>
      </c>
      <c r="G176" s="2">
        <f>Share[[#This Row],[Q1''2025]]-Share[[#This Row],[Q4''2024]]</f>
        <v>0</v>
      </c>
    </row>
    <row r="177" spans="1:7" x14ac:dyDescent="0.45">
      <c r="A177" s="3" t="s">
        <v>72</v>
      </c>
      <c r="B177" s="2">
        <v>0</v>
      </c>
      <c r="C177" s="2">
        <v>0</v>
      </c>
      <c r="D177" s="2">
        <v>0</v>
      </c>
      <c r="E177" s="2">
        <v>0</v>
      </c>
      <c r="F177" s="2">
        <f>VLOOKUP(Share[[#This Row],[Station]],'[1]Reach and Share'!$A$1:$C$562,3,0)</f>
        <v>0</v>
      </c>
      <c r="G177" s="2">
        <f>Share[[#This Row],[Q1''2025]]-Share[[#This Row],[Q4''2024]]</f>
        <v>0</v>
      </c>
    </row>
    <row r="178" spans="1:7" x14ac:dyDescent="0.45">
      <c r="A178" s="3" t="s">
        <v>53</v>
      </c>
      <c r="B178" s="2">
        <v>0</v>
      </c>
      <c r="C178" s="2">
        <v>0</v>
      </c>
      <c r="D178" s="2">
        <v>0</v>
      </c>
      <c r="E178" s="2">
        <v>0</v>
      </c>
      <c r="F178" s="2">
        <f>VLOOKUP(Share[[#This Row],[Station]],'[1]Reach and Share'!$A$1:$C$562,3,0)</f>
        <v>0</v>
      </c>
      <c r="G178" s="2">
        <f>Share[[#This Row],[Q1''2025]]-Share[[#This Row],[Q4''2024]]</f>
        <v>0</v>
      </c>
    </row>
    <row r="179" spans="1:7" x14ac:dyDescent="0.45">
      <c r="A179" s="3" t="s">
        <v>209</v>
      </c>
      <c r="B179" s="2">
        <v>0</v>
      </c>
      <c r="C179" s="2">
        <v>0</v>
      </c>
      <c r="D179" s="2">
        <v>0</v>
      </c>
      <c r="E179" s="2">
        <v>0</v>
      </c>
      <c r="F179" s="2">
        <f>VLOOKUP(Share[[#This Row],[Station]],'[1]Reach and Share'!$A$1:$C$562,3,0)</f>
        <v>0</v>
      </c>
      <c r="G179" s="2">
        <f>Share[[#This Row],[Q1''2025]]-Share[[#This Row],[Q4''2024]]</f>
        <v>0</v>
      </c>
    </row>
    <row r="180" spans="1:7" x14ac:dyDescent="0.45">
      <c r="A180" s="3" t="s">
        <v>52</v>
      </c>
      <c r="B180" s="2">
        <v>0</v>
      </c>
      <c r="C180" s="2">
        <v>0</v>
      </c>
      <c r="D180" s="2">
        <v>0</v>
      </c>
      <c r="E180" s="2">
        <v>0</v>
      </c>
      <c r="F180" s="2">
        <f>VLOOKUP(Share[[#This Row],[Station]],'[1]Reach and Share'!$A$1:$C$562,3,0)</f>
        <v>0</v>
      </c>
      <c r="G180" s="2">
        <f>Share[[#This Row],[Q1''2025]]-Share[[#This Row],[Q4''2024]]</f>
        <v>0</v>
      </c>
    </row>
    <row r="181" spans="1:7" x14ac:dyDescent="0.45">
      <c r="A181" s="3" t="s">
        <v>470</v>
      </c>
      <c r="B181" s="2">
        <v>0</v>
      </c>
      <c r="C181" s="2">
        <v>0</v>
      </c>
      <c r="D181" s="2">
        <v>0</v>
      </c>
      <c r="E181" s="2">
        <v>0</v>
      </c>
      <c r="F181" s="2">
        <f>VLOOKUP(Share[[#This Row],[Station]],'[1]Reach and Share'!$A$1:$C$562,3,0)</f>
        <v>0</v>
      </c>
      <c r="G181" s="2">
        <f>Share[[#This Row],[Q1''2025]]-Share[[#This Row],[Q4''2024]]</f>
        <v>0</v>
      </c>
    </row>
    <row r="182" spans="1:7" x14ac:dyDescent="0.45">
      <c r="A182" s="3" t="s">
        <v>517</v>
      </c>
      <c r="B182" s="2">
        <v>0</v>
      </c>
      <c r="C182" s="2">
        <v>0</v>
      </c>
      <c r="D182" s="2">
        <v>0</v>
      </c>
      <c r="E182" s="2">
        <v>0</v>
      </c>
      <c r="F182" s="2">
        <f>VLOOKUP(Share[[#This Row],[Station]],'[1]Reach and Share'!$A$1:$C$562,3,0)</f>
        <v>0</v>
      </c>
      <c r="G182" s="2">
        <f>Share[[#This Row],[Q1''2025]]-Share[[#This Row],[Q4''2024]]</f>
        <v>0</v>
      </c>
    </row>
    <row r="183" spans="1:7" x14ac:dyDescent="0.45">
      <c r="A183" s="3" t="s">
        <v>516</v>
      </c>
      <c r="B183" s="2">
        <v>0</v>
      </c>
      <c r="C183" s="2">
        <v>0</v>
      </c>
      <c r="D183" s="2">
        <v>0</v>
      </c>
      <c r="E183" s="2">
        <v>0</v>
      </c>
      <c r="F183" s="2">
        <f>VLOOKUP(Share[[#This Row],[Station]],'[1]Reach and Share'!$A$1:$C$562,3,0)</f>
        <v>0</v>
      </c>
      <c r="G183" s="2">
        <f>Share[[#This Row],[Q1''2025]]-Share[[#This Row],[Q4''2024]]</f>
        <v>0</v>
      </c>
    </row>
    <row r="184" spans="1:7" x14ac:dyDescent="0.45">
      <c r="A184" s="3" t="s">
        <v>224</v>
      </c>
      <c r="B184" s="2">
        <v>0</v>
      </c>
      <c r="C184" s="2">
        <v>0</v>
      </c>
      <c r="D184" s="2">
        <v>0</v>
      </c>
      <c r="E184" s="2">
        <v>0</v>
      </c>
      <c r="F184" s="2">
        <f>VLOOKUP(Share[[#This Row],[Station]],'[1]Reach and Share'!$A$1:$C$562,3,0)</f>
        <v>0</v>
      </c>
      <c r="G184" s="2">
        <f>Share[[#This Row],[Q1''2025]]-Share[[#This Row],[Q4''2024]]</f>
        <v>0</v>
      </c>
    </row>
    <row r="185" spans="1:7" x14ac:dyDescent="0.45">
      <c r="A185" s="3" t="s">
        <v>95</v>
      </c>
      <c r="B185" s="2">
        <v>0</v>
      </c>
      <c r="C185" s="2">
        <v>0</v>
      </c>
      <c r="D185" s="2">
        <v>0</v>
      </c>
      <c r="E185" s="2">
        <v>0</v>
      </c>
      <c r="F185" s="2">
        <f>VLOOKUP(Share[[#This Row],[Station]],'[1]Reach and Share'!$A$1:$C$562,3,0)</f>
        <v>0</v>
      </c>
      <c r="G185" s="2">
        <f>Share[[#This Row],[Q1''2025]]-Share[[#This Row],[Q4''2024]]</f>
        <v>0</v>
      </c>
    </row>
    <row r="186" spans="1:7" x14ac:dyDescent="0.45">
      <c r="A186" s="3" t="s">
        <v>94</v>
      </c>
      <c r="B186" s="2">
        <v>0</v>
      </c>
      <c r="C186" s="2">
        <v>0</v>
      </c>
      <c r="D186" s="2">
        <v>0</v>
      </c>
      <c r="E186" s="2">
        <v>0</v>
      </c>
      <c r="F186" s="2">
        <f>VLOOKUP(Share[[#This Row],[Station]],'[1]Reach and Share'!$A$1:$C$562,3,0)</f>
        <v>0</v>
      </c>
      <c r="G186" s="2">
        <f>Share[[#This Row],[Q1''2025]]-Share[[#This Row],[Q4''2024]]</f>
        <v>0</v>
      </c>
    </row>
    <row r="187" spans="1:7" x14ac:dyDescent="0.45">
      <c r="A187" s="3" t="s">
        <v>54</v>
      </c>
      <c r="B187" s="2">
        <v>0</v>
      </c>
      <c r="C187" s="2">
        <v>0</v>
      </c>
      <c r="D187" s="2">
        <v>0</v>
      </c>
      <c r="E187" s="2">
        <v>0</v>
      </c>
      <c r="F187" s="2">
        <f>VLOOKUP(Share[[#This Row],[Station]],'[1]Reach and Share'!$A$1:$C$562,3,0)</f>
        <v>0</v>
      </c>
      <c r="G187" s="2">
        <f>Share[[#This Row],[Q1''2025]]-Share[[#This Row],[Q4''2024]]</f>
        <v>0</v>
      </c>
    </row>
    <row r="188" spans="1:7" x14ac:dyDescent="0.45">
      <c r="A188" s="3" t="s">
        <v>489</v>
      </c>
      <c r="B188" s="2">
        <v>0</v>
      </c>
      <c r="C188" s="2">
        <v>0</v>
      </c>
      <c r="D188" s="2">
        <v>0</v>
      </c>
      <c r="E188" s="2">
        <v>0</v>
      </c>
      <c r="F188" s="2">
        <f>VLOOKUP(Share[[#This Row],[Station]],'[1]Reach and Share'!$A$1:$C$562,3,0)</f>
        <v>0</v>
      </c>
      <c r="G188" s="2">
        <f>Share[[#This Row],[Q1''2025]]-Share[[#This Row],[Q4''2024]]</f>
        <v>0</v>
      </c>
    </row>
    <row r="189" spans="1:7" x14ac:dyDescent="0.45">
      <c r="A189" s="3" t="s">
        <v>441</v>
      </c>
      <c r="B189" s="2">
        <v>0</v>
      </c>
      <c r="C189" s="2">
        <v>0</v>
      </c>
      <c r="D189" s="2">
        <v>0</v>
      </c>
      <c r="E189" s="2">
        <v>0</v>
      </c>
      <c r="F189" s="2">
        <f>VLOOKUP(Share[[#This Row],[Station]],'[1]Reach and Share'!$A$1:$C$562,3,0)</f>
        <v>0</v>
      </c>
      <c r="G189" s="2">
        <f>Share[[#This Row],[Q1''2025]]-Share[[#This Row],[Q4''2024]]</f>
        <v>0</v>
      </c>
    </row>
    <row r="190" spans="1:7" x14ac:dyDescent="0.45">
      <c r="A190" s="3" t="s">
        <v>58</v>
      </c>
      <c r="B190" s="2">
        <v>0</v>
      </c>
      <c r="C190" s="2">
        <v>2.184073734329271E-4</v>
      </c>
      <c r="D190" s="2">
        <v>1.6285998013902681E-3</v>
      </c>
      <c r="E190" s="2">
        <v>0</v>
      </c>
      <c r="F190" s="2">
        <f>VLOOKUP(Share[[#This Row],[Station]],'[1]Reach and Share'!$A$1:$C$562,3,0)</f>
        <v>0</v>
      </c>
      <c r="G190" s="2">
        <f>Share[[#This Row],[Q1''2025]]-Share[[#This Row],[Q4''2024]]</f>
        <v>0</v>
      </c>
    </row>
    <row r="191" spans="1:7" x14ac:dyDescent="0.45">
      <c r="A191" s="3" t="s">
        <v>51</v>
      </c>
      <c r="B191" s="2">
        <v>0</v>
      </c>
      <c r="C191" s="2">
        <v>0</v>
      </c>
      <c r="D191" s="2">
        <v>0</v>
      </c>
      <c r="E191" s="2">
        <v>0</v>
      </c>
      <c r="F191" s="2">
        <f>VLOOKUP(Share[[#This Row],[Station]],'[1]Reach and Share'!$A$1:$C$562,3,0)</f>
        <v>0</v>
      </c>
      <c r="G191" s="2">
        <f>Share[[#This Row],[Q1''2025]]-Share[[#This Row],[Q4''2024]]</f>
        <v>0</v>
      </c>
    </row>
    <row r="192" spans="1:7" x14ac:dyDescent="0.45">
      <c r="A192" s="3" t="s">
        <v>200</v>
      </c>
      <c r="B192" s="2">
        <v>0</v>
      </c>
      <c r="C192" s="2">
        <v>0</v>
      </c>
      <c r="D192" s="2">
        <v>0</v>
      </c>
      <c r="E192" s="2">
        <v>0</v>
      </c>
      <c r="F192" s="2">
        <f>VLOOKUP(Share[[#This Row],[Station]],'[1]Reach and Share'!$A$1:$C$562,3,0)</f>
        <v>0</v>
      </c>
      <c r="G192" s="2">
        <f>Share[[#This Row],[Q1''2025]]-Share[[#This Row],[Q4''2024]]</f>
        <v>0</v>
      </c>
    </row>
    <row r="193" spans="1:7" x14ac:dyDescent="0.45">
      <c r="A193" s="3" t="s">
        <v>62</v>
      </c>
      <c r="B193" s="2">
        <v>0</v>
      </c>
      <c r="C193" s="2">
        <v>0</v>
      </c>
      <c r="D193" s="2">
        <v>0</v>
      </c>
      <c r="E193" s="2">
        <v>0</v>
      </c>
      <c r="F193" s="2">
        <f>VLOOKUP(Share[[#This Row],[Station]],'[1]Reach and Share'!$A$1:$C$562,3,0)</f>
        <v>0</v>
      </c>
      <c r="G193" s="2">
        <f>Share[[#This Row],[Q1''2025]]-Share[[#This Row],[Q4''2024]]</f>
        <v>0</v>
      </c>
    </row>
    <row r="194" spans="1:7" x14ac:dyDescent="0.45">
      <c r="A194" s="3" t="s">
        <v>61</v>
      </c>
      <c r="B194" s="2">
        <v>0</v>
      </c>
      <c r="C194" s="2">
        <v>0</v>
      </c>
      <c r="D194" s="2">
        <v>0</v>
      </c>
      <c r="E194" s="2">
        <v>0</v>
      </c>
      <c r="F194" s="2">
        <f>VLOOKUP(Share[[#This Row],[Station]],'[1]Reach and Share'!$A$1:$C$562,3,0)</f>
        <v>0</v>
      </c>
      <c r="G194" s="2">
        <f>Share[[#This Row],[Q1''2025]]-Share[[#This Row],[Q4''2024]]</f>
        <v>0</v>
      </c>
    </row>
    <row r="195" spans="1:7" x14ac:dyDescent="0.45">
      <c r="A195" s="3" t="s">
        <v>199</v>
      </c>
      <c r="B195" s="2">
        <v>0</v>
      </c>
      <c r="C195" s="2">
        <v>0</v>
      </c>
      <c r="D195" s="2">
        <v>0</v>
      </c>
      <c r="E195" s="2">
        <v>0</v>
      </c>
      <c r="F195" s="2">
        <f>VLOOKUP(Share[[#This Row],[Station]],'[1]Reach and Share'!$A$1:$C$562,3,0)</f>
        <v>0</v>
      </c>
      <c r="G195" s="2">
        <f>Share[[#This Row],[Q1''2025]]-Share[[#This Row],[Q4''2024]]</f>
        <v>0</v>
      </c>
    </row>
    <row r="196" spans="1:7" x14ac:dyDescent="0.45">
      <c r="A196" s="3" t="s">
        <v>55</v>
      </c>
      <c r="B196" s="2">
        <v>0</v>
      </c>
      <c r="C196" s="2">
        <v>0</v>
      </c>
      <c r="D196" s="2">
        <v>0</v>
      </c>
      <c r="E196" s="2">
        <v>0</v>
      </c>
      <c r="F196" s="2">
        <f>VLOOKUP(Share[[#This Row],[Station]],'[1]Reach and Share'!$A$1:$C$562,3,0)</f>
        <v>0</v>
      </c>
      <c r="G196" s="2">
        <f>Share[[#This Row],[Q1''2025]]-Share[[#This Row],[Q4''2024]]</f>
        <v>0</v>
      </c>
    </row>
    <row r="197" spans="1:7" x14ac:dyDescent="0.45">
      <c r="A197" s="3" t="s">
        <v>214</v>
      </c>
      <c r="B197" s="2">
        <v>0</v>
      </c>
      <c r="C197" s="2">
        <v>0</v>
      </c>
      <c r="D197" s="2">
        <v>0</v>
      </c>
      <c r="E197" s="2">
        <v>0</v>
      </c>
      <c r="F197" s="2">
        <f>VLOOKUP(Share[[#This Row],[Station]],'[1]Reach and Share'!$A$1:$C$562,3,0)</f>
        <v>0</v>
      </c>
      <c r="G197" s="2">
        <f>Share[[#This Row],[Q1''2025]]-Share[[#This Row],[Q4''2024]]</f>
        <v>0</v>
      </c>
    </row>
    <row r="198" spans="1:7" x14ac:dyDescent="0.45">
      <c r="A198" s="3" t="s">
        <v>56</v>
      </c>
      <c r="B198" s="2">
        <v>0</v>
      </c>
      <c r="C198" s="2">
        <v>0</v>
      </c>
      <c r="D198" s="2">
        <v>0</v>
      </c>
      <c r="E198" s="2">
        <v>0</v>
      </c>
      <c r="F198" s="2">
        <f>VLOOKUP(Share[[#This Row],[Station]],'[1]Reach and Share'!$A$1:$C$562,3,0)</f>
        <v>0</v>
      </c>
      <c r="G198" s="2">
        <f>Share[[#This Row],[Q1''2025]]-Share[[#This Row],[Q4''2024]]</f>
        <v>0</v>
      </c>
    </row>
    <row r="199" spans="1:7" x14ac:dyDescent="0.45">
      <c r="A199" s="3" t="s">
        <v>57</v>
      </c>
      <c r="B199" s="2">
        <v>0</v>
      </c>
      <c r="C199" s="2">
        <v>0</v>
      </c>
      <c r="D199" s="2">
        <v>0</v>
      </c>
      <c r="E199" s="2">
        <v>0</v>
      </c>
      <c r="F199" s="2">
        <f>VLOOKUP(Share[[#This Row],[Station]],'[1]Reach and Share'!$A$1:$C$562,3,0)</f>
        <v>0</v>
      </c>
      <c r="G199" s="2">
        <f>Share[[#This Row],[Q1''2025]]-Share[[#This Row],[Q4''2024]]</f>
        <v>0</v>
      </c>
    </row>
    <row r="200" spans="1:7" x14ac:dyDescent="0.45">
      <c r="A200" s="3" t="s">
        <v>162</v>
      </c>
      <c r="B200" s="2">
        <v>0</v>
      </c>
      <c r="C200" s="2">
        <v>0</v>
      </c>
      <c r="D200" s="2">
        <v>0</v>
      </c>
      <c r="E200" s="2">
        <v>0</v>
      </c>
      <c r="F200" s="2">
        <f>VLOOKUP(Share[[#This Row],[Station]],'[1]Reach and Share'!$A$1:$C$562,3,0)</f>
        <v>0</v>
      </c>
      <c r="G200" s="2">
        <f>Share[[#This Row],[Q1''2025]]-Share[[#This Row],[Q4''2024]]</f>
        <v>0</v>
      </c>
    </row>
    <row r="201" spans="1:7" x14ac:dyDescent="0.45">
      <c r="A201" s="3" t="s">
        <v>453</v>
      </c>
      <c r="B201" s="2">
        <v>0</v>
      </c>
      <c r="C201" s="2">
        <v>0</v>
      </c>
      <c r="D201" s="2">
        <v>0</v>
      </c>
      <c r="E201" s="2">
        <v>0</v>
      </c>
      <c r="F201" s="2">
        <f>VLOOKUP(Share[[#This Row],[Station]],'[1]Reach and Share'!$A$1:$C$562,3,0)</f>
        <v>0</v>
      </c>
      <c r="G201" s="2">
        <f>Share[[#This Row],[Q1''2025]]-Share[[#This Row],[Q4''2024]]</f>
        <v>0</v>
      </c>
    </row>
    <row r="202" spans="1:7" x14ac:dyDescent="0.45">
      <c r="A202" s="3" t="s">
        <v>515</v>
      </c>
      <c r="B202" s="2">
        <v>0</v>
      </c>
      <c r="C202" s="2">
        <v>0</v>
      </c>
      <c r="D202" s="2">
        <v>0</v>
      </c>
      <c r="E202" s="2">
        <v>0</v>
      </c>
      <c r="F202" s="2">
        <f>VLOOKUP(Share[[#This Row],[Station]],'[1]Reach and Share'!$A$1:$C$562,3,0)</f>
        <v>0</v>
      </c>
      <c r="G202" s="2">
        <f>Share[[#This Row],[Q1''2025]]-Share[[#This Row],[Q4''2024]]</f>
        <v>0</v>
      </c>
    </row>
    <row r="203" spans="1:7" x14ac:dyDescent="0.45">
      <c r="A203" s="3" t="s">
        <v>205</v>
      </c>
      <c r="B203" s="2">
        <v>0</v>
      </c>
      <c r="C203" s="2">
        <v>0</v>
      </c>
      <c r="D203" s="2">
        <v>0</v>
      </c>
      <c r="E203" s="2">
        <v>0</v>
      </c>
      <c r="F203" s="2">
        <f>VLOOKUP(Share[[#This Row],[Station]],'[1]Reach and Share'!$A$1:$C$562,3,0)</f>
        <v>0</v>
      </c>
      <c r="G203" s="2">
        <f>Share[[#This Row],[Q1''2025]]-Share[[#This Row],[Q4''2024]]</f>
        <v>0</v>
      </c>
    </row>
    <row r="204" spans="1:7" x14ac:dyDescent="0.45">
      <c r="A204" s="3" t="s">
        <v>114</v>
      </c>
      <c r="B204" s="2">
        <v>0</v>
      </c>
      <c r="C204" s="2">
        <v>0</v>
      </c>
      <c r="D204" s="2">
        <v>0</v>
      </c>
      <c r="E204" s="2">
        <v>0</v>
      </c>
      <c r="F204" s="2">
        <f>VLOOKUP(Share[[#This Row],[Station]],'[1]Reach and Share'!$A$1:$C$562,3,0)</f>
        <v>0</v>
      </c>
      <c r="G204" s="2">
        <f>Share[[#This Row],[Q1''2025]]-Share[[#This Row],[Q4''2024]]</f>
        <v>0</v>
      </c>
    </row>
    <row r="205" spans="1:7" x14ac:dyDescent="0.45">
      <c r="A205" s="3" t="s">
        <v>166</v>
      </c>
      <c r="B205" s="2">
        <v>0</v>
      </c>
      <c r="C205" s="2">
        <v>0</v>
      </c>
      <c r="D205" s="2">
        <v>0</v>
      </c>
      <c r="E205" s="2">
        <v>0</v>
      </c>
      <c r="F205" s="2">
        <f>VLOOKUP(Share[[#This Row],[Station]],'[1]Reach and Share'!$A$1:$C$562,3,0)</f>
        <v>0</v>
      </c>
      <c r="G205" s="2">
        <f>Share[[#This Row],[Q1''2025]]-Share[[#This Row],[Q4''2024]]</f>
        <v>0</v>
      </c>
    </row>
    <row r="206" spans="1:7" x14ac:dyDescent="0.45">
      <c r="A206" s="3" t="s">
        <v>243</v>
      </c>
      <c r="B206" s="2">
        <v>0</v>
      </c>
      <c r="C206" s="2">
        <v>0</v>
      </c>
      <c r="D206" s="2">
        <v>0</v>
      </c>
      <c r="E206" s="2">
        <v>0</v>
      </c>
      <c r="F206" s="2">
        <f>VLOOKUP(Share[[#This Row],[Station]],'[1]Reach and Share'!$A$1:$C$562,3,0)</f>
        <v>0</v>
      </c>
      <c r="G206" s="2">
        <f>Share[[#This Row],[Q1''2025]]-Share[[#This Row],[Q4''2024]]</f>
        <v>0</v>
      </c>
    </row>
    <row r="207" spans="1:7" x14ac:dyDescent="0.45">
      <c r="A207" s="3" t="s">
        <v>156</v>
      </c>
      <c r="B207" s="2">
        <v>0</v>
      </c>
      <c r="C207" s="2">
        <v>0</v>
      </c>
      <c r="D207" s="2">
        <v>0</v>
      </c>
      <c r="E207" s="2">
        <v>0</v>
      </c>
      <c r="F207" s="2">
        <f>VLOOKUP(Share[[#This Row],[Station]],'[1]Reach and Share'!$A$1:$C$562,3,0)</f>
        <v>0</v>
      </c>
      <c r="G207" s="2">
        <f>Share[[#This Row],[Q1''2025]]-Share[[#This Row],[Q4''2024]]</f>
        <v>0</v>
      </c>
    </row>
    <row r="208" spans="1:7" x14ac:dyDescent="0.45">
      <c r="A208" s="3" t="s">
        <v>197</v>
      </c>
      <c r="B208" s="2">
        <v>0</v>
      </c>
      <c r="C208" s="2">
        <v>0</v>
      </c>
      <c r="D208" s="2">
        <v>0</v>
      </c>
      <c r="E208" s="2">
        <v>0</v>
      </c>
      <c r="F208" s="2">
        <f>VLOOKUP(Share[[#This Row],[Station]],'[1]Reach and Share'!$A$1:$C$562,3,0)</f>
        <v>0</v>
      </c>
      <c r="G208" s="2">
        <f>Share[[#This Row],[Q1''2025]]-Share[[#This Row],[Q4''2024]]</f>
        <v>0</v>
      </c>
    </row>
    <row r="209" spans="1:7" x14ac:dyDescent="0.45">
      <c r="A209" s="3" t="s">
        <v>99</v>
      </c>
      <c r="B209" s="2">
        <v>0</v>
      </c>
      <c r="C209" s="2">
        <v>0</v>
      </c>
      <c r="D209" s="2">
        <v>0</v>
      </c>
      <c r="E209" s="2">
        <v>0</v>
      </c>
      <c r="F209" s="2">
        <f>VLOOKUP(Share[[#This Row],[Station]],'[1]Reach and Share'!$A$1:$C$562,3,0)</f>
        <v>0</v>
      </c>
      <c r="G209" s="2">
        <f>Share[[#This Row],[Q1''2025]]-Share[[#This Row],[Q4''2024]]</f>
        <v>0</v>
      </c>
    </row>
    <row r="210" spans="1:7" x14ac:dyDescent="0.45">
      <c r="A210" s="3" t="s">
        <v>108</v>
      </c>
      <c r="B210" s="2">
        <v>0</v>
      </c>
      <c r="C210" s="2">
        <v>0</v>
      </c>
      <c r="D210" s="2">
        <v>0</v>
      </c>
      <c r="E210" s="2">
        <v>0</v>
      </c>
      <c r="F210" s="2">
        <f>VLOOKUP(Share[[#This Row],[Station]],'[1]Reach and Share'!$A$1:$C$562,3,0)</f>
        <v>0</v>
      </c>
      <c r="G210" s="2">
        <f>Share[[#This Row],[Q1''2025]]-Share[[#This Row],[Q4''2024]]</f>
        <v>0</v>
      </c>
    </row>
    <row r="211" spans="1:7" x14ac:dyDescent="0.45">
      <c r="A211" s="3" t="s">
        <v>204</v>
      </c>
      <c r="B211" s="2">
        <v>0</v>
      </c>
      <c r="C211" s="2">
        <v>0</v>
      </c>
      <c r="D211" s="2">
        <v>0</v>
      </c>
      <c r="E211" s="2">
        <v>0</v>
      </c>
      <c r="F211" s="2">
        <f>VLOOKUP(Share[[#This Row],[Station]],'[1]Reach and Share'!$A$1:$C$562,3,0)</f>
        <v>0</v>
      </c>
      <c r="G211" s="2">
        <f>Share[[#This Row],[Q1''2025]]-Share[[#This Row],[Q4''2024]]</f>
        <v>0</v>
      </c>
    </row>
    <row r="212" spans="1:7" x14ac:dyDescent="0.45">
      <c r="A212" s="3" t="s">
        <v>109</v>
      </c>
      <c r="B212" s="2">
        <v>0</v>
      </c>
      <c r="C212" s="2">
        <v>0</v>
      </c>
      <c r="D212" s="2">
        <v>0</v>
      </c>
      <c r="E212" s="2">
        <v>0</v>
      </c>
      <c r="F212" s="2">
        <f>VLOOKUP(Share[[#This Row],[Station]],'[1]Reach and Share'!$A$1:$C$562,3,0)</f>
        <v>0</v>
      </c>
      <c r="G212" s="2">
        <f>Share[[#This Row],[Q1''2025]]-Share[[#This Row],[Q4''2024]]</f>
        <v>0</v>
      </c>
    </row>
    <row r="213" spans="1:7" x14ac:dyDescent="0.45">
      <c r="A213" s="3" t="s">
        <v>113</v>
      </c>
      <c r="B213" s="2">
        <v>0</v>
      </c>
      <c r="C213" s="2">
        <v>0</v>
      </c>
      <c r="D213" s="2">
        <v>0</v>
      </c>
      <c r="E213" s="2">
        <v>0</v>
      </c>
      <c r="F213" s="2">
        <f>VLOOKUP(Share[[#This Row],[Station]],'[1]Reach and Share'!$A$1:$C$562,3,0)</f>
        <v>0</v>
      </c>
      <c r="G213" s="2">
        <f>Share[[#This Row],[Q1''2025]]-Share[[#This Row],[Q4''2024]]</f>
        <v>0</v>
      </c>
    </row>
    <row r="214" spans="1:7" x14ac:dyDescent="0.45">
      <c r="A214" s="3" t="s">
        <v>112</v>
      </c>
      <c r="B214" s="2">
        <v>0</v>
      </c>
      <c r="C214" s="2">
        <v>0</v>
      </c>
      <c r="D214" s="2">
        <v>0</v>
      </c>
      <c r="E214" s="2">
        <v>0</v>
      </c>
      <c r="F214" s="2">
        <f>VLOOKUP(Share[[#This Row],[Station]],'[1]Reach and Share'!$A$1:$C$562,3,0)</f>
        <v>0</v>
      </c>
      <c r="G214" s="2">
        <f>Share[[#This Row],[Q1''2025]]-Share[[#This Row],[Q4''2024]]</f>
        <v>0</v>
      </c>
    </row>
    <row r="215" spans="1:7" x14ac:dyDescent="0.45">
      <c r="A215" s="3" t="s">
        <v>111</v>
      </c>
      <c r="B215" s="2">
        <v>0</v>
      </c>
      <c r="C215" s="2">
        <v>0</v>
      </c>
      <c r="D215" s="2">
        <v>0</v>
      </c>
      <c r="E215" s="2">
        <v>0</v>
      </c>
      <c r="F215" s="2">
        <f>VLOOKUP(Share[[#This Row],[Station]],'[1]Reach and Share'!$A$1:$C$562,3,0)</f>
        <v>0</v>
      </c>
      <c r="G215" s="2">
        <f>Share[[#This Row],[Q1''2025]]-Share[[#This Row],[Q4''2024]]</f>
        <v>0</v>
      </c>
    </row>
    <row r="216" spans="1:7" x14ac:dyDescent="0.45">
      <c r="A216" s="3" t="s">
        <v>365</v>
      </c>
      <c r="B216" s="2">
        <v>0</v>
      </c>
      <c r="C216" s="2">
        <v>0</v>
      </c>
      <c r="D216" s="2">
        <v>0</v>
      </c>
      <c r="E216" s="2">
        <v>0</v>
      </c>
      <c r="F216" s="2">
        <f>VLOOKUP(Share[[#This Row],[Station]],'[1]Reach and Share'!$A$1:$C$562,3,0)</f>
        <v>0</v>
      </c>
      <c r="G216" s="2">
        <f>Share[[#This Row],[Q1''2025]]-Share[[#This Row],[Q4''2024]]</f>
        <v>0</v>
      </c>
    </row>
    <row r="217" spans="1:7" x14ac:dyDescent="0.45">
      <c r="A217" s="3" t="s">
        <v>371</v>
      </c>
      <c r="B217" s="2">
        <v>0</v>
      </c>
      <c r="C217" s="2">
        <v>0</v>
      </c>
      <c r="D217" s="2">
        <v>0</v>
      </c>
      <c r="E217" s="2">
        <v>0</v>
      </c>
      <c r="F217" s="2">
        <f>VLOOKUP(Share[[#This Row],[Station]],'[1]Reach and Share'!$A$1:$C$562,3,0)</f>
        <v>0</v>
      </c>
      <c r="G217" s="2">
        <f>Share[[#This Row],[Q1''2025]]-Share[[#This Row],[Q4''2024]]</f>
        <v>0</v>
      </c>
    </row>
    <row r="218" spans="1:7" x14ac:dyDescent="0.45">
      <c r="A218" s="3" t="s">
        <v>183</v>
      </c>
      <c r="B218" s="2">
        <v>0</v>
      </c>
      <c r="C218" s="2">
        <v>0</v>
      </c>
      <c r="D218" s="2">
        <v>0</v>
      </c>
      <c r="E218" s="2">
        <v>0</v>
      </c>
      <c r="F218" s="2">
        <f>VLOOKUP(Share[[#This Row],[Station]],'[1]Reach and Share'!$A$1:$C$562,3,0)</f>
        <v>0</v>
      </c>
      <c r="G218" s="2">
        <f>Share[[#This Row],[Q1''2025]]-Share[[#This Row],[Q4''2024]]</f>
        <v>0</v>
      </c>
    </row>
    <row r="219" spans="1:7" x14ac:dyDescent="0.45">
      <c r="A219" s="3" t="s">
        <v>368</v>
      </c>
      <c r="B219" s="2">
        <v>0</v>
      </c>
      <c r="C219" s="2">
        <v>0</v>
      </c>
      <c r="D219" s="2">
        <v>0</v>
      </c>
      <c r="E219" s="2">
        <v>0</v>
      </c>
      <c r="F219" s="2">
        <f>VLOOKUP(Share[[#This Row],[Station]],'[1]Reach and Share'!$A$1:$C$562,3,0)</f>
        <v>0</v>
      </c>
      <c r="G219" s="2">
        <f>Share[[#This Row],[Q1''2025]]-Share[[#This Row],[Q4''2024]]</f>
        <v>0</v>
      </c>
    </row>
    <row r="220" spans="1:7" x14ac:dyDescent="0.45">
      <c r="A220" s="3" t="s">
        <v>50</v>
      </c>
      <c r="B220" s="2">
        <v>2.5669986651606939E-4</v>
      </c>
      <c r="C220" s="2">
        <v>0</v>
      </c>
      <c r="D220" s="2">
        <v>0</v>
      </c>
      <c r="E220" s="2">
        <v>0</v>
      </c>
      <c r="F220" s="2">
        <f>VLOOKUP(Share[[#This Row],[Station]],'[1]Reach and Share'!$A$1:$C$562,3,0)</f>
        <v>0</v>
      </c>
      <c r="G220" s="2">
        <f>Share[[#This Row],[Q1''2025]]-Share[[#This Row],[Q4''2024]]</f>
        <v>0</v>
      </c>
    </row>
    <row r="221" spans="1:7" x14ac:dyDescent="0.45">
      <c r="A221" s="3" t="s">
        <v>374</v>
      </c>
      <c r="B221" s="2">
        <v>0</v>
      </c>
      <c r="C221" s="2">
        <v>0</v>
      </c>
      <c r="D221" s="2">
        <v>0</v>
      </c>
      <c r="E221" s="2">
        <v>0</v>
      </c>
      <c r="F221" s="2">
        <f>VLOOKUP(Share[[#This Row],[Station]],'[1]Reach and Share'!$A$1:$C$562,3,0)</f>
        <v>0</v>
      </c>
      <c r="G221" s="2">
        <f>Share[[#This Row],[Q1''2025]]-Share[[#This Row],[Q4''2024]]</f>
        <v>0</v>
      </c>
    </row>
    <row r="222" spans="1:7" x14ac:dyDescent="0.45">
      <c r="A222" s="3" t="s">
        <v>373</v>
      </c>
      <c r="B222" s="2">
        <v>0</v>
      </c>
      <c r="C222" s="2">
        <v>0</v>
      </c>
      <c r="D222" s="2">
        <v>0</v>
      </c>
      <c r="E222" s="2">
        <v>0</v>
      </c>
      <c r="F222" s="2">
        <f>VLOOKUP(Share[[#This Row],[Station]],'[1]Reach and Share'!$A$1:$C$562,3,0)</f>
        <v>0</v>
      </c>
      <c r="G222" s="2">
        <f>Share[[#This Row],[Q1''2025]]-Share[[#This Row],[Q4''2024]]</f>
        <v>0</v>
      </c>
    </row>
    <row r="223" spans="1:7" x14ac:dyDescent="0.45">
      <c r="A223" s="3" t="s">
        <v>372</v>
      </c>
      <c r="B223" s="2">
        <v>0</v>
      </c>
      <c r="C223" s="2">
        <v>0</v>
      </c>
      <c r="D223" s="2">
        <v>0</v>
      </c>
      <c r="E223" s="2">
        <v>0</v>
      </c>
      <c r="F223" s="2">
        <f>VLOOKUP(Share[[#This Row],[Station]],'[1]Reach and Share'!$A$1:$C$562,3,0)</f>
        <v>0</v>
      </c>
      <c r="G223" s="2">
        <f>Share[[#This Row],[Q1''2025]]-Share[[#This Row],[Q4''2024]]</f>
        <v>0</v>
      </c>
    </row>
    <row r="224" spans="1:7" x14ac:dyDescent="0.45">
      <c r="A224" s="3" t="s">
        <v>206</v>
      </c>
      <c r="B224" s="2">
        <v>0</v>
      </c>
      <c r="C224" s="2">
        <v>0</v>
      </c>
      <c r="D224" s="2">
        <v>0</v>
      </c>
      <c r="E224" s="2">
        <v>0</v>
      </c>
      <c r="F224" s="2">
        <f>VLOOKUP(Share[[#This Row],[Station]],'[1]Reach and Share'!$A$1:$C$562,3,0)</f>
        <v>0</v>
      </c>
      <c r="G224" s="2">
        <f>Share[[#This Row],[Q1''2025]]-Share[[#This Row],[Q4''2024]]</f>
        <v>0</v>
      </c>
    </row>
    <row r="225" spans="1:7" x14ac:dyDescent="0.45">
      <c r="A225" s="3" t="s">
        <v>366</v>
      </c>
      <c r="B225" s="2">
        <v>0</v>
      </c>
      <c r="C225" s="2">
        <v>0</v>
      </c>
      <c r="D225" s="2">
        <v>0</v>
      </c>
      <c r="E225" s="2">
        <v>0</v>
      </c>
      <c r="F225" s="2">
        <f>VLOOKUP(Share[[#This Row],[Station]],'[1]Reach and Share'!$A$1:$C$562,3,0)</f>
        <v>0</v>
      </c>
      <c r="G225" s="2">
        <f>Share[[#This Row],[Q1''2025]]-Share[[#This Row],[Q4''2024]]</f>
        <v>0</v>
      </c>
    </row>
    <row r="226" spans="1:7" x14ac:dyDescent="0.45">
      <c r="A226" s="3" t="s">
        <v>154</v>
      </c>
      <c r="B226" s="2">
        <v>0</v>
      </c>
      <c r="C226" s="2">
        <v>0</v>
      </c>
      <c r="D226" s="2">
        <v>0</v>
      </c>
      <c r="E226" s="2">
        <v>0</v>
      </c>
      <c r="F226" s="2">
        <f>VLOOKUP(Share[[#This Row],[Station]],'[1]Reach and Share'!$A$1:$C$562,3,0)</f>
        <v>0</v>
      </c>
      <c r="G226" s="2">
        <f>Share[[#This Row],[Q1''2025]]-Share[[#This Row],[Q4''2024]]</f>
        <v>0</v>
      </c>
    </row>
    <row r="227" spans="1:7" x14ac:dyDescent="0.45">
      <c r="A227" s="3" t="s">
        <v>230</v>
      </c>
      <c r="B227" s="2">
        <v>0</v>
      </c>
      <c r="C227" s="2">
        <v>0</v>
      </c>
      <c r="D227" s="2">
        <v>0</v>
      </c>
      <c r="E227" s="2">
        <v>0</v>
      </c>
      <c r="F227" s="2">
        <f>VLOOKUP(Share[[#This Row],[Station]],'[1]Reach and Share'!$A$1:$C$562,3,0)</f>
        <v>0</v>
      </c>
      <c r="G227" s="2">
        <f>Share[[#This Row],[Q1''2025]]-Share[[#This Row],[Q4''2024]]</f>
        <v>0</v>
      </c>
    </row>
    <row r="228" spans="1:7" x14ac:dyDescent="0.45">
      <c r="A228" s="3" t="s">
        <v>223</v>
      </c>
      <c r="B228" s="2">
        <v>0</v>
      </c>
      <c r="C228" s="2">
        <v>0</v>
      </c>
      <c r="D228" s="2">
        <v>0</v>
      </c>
      <c r="E228" s="2">
        <v>0</v>
      </c>
      <c r="F228" s="2">
        <f>VLOOKUP(Share[[#This Row],[Station]],'[1]Reach and Share'!$A$1:$C$562,3,0)</f>
        <v>0</v>
      </c>
      <c r="G228" s="2">
        <f>Share[[#This Row],[Q1''2025]]-Share[[#This Row],[Q4''2024]]</f>
        <v>0</v>
      </c>
    </row>
    <row r="229" spans="1:7" x14ac:dyDescent="0.45">
      <c r="A229" s="3" t="s">
        <v>150</v>
      </c>
      <c r="B229" s="2">
        <v>0</v>
      </c>
      <c r="C229" s="2">
        <v>0</v>
      </c>
      <c r="D229" s="2">
        <v>0</v>
      </c>
      <c r="E229" s="2">
        <v>0</v>
      </c>
      <c r="F229" s="2">
        <f>VLOOKUP(Share[[#This Row],[Station]],'[1]Reach and Share'!$A$1:$C$562,3,0)</f>
        <v>0</v>
      </c>
      <c r="G229" s="2">
        <f>Share[[#This Row],[Q1''2025]]-Share[[#This Row],[Q4''2024]]</f>
        <v>0</v>
      </c>
    </row>
    <row r="230" spans="1:7" x14ac:dyDescent="0.45">
      <c r="A230" s="3" t="s">
        <v>213</v>
      </c>
      <c r="B230" s="2">
        <v>0</v>
      </c>
      <c r="C230" s="2">
        <v>0</v>
      </c>
      <c r="D230" s="2">
        <v>0</v>
      </c>
      <c r="E230" s="2">
        <v>0</v>
      </c>
      <c r="F230" s="2">
        <f>VLOOKUP(Share[[#This Row],[Station]],'[1]Reach and Share'!$A$1:$C$562,3,0)</f>
        <v>0</v>
      </c>
      <c r="G230" s="2">
        <f>Share[[#This Row],[Q1''2025]]-Share[[#This Row],[Q4''2024]]</f>
        <v>0</v>
      </c>
    </row>
    <row r="231" spans="1:7" x14ac:dyDescent="0.45">
      <c r="A231" s="3" t="s">
        <v>107</v>
      </c>
      <c r="B231" s="2">
        <v>0</v>
      </c>
      <c r="C231" s="2">
        <v>0</v>
      </c>
      <c r="D231" s="2">
        <v>0</v>
      </c>
      <c r="E231" s="2">
        <v>0</v>
      </c>
      <c r="F231" s="2">
        <f>VLOOKUP(Share[[#This Row],[Station]],'[1]Reach and Share'!$A$1:$C$562,3,0)</f>
        <v>0</v>
      </c>
      <c r="G231" s="2">
        <f>Share[[#This Row],[Q1''2025]]-Share[[#This Row],[Q4''2024]]</f>
        <v>0</v>
      </c>
    </row>
    <row r="232" spans="1:7" x14ac:dyDescent="0.45">
      <c r="A232" s="3" t="s">
        <v>145</v>
      </c>
      <c r="B232" s="2">
        <v>0</v>
      </c>
      <c r="C232" s="2">
        <v>0</v>
      </c>
      <c r="D232" s="2">
        <v>0</v>
      </c>
      <c r="E232" s="2">
        <v>0</v>
      </c>
      <c r="F232" s="2">
        <f>VLOOKUP(Share[[#This Row],[Station]],'[1]Reach and Share'!$A$1:$C$562,3,0)</f>
        <v>0</v>
      </c>
      <c r="G232" s="2">
        <f>Share[[#This Row],[Q1''2025]]-Share[[#This Row],[Q4''2024]]</f>
        <v>0</v>
      </c>
    </row>
    <row r="233" spans="1:7" x14ac:dyDescent="0.45">
      <c r="A233" s="3" t="s">
        <v>138</v>
      </c>
      <c r="B233" s="2">
        <v>0</v>
      </c>
      <c r="C233" s="2">
        <v>0</v>
      </c>
      <c r="D233" s="2">
        <v>0</v>
      </c>
      <c r="E233" s="2">
        <v>0</v>
      </c>
      <c r="F233" s="2">
        <f>VLOOKUP(Share[[#This Row],[Station]],'[1]Reach and Share'!$A$1:$C$562,3,0)</f>
        <v>0</v>
      </c>
      <c r="G233" s="2">
        <f>Share[[#This Row],[Q1''2025]]-Share[[#This Row],[Q4''2024]]</f>
        <v>0</v>
      </c>
    </row>
    <row r="234" spans="1:7" x14ac:dyDescent="0.45">
      <c r="A234" s="3" t="s">
        <v>131</v>
      </c>
      <c r="B234" s="2">
        <v>0</v>
      </c>
      <c r="C234" s="2">
        <v>0</v>
      </c>
      <c r="D234" s="2">
        <v>0</v>
      </c>
      <c r="E234" s="2">
        <v>0</v>
      </c>
      <c r="F234" s="2">
        <f>VLOOKUP(Share[[#This Row],[Station]],'[1]Reach and Share'!$A$1:$C$562,3,0)</f>
        <v>0</v>
      </c>
      <c r="G234" s="2">
        <f>Share[[#This Row],[Q1''2025]]-Share[[#This Row],[Q4''2024]]</f>
        <v>0</v>
      </c>
    </row>
    <row r="235" spans="1:7" x14ac:dyDescent="0.45">
      <c r="A235" s="3" t="s">
        <v>139</v>
      </c>
      <c r="B235" s="2">
        <v>0</v>
      </c>
      <c r="C235" s="2">
        <v>0</v>
      </c>
      <c r="D235" s="2">
        <v>0</v>
      </c>
      <c r="E235" s="2">
        <v>0</v>
      </c>
      <c r="F235" s="2">
        <f>VLOOKUP(Share[[#This Row],[Station]],'[1]Reach and Share'!$A$1:$C$562,3,0)</f>
        <v>0</v>
      </c>
      <c r="G235" s="2">
        <f>Share[[#This Row],[Q1''2025]]-Share[[#This Row],[Q4''2024]]</f>
        <v>0</v>
      </c>
    </row>
    <row r="236" spans="1:7" x14ac:dyDescent="0.45">
      <c r="A236" s="3" t="s">
        <v>141</v>
      </c>
      <c r="B236" s="2">
        <v>0</v>
      </c>
      <c r="C236" s="2">
        <v>0</v>
      </c>
      <c r="D236" s="2">
        <v>0</v>
      </c>
      <c r="E236" s="2">
        <v>0</v>
      </c>
      <c r="F236" s="2">
        <f>VLOOKUP(Share[[#This Row],[Station]],'[1]Reach and Share'!$A$1:$C$562,3,0)</f>
        <v>0</v>
      </c>
      <c r="G236" s="2">
        <f>Share[[#This Row],[Q1''2025]]-Share[[#This Row],[Q4''2024]]</f>
        <v>0</v>
      </c>
    </row>
    <row r="237" spans="1:7" x14ac:dyDescent="0.45">
      <c r="A237" s="3" t="s">
        <v>140</v>
      </c>
      <c r="B237" s="2">
        <v>0</v>
      </c>
      <c r="C237" s="2">
        <v>0</v>
      </c>
      <c r="D237" s="2">
        <v>0</v>
      </c>
      <c r="E237" s="2">
        <v>0</v>
      </c>
      <c r="F237" s="2">
        <f>VLOOKUP(Share[[#This Row],[Station]],'[1]Reach and Share'!$A$1:$C$562,3,0)</f>
        <v>0</v>
      </c>
      <c r="G237" s="2">
        <f>Share[[#This Row],[Q1''2025]]-Share[[#This Row],[Q4''2024]]</f>
        <v>0</v>
      </c>
    </row>
    <row r="238" spans="1:7" x14ac:dyDescent="0.45">
      <c r="A238" s="3" t="s">
        <v>455</v>
      </c>
      <c r="B238" s="2">
        <v>0</v>
      </c>
      <c r="C238" s="2">
        <v>0</v>
      </c>
      <c r="D238" s="2">
        <v>0</v>
      </c>
      <c r="E238" s="2">
        <v>0</v>
      </c>
      <c r="F238" s="2">
        <f>VLOOKUP(Share[[#This Row],[Station]],'[1]Reach and Share'!$A$1:$C$562,3,0)</f>
        <v>0</v>
      </c>
      <c r="G238" s="2">
        <f>Share[[#This Row],[Q1''2025]]-Share[[#This Row],[Q4''2024]]</f>
        <v>0</v>
      </c>
    </row>
    <row r="239" spans="1:7" x14ac:dyDescent="0.45">
      <c r="A239" s="3" t="s">
        <v>155</v>
      </c>
      <c r="B239" s="2">
        <v>0</v>
      </c>
      <c r="C239" s="2">
        <v>0</v>
      </c>
      <c r="D239" s="2">
        <v>0</v>
      </c>
      <c r="E239" s="2">
        <v>0</v>
      </c>
      <c r="F239" s="2">
        <f>VLOOKUP(Share[[#This Row],[Station]],'[1]Reach and Share'!$A$1:$C$562,3,0)</f>
        <v>0</v>
      </c>
      <c r="G239" s="2">
        <f>Share[[#This Row],[Q1''2025]]-Share[[#This Row],[Q4''2024]]</f>
        <v>0</v>
      </c>
    </row>
    <row r="240" spans="1:7" x14ac:dyDescent="0.45">
      <c r="A240" s="3" t="s">
        <v>133</v>
      </c>
      <c r="B240" s="2">
        <v>0</v>
      </c>
      <c r="C240" s="2">
        <v>0</v>
      </c>
      <c r="D240" s="2">
        <v>0</v>
      </c>
      <c r="E240" s="2">
        <v>0</v>
      </c>
      <c r="F240" s="2">
        <f>VLOOKUP(Share[[#This Row],[Station]],'[1]Reach and Share'!$A$1:$C$562,3,0)</f>
        <v>0</v>
      </c>
      <c r="G240" s="2">
        <f>Share[[#This Row],[Q1''2025]]-Share[[#This Row],[Q4''2024]]</f>
        <v>0</v>
      </c>
    </row>
    <row r="241" spans="1:7" x14ac:dyDescent="0.45">
      <c r="A241" s="3" t="s">
        <v>123</v>
      </c>
      <c r="B241" s="2">
        <v>0</v>
      </c>
      <c r="C241" s="2">
        <v>0</v>
      </c>
      <c r="D241" s="2">
        <v>0</v>
      </c>
      <c r="E241" s="2">
        <v>0</v>
      </c>
      <c r="F241" s="2">
        <f>VLOOKUP(Share[[#This Row],[Station]],'[1]Reach and Share'!$A$1:$C$562,3,0)</f>
        <v>0</v>
      </c>
      <c r="G241" s="2">
        <f>Share[[#This Row],[Q1''2025]]-Share[[#This Row],[Q4''2024]]</f>
        <v>0</v>
      </c>
    </row>
    <row r="242" spans="1:7" x14ac:dyDescent="0.45">
      <c r="A242" s="3" t="s">
        <v>135</v>
      </c>
      <c r="B242" s="2">
        <v>0</v>
      </c>
      <c r="C242" s="2">
        <v>0</v>
      </c>
      <c r="D242" s="2">
        <v>0</v>
      </c>
      <c r="E242" s="2">
        <v>0</v>
      </c>
      <c r="F242" s="2">
        <f>VLOOKUP(Share[[#This Row],[Station]],'[1]Reach and Share'!$A$1:$C$562,3,0)</f>
        <v>0</v>
      </c>
      <c r="G242" s="2">
        <f>Share[[#This Row],[Q1''2025]]-Share[[#This Row],[Q4''2024]]</f>
        <v>0</v>
      </c>
    </row>
    <row r="243" spans="1:7" x14ac:dyDescent="0.45">
      <c r="A243" s="3" t="s">
        <v>130</v>
      </c>
      <c r="B243" s="2">
        <v>0</v>
      </c>
      <c r="C243" s="2">
        <v>9.6099244310487932E-4</v>
      </c>
      <c r="D243" s="2">
        <v>0</v>
      </c>
      <c r="E243" s="2">
        <v>0</v>
      </c>
      <c r="F243" s="2">
        <f>VLOOKUP(Share[[#This Row],[Station]],'[1]Reach and Share'!$A$1:$C$562,3,0)</f>
        <v>0</v>
      </c>
      <c r="G243" s="2">
        <f>Share[[#This Row],[Q1''2025]]-Share[[#This Row],[Q4''2024]]</f>
        <v>0</v>
      </c>
    </row>
    <row r="244" spans="1:7" x14ac:dyDescent="0.45">
      <c r="A244" s="3" t="s">
        <v>127</v>
      </c>
      <c r="B244" s="2">
        <v>0</v>
      </c>
      <c r="C244" s="2">
        <v>0</v>
      </c>
      <c r="D244" s="2">
        <v>0</v>
      </c>
      <c r="E244" s="2">
        <v>0</v>
      </c>
      <c r="F244" s="2">
        <f>VLOOKUP(Share[[#This Row],[Station]],'[1]Reach and Share'!$A$1:$C$562,3,0)</f>
        <v>0</v>
      </c>
      <c r="G244" s="2">
        <f>Share[[#This Row],[Q1''2025]]-Share[[#This Row],[Q4''2024]]</f>
        <v>0</v>
      </c>
    </row>
    <row r="245" spans="1:7" x14ac:dyDescent="0.45">
      <c r="A245" s="3" t="s">
        <v>136</v>
      </c>
      <c r="B245" s="2">
        <v>0</v>
      </c>
      <c r="C245" s="2">
        <v>0</v>
      </c>
      <c r="D245" s="2">
        <v>0</v>
      </c>
      <c r="E245" s="2">
        <v>0</v>
      </c>
      <c r="F245" s="2">
        <f>VLOOKUP(Share[[#This Row],[Station]],'[1]Reach and Share'!$A$1:$C$562,3,0)</f>
        <v>0</v>
      </c>
      <c r="G245" s="2">
        <f>Share[[#This Row],[Q1''2025]]-Share[[#This Row],[Q4''2024]]</f>
        <v>0</v>
      </c>
    </row>
    <row r="246" spans="1:7" x14ac:dyDescent="0.45">
      <c r="A246" s="3" t="s">
        <v>142</v>
      </c>
      <c r="B246" s="2">
        <v>0</v>
      </c>
      <c r="C246" s="2">
        <v>0</v>
      </c>
      <c r="D246" s="2">
        <v>0</v>
      </c>
      <c r="E246" s="2">
        <v>0</v>
      </c>
      <c r="F246" s="2">
        <f>VLOOKUP(Share[[#This Row],[Station]],'[1]Reach and Share'!$A$1:$C$562,3,0)</f>
        <v>0</v>
      </c>
      <c r="G246" s="2">
        <f>Share[[#This Row],[Q1''2025]]-Share[[#This Row],[Q4''2024]]</f>
        <v>0</v>
      </c>
    </row>
    <row r="247" spans="1:7" x14ac:dyDescent="0.45">
      <c r="A247" s="3" t="s">
        <v>104</v>
      </c>
      <c r="B247" s="2">
        <v>0</v>
      </c>
      <c r="C247" s="2">
        <v>0</v>
      </c>
      <c r="D247" s="2">
        <v>0</v>
      </c>
      <c r="E247" s="2">
        <v>0</v>
      </c>
      <c r="F247" s="2">
        <f>VLOOKUP(Share[[#This Row],[Station]],'[1]Reach and Share'!$A$1:$C$562,3,0)</f>
        <v>0</v>
      </c>
      <c r="G247" s="2">
        <f>Share[[#This Row],[Q1''2025]]-Share[[#This Row],[Q4''2024]]</f>
        <v>0</v>
      </c>
    </row>
    <row r="248" spans="1:7" x14ac:dyDescent="0.45">
      <c r="A248" s="3" t="s">
        <v>102</v>
      </c>
      <c r="B248" s="2">
        <v>0</v>
      </c>
      <c r="C248" s="2">
        <v>0</v>
      </c>
      <c r="D248" s="2">
        <v>0</v>
      </c>
      <c r="E248" s="2">
        <v>0</v>
      </c>
      <c r="F248" s="2">
        <f>VLOOKUP(Share[[#This Row],[Station]],'[1]Reach and Share'!$A$1:$C$562,3,0)</f>
        <v>0</v>
      </c>
      <c r="G248" s="2">
        <f>Share[[#This Row],[Q1''2025]]-Share[[#This Row],[Q4''2024]]</f>
        <v>0</v>
      </c>
    </row>
    <row r="249" spans="1:7" x14ac:dyDescent="0.45">
      <c r="A249" s="3" t="s">
        <v>101</v>
      </c>
      <c r="B249" s="2">
        <v>0</v>
      </c>
      <c r="C249" s="2">
        <v>0</v>
      </c>
      <c r="D249" s="2">
        <v>0</v>
      </c>
      <c r="E249" s="2">
        <v>0</v>
      </c>
      <c r="F249" s="2">
        <f>VLOOKUP(Share[[#This Row],[Station]],'[1]Reach and Share'!$A$1:$C$562,3,0)</f>
        <v>0</v>
      </c>
      <c r="G249" s="2">
        <f>Share[[#This Row],[Q1''2025]]-Share[[#This Row],[Q4''2024]]</f>
        <v>0</v>
      </c>
    </row>
    <row r="250" spans="1:7" x14ac:dyDescent="0.45">
      <c r="A250" s="3" t="s">
        <v>105</v>
      </c>
      <c r="B250" s="2">
        <v>0</v>
      </c>
      <c r="C250" s="2">
        <v>0</v>
      </c>
      <c r="D250" s="2">
        <v>0</v>
      </c>
      <c r="E250" s="2">
        <v>0</v>
      </c>
      <c r="F250" s="2">
        <f>VLOOKUP(Share[[#This Row],[Station]],'[1]Reach and Share'!$A$1:$C$562,3,0)</f>
        <v>0</v>
      </c>
      <c r="G250" s="2">
        <f>Share[[#This Row],[Q1''2025]]-Share[[#This Row],[Q4''2024]]</f>
        <v>0</v>
      </c>
    </row>
    <row r="251" spans="1:7" x14ac:dyDescent="0.45">
      <c r="A251" s="3" t="s">
        <v>450</v>
      </c>
      <c r="B251" s="2">
        <v>0</v>
      </c>
      <c r="C251" s="2">
        <v>0</v>
      </c>
      <c r="D251" s="2">
        <v>0</v>
      </c>
      <c r="E251" s="2">
        <v>0</v>
      </c>
      <c r="F251" s="2">
        <f>VLOOKUP(Share[[#This Row],[Station]],'[1]Reach and Share'!$A$1:$C$562,3,0)</f>
        <v>0</v>
      </c>
      <c r="G251" s="2">
        <f>Share[[#This Row],[Q1''2025]]-Share[[#This Row],[Q4''2024]]</f>
        <v>0</v>
      </c>
    </row>
    <row r="252" spans="1:7" x14ac:dyDescent="0.45">
      <c r="A252" s="3" t="s">
        <v>219</v>
      </c>
      <c r="B252" s="2">
        <v>0</v>
      </c>
      <c r="C252" s="2">
        <v>0</v>
      </c>
      <c r="D252" s="2">
        <v>0</v>
      </c>
      <c r="E252" s="2">
        <v>0</v>
      </c>
      <c r="F252" s="2">
        <f>VLOOKUP(Share[[#This Row],[Station]],'[1]Reach and Share'!$A$1:$C$562,3,0)</f>
        <v>0</v>
      </c>
      <c r="G252" s="2">
        <f>Share[[#This Row],[Q1''2025]]-Share[[#This Row],[Q4''2024]]</f>
        <v>0</v>
      </c>
    </row>
    <row r="253" spans="1:7" x14ac:dyDescent="0.45">
      <c r="A253" s="3" t="s">
        <v>106</v>
      </c>
      <c r="B253" s="2">
        <v>0</v>
      </c>
      <c r="C253" s="2">
        <v>0</v>
      </c>
      <c r="D253" s="2">
        <v>0</v>
      </c>
      <c r="E253" s="2">
        <v>0</v>
      </c>
      <c r="F253" s="2">
        <f>VLOOKUP(Share[[#This Row],[Station]],'[1]Reach and Share'!$A$1:$C$562,3,0)</f>
        <v>0</v>
      </c>
      <c r="G253" s="2">
        <f>Share[[#This Row],[Q1''2025]]-Share[[#This Row],[Q4''2024]]</f>
        <v>0</v>
      </c>
    </row>
    <row r="254" spans="1:7" x14ac:dyDescent="0.45">
      <c r="A254" s="3" t="s">
        <v>121</v>
      </c>
      <c r="B254" s="2">
        <v>0</v>
      </c>
      <c r="C254" s="2">
        <v>0</v>
      </c>
      <c r="D254" s="2">
        <v>0</v>
      </c>
      <c r="E254" s="2">
        <v>0</v>
      </c>
      <c r="F254" s="2">
        <f>VLOOKUP(Share[[#This Row],[Station]],'[1]Reach and Share'!$A$1:$C$562,3,0)</f>
        <v>0</v>
      </c>
      <c r="G254" s="2">
        <f>Share[[#This Row],[Q1''2025]]-Share[[#This Row],[Q4''2024]]</f>
        <v>0</v>
      </c>
    </row>
    <row r="255" spans="1:7" x14ac:dyDescent="0.45">
      <c r="A255" s="3" t="s">
        <v>211</v>
      </c>
      <c r="B255" s="2">
        <v>0</v>
      </c>
      <c r="C255" s="2">
        <v>0</v>
      </c>
      <c r="D255" s="2">
        <v>0</v>
      </c>
      <c r="E255" s="2">
        <v>0</v>
      </c>
      <c r="F255" s="2">
        <f>VLOOKUP(Share[[#This Row],[Station]],'[1]Reach and Share'!$A$1:$C$562,3,0)</f>
        <v>0</v>
      </c>
      <c r="G255" s="2">
        <f>Share[[#This Row],[Q1''2025]]-Share[[#This Row],[Q4''2024]]</f>
        <v>0</v>
      </c>
    </row>
    <row r="256" spans="1:7" x14ac:dyDescent="0.45">
      <c r="A256" s="3" t="s">
        <v>143</v>
      </c>
      <c r="B256" s="2">
        <v>0</v>
      </c>
      <c r="C256" s="2">
        <v>0</v>
      </c>
      <c r="D256" s="2">
        <v>0</v>
      </c>
      <c r="E256" s="2">
        <v>0</v>
      </c>
      <c r="F256" s="2">
        <f>VLOOKUP(Share[[#This Row],[Station]],'[1]Reach and Share'!$A$1:$C$562,3,0)</f>
        <v>0</v>
      </c>
      <c r="G256" s="2">
        <f>Share[[#This Row],[Q1''2025]]-Share[[#This Row],[Q4''2024]]</f>
        <v>0</v>
      </c>
    </row>
    <row r="257" spans="1:7" x14ac:dyDescent="0.45">
      <c r="A257" s="3" t="s">
        <v>212</v>
      </c>
      <c r="B257" s="2">
        <v>0</v>
      </c>
      <c r="C257" s="2">
        <v>0</v>
      </c>
      <c r="D257" s="2">
        <v>0</v>
      </c>
      <c r="E257" s="2">
        <v>0</v>
      </c>
      <c r="F257" s="2">
        <f>VLOOKUP(Share[[#This Row],[Station]],'[1]Reach and Share'!$A$1:$C$562,3,0)</f>
        <v>0</v>
      </c>
      <c r="G257" s="2">
        <f>Share[[#This Row],[Q1''2025]]-Share[[#This Row],[Q4''2024]]</f>
        <v>0</v>
      </c>
    </row>
    <row r="258" spans="1:7" x14ac:dyDescent="0.45">
      <c r="A258" s="3" t="s">
        <v>100</v>
      </c>
      <c r="B258" s="2">
        <v>0</v>
      </c>
      <c r="C258" s="2">
        <v>0</v>
      </c>
      <c r="D258" s="2">
        <v>0</v>
      </c>
      <c r="E258" s="2">
        <v>0</v>
      </c>
      <c r="F258" s="2">
        <f>VLOOKUP(Share[[#This Row],[Station]],'[1]Reach and Share'!$A$1:$C$562,3,0)</f>
        <v>0</v>
      </c>
      <c r="G258" s="2">
        <f>Share[[#This Row],[Q1''2025]]-Share[[#This Row],[Q4''2024]]</f>
        <v>0</v>
      </c>
    </row>
    <row r="259" spans="1:7" x14ac:dyDescent="0.45">
      <c r="A259" s="3" t="s">
        <v>120</v>
      </c>
      <c r="B259" s="2">
        <v>0</v>
      </c>
      <c r="C259" s="2">
        <v>0</v>
      </c>
      <c r="D259" s="2">
        <v>0</v>
      </c>
      <c r="E259" s="2">
        <v>0</v>
      </c>
      <c r="F259" s="2">
        <f>VLOOKUP(Share[[#This Row],[Station]],'[1]Reach and Share'!$A$1:$C$562,3,0)</f>
        <v>0</v>
      </c>
      <c r="G259" s="2">
        <f>Share[[#This Row],[Q1''2025]]-Share[[#This Row],[Q4''2024]]</f>
        <v>0</v>
      </c>
    </row>
    <row r="260" spans="1:7" x14ac:dyDescent="0.45">
      <c r="A260" s="3" t="s">
        <v>110</v>
      </c>
      <c r="B260" s="2">
        <v>0</v>
      </c>
      <c r="C260" s="2">
        <v>0</v>
      </c>
      <c r="D260" s="2">
        <v>0</v>
      </c>
      <c r="E260" s="2">
        <v>0</v>
      </c>
      <c r="F260" s="2">
        <f>VLOOKUP(Share[[#This Row],[Station]],'[1]Reach and Share'!$A$1:$C$562,3,0)</f>
        <v>0</v>
      </c>
      <c r="G260" s="2">
        <f>Share[[#This Row],[Q1''2025]]-Share[[#This Row],[Q4''2024]]</f>
        <v>0</v>
      </c>
    </row>
    <row r="261" spans="1:7" x14ac:dyDescent="0.45">
      <c r="A261" s="3" t="s">
        <v>182</v>
      </c>
      <c r="B261" s="2">
        <v>0</v>
      </c>
      <c r="C261" s="2">
        <v>0</v>
      </c>
      <c r="D261" s="2">
        <v>0</v>
      </c>
      <c r="E261" s="2">
        <v>0</v>
      </c>
      <c r="F261" s="2">
        <f>VLOOKUP(Share[[#This Row],[Station]],'[1]Reach and Share'!$A$1:$C$562,3,0)</f>
        <v>0</v>
      </c>
      <c r="G261" s="2">
        <f>Share[[#This Row],[Q1''2025]]-Share[[#This Row],[Q4''2024]]</f>
        <v>0</v>
      </c>
    </row>
    <row r="262" spans="1:7" x14ac:dyDescent="0.45">
      <c r="A262" s="3" t="s">
        <v>481</v>
      </c>
      <c r="B262" s="2">
        <v>0</v>
      </c>
      <c r="C262" s="2">
        <v>0</v>
      </c>
      <c r="D262" s="2">
        <v>0</v>
      </c>
      <c r="E262" s="2">
        <v>0</v>
      </c>
      <c r="F262" s="2">
        <f>VLOOKUP(Share[[#This Row],[Station]],'[1]Reach and Share'!$A$1:$C$562,3,0)</f>
        <v>0</v>
      </c>
      <c r="G262" s="2">
        <f>Share[[#This Row],[Q1''2025]]-Share[[#This Row],[Q4''2024]]</f>
        <v>0</v>
      </c>
    </row>
    <row r="263" spans="1:7" x14ac:dyDescent="0.45">
      <c r="A263" s="3" t="s">
        <v>320</v>
      </c>
      <c r="B263" s="2">
        <v>0</v>
      </c>
      <c r="C263" s="2">
        <v>0</v>
      </c>
      <c r="D263" s="2">
        <v>0</v>
      </c>
      <c r="E263" s="2">
        <v>0</v>
      </c>
      <c r="F263" s="2">
        <f>VLOOKUP(Share[[#This Row],[Station]],'[1]Reach and Share'!$A$1:$C$562,3,0)</f>
        <v>0</v>
      </c>
      <c r="G263" s="2">
        <f>Share[[#This Row],[Q1''2025]]-Share[[#This Row],[Q4''2024]]</f>
        <v>0</v>
      </c>
    </row>
    <row r="264" spans="1:7" x14ac:dyDescent="0.45">
      <c r="A264" s="3" t="s">
        <v>435</v>
      </c>
      <c r="B264" s="2">
        <v>0</v>
      </c>
      <c r="C264" s="2">
        <v>0</v>
      </c>
      <c r="D264" s="2">
        <v>0</v>
      </c>
      <c r="E264" s="2">
        <v>0</v>
      </c>
      <c r="F264" s="2">
        <f>VLOOKUP(Share[[#This Row],[Station]],'[1]Reach and Share'!$A$1:$C$562,3,0)</f>
        <v>0</v>
      </c>
      <c r="G264" s="2">
        <f>Share[[#This Row],[Q1''2025]]-Share[[#This Row],[Q4''2024]]</f>
        <v>0</v>
      </c>
    </row>
    <row r="265" spans="1:7" x14ac:dyDescent="0.45">
      <c r="A265" s="3" t="s">
        <v>321</v>
      </c>
      <c r="B265" s="2">
        <v>0</v>
      </c>
      <c r="C265" s="2">
        <v>0</v>
      </c>
      <c r="D265" s="2">
        <v>0</v>
      </c>
      <c r="E265" s="2">
        <v>0</v>
      </c>
      <c r="F265" s="2">
        <f>VLOOKUP(Share[[#This Row],[Station]],'[1]Reach and Share'!$A$1:$C$562,3,0)</f>
        <v>0</v>
      </c>
      <c r="G265" s="2">
        <f>Share[[#This Row],[Q1''2025]]-Share[[#This Row],[Q4''2024]]</f>
        <v>0</v>
      </c>
    </row>
    <row r="266" spans="1:7" x14ac:dyDescent="0.45">
      <c r="A266" s="3" t="s">
        <v>482</v>
      </c>
      <c r="B266" s="2">
        <v>0</v>
      </c>
      <c r="C266" s="2">
        <v>0</v>
      </c>
      <c r="D266" s="2">
        <v>0</v>
      </c>
      <c r="E266" s="2">
        <v>0</v>
      </c>
      <c r="F266" s="2">
        <f>VLOOKUP(Share[[#This Row],[Station]],'[1]Reach and Share'!$A$1:$C$562,3,0)</f>
        <v>0</v>
      </c>
      <c r="G266" s="2">
        <f>Share[[#This Row],[Q1''2025]]-Share[[#This Row],[Q4''2024]]</f>
        <v>0</v>
      </c>
    </row>
    <row r="267" spans="1:7" x14ac:dyDescent="0.45">
      <c r="A267" s="3" t="s">
        <v>322</v>
      </c>
      <c r="B267" s="2">
        <v>0</v>
      </c>
      <c r="C267" s="2">
        <v>0</v>
      </c>
      <c r="D267" s="2">
        <v>0</v>
      </c>
      <c r="E267" s="2">
        <v>0</v>
      </c>
      <c r="F267" s="2">
        <f>VLOOKUP(Share[[#This Row],[Station]],'[1]Reach and Share'!$A$1:$C$562,3,0)</f>
        <v>0</v>
      </c>
      <c r="G267" s="2">
        <f>Share[[#This Row],[Q1''2025]]-Share[[#This Row],[Q4''2024]]</f>
        <v>0</v>
      </c>
    </row>
    <row r="268" spans="1:7" x14ac:dyDescent="0.45">
      <c r="A268" s="3" t="s">
        <v>290</v>
      </c>
      <c r="B268" s="2">
        <v>0</v>
      </c>
      <c r="C268" s="2">
        <v>0</v>
      </c>
      <c r="D268" s="2">
        <v>0</v>
      </c>
      <c r="E268" s="2">
        <v>0</v>
      </c>
      <c r="F268" s="2">
        <f>VLOOKUP(Share[[#This Row],[Station]],'[1]Reach and Share'!$A$1:$C$562,3,0)</f>
        <v>0</v>
      </c>
      <c r="G268" s="2">
        <f>Share[[#This Row],[Q1''2025]]-Share[[#This Row],[Q4''2024]]</f>
        <v>0</v>
      </c>
    </row>
    <row r="269" spans="1:7" x14ac:dyDescent="0.45">
      <c r="A269" s="3" t="s">
        <v>289</v>
      </c>
      <c r="B269" s="2">
        <v>0</v>
      </c>
      <c r="C269" s="2">
        <v>0</v>
      </c>
      <c r="D269" s="2">
        <v>0</v>
      </c>
      <c r="E269" s="2">
        <v>0</v>
      </c>
      <c r="F269" s="2">
        <f>VLOOKUP(Share[[#This Row],[Station]],'[1]Reach and Share'!$A$1:$C$562,3,0)</f>
        <v>0</v>
      </c>
      <c r="G269" s="2">
        <f>Share[[#This Row],[Q1''2025]]-Share[[#This Row],[Q4''2024]]</f>
        <v>0</v>
      </c>
    </row>
    <row r="270" spans="1:7" x14ac:dyDescent="0.45">
      <c r="A270" s="3" t="s">
        <v>220</v>
      </c>
      <c r="B270" s="2">
        <v>0</v>
      </c>
      <c r="C270" s="2">
        <v>0</v>
      </c>
      <c r="D270" s="2">
        <v>0</v>
      </c>
      <c r="E270" s="2">
        <v>0</v>
      </c>
      <c r="F270" s="2">
        <f>VLOOKUP(Share[[#This Row],[Station]],'[1]Reach and Share'!$A$1:$C$562,3,0)</f>
        <v>0</v>
      </c>
      <c r="G270" s="2">
        <f>Share[[#This Row],[Q1''2025]]-Share[[#This Row],[Q4''2024]]</f>
        <v>0</v>
      </c>
    </row>
    <row r="271" spans="1:7" x14ac:dyDescent="0.45">
      <c r="A271" s="3" t="s">
        <v>291</v>
      </c>
      <c r="B271" s="2">
        <v>0</v>
      </c>
      <c r="C271" s="2">
        <v>0</v>
      </c>
      <c r="D271" s="2">
        <v>0</v>
      </c>
      <c r="E271" s="2">
        <v>0</v>
      </c>
      <c r="F271" s="2">
        <f>VLOOKUP(Share[[#This Row],[Station]],'[1]Reach and Share'!$A$1:$C$562,3,0)</f>
        <v>0</v>
      </c>
      <c r="G271" s="2">
        <f>Share[[#This Row],[Q1''2025]]-Share[[#This Row],[Q4''2024]]</f>
        <v>0</v>
      </c>
    </row>
    <row r="272" spans="1:7" x14ac:dyDescent="0.45">
      <c r="A272" s="3" t="s">
        <v>167</v>
      </c>
      <c r="B272" s="2">
        <v>0</v>
      </c>
      <c r="C272" s="2">
        <v>0</v>
      </c>
      <c r="D272" s="2">
        <v>0</v>
      </c>
      <c r="E272" s="2">
        <v>0</v>
      </c>
      <c r="F272" s="2">
        <f>VLOOKUP(Share[[#This Row],[Station]],'[1]Reach and Share'!$A$1:$C$562,3,0)</f>
        <v>0</v>
      </c>
      <c r="G272" s="2">
        <f>Share[[#This Row],[Q1''2025]]-Share[[#This Row],[Q4''2024]]</f>
        <v>0</v>
      </c>
    </row>
    <row r="273" spans="1:7" x14ac:dyDescent="0.45">
      <c r="A273" s="3" t="s">
        <v>318</v>
      </c>
      <c r="B273" s="2">
        <v>0</v>
      </c>
      <c r="C273" s="2">
        <v>0</v>
      </c>
      <c r="D273" s="2">
        <v>0</v>
      </c>
      <c r="E273" s="2">
        <v>0</v>
      </c>
      <c r="F273" s="2">
        <f>VLOOKUP(Share[[#This Row],[Station]],'[1]Reach and Share'!$A$1:$C$562,3,0)</f>
        <v>0</v>
      </c>
      <c r="G273" s="2">
        <f>Share[[#This Row],[Q1''2025]]-Share[[#This Row],[Q4''2024]]</f>
        <v>0</v>
      </c>
    </row>
    <row r="274" spans="1:7" x14ac:dyDescent="0.45">
      <c r="A274" s="3" t="s">
        <v>82</v>
      </c>
      <c r="B274" s="2">
        <v>0</v>
      </c>
      <c r="C274" s="2">
        <v>0</v>
      </c>
      <c r="D274" s="2">
        <v>0</v>
      </c>
      <c r="E274" s="2">
        <v>0</v>
      </c>
      <c r="F274" s="2">
        <f>VLOOKUP(Share[[#This Row],[Station]],'[1]Reach and Share'!$A$1:$C$562,3,0)</f>
        <v>0</v>
      </c>
      <c r="G274" s="2">
        <f>Share[[#This Row],[Q1''2025]]-Share[[#This Row],[Q4''2024]]</f>
        <v>0</v>
      </c>
    </row>
    <row r="275" spans="1:7" x14ac:dyDescent="0.45">
      <c r="A275" s="3" t="s">
        <v>323</v>
      </c>
      <c r="B275" s="2">
        <v>0</v>
      </c>
      <c r="C275" s="2">
        <v>0</v>
      </c>
      <c r="D275" s="2">
        <v>0</v>
      </c>
      <c r="E275" s="2">
        <v>0</v>
      </c>
      <c r="F275" s="2">
        <f>VLOOKUP(Share[[#This Row],[Station]],'[1]Reach and Share'!$A$1:$C$562,3,0)</f>
        <v>0</v>
      </c>
      <c r="G275" s="2">
        <f>Share[[#This Row],[Q1''2025]]-Share[[#This Row],[Q4''2024]]</f>
        <v>0</v>
      </c>
    </row>
    <row r="276" spans="1:7" x14ac:dyDescent="0.45">
      <c r="A276" s="3" t="s">
        <v>330</v>
      </c>
      <c r="B276" s="2">
        <v>0</v>
      </c>
      <c r="C276" s="2">
        <v>0</v>
      </c>
      <c r="D276" s="2">
        <v>0</v>
      </c>
      <c r="E276" s="2">
        <v>0</v>
      </c>
      <c r="F276" s="2">
        <f>VLOOKUP(Share[[#This Row],[Station]],'[1]Reach and Share'!$A$1:$C$562,3,0)</f>
        <v>0</v>
      </c>
      <c r="G276" s="2">
        <f>Share[[#This Row],[Q1''2025]]-Share[[#This Row],[Q4''2024]]</f>
        <v>0</v>
      </c>
    </row>
    <row r="277" spans="1:7" x14ac:dyDescent="0.45">
      <c r="A277" s="3" t="s">
        <v>329</v>
      </c>
      <c r="B277" s="2">
        <v>0</v>
      </c>
      <c r="C277" s="2">
        <v>0</v>
      </c>
      <c r="D277" s="2">
        <v>0</v>
      </c>
      <c r="E277" s="2">
        <v>0</v>
      </c>
      <c r="F277" s="2">
        <f>VLOOKUP(Share[[#This Row],[Station]],'[1]Reach and Share'!$A$1:$C$562,3,0)</f>
        <v>0</v>
      </c>
      <c r="G277" s="2">
        <f>Share[[#This Row],[Q1''2025]]-Share[[#This Row],[Q4''2024]]</f>
        <v>0</v>
      </c>
    </row>
    <row r="278" spans="1:7" x14ac:dyDescent="0.45">
      <c r="A278" s="3" t="s">
        <v>326</v>
      </c>
      <c r="B278" s="2">
        <v>0</v>
      </c>
      <c r="C278" s="2">
        <v>0</v>
      </c>
      <c r="D278" s="2">
        <v>0</v>
      </c>
      <c r="E278" s="2">
        <v>0</v>
      </c>
      <c r="F278" s="2">
        <f>VLOOKUP(Share[[#This Row],[Station]],'[1]Reach and Share'!$A$1:$C$562,3,0)</f>
        <v>0</v>
      </c>
      <c r="G278" s="2">
        <f>Share[[#This Row],[Q1''2025]]-Share[[#This Row],[Q4''2024]]</f>
        <v>0</v>
      </c>
    </row>
    <row r="279" spans="1:7" x14ac:dyDescent="0.45">
      <c r="A279" s="3" t="s">
        <v>87</v>
      </c>
      <c r="B279" s="2">
        <v>0</v>
      </c>
      <c r="C279" s="2">
        <v>0</v>
      </c>
      <c r="D279" s="2">
        <v>0</v>
      </c>
      <c r="E279" s="2">
        <v>0</v>
      </c>
      <c r="F279" s="2">
        <f>VLOOKUP(Share[[#This Row],[Station]],'[1]Reach and Share'!$A$1:$C$562,3,0)</f>
        <v>0</v>
      </c>
      <c r="G279" s="2">
        <f>Share[[#This Row],[Q1''2025]]-Share[[#This Row],[Q4''2024]]</f>
        <v>0</v>
      </c>
    </row>
    <row r="280" spans="1:7" x14ac:dyDescent="0.45">
      <c r="A280" s="3" t="s">
        <v>328</v>
      </c>
      <c r="B280" s="2">
        <v>0</v>
      </c>
      <c r="C280" s="2">
        <v>0</v>
      </c>
      <c r="D280" s="2">
        <v>0</v>
      </c>
      <c r="E280" s="2">
        <v>0</v>
      </c>
      <c r="F280" s="2">
        <f>VLOOKUP(Share[[#This Row],[Station]],'[1]Reach and Share'!$A$1:$C$562,3,0)</f>
        <v>0</v>
      </c>
      <c r="G280" s="2">
        <f>Share[[#This Row],[Q1''2025]]-Share[[#This Row],[Q4''2024]]</f>
        <v>0</v>
      </c>
    </row>
    <row r="281" spans="1:7" x14ac:dyDescent="0.45">
      <c r="A281" s="3" t="s">
        <v>332</v>
      </c>
      <c r="B281" s="2">
        <v>0</v>
      </c>
      <c r="C281" s="2">
        <v>0</v>
      </c>
      <c r="D281" s="2">
        <v>0</v>
      </c>
      <c r="E281" s="2">
        <v>0</v>
      </c>
      <c r="F281" s="2">
        <f>VLOOKUP(Share[[#This Row],[Station]],'[1]Reach and Share'!$A$1:$C$562,3,0)</f>
        <v>0</v>
      </c>
      <c r="G281" s="2">
        <f>Share[[#This Row],[Q1''2025]]-Share[[#This Row],[Q4''2024]]</f>
        <v>0</v>
      </c>
    </row>
    <row r="282" spans="1:7" x14ac:dyDescent="0.45">
      <c r="A282" s="3" t="s">
        <v>331</v>
      </c>
      <c r="B282" s="2">
        <v>0</v>
      </c>
      <c r="C282" s="2">
        <v>0</v>
      </c>
      <c r="D282" s="2">
        <v>0</v>
      </c>
      <c r="E282" s="2">
        <v>0</v>
      </c>
      <c r="F282" s="2">
        <f>VLOOKUP(Share[[#This Row],[Station]],'[1]Reach and Share'!$A$1:$C$562,3,0)</f>
        <v>0</v>
      </c>
      <c r="G282" s="2">
        <f>Share[[#This Row],[Q1''2025]]-Share[[#This Row],[Q4''2024]]</f>
        <v>0</v>
      </c>
    </row>
    <row r="283" spans="1:7" x14ac:dyDescent="0.45">
      <c r="A283" s="3" t="s">
        <v>233</v>
      </c>
      <c r="B283" s="2">
        <v>0</v>
      </c>
      <c r="C283" s="2">
        <v>0</v>
      </c>
      <c r="D283" s="2">
        <v>0</v>
      </c>
      <c r="E283" s="2">
        <v>0</v>
      </c>
      <c r="F283" s="2">
        <f>VLOOKUP(Share[[#This Row],[Station]],'[1]Reach and Share'!$A$1:$C$562,3,0)</f>
        <v>0</v>
      </c>
      <c r="G283" s="2">
        <f>Share[[#This Row],[Q1''2025]]-Share[[#This Row],[Q4''2024]]</f>
        <v>0</v>
      </c>
    </row>
    <row r="284" spans="1:7" x14ac:dyDescent="0.45">
      <c r="A284" s="3" t="s">
        <v>193</v>
      </c>
      <c r="B284" s="2">
        <v>0</v>
      </c>
      <c r="C284" s="2">
        <v>0</v>
      </c>
      <c r="D284" s="2">
        <v>0</v>
      </c>
      <c r="E284" s="2">
        <v>0</v>
      </c>
      <c r="F284" s="2">
        <f>VLOOKUP(Share[[#This Row],[Station]],'[1]Reach and Share'!$A$1:$C$562,3,0)</f>
        <v>0</v>
      </c>
      <c r="G284" s="2">
        <f>Share[[#This Row],[Q1''2025]]-Share[[#This Row],[Q4''2024]]</f>
        <v>0</v>
      </c>
    </row>
    <row r="285" spans="1:7" x14ac:dyDescent="0.45">
      <c r="A285" s="3" t="s">
        <v>325</v>
      </c>
      <c r="B285" s="2">
        <v>0</v>
      </c>
      <c r="C285" s="2">
        <v>0</v>
      </c>
      <c r="D285" s="2">
        <v>0</v>
      </c>
      <c r="E285" s="2">
        <v>0</v>
      </c>
      <c r="F285" s="2">
        <f>VLOOKUP(Share[[#This Row],[Station]],'[1]Reach and Share'!$A$1:$C$562,3,0)</f>
        <v>0</v>
      </c>
      <c r="G285" s="2">
        <f>Share[[#This Row],[Q1''2025]]-Share[[#This Row],[Q4''2024]]</f>
        <v>0</v>
      </c>
    </row>
    <row r="286" spans="1:7" x14ac:dyDescent="0.45">
      <c r="A286" s="3" t="s">
        <v>484</v>
      </c>
      <c r="B286" s="2">
        <v>0</v>
      </c>
      <c r="C286" s="2">
        <v>0</v>
      </c>
      <c r="D286" s="2">
        <v>0</v>
      </c>
      <c r="E286" s="2">
        <v>0</v>
      </c>
      <c r="F286" s="2">
        <f>VLOOKUP(Share[[#This Row],[Station]],'[1]Reach and Share'!$A$1:$C$562,3,0)</f>
        <v>0</v>
      </c>
      <c r="G286" s="2">
        <f>Share[[#This Row],[Q1''2025]]-Share[[#This Row],[Q4''2024]]</f>
        <v>0</v>
      </c>
    </row>
    <row r="287" spans="1:7" x14ac:dyDescent="0.45">
      <c r="A287" s="3" t="s">
        <v>316</v>
      </c>
      <c r="B287" s="2">
        <v>0</v>
      </c>
      <c r="C287" s="2">
        <v>0</v>
      </c>
      <c r="D287" s="2">
        <v>0</v>
      </c>
      <c r="E287" s="2">
        <v>0</v>
      </c>
      <c r="F287" s="2">
        <f>VLOOKUP(Share[[#This Row],[Station]],'[1]Reach and Share'!$A$1:$C$562,3,0)</f>
        <v>0</v>
      </c>
      <c r="G287" s="2">
        <f>Share[[#This Row],[Q1''2025]]-Share[[#This Row],[Q4''2024]]</f>
        <v>0</v>
      </c>
    </row>
    <row r="288" spans="1:7" x14ac:dyDescent="0.45">
      <c r="A288" s="3" t="s">
        <v>439</v>
      </c>
      <c r="B288" s="2">
        <v>0</v>
      </c>
      <c r="C288" s="2">
        <v>0</v>
      </c>
      <c r="D288" s="2">
        <v>0</v>
      </c>
      <c r="E288" s="2">
        <v>0</v>
      </c>
      <c r="F288" s="2">
        <f>VLOOKUP(Share[[#This Row],[Station]],'[1]Reach and Share'!$A$1:$C$562,3,0)</f>
        <v>0</v>
      </c>
      <c r="G288" s="2">
        <f>Share[[#This Row],[Q1''2025]]-Share[[#This Row],[Q4''2024]]</f>
        <v>0</v>
      </c>
    </row>
    <row r="289" spans="1:7" x14ac:dyDescent="0.45">
      <c r="A289" s="3" t="s">
        <v>256</v>
      </c>
      <c r="B289" s="2">
        <v>0</v>
      </c>
      <c r="C289" s="2">
        <v>0</v>
      </c>
      <c r="D289" s="2">
        <v>1.112214498510427E-3</v>
      </c>
      <c r="E289" s="2">
        <v>0</v>
      </c>
      <c r="F289" s="2">
        <f>VLOOKUP(Share[[#This Row],[Station]],'[1]Reach and Share'!$A$1:$C$562,3,0)</f>
        <v>0</v>
      </c>
      <c r="G289" s="2">
        <f>Share[[#This Row],[Q1''2025]]-Share[[#This Row],[Q4''2024]]</f>
        <v>0</v>
      </c>
    </row>
    <row r="290" spans="1:7" x14ac:dyDescent="0.45">
      <c r="A290" s="3" t="s">
        <v>255</v>
      </c>
      <c r="B290" s="2">
        <v>0</v>
      </c>
      <c r="C290" s="2">
        <v>0</v>
      </c>
      <c r="D290" s="2">
        <v>0</v>
      </c>
      <c r="E290" s="2">
        <v>0</v>
      </c>
      <c r="F290" s="2">
        <f>VLOOKUP(Share[[#This Row],[Station]],'[1]Reach and Share'!$A$1:$C$562,3,0)</f>
        <v>0</v>
      </c>
      <c r="G290" s="2">
        <f>Share[[#This Row],[Q1''2025]]-Share[[#This Row],[Q4''2024]]</f>
        <v>0</v>
      </c>
    </row>
    <row r="291" spans="1:7" x14ac:dyDescent="0.45">
      <c r="A291" s="3" t="s">
        <v>257</v>
      </c>
      <c r="B291" s="2">
        <v>0</v>
      </c>
      <c r="C291" s="2">
        <v>0</v>
      </c>
      <c r="D291" s="2">
        <v>0</v>
      </c>
      <c r="E291" s="2">
        <v>0</v>
      </c>
      <c r="F291" s="2">
        <f>VLOOKUP(Share[[#This Row],[Station]],'[1]Reach and Share'!$A$1:$C$562,3,0)</f>
        <v>0</v>
      </c>
      <c r="G291" s="2">
        <f>Share[[#This Row],[Q1''2025]]-Share[[#This Row],[Q4''2024]]</f>
        <v>0</v>
      </c>
    </row>
    <row r="292" spans="1:7" x14ac:dyDescent="0.45">
      <c r="A292" s="3" t="s">
        <v>259</v>
      </c>
      <c r="B292" s="2">
        <v>0</v>
      </c>
      <c r="C292" s="2">
        <v>0</v>
      </c>
      <c r="D292" s="2">
        <v>0</v>
      </c>
      <c r="E292" s="2">
        <v>0</v>
      </c>
      <c r="F292" s="2">
        <f>VLOOKUP(Share[[#This Row],[Station]],'[1]Reach and Share'!$A$1:$C$562,3,0)</f>
        <v>0</v>
      </c>
      <c r="G292" s="2">
        <f>Share[[#This Row],[Q1''2025]]-Share[[#This Row],[Q4''2024]]</f>
        <v>0</v>
      </c>
    </row>
    <row r="293" spans="1:7" x14ac:dyDescent="0.45">
      <c r="A293" s="3" t="s">
        <v>258</v>
      </c>
      <c r="B293" s="2">
        <v>0</v>
      </c>
      <c r="C293" s="2">
        <v>0</v>
      </c>
      <c r="D293" s="2">
        <v>0</v>
      </c>
      <c r="E293" s="2">
        <v>0</v>
      </c>
      <c r="F293" s="2">
        <f>VLOOKUP(Share[[#This Row],[Station]],'[1]Reach and Share'!$A$1:$C$562,3,0)</f>
        <v>0</v>
      </c>
      <c r="G293" s="2">
        <f>Share[[#This Row],[Q1''2025]]-Share[[#This Row],[Q4''2024]]</f>
        <v>0</v>
      </c>
    </row>
    <row r="294" spans="1:7" x14ac:dyDescent="0.45">
      <c r="A294" s="3" t="s">
        <v>511</v>
      </c>
      <c r="B294" s="2">
        <v>0</v>
      </c>
      <c r="C294" s="2">
        <v>0</v>
      </c>
      <c r="D294" s="2">
        <v>0</v>
      </c>
      <c r="E294" s="2">
        <v>0</v>
      </c>
      <c r="F294" s="2">
        <f>VLOOKUP(Share[[#This Row],[Station]],'[1]Reach and Share'!$A$1:$C$562,3,0)</f>
        <v>0</v>
      </c>
      <c r="G294" s="2">
        <f>Share[[#This Row],[Q1''2025]]-Share[[#This Row],[Q4''2024]]</f>
        <v>0</v>
      </c>
    </row>
    <row r="295" spans="1:7" x14ac:dyDescent="0.45">
      <c r="A295" s="3" t="s">
        <v>246</v>
      </c>
      <c r="B295" s="2">
        <v>0</v>
      </c>
      <c r="C295" s="2">
        <v>0</v>
      </c>
      <c r="D295" s="2">
        <v>0</v>
      </c>
      <c r="E295" s="2">
        <v>0</v>
      </c>
      <c r="F295" s="2">
        <f>VLOOKUP(Share[[#This Row],[Station]],'[1]Reach and Share'!$A$1:$C$562,3,0)</f>
        <v>0</v>
      </c>
      <c r="G295" s="2">
        <f>Share[[#This Row],[Q1''2025]]-Share[[#This Row],[Q4''2024]]</f>
        <v>0</v>
      </c>
    </row>
    <row r="296" spans="1:7" x14ac:dyDescent="0.45">
      <c r="A296" s="3" t="s">
        <v>447</v>
      </c>
      <c r="B296" s="2">
        <v>0</v>
      </c>
      <c r="C296" s="2">
        <v>0</v>
      </c>
      <c r="D296" s="2">
        <v>0</v>
      </c>
      <c r="E296" s="2">
        <v>0</v>
      </c>
      <c r="F296" s="2">
        <f>VLOOKUP(Share[[#This Row],[Station]],'[1]Reach and Share'!$A$1:$C$562,3,0)</f>
        <v>0</v>
      </c>
      <c r="G296" s="2">
        <f>Share[[#This Row],[Q1''2025]]-Share[[#This Row],[Q4''2024]]</f>
        <v>0</v>
      </c>
    </row>
    <row r="297" spans="1:7" x14ac:dyDescent="0.45">
      <c r="A297" s="3" t="s">
        <v>253</v>
      </c>
      <c r="B297" s="2">
        <v>0</v>
      </c>
      <c r="C297" s="2">
        <v>0</v>
      </c>
      <c r="D297" s="2">
        <v>0</v>
      </c>
      <c r="E297" s="2">
        <v>0</v>
      </c>
      <c r="F297" s="2">
        <f>VLOOKUP(Share[[#This Row],[Station]],'[1]Reach and Share'!$A$1:$C$562,3,0)</f>
        <v>0</v>
      </c>
      <c r="G297" s="2">
        <f>Share[[#This Row],[Q1''2025]]-Share[[#This Row],[Q4''2024]]</f>
        <v>0</v>
      </c>
    </row>
    <row r="298" spans="1:7" x14ac:dyDescent="0.45">
      <c r="A298" s="3" t="s">
        <v>464</v>
      </c>
      <c r="B298" s="2">
        <v>0</v>
      </c>
      <c r="C298" s="2">
        <v>0</v>
      </c>
      <c r="D298" s="2">
        <v>0</v>
      </c>
      <c r="E298" s="2">
        <v>0</v>
      </c>
      <c r="F298" s="2">
        <f>VLOOKUP(Share[[#This Row],[Station]],'[1]Reach and Share'!$A$1:$C$562,3,0)</f>
        <v>0</v>
      </c>
      <c r="G298" s="2">
        <f>Share[[#This Row],[Q1''2025]]-Share[[#This Row],[Q4''2024]]</f>
        <v>0</v>
      </c>
    </row>
    <row r="299" spans="1:7" x14ac:dyDescent="0.45">
      <c r="A299" s="3" t="s">
        <v>254</v>
      </c>
      <c r="B299" s="2">
        <v>0</v>
      </c>
      <c r="C299" s="2">
        <v>0</v>
      </c>
      <c r="D299" s="2">
        <v>0</v>
      </c>
      <c r="E299" s="2">
        <v>0</v>
      </c>
      <c r="F299" s="2">
        <f>VLOOKUP(Share[[#This Row],[Station]],'[1]Reach and Share'!$A$1:$C$562,3,0)</f>
        <v>0</v>
      </c>
      <c r="G299" s="2">
        <f>Share[[#This Row],[Q1''2025]]-Share[[#This Row],[Q4''2024]]</f>
        <v>0</v>
      </c>
    </row>
    <row r="300" spans="1:7" x14ac:dyDescent="0.45">
      <c r="A300" s="3" t="s">
        <v>26</v>
      </c>
      <c r="B300" s="2">
        <v>7.3416161823595845E-3</v>
      </c>
      <c r="C300" s="2">
        <v>0</v>
      </c>
      <c r="D300" s="2">
        <v>0</v>
      </c>
      <c r="E300" s="2">
        <v>0</v>
      </c>
      <c r="F300" s="2">
        <f>VLOOKUP(Share[[#This Row],[Station]],'[1]Reach and Share'!$A$1:$C$562,3,0)</f>
        <v>0</v>
      </c>
      <c r="G300" s="2">
        <f>Share[[#This Row],[Q1''2025]]-Share[[#This Row],[Q4''2024]]</f>
        <v>0</v>
      </c>
    </row>
    <row r="301" spans="1:7" x14ac:dyDescent="0.45">
      <c r="A301" s="3" t="s">
        <v>434</v>
      </c>
      <c r="B301" s="2">
        <v>0</v>
      </c>
      <c r="C301" s="2">
        <v>0</v>
      </c>
      <c r="D301" s="2">
        <v>0</v>
      </c>
      <c r="E301" s="2">
        <v>0</v>
      </c>
      <c r="F301" s="2">
        <f>VLOOKUP(Share[[#This Row],[Station]],'[1]Reach and Share'!$A$1:$C$562,3,0)</f>
        <v>0</v>
      </c>
      <c r="G301" s="2">
        <f>Share[[#This Row],[Q1''2025]]-Share[[#This Row],[Q4''2024]]</f>
        <v>0</v>
      </c>
    </row>
    <row r="302" spans="1:7" x14ac:dyDescent="0.45">
      <c r="A302" s="3" t="s">
        <v>448</v>
      </c>
      <c r="B302" s="2">
        <v>0</v>
      </c>
      <c r="C302" s="2">
        <v>0</v>
      </c>
      <c r="D302" s="2">
        <v>0</v>
      </c>
      <c r="E302" s="2">
        <v>0</v>
      </c>
      <c r="F302" s="2">
        <f>VLOOKUP(Share[[#This Row],[Station]],'[1]Reach and Share'!$A$1:$C$562,3,0)</f>
        <v>0</v>
      </c>
      <c r="G302" s="2">
        <f>Share[[#This Row],[Q1''2025]]-Share[[#This Row],[Q4''2024]]</f>
        <v>0</v>
      </c>
    </row>
    <row r="303" spans="1:7" x14ac:dyDescent="0.45">
      <c r="A303" s="3" t="s">
        <v>231</v>
      </c>
      <c r="B303" s="2">
        <v>0</v>
      </c>
      <c r="C303" s="2">
        <v>0</v>
      </c>
      <c r="D303" s="2">
        <v>0</v>
      </c>
      <c r="E303" s="2">
        <v>0</v>
      </c>
      <c r="F303" s="2">
        <f>VLOOKUP(Share[[#This Row],[Station]],'[1]Reach and Share'!$A$1:$C$562,3,0)</f>
        <v>0</v>
      </c>
      <c r="G303" s="2">
        <f>Share[[#This Row],[Q1''2025]]-Share[[#This Row],[Q4''2024]]</f>
        <v>0</v>
      </c>
    </row>
    <row r="304" spans="1:7" x14ac:dyDescent="0.45">
      <c r="A304" s="3" t="s">
        <v>498</v>
      </c>
      <c r="B304" s="2">
        <v>0</v>
      </c>
      <c r="C304" s="2">
        <v>0</v>
      </c>
      <c r="D304" s="2">
        <v>0</v>
      </c>
      <c r="E304" s="2">
        <v>0</v>
      </c>
      <c r="F304" s="2">
        <f>VLOOKUP(Share[[#This Row],[Station]],'[1]Reach and Share'!$A$1:$C$562,3,0)</f>
        <v>0</v>
      </c>
      <c r="G304" s="2">
        <f>Share[[#This Row],[Q1''2025]]-Share[[#This Row],[Q4''2024]]</f>
        <v>0</v>
      </c>
    </row>
    <row r="305" spans="1:7" x14ac:dyDescent="0.45">
      <c r="A305" s="3" t="s">
        <v>170</v>
      </c>
      <c r="B305" s="2">
        <v>0</v>
      </c>
      <c r="C305" s="2">
        <v>0</v>
      </c>
      <c r="D305" s="2">
        <v>0</v>
      </c>
      <c r="E305" s="2">
        <v>0</v>
      </c>
      <c r="F305" s="2">
        <f>VLOOKUP(Share[[#This Row],[Station]],'[1]Reach and Share'!$A$1:$C$562,3,0)</f>
        <v>0</v>
      </c>
      <c r="G305" s="2">
        <f>Share[[#This Row],[Q1''2025]]-Share[[#This Row],[Q4''2024]]</f>
        <v>0</v>
      </c>
    </row>
    <row r="306" spans="1:7" x14ac:dyDescent="0.45">
      <c r="A306" s="3" t="s">
        <v>81</v>
      </c>
      <c r="B306" s="2">
        <v>0</v>
      </c>
      <c r="C306" s="2">
        <v>0</v>
      </c>
      <c r="D306" s="2">
        <v>0</v>
      </c>
      <c r="E306" s="2">
        <v>0</v>
      </c>
      <c r="F306" s="2">
        <f>VLOOKUP(Share[[#This Row],[Station]],'[1]Reach and Share'!$A$1:$C$562,3,0)</f>
        <v>0</v>
      </c>
      <c r="G306" s="2">
        <f>Share[[#This Row],[Q1''2025]]-Share[[#This Row],[Q4''2024]]</f>
        <v>0</v>
      </c>
    </row>
    <row r="307" spans="1:7" x14ac:dyDescent="0.45">
      <c r="A307" s="3" t="s">
        <v>228</v>
      </c>
      <c r="B307" s="2">
        <v>0</v>
      </c>
      <c r="C307" s="2">
        <v>0</v>
      </c>
      <c r="D307" s="2">
        <v>0</v>
      </c>
      <c r="E307" s="2">
        <v>0</v>
      </c>
      <c r="F307" s="2">
        <f>VLOOKUP(Share[[#This Row],[Station]],'[1]Reach and Share'!$A$1:$C$562,3,0)</f>
        <v>0</v>
      </c>
      <c r="G307" s="2">
        <f>Share[[#This Row],[Q1''2025]]-Share[[#This Row],[Q4''2024]]</f>
        <v>0</v>
      </c>
    </row>
    <row r="308" spans="1:7" x14ac:dyDescent="0.45">
      <c r="A308" s="3" t="s">
        <v>164</v>
      </c>
      <c r="B308" s="2">
        <v>0</v>
      </c>
      <c r="C308" s="2">
        <v>0</v>
      </c>
      <c r="D308" s="2">
        <v>0</v>
      </c>
      <c r="E308" s="2">
        <v>0</v>
      </c>
      <c r="F308" s="2">
        <f>VLOOKUP(Share[[#This Row],[Station]],'[1]Reach and Share'!$A$1:$C$562,3,0)</f>
        <v>0</v>
      </c>
      <c r="G308" s="2">
        <f>Share[[#This Row],[Q1''2025]]-Share[[#This Row],[Q4''2024]]</f>
        <v>0</v>
      </c>
    </row>
    <row r="309" spans="1:7" x14ac:dyDescent="0.45">
      <c r="A309" s="3" t="s">
        <v>262</v>
      </c>
      <c r="B309" s="2">
        <v>0</v>
      </c>
      <c r="C309" s="2">
        <v>0</v>
      </c>
      <c r="D309" s="2">
        <v>0</v>
      </c>
      <c r="E309" s="2">
        <v>0</v>
      </c>
      <c r="F309" s="2">
        <f>VLOOKUP(Share[[#This Row],[Station]],'[1]Reach and Share'!$A$1:$C$562,3,0)</f>
        <v>0</v>
      </c>
      <c r="G309" s="2">
        <f>Share[[#This Row],[Q1''2025]]-Share[[#This Row],[Q4''2024]]</f>
        <v>0</v>
      </c>
    </row>
    <row r="310" spans="1:7" x14ac:dyDescent="0.45">
      <c r="A310" s="3" t="s">
        <v>261</v>
      </c>
      <c r="B310" s="2">
        <v>0</v>
      </c>
      <c r="C310" s="2">
        <v>0</v>
      </c>
      <c r="D310" s="2">
        <v>0</v>
      </c>
      <c r="E310" s="2">
        <v>0</v>
      </c>
      <c r="F310" s="2">
        <f>VLOOKUP(Share[[#This Row],[Station]],'[1]Reach and Share'!$A$1:$C$562,3,0)</f>
        <v>0</v>
      </c>
      <c r="G310" s="2">
        <f>Share[[#This Row],[Q1''2025]]-Share[[#This Row],[Q4''2024]]</f>
        <v>0</v>
      </c>
    </row>
    <row r="311" spans="1:7" x14ac:dyDescent="0.45">
      <c r="A311" s="3" t="s">
        <v>260</v>
      </c>
      <c r="B311" s="2">
        <v>0</v>
      </c>
      <c r="C311" s="2">
        <v>0</v>
      </c>
      <c r="D311" s="2">
        <v>0</v>
      </c>
      <c r="E311" s="2">
        <v>0</v>
      </c>
      <c r="F311" s="2">
        <f>VLOOKUP(Share[[#This Row],[Station]],'[1]Reach and Share'!$A$1:$C$562,3,0)</f>
        <v>0</v>
      </c>
      <c r="G311" s="2">
        <f>Share[[#This Row],[Q1''2025]]-Share[[#This Row],[Q4''2024]]</f>
        <v>0</v>
      </c>
    </row>
    <row r="312" spans="1:7" x14ac:dyDescent="0.45">
      <c r="A312" s="3" t="s">
        <v>480</v>
      </c>
      <c r="B312" s="2">
        <v>0</v>
      </c>
      <c r="C312" s="2">
        <v>0</v>
      </c>
      <c r="D312" s="2">
        <v>0</v>
      </c>
      <c r="E312" s="2">
        <v>0</v>
      </c>
      <c r="F312" s="2">
        <f>VLOOKUP(Share[[#This Row],[Station]],'[1]Reach and Share'!$A$1:$C$562,3,0)</f>
        <v>0</v>
      </c>
      <c r="G312" s="2">
        <f>Share[[#This Row],[Q1''2025]]-Share[[#This Row],[Q4''2024]]</f>
        <v>0</v>
      </c>
    </row>
    <row r="313" spans="1:7" x14ac:dyDescent="0.45">
      <c r="A313" s="3" t="s">
        <v>263</v>
      </c>
      <c r="B313" s="2">
        <v>0</v>
      </c>
      <c r="C313" s="2">
        <v>5.24177696239025E-4</v>
      </c>
      <c r="D313" s="2">
        <v>0</v>
      </c>
      <c r="E313" s="2">
        <v>0</v>
      </c>
      <c r="F313" s="2">
        <f>VLOOKUP(Share[[#This Row],[Station]],'[1]Reach and Share'!$A$1:$C$562,3,0)</f>
        <v>0</v>
      </c>
      <c r="G313" s="2">
        <f>Share[[#This Row],[Q1''2025]]-Share[[#This Row],[Q4''2024]]</f>
        <v>0</v>
      </c>
    </row>
    <row r="314" spans="1:7" x14ac:dyDescent="0.45">
      <c r="A314" s="3" t="s">
        <v>185</v>
      </c>
      <c r="B314" s="2">
        <v>0</v>
      </c>
      <c r="C314" s="2">
        <v>0</v>
      </c>
      <c r="D314" s="2">
        <v>0</v>
      </c>
      <c r="E314" s="2">
        <v>0</v>
      </c>
      <c r="F314" s="2">
        <f>VLOOKUP(Share[[#This Row],[Station]],'[1]Reach and Share'!$A$1:$C$562,3,0)</f>
        <v>0</v>
      </c>
      <c r="G314" s="2">
        <f>Share[[#This Row],[Q1''2025]]-Share[[#This Row],[Q4''2024]]</f>
        <v>0</v>
      </c>
    </row>
    <row r="315" spans="1:7" x14ac:dyDescent="0.45">
      <c r="A315" s="3" t="s">
        <v>174</v>
      </c>
      <c r="B315" s="2">
        <v>0</v>
      </c>
      <c r="C315" s="2">
        <v>0</v>
      </c>
      <c r="D315" s="2">
        <v>0</v>
      </c>
      <c r="E315" s="2">
        <v>0</v>
      </c>
      <c r="F315" s="2">
        <f>VLOOKUP(Share[[#This Row],[Station]],'[1]Reach and Share'!$A$1:$C$562,3,0)</f>
        <v>0</v>
      </c>
      <c r="G315" s="2">
        <f>Share[[#This Row],[Q1''2025]]-Share[[#This Row],[Q4''2024]]</f>
        <v>0</v>
      </c>
    </row>
    <row r="316" spans="1:7" x14ac:dyDescent="0.45">
      <c r="A316" s="3" t="s">
        <v>334</v>
      </c>
      <c r="B316" s="2">
        <v>0</v>
      </c>
      <c r="C316" s="2">
        <v>0</v>
      </c>
      <c r="D316" s="2">
        <v>0</v>
      </c>
      <c r="E316" s="2">
        <v>0</v>
      </c>
      <c r="F316" s="2">
        <f>VLOOKUP(Share[[#This Row],[Station]],'[1]Reach and Share'!$A$1:$C$562,3,0)</f>
        <v>0</v>
      </c>
      <c r="G316" s="2">
        <f>Share[[#This Row],[Q1''2025]]-Share[[#This Row],[Q4''2024]]</f>
        <v>0</v>
      </c>
    </row>
    <row r="317" spans="1:7" x14ac:dyDescent="0.45">
      <c r="A317" s="3" t="s">
        <v>307</v>
      </c>
      <c r="B317" s="2">
        <v>0</v>
      </c>
      <c r="C317" s="2">
        <v>0</v>
      </c>
      <c r="D317" s="2">
        <v>0</v>
      </c>
      <c r="E317" s="2">
        <v>0</v>
      </c>
      <c r="F317" s="2">
        <f>VLOOKUP(Share[[#This Row],[Station]],'[1]Reach and Share'!$A$1:$C$562,3,0)</f>
        <v>0</v>
      </c>
      <c r="G317" s="2">
        <f>Share[[#This Row],[Q1''2025]]-Share[[#This Row],[Q4''2024]]</f>
        <v>0</v>
      </c>
    </row>
    <row r="318" spans="1:7" x14ac:dyDescent="0.45">
      <c r="A318" s="3" t="s">
        <v>488</v>
      </c>
      <c r="B318" s="2">
        <v>0</v>
      </c>
      <c r="C318" s="2">
        <v>0</v>
      </c>
      <c r="D318" s="2">
        <v>0</v>
      </c>
      <c r="E318" s="2">
        <v>0</v>
      </c>
      <c r="F318" s="2">
        <f>VLOOKUP(Share[[#This Row],[Station]],'[1]Reach and Share'!$A$1:$C$562,3,0)</f>
        <v>0</v>
      </c>
      <c r="G318" s="2">
        <f>Share[[#This Row],[Q1''2025]]-Share[[#This Row],[Q4''2024]]</f>
        <v>0</v>
      </c>
    </row>
    <row r="319" spans="1:7" x14ac:dyDescent="0.45">
      <c r="A319" s="3" t="s">
        <v>304</v>
      </c>
      <c r="B319" s="2">
        <v>0</v>
      </c>
      <c r="C319" s="2">
        <v>0</v>
      </c>
      <c r="D319" s="2">
        <v>0</v>
      </c>
      <c r="E319" s="2">
        <v>0</v>
      </c>
      <c r="F319" s="2">
        <f>VLOOKUP(Share[[#This Row],[Station]],'[1]Reach and Share'!$A$1:$C$562,3,0)</f>
        <v>0</v>
      </c>
      <c r="G319" s="2">
        <f>Share[[#This Row],[Q1''2025]]-Share[[#This Row],[Q4''2024]]</f>
        <v>0</v>
      </c>
    </row>
    <row r="320" spans="1:7" x14ac:dyDescent="0.45">
      <c r="A320" s="3" t="s">
        <v>152</v>
      </c>
      <c r="B320" s="2">
        <v>0</v>
      </c>
      <c r="C320" s="2">
        <v>0</v>
      </c>
      <c r="D320" s="2">
        <v>0</v>
      </c>
      <c r="E320" s="2">
        <v>0</v>
      </c>
      <c r="F320" s="2">
        <f>VLOOKUP(Share[[#This Row],[Station]],'[1]Reach and Share'!$A$1:$C$562,3,0)</f>
        <v>0</v>
      </c>
      <c r="G320" s="2">
        <f>Share[[#This Row],[Q1''2025]]-Share[[#This Row],[Q4''2024]]</f>
        <v>0</v>
      </c>
    </row>
    <row r="321" spans="1:7" x14ac:dyDescent="0.45">
      <c r="A321" s="3" t="s">
        <v>149</v>
      </c>
      <c r="B321" s="2">
        <v>0</v>
      </c>
      <c r="C321" s="2">
        <v>0</v>
      </c>
      <c r="D321" s="2">
        <v>0</v>
      </c>
      <c r="E321" s="2">
        <v>0</v>
      </c>
      <c r="F321" s="2">
        <f>VLOOKUP(Share[[#This Row],[Station]],'[1]Reach and Share'!$A$1:$C$562,3,0)</f>
        <v>0</v>
      </c>
      <c r="G321" s="2">
        <f>Share[[#This Row],[Q1''2025]]-Share[[#This Row],[Q4''2024]]</f>
        <v>0</v>
      </c>
    </row>
    <row r="322" spans="1:7" x14ac:dyDescent="0.45">
      <c r="A322" s="3" t="s">
        <v>310</v>
      </c>
      <c r="B322" s="2">
        <v>0</v>
      </c>
      <c r="C322" s="2">
        <v>0</v>
      </c>
      <c r="D322" s="2">
        <v>0</v>
      </c>
      <c r="E322" s="2">
        <v>0</v>
      </c>
      <c r="F322" s="2">
        <f>VLOOKUP(Share[[#This Row],[Station]],'[1]Reach and Share'!$A$1:$C$562,3,0)</f>
        <v>0</v>
      </c>
      <c r="G322" s="2">
        <f>Share[[#This Row],[Q1''2025]]-Share[[#This Row],[Q4''2024]]</f>
        <v>0</v>
      </c>
    </row>
    <row r="323" spans="1:7" x14ac:dyDescent="0.45">
      <c r="A323" s="3" t="s">
        <v>309</v>
      </c>
      <c r="B323" s="2">
        <v>0</v>
      </c>
      <c r="C323" s="2">
        <v>0</v>
      </c>
      <c r="D323" s="2">
        <v>3.9721946375372392E-3</v>
      </c>
      <c r="E323" s="2">
        <v>0</v>
      </c>
      <c r="F323" s="2">
        <f>VLOOKUP(Share[[#This Row],[Station]],'[1]Reach and Share'!$A$1:$C$562,3,0)</f>
        <v>0</v>
      </c>
      <c r="G323" s="2">
        <f>Share[[#This Row],[Q1''2025]]-Share[[#This Row],[Q4''2024]]</f>
        <v>0</v>
      </c>
    </row>
    <row r="324" spans="1:7" x14ac:dyDescent="0.45">
      <c r="A324" s="3" t="s">
        <v>235</v>
      </c>
      <c r="B324" s="2">
        <v>0</v>
      </c>
      <c r="C324" s="2">
        <v>0</v>
      </c>
      <c r="D324" s="2">
        <v>0</v>
      </c>
      <c r="E324" s="2">
        <v>0</v>
      </c>
      <c r="F324" s="2">
        <f>VLOOKUP(Share[[#This Row],[Station]],'[1]Reach and Share'!$A$1:$C$562,3,0)</f>
        <v>0</v>
      </c>
      <c r="G324" s="2">
        <f>Share[[#This Row],[Q1''2025]]-Share[[#This Row],[Q4''2024]]</f>
        <v>0</v>
      </c>
    </row>
    <row r="325" spans="1:7" x14ac:dyDescent="0.45">
      <c r="A325" s="3" t="s">
        <v>301</v>
      </c>
      <c r="B325" s="2">
        <v>0</v>
      </c>
      <c r="C325" s="2">
        <v>4.3681474686585421E-4</v>
      </c>
      <c r="D325" s="2">
        <v>0</v>
      </c>
      <c r="E325" s="2">
        <v>0</v>
      </c>
      <c r="F325" s="2">
        <f>VLOOKUP(Share[[#This Row],[Station]],'[1]Reach and Share'!$A$1:$C$562,3,0)</f>
        <v>0</v>
      </c>
      <c r="G325" s="2">
        <f>Share[[#This Row],[Q1''2025]]-Share[[#This Row],[Q4''2024]]</f>
        <v>0</v>
      </c>
    </row>
    <row r="326" spans="1:7" x14ac:dyDescent="0.45">
      <c r="A326" s="3" t="s">
        <v>300</v>
      </c>
      <c r="B326" s="2">
        <v>0</v>
      </c>
      <c r="C326" s="2">
        <v>0</v>
      </c>
      <c r="D326" s="2">
        <v>0</v>
      </c>
      <c r="E326" s="2">
        <v>0</v>
      </c>
      <c r="F326" s="2">
        <f>VLOOKUP(Share[[#This Row],[Station]],'[1]Reach and Share'!$A$1:$C$562,3,0)</f>
        <v>0</v>
      </c>
      <c r="G326" s="2">
        <f>Share[[#This Row],[Q1''2025]]-Share[[#This Row],[Q4''2024]]</f>
        <v>0</v>
      </c>
    </row>
    <row r="327" spans="1:7" x14ac:dyDescent="0.45">
      <c r="A327" s="3" t="s">
        <v>16</v>
      </c>
      <c r="B327" s="2">
        <v>1.7147551083273441E-2</v>
      </c>
      <c r="C327" s="2">
        <v>0</v>
      </c>
      <c r="D327" s="2">
        <v>0</v>
      </c>
      <c r="E327" s="2">
        <v>0</v>
      </c>
      <c r="F327" s="2">
        <f>VLOOKUP(Share[[#This Row],[Station]],'[1]Reach and Share'!$A$1:$C$562,3,0)</f>
        <v>0</v>
      </c>
      <c r="G327" s="2">
        <f>Share[[#This Row],[Q1''2025]]-Share[[#This Row],[Q4''2024]]</f>
        <v>0</v>
      </c>
    </row>
    <row r="328" spans="1:7" x14ac:dyDescent="0.45">
      <c r="A328" s="3" t="s">
        <v>302</v>
      </c>
      <c r="B328" s="2">
        <v>0</v>
      </c>
      <c r="C328" s="2">
        <v>0</v>
      </c>
      <c r="D328" s="2">
        <v>0</v>
      </c>
      <c r="E328" s="2">
        <v>0</v>
      </c>
      <c r="F328" s="2">
        <f>VLOOKUP(Share[[#This Row],[Station]],'[1]Reach and Share'!$A$1:$C$562,3,0)</f>
        <v>0</v>
      </c>
      <c r="G328" s="2">
        <f>Share[[#This Row],[Q1''2025]]-Share[[#This Row],[Q4''2024]]</f>
        <v>0</v>
      </c>
    </row>
    <row r="329" spans="1:7" x14ac:dyDescent="0.45">
      <c r="A329" s="3" t="s">
        <v>80</v>
      </c>
      <c r="B329" s="2">
        <v>0</v>
      </c>
      <c r="C329" s="2">
        <v>0</v>
      </c>
      <c r="D329" s="2">
        <v>0</v>
      </c>
      <c r="E329" s="2">
        <v>0</v>
      </c>
      <c r="F329" s="2">
        <f>VLOOKUP(Share[[#This Row],[Station]],'[1]Reach and Share'!$A$1:$C$562,3,0)</f>
        <v>0</v>
      </c>
      <c r="G329" s="2">
        <f>Share[[#This Row],[Q1''2025]]-Share[[#This Row],[Q4''2024]]</f>
        <v>0</v>
      </c>
    </row>
    <row r="330" spans="1:7" x14ac:dyDescent="0.45">
      <c r="A330" s="3" t="s">
        <v>292</v>
      </c>
      <c r="B330" s="2">
        <v>0</v>
      </c>
      <c r="C330" s="2">
        <v>0</v>
      </c>
      <c r="D330" s="2">
        <v>0</v>
      </c>
      <c r="E330" s="2">
        <v>0</v>
      </c>
      <c r="F330" s="2">
        <f>VLOOKUP(Share[[#This Row],[Station]],'[1]Reach and Share'!$A$1:$C$562,3,0)</f>
        <v>0</v>
      </c>
      <c r="G330" s="2">
        <f>Share[[#This Row],[Q1''2025]]-Share[[#This Row],[Q4''2024]]</f>
        <v>0</v>
      </c>
    </row>
    <row r="331" spans="1:7" x14ac:dyDescent="0.45">
      <c r="A331" s="3" t="s">
        <v>487</v>
      </c>
      <c r="B331" s="2">
        <v>0</v>
      </c>
      <c r="C331" s="2">
        <v>0</v>
      </c>
      <c r="D331" s="2">
        <v>0</v>
      </c>
      <c r="E331" s="2">
        <v>0</v>
      </c>
      <c r="F331" s="2">
        <f>VLOOKUP(Share[[#This Row],[Station]],'[1]Reach and Share'!$A$1:$C$562,3,0)</f>
        <v>0</v>
      </c>
      <c r="G331" s="2">
        <f>Share[[#This Row],[Q1''2025]]-Share[[#This Row],[Q4''2024]]</f>
        <v>0</v>
      </c>
    </row>
    <row r="332" spans="1:7" x14ac:dyDescent="0.45">
      <c r="A332" s="3" t="s">
        <v>499</v>
      </c>
      <c r="B332" s="2">
        <v>0</v>
      </c>
      <c r="C332" s="2">
        <v>0</v>
      </c>
      <c r="D332" s="2">
        <v>0</v>
      </c>
      <c r="E332" s="2">
        <v>0</v>
      </c>
      <c r="F332" s="2">
        <f>VLOOKUP(Share[[#This Row],[Station]],'[1]Reach and Share'!$A$1:$C$562,3,0)</f>
        <v>0</v>
      </c>
      <c r="G332" s="2">
        <f>Share[[#This Row],[Q1''2025]]-Share[[#This Row],[Q4''2024]]</f>
        <v>0</v>
      </c>
    </row>
    <row r="333" spans="1:7" x14ac:dyDescent="0.45">
      <c r="A333" s="3" t="s">
        <v>312</v>
      </c>
      <c r="B333" s="2">
        <v>0</v>
      </c>
      <c r="C333" s="2">
        <v>0</v>
      </c>
      <c r="D333" s="2">
        <v>0</v>
      </c>
      <c r="E333" s="2">
        <v>0</v>
      </c>
      <c r="F333" s="2">
        <f>VLOOKUP(Share[[#This Row],[Station]],'[1]Reach and Share'!$A$1:$C$562,3,0)</f>
        <v>0</v>
      </c>
      <c r="G333" s="2">
        <f>Share[[#This Row],[Q1''2025]]-Share[[#This Row],[Q4''2024]]</f>
        <v>0</v>
      </c>
    </row>
    <row r="334" spans="1:7" x14ac:dyDescent="0.45">
      <c r="A334" s="3" t="s">
        <v>306</v>
      </c>
      <c r="B334" s="2">
        <v>0</v>
      </c>
      <c r="C334" s="2">
        <v>0</v>
      </c>
      <c r="D334" s="2">
        <v>0</v>
      </c>
      <c r="E334" s="2">
        <v>0</v>
      </c>
      <c r="F334" s="2">
        <f>VLOOKUP(Share[[#This Row],[Station]],'[1]Reach and Share'!$A$1:$C$562,3,0)</f>
        <v>0</v>
      </c>
      <c r="G334" s="2">
        <f>Share[[#This Row],[Q1''2025]]-Share[[#This Row],[Q4''2024]]</f>
        <v>0</v>
      </c>
    </row>
    <row r="335" spans="1:7" x14ac:dyDescent="0.45">
      <c r="A335" s="3" t="s">
        <v>513</v>
      </c>
      <c r="B335" s="2">
        <v>0</v>
      </c>
      <c r="C335" s="2">
        <v>0</v>
      </c>
      <c r="D335" s="2">
        <v>0</v>
      </c>
      <c r="E335" s="2">
        <v>0</v>
      </c>
      <c r="F335" s="2">
        <f>VLOOKUP(Share[[#This Row],[Station]],'[1]Reach and Share'!$A$1:$C$562,3,0)</f>
        <v>0</v>
      </c>
      <c r="G335" s="2">
        <f>Share[[#This Row],[Q1''2025]]-Share[[#This Row],[Q4''2024]]</f>
        <v>0</v>
      </c>
    </row>
    <row r="336" spans="1:7" x14ac:dyDescent="0.45">
      <c r="A336" s="3" t="s">
        <v>512</v>
      </c>
      <c r="B336" s="2">
        <v>0</v>
      </c>
      <c r="C336" s="2">
        <v>0</v>
      </c>
      <c r="D336" s="2">
        <v>0</v>
      </c>
      <c r="E336" s="2">
        <v>0</v>
      </c>
      <c r="F336" s="2">
        <f>VLOOKUP(Share[[#This Row],[Station]],'[1]Reach and Share'!$A$1:$C$562,3,0)</f>
        <v>0</v>
      </c>
      <c r="G336" s="2">
        <f>Share[[#This Row],[Q1''2025]]-Share[[#This Row],[Q4''2024]]</f>
        <v>0</v>
      </c>
    </row>
    <row r="337" spans="1:7" x14ac:dyDescent="0.45">
      <c r="A337" s="3" t="s">
        <v>505</v>
      </c>
      <c r="B337" s="2">
        <v>0</v>
      </c>
      <c r="C337" s="2">
        <v>0</v>
      </c>
      <c r="D337" s="2">
        <v>0</v>
      </c>
      <c r="E337" s="2">
        <v>0</v>
      </c>
      <c r="F337" s="2">
        <f>VLOOKUP(Share[[#This Row],[Station]],'[1]Reach and Share'!$A$1:$C$562,3,0)</f>
        <v>0</v>
      </c>
      <c r="G337" s="2">
        <f>Share[[#This Row],[Q1''2025]]-Share[[#This Row],[Q4''2024]]</f>
        <v>0</v>
      </c>
    </row>
    <row r="338" spans="1:7" x14ac:dyDescent="0.45">
      <c r="A338" s="3" t="s">
        <v>89</v>
      </c>
      <c r="B338" s="2">
        <v>0</v>
      </c>
      <c r="C338" s="2">
        <v>0</v>
      </c>
      <c r="D338" s="2">
        <v>0</v>
      </c>
      <c r="E338" s="2">
        <v>0</v>
      </c>
      <c r="F338" s="2">
        <f>VLOOKUP(Share[[#This Row],[Station]],'[1]Reach and Share'!$A$1:$C$562,3,0)</f>
        <v>0</v>
      </c>
      <c r="G338" s="2">
        <f>Share[[#This Row],[Q1''2025]]-Share[[#This Row],[Q4''2024]]</f>
        <v>0</v>
      </c>
    </row>
    <row r="339" spans="1:7" x14ac:dyDescent="0.45">
      <c r="A339" s="3" t="s">
        <v>84</v>
      </c>
      <c r="B339" s="2">
        <v>0</v>
      </c>
      <c r="C339" s="2">
        <v>0</v>
      </c>
      <c r="D339" s="2">
        <v>0</v>
      </c>
      <c r="E339" s="2">
        <v>0</v>
      </c>
      <c r="F339" s="2">
        <f>VLOOKUP(Share[[#This Row],[Station]],'[1]Reach and Share'!$A$1:$C$562,3,0)</f>
        <v>0</v>
      </c>
      <c r="G339" s="2">
        <f>Share[[#This Row],[Q1''2025]]-Share[[#This Row],[Q4''2024]]</f>
        <v>0</v>
      </c>
    </row>
    <row r="340" spans="1:7" x14ac:dyDescent="0.45">
      <c r="A340" s="3" t="s">
        <v>311</v>
      </c>
      <c r="B340" s="2">
        <v>0</v>
      </c>
      <c r="C340" s="2">
        <v>0</v>
      </c>
      <c r="D340" s="2">
        <v>0</v>
      </c>
      <c r="E340" s="2">
        <v>0</v>
      </c>
      <c r="F340" s="2">
        <f>VLOOKUP(Share[[#This Row],[Station]],'[1]Reach and Share'!$A$1:$C$562,3,0)</f>
        <v>0</v>
      </c>
      <c r="G340" s="2">
        <f>Share[[#This Row],[Q1''2025]]-Share[[#This Row],[Q4''2024]]</f>
        <v>0</v>
      </c>
    </row>
    <row r="341" spans="1:7" x14ac:dyDescent="0.45">
      <c r="A341" s="3" t="s">
        <v>148</v>
      </c>
      <c r="B341" s="2">
        <v>0</v>
      </c>
      <c r="C341" s="2">
        <v>0</v>
      </c>
      <c r="D341" s="2">
        <v>0</v>
      </c>
      <c r="E341" s="2">
        <v>0</v>
      </c>
      <c r="F341" s="2">
        <f>VLOOKUP(Share[[#This Row],[Station]],'[1]Reach and Share'!$A$1:$C$562,3,0)</f>
        <v>0</v>
      </c>
      <c r="G341" s="2">
        <f>Share[[#This Row],[Q1''2025]]-Share[[#This Row],[Q4''2024]]</f>
        <v>0</v>
      </c>
    </row>
    <row r="342" spans="1:7" x14ac:dyDescent="0.45">
      <c r="A342" s="3" t="s">
        <v>486</v>
      </c>
      <c r="B342" s="2">
        <v>0</v>
      </c>
      <c r="C342" s="2">
        <v>0</v>
      </c>
      <c r="D342" s="2">
        <v>0</v>
      </c>
      <c r="E342" s="2">
        <v>0</v>
      </c>
      <c r="F342" s="2">
        <f>VLOOKUP(Share[[#This Row],[Station]],'[1]Reach and Share'!$A$1:$C$562,3,0)</f>
        <v>0</v>
      </c>
      <c r="G342" s="2">
        <f>Share[[#This Row],[Q1''2025]]-Share[[#This Row],[Q4''2024]]</f>
        <v>0</v>
      </c>
    </row>
    <row r="343" spans="1:7" x14ac:dyDescent="0.45">
      <c r="A343" s="3" t="s">
        <v>85</v>
      </c>
      <c r="B343" s="2">
        <v>0</v>
      </c>
      <c r="C343" s="2">
        <v>0</v>
      </c>
      <c r="D343" s="2">
        <v>0</v>
      </c>
      <c r="E343" s="2">
        <v>0</v>
      </c>
      <c r="F343" s="2">
        <f>VLOOKUP(Share[[#This Row],[Station]],'[1]Reach and Share'!$A$1:$C$562,3,0)</f>
        <v>0</v>
      </c>
      <c r="G343" s="2">
        <f>Share[[#This Row],[Q1''2025]]-Share[[#This Row],[Q4''2024]]</f>
        <v>0</v>
      </c>
    </row>
    <row r="344" spans="1:7" x14ac:dyDescent="0.45">
      <c r="A344" s="3" t="s">
        <v>75</v>
      </c>
      <c r="B344" s="2">
        <v>0</v>
      </c>
      <c r="C344" s="2">
        <v>0</v>
      </c>
      <c r="D344" s="2">
        <v>0</v>
      </c>
      <c r="E344" s="2">
        <v>0</v>
      </c>
      <c r="F344" s="2">
        <f>VLOOKUP(Share[[#This Row],[Station]],'[1]Reach and Share'!$A$1:$C$562,3,0)</f>
        <v>0</v>
      </c>
      <c r="G344" s="2">
        <f>Share[[#This Row],[Q1''2025]]-Share[[#This Row],[Q4''2024]]</f>
        <v>0</v>
      </c>
    </row>
    <row r="345" spans="1:7" x14ac:dyDescent="0.45">
      <c r="A345" s="3" t="s">
        <v>218</v>
      </c>
      <c r="B345" s="2">
        <v>0</v>
      </c>
      <c r="C345" s="2">
        <v>1.1793998165378059E-3</v>
      </c>
      <c r="D345" s="2">
        <v>0</v>
      </c>
      <c r="E345" s="2">
        <v>0</v>
      </c>
      <c r="F345" s="2">
        <f>VLOOKUP(Share[[#This Row],[Station]],'[1]Reach and Share'!$A$1:$C$562,3,0)</f>
        <v>0</v>
      </c>
      <c r="G345" s="2">
        <f>Share[[#This Row],[Q1''2025]]-Share[[#This Row],[Q4''2024]]</f>
        <v>0</v>
      </c>
    </row>
    <row r="346" spans="1:7" x14ac:dyDescent="0.45">
      <c r="A346" s="3" t="s">
        <v>333</v>
      </c>
      <c r="B346" s="2">
        <v>0</v>
      </c>
      <c r="C346" s="2">
        <v>0</v>
      </c>
      <c r="D346" s="2">
        <v>0</v>
      </c>
      <c r="E346" s="2">
        <v>0</v>
      </c>
      <c r="F346" s="2">
        <f>VLOOKUP(Share[[#This Row],[Station]],'[1]Reach and Share'!$A$1:$C$562,3,0)</f>
        <v>0</v>
      </c>
      <c r="G346" s="2">
        <f>Share[[#This Row],[Q1''2025]]-Share[[#This Row],[Q4''2024]]</f>
        <v>0</v>
      </c>
    </row>
    <row r="347" spans="1:7" x14ac:dyDescent="0.45">
      <c r="A347" s="3" t="s">
        <v>194</v>
      </c>
      <c r="B347" s="2">
        <v>0</v>
      </c>
      <c r="C347" s="2">
        <v>0</v>
      </c>
      <c r="D347" s="2">
        <v>0</v>
      </c>
      <c r="E347" s="2">
        <v>0</v>
      </c>
      <c r="F347" s="2">
        <f>VLOOKUP(Share[[#This Row],[Station]],'[1]Reach and Share'!$A$1:$C$562,3,0)</f>
        <v>0</v>
      </c>
      <c r="G347" s="2">
        <f>Share[[#This Row],[Q1''2025]]-Share[[#This Row],[Q4''2024]]</f>
        <v>0</v>
      </c>
    </row>
    <row r="348" spans="1:7" x14ac:dyDescent="0.45">
      <c r="A348" s="3" t="s">
        <v>88</v>
      </c>
      <c r="B348" s="2">
        <v>0</v>
      </c>
      <c r="C348" s="2">
        <v>0</v>
      </c>
      <c r="D348" s="2">
        <v>0</v>
      </c>
      <c r="E348" s="2">
        <v>0</v>
      </c>
      <c r="F348" s="2">
        <f>VLOOKUP(Share[[#This Row],[Station]],'[1]Reach and Share'!$A$1:$C$562,3,0)</f>
        <v>0</v>
      </c>
      <c r="G348" s="2">
        <f>Share[[#This Row],[Q1''2025]]-Share[[#This Row],[Q4''2024]]</f>
        <v>0</v>
      </c>
    </row>
    <row r="349" spans="1:7" x14ac:dyDescent="0.45">
      <c r="A349" s="3" t="s">
        <v>176</v>
      </c>
      <c r="B349" s="2">
        <v>0</v>
      </c>
      <c r="C349" s="2">
        <v>0</v>
      </c>
      <c r="D349" s="2">
        <v>0</v>
      </c>
      <c r="E349" s="2">
        <v>0</v>
      </c>
      <c r="F349" s="2">
        <f>VLOOKUP(Share[[#This Row],[Station]],'[1]Reach and Share'!$A$1:$C$562,3,0)</f>
        <v>0</v>
      </c>
      <c r="G349" s="2">
        <f>Share[[#This Row],[Q1''2025]]-Share[[#This Row],[Q4''2024]]</f>
        <v>0</v>
      </c>
    </row>
    <row r="350" spans="1:7" x14ac:dyDescent="0.45">
      <c r="A350" s="3" t="s">
        <v>151</v>
      </c>
      <c r="B350" s="2">
        <v>0</v>
      </c>
      <c r="C350" s="2">
        <v>0</v>
      </c>
      <c r="D350" s="2">
        <v>0</v>
      </c>
      <c r="E350" s="2">
        <v>0</v>
      </c>
      <c r="F350" s="2">
        <f>VLOOKUP(Share[[#This Row],[Station]],'[1]Reach and Share'!$A$1:$C$562,3,0)</f>
        <v>0</v>
      </c>
      <c r="G350" s="2">
        <f>Share[[#This Row],[Q1''2025]]-Share[[#This Row],[Q4''2024]]</f>
        <v>0</v>
      </c>
    </row>
    <row r="351" spans="1:7" x14ac:dyDescent="0.45">
      <c r="A351" s="3" t="s">
        <v>461</v>
      </c>
      <c r="B351" s="2">
        <v>0</v>
      </c>
      <c r="C351" s="2">
        <v>0</v>
      </c>
      <c r="D351" s="2">
        <v>1.1916583912611719E-3</v>
      </c>
      <c r="E351" s="2">
        <v>0</v>
      </c>
      <c r="F351" s="2">
        <f>VLOOKUP(Share[[#This Row],[Station]],'[1]Reach and Share'!$A$1:$C$562,3,0)</f>
        <v>0</v>
      </c>
      <c r="G351" s="2">
        <f>Share[[#This Row],[Q1''2025]]-Share[[#This Row],[Q4''2024]]</f>
        <v>0</v>
      </c>
    </row>
    <row r="352" spans="1:7" x14ac:dyDescent="0.45">
      <c r="A352" s="3" t="s">
        <v>327</v>
      </c>
      <c r="B352" s="2">
        <v>0</v>
      </c>
      <c r="C352" s="2">
        <v>0</v>
      </c>
      <c r="D352" s="2">
        <v>0</v>
      </c>
      <c r="E352" s="2">
        <v>0</v>
      </c>
      <c r="F352" s="2">
        <f>VLOOKUP(Share[[#This Row],[Station]],'[1]Reach and Share'!$A$1:$C$562,3,0)</f>
        <v>0</v>
      </c>
      <c r="G352" s="2">
        <f>Share[[#This Row],[Q1''2025]]-Share[[#This Row],[Q4''2024]]</f>
        <v>0</v>
      </c>
    </row>
    <row r="353" spans="1:7" x14ac:dyDescent="0.45">
      <c r="A353" s="3" t="s">
        <v>335</v>
      </c>
      <c r="B353" s="2">
        <v>0</v>
      </c>
      <c r="C353" s="2">
        <v>0</v>
      </c>
      <c r="D353" s="2">
        <v>0</v>
      </c>
      <c r="E353" s="2">
        <v>0</v>
      </c>
      <c r="F353" s="2">
        <f>VLOOKUP(Share[[#This Row],[Station]],'[1]Reach and Share'!$A$1:$C$562,3,0)</f>
        <v>0</v>
      </c>
      <c r="G353" s="2">
        <f>Share[[#This Row],[Q1''2025]]-Share[[#This Row],[Q4''2024]]</f>
        <v>0</v>
      </c>
    </row>
    <row r="354" spans="1:7" x14ac:dyDescent="0.45">
      <c r="A354" s="3" t="s">
        <v>232</v>
      </c>
      <c r="B354" s="2">
        <v>0</v>
      </c>
      <c r="C354" s="2">
        <v>0</v>
      </c>
      <c r="D354" s="2">
        <v>0</v>
      </c>
      <c r="E354" s="2">
        <v>0</v>
      </c>
      <c r="F354" s="2">
        <f>VLOOKUP(Share[[#This Row],[Station]],'[1]Reach and Share'!$A$1:$C$562,3,0)</f>
        <v>0</v>
      </c>
      <c r="G354" s="2">
        <f>Share[[#This Row],[Q1''2025]]-Share[[#This Row],[Q4''2024]]</f>
        <v>0</v>
      </c>
    </row>
    <row r="355" spans="1:7" x14ac:dyDescent="0.45">
      <c r="A355" s="3" t="s">
        <v>165</v>
      </c>
      <c r="B355" s="2">
        <v>0</v>
      </c>
      <c r="C355" s="2">
        <v>0</v>
      </c>
      <c r="D355" s="2">
        <v>0</v>
      </c>
      <c r="E355" s="2">
        <v>0</v>
      </c>
      <c r="F355" s="2">
        <f>VLOOKUP(Share[[#This Row],[Station]],'[1]Reach and Share'!$A$1:$C$562,3,0)</f>
        <v>0</v>
      </c>
      <c r="G355" s="2">
        <f>Share[[#This Row],[Q1''2025]]-Share[[#This Row],[Q4''2024]]</f>
        <v>0</v>
      </c>
    </row>
    <row r="356" spans="1:7" x14ac:dyDescent="0.45">
      <c r="A356" s="3" t="s">
        <v>83</v>
      </c>
      <c r="B356" s="2">
        <v>0</v>
      </c>
      <c r="C356" s="2">
        <v>0</v>
      </c>
      <c r="D356" s="2">
        <v>0</v>
      </c>
      <c r="E356" s="2">
        <v>0</v>
      </c>
      <c r="F356" s="2">
        <f>VLOOKUP(Share[[#This Row],[Station]],'[1]Reach and Share'!$A$1:$C$562,3,0)</f>
        <v>0</v>
      </c>
      <c r="G356" s="2">
        <f>Share[[#This Row],[Q1''2025]]-Share[[#This Row],[Q4''2024]]</f>
        <v>0</v>
      </c>
    </row>
    <row r="357" spans="1:7" x14ac:dyDescent="0.45">
      <c r="A357" s="3" t="s">
        <v>314</v>
      </c>
      <c r="B357" s="2">
        <v>0</v>
      </c>
      <c r="C357" s="2">
        <v>0</v>
      </c>
      <c r="D357" s="2">
        <v>0</v>
      </c>
      <c r="E357" s="2">
        <v>0</v>
      </c>
      <c r="F357" s="2">
        <f>VLOOKUP(Share[[#This Row],[Station]],'[1]Reach and Share'!$A$1:$C$562,3,0)</f>
        <v>0</v>
      </c>
      <c r="G357" s="2">
        <f>Share[[#This Row],[Q1''2025]]-Share[[#This Row],[Q4''2024]]</f>
        <v>0</v>
      </c>
    </row>
    <row r="358" spans="1:7" x14ac:dyDescent="0.45">
      <c r="A358" s="3" t="s">
        <v>467</v>
      </c>
      <c r="B358" s="2">
        <v>0</v>
      </c>
      <c r="C358" s="2">
        <v>0</v>
      </c>
      <c r="D358" s="2">
        <v>0</v>
      </c>
      <c r="E358" s="2">
        <v>0</v>
      </c>
      <c r="F358" s="2">
        <f>VLOOKUP(Share[[#This Row],[Station]],'[1]Reach and Share'!$A$1:$C$562,3,0)</f>
        <v>0</v>
      </c>
      <c r="G358" s="2">
        <f>Share[[#This Row],[Q1''2025]]-Share[[#This Row],[Q4''2024]]</f>
        <v>0</v>
      </c>
    </row>
    <row r="359" spans="1:7" x14ac:dyDescent="0.45">
      <c r="A359" s="3" t="s">
        <v>296</v>
      </c>
      <c r="B359" s="2">
        <v>0</v>
      </c>
      <c r="C359" s="2">
        <v>0</v>
      </c>
      <c r="D359" s="2">
        <v>0</v>
      </c>
      <c r="E359" s="2">
        <v>0</v>
      </c>
      <c r="F359" s="2">
        <f>VLOOKUP(Share[[#This Row],[Station]],'[1]Reach and Share'!$A$1:$C$562,3,0)</f>
        <v>0</v>
      </c>
      <c r="G359" s="2">
        <f>Share[[#This Row],[Q1''2025]]-Share[[#This Row],[Q4''2024]]</f>
        <v>0</v>
      </c>
    </row>
    <row r="360" spans="1:7" x14ac:dyDescent="0.45">
      <c r="A360" s="3" t="s">
        <v>440</v>
      </c>
      <c r="B360" s="2">
        <v>0</v>
      </c>
      <c r="C360" s="2">
        <v>0</v>
      </c>
      <c r="D360" s="2">
        <v>0</v>
      </c>
      <c r="E360" s="2">
        <v>0</v>
      </c>
      <c r="F360" s="2">
        <f>VLOOKUP(Share[[#This Row],[Station]],'[1]Reach and Share'!$A$1:$C$562,3,0)</f>
        <v>0</v>
      </c>
      <c r="G360" s="2">
        <f>Share[[#This Row],[Q1''2025]]-Share[[#This Row],[Q4''2024]]</f>
        <v>0</v>
      </c>
    </row>
    <row r="361" spans="1:7" x14ac:dyDescent="0.45">
      <c r="A361" s="3" t="s">
        <v>234</v>
      </c>
      <c r="B361" s="2">
        <v>0</v>
      </c>
      <c r="C361" s="2">
        <v>0</v>
      </c>
      <c r="D361" s="2">
        <v>0</v>
      </c>
      <c r="E361" s="2">
        <v>0</v>
      </c>
      <c r="F361" s="2">
        <f>VLOOKUP(Share[[#This Row],[Station]],'[1]Reach and Share'!$A$1:$C$562,3,0)</f>
        <v>0</v>
      </c>
      <c r="G361" s="2">
        <f>Share[[#This Row],[Q1''2025]]-Share[[#This Row],[Q4''2024]]</f>
        <v>0</v>
      </c>
    </row>
    <row r="362" spans="1:7" x14ac:dyDescent="0.45">
      <c r="A362" s="3" t="s">
        <v>297</v>
      </c>
      <c r="B362" s="2">
        <v>0</v>
      </c>
      <c r="C362" s="2">
        <v>0</v>
      </c>
      <c r="D362" s="2">
        <v>0</v>
      </c>
      <c r="E362" s="2">
        <v>0</v>
      </c>
      <c r="F362" s="2">
        <f>VLOOKUP(Share[[#This Row],[Station]],'[1]Reach and Share'!$A$1:$C$562,3,0)</f>
        <v>0</v>
      </c>
      <c r="G362" s="2">
        <f>Share[[#This Row],[Q1''2025]]-Share[[#This Row],[Q4''2024]]</f>
        <v>0</v>
      </c>
    </row>
    <row r="363" spans="1:7" x14ac:dyDescent="0.45">
      <c r="A363" s="3" t="s">
        <v>299</v>
      </c>
      <c r="B363" s="2">
        <v>0</v>
      </c>
      <c r="C363" s="2">
        <v>0</v>
      </c>
      <c r="D363" s="2">
        <v>0</v>
      </c>
      <c r="E363" s="2">
        <v>0</v>
      </c>
      <c r="F363" s="2">
        <f>VLOOKUP(Share[[#This Row],[Station]],'[1]Reach and Share'!$A$1:$C$562,3,0)</f>
        <v>0</v>
      </c>
      <c r="G363" s="2">
        <f>Share[[#This Row],[Q1''2025]]-Share[[#This Row],[Q4''2024]]</f>
        <v>0</v>
      </c>
    </row>
    <row r="364" spans="1:7" x14ac:dyDescent="0.45">
      <c r="A364" s="3" t="s">
        <v>298</v>
      </c>
      <c r="B364" s="2">
        <v>0</v>
      </c>
      <c r="C364" s="2">
        <v>0</v>
      </c>
      <c r="D364" s="2">
        <v>0</v>
      </c>
      <c r="E364" s="2">
        <v>0</v>
      </c>
      <c r="F364" s="2">
        <f>VLOOKUP(Share[[#This Row],[Station]],'[1]Reach and Share'!$A$1:$C$562,3,0)</f>
        <v>0</v>
      </c>
      <c r="G364" s="2">
        <f>Share[[#This Row],[Q1''2025]]-Share[[#This Row],[Q4''2024]]</f>
        <v>0</v>
      </c>
    </row>
    <row r="365" spans="1:7" x14ac:dyDescent="0.45">
      <c r="A365" s="3" t="s">
        <v>157</v>
      </c>
      <c r="B365" s="2">
        <v>0</v>
      </c>
      <c r="C365" s="2">
        <v>0</v>
      </c>
      <c r="D365" s="2">
        <v>0</v>
      </c>
      <c r="E365" s="2">
        <v>0</v>
      </c>
      <c r="F365" s="2">
        <f>VLOOKUP(Share[[#This Row],[Station]],'[1]Reach and Share'!$A$1:$C$562,3,0)</f>
        <v>0</v>
      </c>
      <c r="G365" s="2">
        <f>Share[[#This Row],[Q1''2025]]-Share[[#This Row],[Q4''2024]]</f>
        <v>0</v>
      </c>
    </row>
    <row r="366" spans="1:7" x14ac:dyDescent="0.45">
      <c r="A366" s="3" t="s">
        <v>459</v>
      </c>
      <c r="B366" s="2">
        <v>0</v>
      </c>
      <c r="C366" s="2">
        <v>0</v>
      </c>
      <c r="D366" s="2">
        <v>0</v>
      </c>
      <c r="E366" s="2">
        <v>0</v>
      </c>
      <c r="F366" s="2">
        <f>VLOOKUP(Share[[#This Row],[Station]],'[1]Reach and Share'!$A$1:$C$562,3,0)</f>
        <v>0</v>
      </c>
      <c r="G366" s="2">
        <f>Share[[#This Row],[Q1''2025]]-Share[[#This Row],[Q4''2024]]</f>
        <v>0</v>
      </c>
    </row>
    <row r="367" spans="1:7" x14ac:dyDescent="0.45">
      <c r="A367" s="3" t="s">
        <v>177</v>
      </c>
      <c r="B367" s="2">
        <v>0</v>
      </c>
      <c r="C367" s="2">
        <v>0</v>
      </c>
      <c r="D367" s="2">
        <v>0</v>
      </c>
      <c r="E367" s="2">
        <v>0</v>
      </c>
      <c r="F367" s="2">
        <f>VLOOKUP(Share[[#This Row],[Station]],'[1]Reach and Share'!$A$1:$C$562,3,0)</f>
        <v>0</v>
      </c>
      <c r="G367" s="2">
        <f>Share[[#This Row],[Q1''2025]]-Share[[#This Row],[Q4''2024]]</f>
        <v>0</v>
      </c>
    </row>
    <row r="368" spans="1:7" x14ac:dyDescent="0.45">
      <c r="A368" s="3" t="s">
        <v>171</v>
      </c>
      <c r="B368" s="2">
        <v>0</v>
      </c>
      <c r="C368" s="2">
        <v>0</v>
      </c>
      <c r="D368" s="2">
        <v>0</v>
      </c>
      <c r="E368" s="2">
        <v>0</v>
      </c>
      <c r="F368" s="2">
        <f>VLOOKUP(Share[[#This Row],[Station]],'[1]Reach and Share'!$A$1:$C$562,3,0)</f>
        <v>0</v>
      </c>
      <c r="G368" s="2">
        <f>Share[[#This Row],[Q1''2025]]-Share[[#This Row],[Q4''2024]]</f>
        <v>0</v>
      </c>
    </row>
    <row r="369" spans="1:7" x14ac:dyDescent="0.45">
      <c r="A369" s="3" t="s">
        <v>313</v>
      </c>
      <c r="B369" s="2">
        <v>0</v>
      </c>
      <c r="C369" s="2">
        <v>0</v>
      </c>
      <c r="D369" s="2">
        <v>1.906653426017875E-3</v>
      </c>
      <c r="E369" s="2">
        <v>0</v>
      </c>
      <c r="F369" s="2">
        <f>VLOOKUP(Share[[#This Row],[Station]],'[1]Reach and Share'!$A$1:$C$562,3,0)</f>
        <v>0</v>
      </c>
      <c r="G369" s="2">
        <f>Share[[#This Row],[Q1''2025]]-Share[[#This Row],[Q4''2024]]</f>
        <v>0</v>
      </c>
    </row>
    <row r="370" spans="1:7" x14ac:dyDescent="0.45">
      <c r="A370" s="3" t="s">
        <v>294</v>
      </c>
      <c r="B370" s="2">
        <v>0</v>
      </c>
      <c r="C370" s="2">
        <v>0</v>
      </c>
      <c r="D370" s="2">
        <v>0</v>
      </c>
      <c r="E370" s="2">
        <v>0</v>
      </c>
      <c r="F370" s="2">
        <f>VLOOKUP(Share[[#This Row],[Station]],'[1]Reach and Share'!$A$1:$C$562,3,0)</f>
        <v>0</v>
      </c>
      <c r="G370" s="2">
        <f>Share[[#This Row],[Q1''2025]]-Share[[#This Row],[Q4''2024]]</f>
        <v>0</v>
      </c>
    </row>
    <row r="371" spans="1:7" x14ac:dyDescent="0.45">
      <c r="A371" s="3" t="s">
        <v>293</v>
      </c>
      <c r="B371" s="2">
        <v>0</v>
      </c>
      <c r="C371" s="2">
        <v>0</v>
      </c>
      <c r="D371" s="2">
        <v>0</v>
      </c>
      <c r="E371" s="2">
        <v>0</v>
      </c>
      <c r="F371" s="2">
        <f>VLOOKUP(Share[[#This Row],[Station]],'[1]Reach and Share'!$A$1:$C$562,3,0)</f>
        <v>0</v>
      </c>
      <c r="G371" s="2">
        <f>Share[[#This Row],[Q1''2025]]-Share[[#This Row],[Q4''2024]]</f>
        <v>0</v>
      </c>
    </row>
    <row r="372" spans="1:7" x14ac:dyDescent="0.45">
      <c r="A372" s="3" t="s">
        <v>41</v>
      </c>
      <c r="B372" s="2">
        <v>7.1875962624499436E-4</v>
      </c>
      <c r="C372" s="2">
        <v>1.175031669069148E-2</v>
      </c>
      <c r="D372" s="2">
        <v>3.9324726911618667E-3</v>
      </c>
      <c r="E372" s="2">
        <v>0</v>
      </c>
      <c r="F372" s="2">
        <f>VLOOKUP(Share[[#This Row],[Station]],'[1]Reach and Share'!$A$1:$C$562,3,0)</f>
        <v>0</v>
      </c>
      <c r="G372" s="2">
        <f>Share[[#This Row],[Q1''2025]]-Share[[#This Row],[Q4''2024]]</f>
        <v>0</v>
      </c>
    </row>
    <row r="373" spans="1:7" x14ac:dyDescent="0.45">
      <c r="A373" s="3" t="s">
        <v>252</v>
      </c>
      <c r="B373" s="2">
        <v>0</v>
      </c>
      <c r="C373" s="2">
        <v>0</v>
      </c>
      <c r="D373" s="2">
        <v>0</v>
      </c>
      <c r="E373" s="2">
        <v>0</v>
      </c>
      <c r="F373" s="2">
        <f>VLOOKUP(Share[[#This Row],[Station]],'[1]Reach and Share'!$A$1:$C$562,3,0)</f>
        <v>0</v>
      </c>
      <c r="G373" s="2">
        <f>Share[[#This Row],[Q1''2025]]-Share[[#This Row],[Q4''2024]]</f>
        <v>0</v>
      </c>
    </row>
    <row r="374" spans="1:7" x14ac:dyDescent="0.45">
      <c r="A374" s="3" t="s">
        <v>468</v>
      </c>
      <c r="B374" s="2">
        <v>0</v>
      </c>
      <c r="C374" s="2">
        <v>0</v>
      </c>
      <c r="D374" s="2">
        <v>0</v>
      </c>
      <c r="E374" s="2">
        <v>0</v>
      </c>
      <c r="F374" s="2">
        <f>VLOOKUP(Share[[#This Row],[Station]],'[1]Reach and Share'!$A$1:$C$562,3,0)</f>
        <v>0</v>
      </c>
      <c r="G374" s="2">
        <f>Share[[#This Row],[Q1''2025]]-Share[[#This Row],[Q4''2024]]</f>
        <v>0</v>
      </c>
    </row>
    <row r="375" spans="1:7" x14ac:dyDescent="0.45">
      <c r="A375" s="3" t="s">
        <v>402</v>
      </c>
      <c r="B375" s="2">
        <v>0</v>
      </c>
      <c r="C375" s="2">
        <v>0</v>
      </c>
      <c r="D375" s="2">
        <v>0</v>
      </c>
      <c r="E375" s="2">
        <v>0</v>
      </c>
      <c r="F375" s="2">
        <f>VLOOKUP(Share[[#This Row],[Station]],'[1]Reach and Share'!$A$1:$C$562,3,0)</f>
        <v>0</v>
      </c>
      <c r="G375" s="2">
        <f>Share[[#This Row],[Q1''2025]]-Share[[#This Row],[Q4''2024]]</f>
        <v>0</v>
      </c>
    </row>
    <row r="376" spans="1:7" x14ac:dyDescent="0.45">
      <c r="A376" s="3" t="s">
        <v>401</v>
      </c>
      <c r="B376" s="2">
        <v>0</v>
      </c>
      <c r="C376" s="2">
        <v>0</v>
      </c>
      <c r="D376" s="2">
        <v>0</v>
      </c>
      <c r="E376" s="2">
        <v>0</v>
      </c>
      <c r="F376" s="2">
        <f>VLOOKUP(Share[[#This Row],[Station]],'[1]Reach and Share'!$A$1:$C$562,3,0)</f>
        <v>0</v>
      </c>
      <c r="G376" s="2">
        <f>Share[[#This Row],[Q1''2025]]-Share[[#This Row],[Q4''2024]]</f>
        <v>0</v>
      </c>
    </row>
    <row r="377" spans="1:7" x14ac:dyDescent="0.45">
      <c r="A377" s="3" t="s">
        <v>403</v>
      </c>
      <c r="B377" s="2">
        <v>0</v>
      </c>
      <c r="C377" s="2">
        <v>0</v>
      </c>
      <c r="D377" s="2">
        <v>0</v>
      </c>
      <c r="E377" s="2">
        <v>0</v>
      </c>
      <c r="F377" s="2">
        <f>VLOOKUP(Share[[#This Row],[Station]],'[1]Reach and Share'!$A$1:$C$562,3,0)</f>
        <v>0</v>
      </c>
      <c r="G377" s="2">
        <f>Share[[#This Row],[Q1''2025]]-Share[[#This Row],[Q4''2024]]</f>
        <v>0</v>
      </c>
    </row>
    <row r="378" spans="1:7" x14ac:dyDescent="0.45">
      <c r="A378" s="3" t="s">
        <v>394</v>
      </c>
      <c r="B378" s="2">
        <v>0</v>
      </c>
      <c r="C378" s="2">
        <v>0</v>
      </c>
      <c r="D378" s="2">
        <v>0</v>
      </c>
      <c r="E378" s="2">
        <v>0</v>
      </c>
      <c r="F378" s="2">
        <f>VLOOKUP(Share[[#This Row],[Station]],'[1]Reach and Share'!$A$1:$C$562,3,0)</f>
        <v>0</v>
      </c>
      <c r="G378" s="2">
        <f>Share[[#This Row],[Q1''2025]]-Share[[#This Row],[Q4''2024]]</f>
        <v>0</v>
      </c>
    </row>
    <row r="379" spans="1:7" x14ac:dyDescent="0.45">
      <c r="A379" s="3" t="s">
        <v>405</v>
      </c>
      <c r="B379" s="2">
        <v>0</v>
      </c>
      <c r="C379" s="2">
        <v>0</v>
      </c>
      <c r="D379" s="2">
        <v>0</v>
      </c>
      <c r="E379" s="2">
        <v>0</v>
      </c>
      <c r="F379" s="2">
        <f>VLOOKUP(Share[[#This Row],[Station]],'[1]Reach and Share'!$A$1:$C$562,3,0)</f>
        <v>0</v>
      </c>
      <c r="G379" s="2">
        <f>Share[[#This Row],[Q1''2025]]-Share[[#This Row],[Q4''2024]]</f>
        <v>0</v>
      </c>
    </row>
    <row r="380" spans="1:7" x14ac:dyDescent="0.45">
      <c r="A380" s="3" t="s">
        <v>404</v>
      </c>
      <c r="B380" s="2">
        <v>0</v>
      </c>
      <c r="C380" s="2">
        <v>0</v>
      </c>
      <c r="D380" s="2">
        <v>0</v>
      </c>
      <c r="E380" s="2">
        <v>0</v>
      </c>
      <c r="F380" s="2">
        <f>VLOOKUP(Share[[#This Row],[Station]],'[1]Reach and Share'!$A$1:$C$562,3,0)</f>
        <v>0</v>
      </c>
      <c r="G380" s="2">
        <f>Share[[#This Row],[Q1''2025]]-Share[[#This Row],[Q4''2024]]</f>
        <v>0</v>
      </c>
    </row>
    <row r="381" spans="1:7" x14ac:dyDescent="0.45">
      <c r="A381" s="3" t="s">
        <v>475</v>
      </c>
      <c r="B381" s="2">
        <v>0</v>
      </c>
      <c r="C381" s="2">
        <v>0</v>
      </c>
      <c r="D381" s="2">
        <v>0</v>
      </c>
      <c r="E381" s="2">
        <v>0</v>
      </c>
      <c r="F381" s="2">
        <f>VLOOKUP(Share[[#This Row],[Station]],'[1]Reach and Share'!$A$1:$C$562,3,0)</f>
        <v>0</v>
      </c>
      <c r="G381" s="2">
        <f>Share[[#This Row],[Q1''2025]]-Share[[#This Row],[Q4''2024]]</f>
        <v>0</v>
      </c>
    </row>
    <row r="382" spans="1:7" x14ac:dyDescent="0.45">
      <c r="A382" s="3" t="s">
        <v>388</v>
      </c>
      <c r="B382" s="2">
        <v>0</v>
      </c>
      <c r="C382" s="2">
        <v>0</v>
      </c>
      <c r="D382" s="2">
        <v>0</v>
      </c>
      <c r="E382" s="2">
        <v>0</v>
      </c>
      <c r="F382" s="2">
        <f>VLOOKUP(Share[[#This Row],[Station]],'[1]Reach and Share'!$A$1:$C$562,3,0)</f>
        <v>0</v>
      </c>
      <c r="G382" s="2">
        <f>Share[[#This Row],[Q1''2025]]-Share[[#This Row],[Q4''2024]]</f>
        <v>0</v>
      </c>
    </row>
    <row r="383" spans="1:7" x14ac:dyDescent="0.45">
      <c r="A383" s="3" t="s">
        <v>396</v>
      </c>
      <c r="B383" s="2">
        <v>0</v>
      </c>
      <c r="C383" s="2">
        <v>0</v>
      </c>
      <c r="D383" s="2">
        <v>0</v>
      </c>
      <c r="E383" s="2">
        <v>0</v>
      </c>
      <c r="F383" s="2">
        <f>VLOOKUP(Share[[#This Row],[Station]],'[1]Reach and Share'!$A$1:$C$562,3,0)</f>
        <v>0</v>
      </c>
      <c r="G383" s="2">
        <f>Share[[#This Row],[Q1''2025]]-Share[[#This Row],[Q4''2024]]</f>
        <v>0</v>
      </c>
    </row>
    <row r="384" spans="1:7" x14ac:dyDescent="0.45">
      <c r="A384" s="3" t="s">
        <v>502</v>
      </c>
      <c r="B384" s="2">
        <v>0</v>
      </c>
      <c r="C384" s="2">
        <v>0</v>
      </c>
      <c r="D384" s="2">
        <v>0</v>
      </c>
      <c r="E384" s="2">
        <v>0</v>
      </c>
      <c r="F384" s="2">
        <f>VLOOKUP(Share[[#This Row],[Station]],'[1]Reach and Share'!$A$1:$C$562,3,0)</f>
        <v>0</v>
      </c>
      <c r="G384" s="2">
        <f>Share[[#This Row],[Q1''2025]]-Share[[#This Row],[Q4''2024]]</f>
        <v>0</v>
      </c>
    </row>
    <row r="385" spans="1:7" x14ac:dyDescent="0.45">
      <c r="A385" s="3" t="s">
        <v>400</v>
      </c>
      <c r="B385" s="2">
        <v>0</v>
      </c>
      <c r="C385" s="2">
        <v>0</v>
      </c>
      <c r="D385" s="2">
        <v>0</v>
      </c>
      <c r="E385" s="2">
        <v>0</v>
      </c>
      <c r="F385" s="2">
        <f>VLOOKUP(Share[[#This Row],[Station]],'[1]Reach and Share'!$A$1:$C$562,3,0)</f>
        <v>0</v>
      </c>
      <c r="G385" s="2">
        <f>Share[[#This Row],[Q1''2025]]-Share[[#This Row],[Q4''2024]]</f>
        <v>0</v>
      </c>
    </row>
    <row r="386" spans="1:7" x14ac:dyDescent="0.45">
      <c r="A386" s="3" t="s">
        <v>398</v>
      </c>
      <c r="B386" s="2">
        <v>0</v>
      </c>
      <c r="C386" s="2">
        <v>0</v>
      </c>
      <c r="D386" s="2">
        <v>0</v>
      </c>
      <c r="E386" s="2">
        <v>0</v>
      </c>
      <c r="F386" s="2">
        <f>VLOOKUP(Share[[#This Row],[Station]],'[1]Reach and Share'!$A$1:$C$562,3,0)</f>
        <v>0</v>
      </c>
      <c r="G386" s="2">
        <f>Share[[#This Row],[Q1''2025]]-Share[[#This Row],[Q4''2024]]</f>
        <v>0</v>
      </c>
    </row>
    <row r="387" spans="1:7" x14ac:dyDescent="0.45">
      <c r="A387" s="3" t="s">
        <v>521</v>
      </c>
      <c r="B387" s="2">
        <v>0</v>
      </c>
      <c r="C387" s="2">
        <v>0</v>
      </c>
      <c r="D387" s="2">
        <v>0</v>
      </c>
      <c r="E387" s="2">
        <v>0</v>
      </c>
      <c r="F387" s="2">
        <f>VLOOKUP(Share[[#This Row],[Station]],'[1]Reach and Share'!$A$1:$C$562,3,0)</f>
        <v>0</v>
      </c>
      <c r="G387" s="2">
        <f>Share[[#This Row],[Q1''2025]]-Share[[#This Row],[Q4''2024]]</f>
        <v>0</v>
      </c>
    </row>
    <row r="388" spans="1:7" x14ac:dyDescent="0.45">
      <c r="A388" s="3" t="s">
        <v>465</v>
      </c>
      <c r="B388" s="2">
        <v>0</v>
      </c>
      <c r="C388" s="2">
        <v>0</v>
      </c>
      <c r="D388" s="2">
        <v>0</v>
      </c>
      <c r="E388" s="2">
        <v>0</v>
      </c>
      <c r="F388" s="2">
        <f>VLOOKUP(Share[[#This Row],[Station]],'[1]Reach and Share'!$A$1:$C$562,3,0)</f>
        <v>0</v>
      </c>
      <c r="G388" s="2">
        <f>Share[[#This Row],[Q1''2025]]-Share[[#This Row],[Q4''2024]]</f>
        <v>0</v>
      </c>
    </row>
    <row r="389" spans="1:7" x14ac:dyDescent="0.45">
      <c r="A389" s="3" t="s">
        <v>35</v>
      </c>
      <c r="B389" s="2">
        <v>1.4375192524899892E-3</v>
      </c>
      <c r="C389" s="2">
        <v>0</v>
      </c>
      <c r="D389" s="2">
        <v>0</v>
      </c>
      <c r="E389" s="2">
        <v>0</v>
      </c>
      <c r="F389" s="2">
        <f>VLOOKUP(Share[[#This Row],[Station]],'[1]Reach and Share'!$A$1:$C$562,3,0)</f>
        <v>0</v>
      </c>
      <c r="G389" s="2">
        <f>Share[[#This Row],[Q1''2025]]-Share[[#This Row],[Q4''2024]]</f>
        <v>0</v>
      </c>
    </row>
    <row r="390" spans="1:7" x14ac:dyDescent="0.45">
      <c r="A390" s="3" t="s">
        <v>339</v>
      </c>
      <c r="B390" s="2">
        <v>0</v>
      </c>
      <c r="C390" s="2">
        <v>0</v>
      </c>
      <c r="D390" s="2">
        <v>0</v>
      </c>
      <c r="E390" s="2">
        <v>0</v>
      </c>
      <c r="F390" s="2">
        <f>VLOOKUP(Share[[#This Row],[Station]],'[1]Reach and Share'!$A$1:$C$562,3,0)</f>
        <v>0</v>
      </c>
      <c r="G390" s="2">
        <f>Share[[#This Row],[Q1''2025]]-Share[[#This Row],[Q4''2024]]</f>
        <v>0</v>
      </c>
    </row>
    <row r="391" spans="1:7" x14ac:dyDescent="0.45">
      <c r="A391" s="3" t="s">
        <v>134</v>
      </c>
      <c r="B391" s="2">
        <v>0</v>
      </c>
      <c r="C391" s="2">
        <v>0</v>
      </c>
      <c r="D391" s="2">
        <v>0</v>
      </c>
      <c r="E391" s="2">
        <v>0</v>
      </c>
      <c r="F391" s="2">
        <f>VLOOKUP(Share[[#This Row],[Station]],'[1]Reach and Share'!$A$1:$C$562,3,0)</f>
        <v>0</v>
      </c>
      <c r="G391" s="2">
        <f>Share[[#This Row],[Q1''2025]]-Share[[#This Row],[Q4''2024]]</f>
        <v>0</v>
      </c>
    </row>
    <row r="392" spans="1:7" x14ac:dyDescent="0.45">
      <c r="A392" s="3" t="s">
        <v>172</v>
      </c>
      <c r="B392" s="2">
        <v>0</v>
      </c>
      <c r="C392" s="2">
        <v>0</v>
      </c>
      <c r="D392" s="2">
        <v>0</v>
      </c>
      <c r="E392" s="2">
        <v>0</v>
      </c>
      <c r="F392" s="2">
        <f>VLOOKUP(Share[[#This Row],[Station]],'[1]Reach and Share'!$A$1:$C$562,3,0)</f>
        <v>0</v>
      </c>
      <c r="G392" s="2">
        <f>Share[[#This Row],[Q1''2025]]-Share[[#This Row],[Q4''2024]]</f>
        <v>0</v>
      </c>
    </row>
    <row r="393" spans="1:7" x14ac:dyDescent="0.45">
      <c r="A393" s="3" t="s">
        <v>161</v>
      </c>
      <c r="B393" s="2">
        <v>0</v>
      </c>
      <c r="C393" s="2">
        <v>0</v>
      </c>
      <c r="D393" s="2">
        <v>0</v>
      </c>
      <c r="E393" s="2">
        <v>0</v>
      </c>
      <c r="F393" s="2">
        <f>VLOOKUP(Share[[#This Row],[Station]],'[1]Reach and Share'!$A$1:$C$562,3,0)</f>
        <v>0</v>
      </c>
      <c r="G393" s="2">
        <f>Share[[#This Row],[Q1''2025]]-Share[[#This Row],[Q4''2024]]</f>
        <v>0</v>
      </c>
    </row>
    <row r="394" spans="1:7" x14ac:dyDescent="0.45">
      <c r="A394" s="3" t="s">
        <v>458</v>
      </c>
      <c r="B394" s="2">
        <v>0</v>
      </c>
      <c r="C394" s="2">
        <v>0</v>
      </c>
      <c r="D394" s="2">
        <v>0</v>
      </c>
      <c r="E394" s="2">
        <v>0</v>
      </c>
      <c r="F394" s="2">
        <f>VLOOKUP(Share[[#This Row],[Station]],'[1]Reach and Share'!$A$1:$C$562,3,0)</f>
        <v>0</v>
      </c>
      <c r="G394" s="2">
        <f>Share[[#This Row],[Q1''2025]]-Share[[#This Row],[Q4''2024]]</f>
        <v>0</v>
      </c>
    </row>
    <row r="395" spans="1:7" x14ac:dyDescent="0.45">
      <c r="A395" s="3" t="s">
        <v>433</v>
      </c>
      <c r="B395" s="2">
        <v>0</v>
      </c>
      <c r="C395" s="2">
        <v>0</v>
      </c>
      <c r="D395" s="2">
        <v>0</v>
      </c>
      <c r="E395" s="2">
        <v>0</v>
      </c>
      <c r="F395" s="2">
        <f>VLOOKUP(Share[[#This Row],[Station]],'[1]Reach and Share'!$A$1:$C$562,3,0)</f>
        <v>0</v>
      </c>
      <c r="G395" s="2">
        <f>Share[[#This Row],[Q1''2025]]-Share[[#This Row],[Q4''2024]]</f>
        <v>0</v>
      </c>
    </row>
    <row r="396" spans="1:7" x14ac:dyDescent="0.45">
      <c r="A396" s="3" t="s">
        <v>497</v>
      </c>
      <c r="B396" s="2">
        <v>0</v>
      </c>
      <c r="C396" s="2">
        <v>0</v>
      </c>
      <c r="D396" s="2">
        <v>0</v>
      </c>
      <c r="E396" s="2">
        <v>0</v>
      </c>
      <c r="F396" s="2">
        <f>VLOOKUP(Share[[#This Row],[Station]],'[1]Reach and Share'!$A$1:$C$562,3,0)</f>
        <v>0</v>
      </c>
      <c r="G396" s="2">
        <f>Share[[#This Row],[Q1''2025]]-Share[[#This Row],[Q4''2024]]</f>
        <v>0</v>
      </c>
    </row>
    <row r="397" spans="1:7" x14ac:dyDescent="0.45">
      <c r="A397" s="3" t="s">
        <v>476</v>
      </c>
      <c r="B397" s="2">
        <v>0</v>
      </c>
      <c r="C397" s="2">
        <v>0</v>
      </c>
      <c r="D397" s="2">
        <v>0</v>
      </c>
      <c r="E397" s="2">
        <v>0</v>
      </c>
      <c r="F397" s="2">
        <f>VLOOKUP(Share[[#This Row],[Station]],'[1]Reach and Share'!$A$1:$C$562,3,0)</f>
        <v>0</v>
      </c>
      <c r="G397" s="2">
        <f>Share[[#This Row],[Q1''2025]]-Share[[#This Row],[Q4''2024]]</f>
        <v>0</v>
      </c>
    </row>
    <row r="398" spans="1:7" x14ac:dyDescent="0.45">
      <c r="A398" s="3" t="s">
        <v>406</v>
      </c>
      <c r="B398" s="2">
        <v>0</v>
      </c>
      <c r="C398" s="2">
        <v>0</v>
      </c>
      <c r="D398" s="2">
        <v>0</v>
      </c>
      <c r="E398" s="2">
        <v>0</v>
      </c>
      <c r="F398" s="2">
        <f>VLOOKUP(Share[[#This Row],[Station]],'[1]Reach and Share'!$A$1:$C$562,3,0)</f>
        <v>0</v>
      </c>
      <c r="G398" s="2">
        <f>Share[[#This Row],[Q1''2025]]-Share[[#This Row],[Q4''2024]]</f>
        <v>0</v>
      </c>
    </row>
    <row r="399" spans="1:7" x14ac:dyDescent="0.45">
      <c r="A399" s="3" t="s">
        <v>407</v>
      </c>
      <c r="B399" s="2">
        <v>0</v>
      </c>
      <c r="C399" s="2">
        <v>0</v>
      </c>
      <c r="D399" s="2">
        <v>0</v>
      </c>
      <c r="E399" s="2">
        <v>0</v>
      </c>
      <c r="F399" s="2">
        <f>VLOOKUP(Share[[#This Row],[Station]],'[1]Reach and Share'!$A$1:$C$562,3,0)</f>
        <v>0</v>
      </c>
      <c r="G399" s="2">
        <f>Share[[#This Row],[Q1''2025]]-Share[[#This Row],[Q4''2024]]</f>
        <v>0</v>
      </c>
    </row>
    <row r="400" spans="1:7" x14ac:dyDescent="0.45">
      <c r="A400" s="3" t="s">
        <v>387</v>
      </c>
      <c r="B400" s="2">
        <v>0</v>
      </c>
      <c r="C400" s="2">
        <v>0</v>
      </c>
      <c r="D400" s="2">
        <v>0</v>
      </c>
      <c r="E400" s="2">
        <v>0</v>
      </c>
      <c r="F400" s="2">
        <f>VLOOKUP(Share[[#This Row],[Station]],'[1]Reach and Share'!$A$1:$C$562,3,0)</f>
        <v>0</v>
      </c>
      <c r="G400" s="2">
        <f>Share[[#This Row],[Q1''2025]]-Share[[#This Row],[Q4''2024]]</f>
        <v>0</v>
      </c>
    </row>
    <row r="401" spans="1:7" x14ac:dyDescent="0.45">
      <c r="A401" s="3" t="s">
        <v>408</v>
      </c>
      <c r="B401" s="2">
        <v>0</v>
      </c>
      <c r="C401" s="2">
        <v>0</v>
      </c>
      <c r="D401" s="2">
        <v>0</v>
      </c>
      <c r="E401" s="2">
        <v>0</v>
      </c>
      <c r="F401" s="2">
        <f>VLOOKUP(Share[[#This Row],[Station]],'[1]Reach and Share'!$A$1:$C$562,3,0)</f>
        <v>0</v>
      </c>
      <c r="G401" s="2">
        <f>Share[[#This Row],[Q1''2025]]-Share[[#This Row],[Q4''2024]]</f>
        <v>0</v>
      </c>
    </row>
    <row r="402" spans="1:7" x14ac:dyDescent="0.45">
      <c r="A402" s="3" t="s">
        <v>160</v>
      </c>
      <c r="B402" s="2">
        <v>0</v>
      </c>
      <c r="C402" s="2">
        <v>0</v>
      </c>
      <c r="D402" s="2">
        <v>0</v>
      </c>
      <c r="E402" s="2">
        <v>0</v>
      </c>
      <c r="F402" s="2">
        <f>VLOOKUP(Share[[#This Row],[Station]],'[1]Reach and Share'!$A$1:$C$562,3,0)</f>
        <v>0</v>
      </c>
      <c r="G402" s="2">
        <f>Share[[#This Row],[Q1''2025]]-Share[[#This Row],[Q4''2024]]</f>
        <v>0</v>
      </c>
    </row>
    <row r="403" spans="1:7" x14ac:dyDescent="0.45">
      <c r="A403" s="3" t="s">
        <v>393</v>
      </c>
      <c r="B403" s="2">
        <v>0</v>
      </c>
      <c r="C403" s="2">
        <v>0</v>
      </c>
      <c r="D403" s="2">
        <v>0</v>
      </c>
      <c r="E403" s="2">
        <v>0</v>
      </c>
      <c r="F403" s="2">
        <f>VLOOKUP(Share[[#This Row],[Station]],'[1]Reach and Share'!$A$1:$C$562,3,0)</f>
        <v>0</v>
      </c>
      <c r="G403" s="2">
        <f>Share[[#This Row],[Q1''2025]]-Share[[#This Row],[Q4''2024]]</f>
        <v>0</v>
      </c>
    </row>
    <row r="404" spans="1:7" x14ac:dyDescent="0.45">
      <c r="A404" s="3" t="s">
        <v>430</v>
      </c>
      <c r="B404" s="2">
        <v>0</v>
      </c>
      <c r="C404" s="2">
        <v>0</v>
      </c>
      <c r="D404" s="2">
        <v>0</v>
      </c>
      <c r="E404" s="2">
        <v>0</v>
      </c>
      <c r="F404" s="2">
        <f>VLOOKUP(Share[[#This Row],[Station]],'[1]Reach and Share'!$A$1:$C$562,3,0)</f>
        <v>0</v>
      </c>
      <c r="G404" s="2">
        <f>Share[[#This Row],[Q1''2025]]-Share[[#This Row],[Q4''2024]]</f>
        <v>0</v>
      </c>
    </row>
    <row r="405" spans="1:7" x14ac:dyDescent="0.45">
      <c r="A405" s="3" t="s">
        <v>509</v>
      </c>
      <c r="B405" s="2">
        <v>0</v>
      </c>
      <c r="C405" s="2">
        <v>0</v>
      </c>
      <c r="D405" s="2">
        <v>0</v>
      </c>
      <c r="E405" s="2">
        <v>0</v>
      </c>
      <c r="F405" s="2">
        <f>VLOOKUP(Share[[#This Row],[Station]],'[1]Reach and Share'!$A$1:$C$562,3,0)</f>
        <v>0</v>
      </c>
      <c r="G405" s="2">
        <f>Share[[#This Row],[Q1''2025]]-Share[[#This Row],[Q4''2024]]</f>
        <v>0</v>
      </c>
    </row>
    <row r="406" spans="1:7" x14ac:dyDescent="0.45">
      <c r="A406" s="3" t="s">
        <v>429</v>
      </c>
      <c r="B406" s="2">
        <v>0</v>
      </c>
      <c r="C406" s="2">
        <v>0</v>
      </c>
      <c r="D406" s="2">
        <v>2.3435948361469712E-3</v>
      </c>
      <c r="E406" s="2">
        <v>0</v>
      </c>
      <c r="F406" s="2">
        <f>VLOOKUP(Share[[#This Row],[Station]],'[1]Reach and Share'!$A$1:$C$562,3,0)</f>
        <v>0</v>
      </c>
      <c r="G406" s="2">
        <f>Share[[#This Row],[Q1''2025]]-Share[[#This Row],[Q4''2024]]</f>
        <v>0</v>
      </c>
    </row>
    <row r="407" spans="1:7" x14ac:dyDescent="0.45">
      <c r="A407" s="3" t="s">
        <v>431</v>
      </c>
      <c r="B407" s="2">
        <v>0</v>
      </c>
      <c r="C407" s="2">
        <v>0</v>
      </c>
      <c r="D407" s="2">
        <v>0</v>
      </c>
      <c r="E407" s="2">
        <v>0</v>
      </c>
      <c r="F407" s="2">
        <f>VLOOKUP(Share[[#This Row],[Station]],'[1]Reach and Share'!$A$1:$C$562,3,0)</f>
        <v>0</v>
      </c>
      <c r="G407" s="2">
        <f>Share[[#This Row],[Q1''2025]]-Share[[#This Row],[Q4''2024]]</f>
        <v>0</v>
      </c>
    </row>
    <row r="408" spans="1:7" x14ac:dyDescent="0.45">
      <c r="A408" s="3" t="s">
        <v>410</v>
      </c>
      <c r="B408" s="2">
        <v>0</v>
      </c>
      <c r="C408" s="2">
        <v>0</v>
      </c>
      <c r="D408" s="2">
        <v>0</v>
      </c>
      <c r="E408" s="2">
        <v>0</v>
      </c>
      <c r="F408" s="2">
        <f>VLOOKUP(Share[[#This Row],[Station]],'[1]Reach and Share'!$A$1:$C$562,3,0)</f>
        <v>0</v>
      </c>
      <c r="G408" s="2">
        <f>Share[[#This Row],[Q1''2025]]-Share[[#This Row],[Q4''2024]]</f>
        <v>0</v>
      </c>
    </row>
    <row r="409" spans="1:7" x14ac:dyDescent="0.45">
      <c r="A409" s="3" t="s">
        <v>422</v>
      </c>
      <c r="B409" s="2">
        <v>0</v>
      </c>
      <c r="C409" s="2">
        <v>0</v>
      </c>
      <c r="D409" s="2">
        <v>0</v>
      </c>
      <c r="E409" s="2">
        <v>0</v>
      </c>
      <c r="F409" s="2">
        <f>VLOOKUP(Share[[#This Row],[Station]],'[1]Reach and Share'!$A$1:$C$562,3,0)</f>
        <v>0</v>
      </c>
      <c r="G409" s="2">
        <f>Share[[#This Row],[Q1''2025]]-Share[[#This Row],[Q4''2024]]</f>
        <v>0</v>
      </c>
    </row>
    <row r="410" spans="1:7" x14ac:dyDescent="0.45">
      <c r="A410" s="3" t="s">
        <v>445</v>
      </c>
      <c r="B410" s="2">
        <v>0</v>
      </c>
      <c r="C410" s="2">
        <v>0</v>
      </c>
      <c r="D410" s="2">
        <v>0</v>
      </c>
      <c r="E410" s="2">
        <v>0</v>
      </c>
      <c r="F410" s="2">
        <f>VLOOKUP(Share[[#This Row],[Station]],'[1]Reach and Share'!$A$1:$C$562,3,0)</f>
        <v>0</v>
      </c>
      <c r="G410" s="2">
        <f>Share[[#This Row],[Q1''2025]]-Share[[#This Row],[Q4''2024]]</f>
        <v>0</v>
      </c>
    </row>
    <row r="411" spans="1:7" x14ac:dyDescent="0.45">
      <c r="A411" s="3" t="s">
        <v>180</v>
      </c>
      <c r="B411" s="2">
        <v>0</v>
      </c>
      <c r="C411" s="2">
        <v>0</v>
      </c>
      <c r="D411" s="2">
        <v>0</v>
      </c>
      <c r="E411" s="2">
        <v>0</v>
      </c>
      <c r="F411" s="2">
        <f>VLOOKUP(Share[[#This Row],[Station]],'[1]Reach and Share'!$A$1:$C$562,3,0)</f>
        <v>0</v>
      </c>
      <c r="G411" s="2">
        <f>Share[[#This Row],[Q1''2025]]-Share[[#This Row],[Q4''2024]]</f>
        <v>0</v>
      </c>
    </row>
    <row r="412" spans="1:7" x14ac:dyDescent="0.45">
      <c r="A412" s="3" t="s">
        <v>168</v>
      </c>
      <c r="B412" s="2">
        <v>0</v>
      </c>
      <c r="C412" s="2">
        <v>0</v>
      </c>
      <c r="D412" s="2">
        <v>0</v>
      </c>
      <c r="E412" s="2">
        <v>0</v>
      </c>
      <c r="F412" s="2">
        <f>VLOOKUP(Share[[#This Row],[Station]],'[1]Reach and Share'!$A$1:$C$562,3,0)</f>
        <v>0</v>
      </c>
      <c r="G412" s="2">
        <f>Share[[#This Row],[Q1''2025]]-Share[[#This Row],[Q4''2024]]</f>
        <v>0</v>
      </c>
    </row>
    <row r="413" spans="1:7" x14ac:dyDescent="0.45">
      <c r="A413" s="3" t="s">
        <v>444</v>
      </c>
      <c r="B413" s="2">
        <v>0</v>
      </c>
      <c r="C413" s="2">
        <v>0</v>
      </c>
      <c r="D413" s="2">
        <v>0</v>
      </c>
      <c r="E413" s="2">
        <v>0</v>
      </c>
      <c r="F413" s="2">
        <f>VLOOKUP(Share[[#This Row],[Station]],'[1]Reach and Share'!$A$1:$C$562,3,0)</f>
        <v>0</v>
      </c>
      <c r="G413" s="2">
        <f>Share[[#This Row],[Q1''2025]]-Share[[#This Row],[Q4''2024]]</f>
        <v>0</v>
      </c>
    </row>
    <row r="414" spans="1:7" x14ac:dyDescent="0.45">
      <c r="A414" s="3" t="s">
        <v>428</v>
      </c>
      <c r="B414" s="2">
        <v>0</v>
      </c>
      <c r="C414" s="2">
        <v>0</v>
      </c>
      <c r="D414" s="2">
        <v>4.3694141012909631E-4</v>
      </c>
      <c r="E414" s="2">
        <v>0</v>
      </c>
      <c r="F414" s="2">
        <f>VLOOKUP(Share[[#This Row],[Station]],'[1]Reach and Share'!$A$1:$C$562,3,0)</f>
        <v>0</v>
      </c>
      <c r="G414" s="2">
        <f>Share[[#This Row],[Q1''2025]]-Share[[#This Row],[Q4''2024]]</f>
        <v>0</v>
      </c>
    </row>
    <row r="415" spans="1:7" x14ac:dyDescent="0.45">
      <c r="A415" s="3" t="s">
        <v>427</v>
      </c>
      <c r="B415" s="2">
        <v>0</v>
      </c>
      <c r="C415" s="2">
        <v>0</v>
      </c>
      <c r="D415" s="2">
        <v>0</v>
      </c>
      <c r="E415" s="2">
        <v>0</v>
      </c>
      <c r="F415" s="2">
        <f>VLOOKUP(Share[[#This Row],[Station]],'[1]Reach and Share'!$A$1:$C$562,3,0)</f>
        <v>0</v>
      </c>
      <c r="G415" s="2">
        <f>Share[[#This Row],[Q1''2025]]-Share[[#This Row],[Q4''2024]]</f>
        <v>0</v>
      </c>
    </row>
    <row r="416" spans="1:7" x14ac:dyDescent="0.45">
      <c r="A416" s="3" t="s">
        <v>519</v>
      </c>
      <c r="B416" s="2">
        <v>0</v>
      </c>
      <c r="C416" s="2">
        <v>0</v>
      </c>
      <c r="D416" s="2">
        <v>0</v>
      </c>
      <c r="E416" s="2">
        <v>0</v>
      </c>
      <c r="F416" s="2">
        <f>VLOOKUP(Share[[#This Row],[Station]],'[1]Reach and Share'!$A$1:$C$562,3,0)</f>
        <v>0</v>
      </c>
      <c r="G416" s="2">
        <f>Share[[#This Row],[Q1''2025]]-Share[[#This Row],[Q4''2024]]</f>
        <v>0</v>
      </c>
    </row>
    <row r="417" spans="1:7" x14ac:dyDescent="0.45">
      <c r="A417" s="3" t="s">
        <v>399</v>
      </c>
      <c r="B417" s="2">
        <v>0</v>
      </c>
      <c r="C417" s="2">
        <v>0</v>
      </c>
      <c r="D417" s="2">
        <v>0</v>
      </c>
      <c r="E417" s="2">
        <v>0</v>
      </c>
      <c r="F417" s="2">
        <f>VLOOKUP(Share[[#This Row],[Station]],'[1]Reach and Share'!$A$1:$C$562,3,0)</f>
        <v>0</v>
      </c>
      <c r="G417" s="2">
        <f>Share[[#This Row],[Q1''2025]]-Share[[#This Row],[Q4''2024]]</f>
        <v>0</v>
      </c>
    </row>
    <row r="418" spans="1:7" x14ac:dyDescent="0.45">
      <c r="A418" s="3" t="s">
        <v>187</v>
      </c>
      <c r="B418" s="2">
        <v>0</v>
      </c>
      <c r="C418" s="2">
        <v>0</v>
      </c>
      <c r="D418" s="2">
        <v>0</v>
      </c>
      <c r="E418" s="2">
        <v>0</v>
      </c>
      <c r="F418" s="2">
        <f>VLOOKUP(Share[[#This Row],[Station]],'[1]Reach and Share'!$A$1:$C$562,3,0)</f>
        <v>0</v>
      </c>
      <c r="G418" s="2">
        <f>Share[[#This Row],[Q1''2025]]-Share[[#This Row],[Q4''2024]]</f>
        <v>0</v>
      </c>
    </row>
    <row r="419" spans="1:7" x14ac:dyDescent="0.45">
      <c r="A419" s="3" t="s">
        <v>146</v>
      </c>
      <c r="B419" s="2">
        <v>0</v>
      </c>
      <c r="C419" s="2">
        <v>0</v>
      </c>
      <c r="D419" s="2">
        <v>0</v>
      </c>
      <c r="E419" s="2">
        <v>0</v>
      </c>
      <c r="F419" s="2">
        <f>VLOOKUP(Share[[#This Row],[Station]],'[1]Reach and Share'!$A$1:$C$562,3,0)</f>
        <v>0</v>
      </c>
      <c r="G419" s="2">
        <f>Share[[#This Row],[Q1''2025]]-Share[[#This Row],[Q4''2024]]</f>
        <v>0</v>
      </c>
    </row>
    <row r="420" spans="1:7" x14ac:dyDescent="0.45">
      <c r="A420" s="3" t="s">
        <v>389</v>
      </c>
      <c r="B420" s="2">
        <v>0</v>
      </c>
      <c r="C420" s="2">
        <v>0</v>
      </c>
      <c r="D420" s="2">
        <v>0</v>
      </c>
      <c r="E420" s="2">
        <v>0</v>
      </c>
      <c r="F420" s="2">
        <f>VLOOKUP(Share[[#This Row],[Station]],'[1]Reach and Share'!$A$1:$C$562,3,0)</f>
        <v>0</v>
      </c>
      <c r="G420" s="2">
        <f>Share[[#This Row],[Q1''2025]]-Share[[#This Row],[Q4''2024]]</f>
        <v>0</v>
      </c>
    </row>
    <row r="421" spans="1:7" x14ac:dyDescent="0.45">
      <c r="A421" s="3" t="s">
        <v>392</v>
      </c>
      <c r="B421" s="2">
        <v>0</v>
      </c>
      <c r="C421" s="2">
        <v>0</v>
      </c>
      <c r="D421" s="2">
        <v>0</v>
      </c>
      <c r="E421" s="2">
        <v>0</v>
      </c>
      <c r="F421" s="2">
        <f>VLOOKUP(Share[[#This Row],[Station]],'[1]Reach and Share'!$A$1:$C$562,3,0)</f>
        <v>0</v>
      </c>
      <c r="G421" s="2">
        <f>Share[[#This Row],[Q1''2025]]-Share[[#This Row],[Q4''2024]]</f>
        <v>0</v>
      </c>
    </row>
    <row r="422" spans="1:7" x14ac:dyDescent="0.45">
      <c r="A422" s="3" t="s">
        <v>391</v>
      </c>
      <c r="B422" s="2">
        <v>0</v>
      </c>
      <c r="C422" s="2">
        <v>0</v>
      </c>
      <c r="D422" s="2">
        <v>0</v>
      </c>
      <c r="E422" s="2">
        <v>0</v>
      </c>
      <c r="F422" s="2">
        <f>VLOOKUP(Share[[#This Row],[Station]],'[1]Reach and Share'!$A$1:$C$562,3,0)</f>
        <v>0</v>
      </c>
      <c r="G422" s="2">
        <f>Share[[#This Row],[Q1''2025]]-Share[[#This Row],[Q4''2024]]</f>
        <v>0</v>
      </c>
    </row>
    <row r="423" spans="1:7" x14ac:dyDescent="0.45">
      <c r="A423" s="3" t="s">
        <v>390</v>
      </c>
      <c r="B423" s="2">
        <v>0</v>
      </c>
      <c r="C423" s="2">
        <v>0</v>
      </c>
      <c r="D423" s="2">
        <v>0</v>
      </c>
      <c r="E423" s="2">
        <v>0</v>
      </c>
      <c r="F423" s="2">
        <f>VLOOKUP(Share[[#This Row],[Station]],'[1]Reach and Share'!$A$1:$C$562,3,0)</f>
        <v>0</v>
      </c>
      <c r="G423" s="2">
        <f>Share[[#This Row],[Q1''2025]]-Share[[#This Row],[Q4''2024]]</f>
        <v>0</v>
      </c>
    </row>
    <row r="424" spans="1:7" x14ac:dyDescent="0.45">
      <c r="A424" s="3" t="s">
        <v>409</v>
      </c>
      <c r="B424" s="2">
        <v>0</v>
      </c>
      <c r="C424" s="2">
        <v>4.8049622155243955E-4</v>
      </c>
      <c r="D424" s="2">
        <v>0</v>
      </c>
      <c r="E424" s="2">
        <v>0</v>
      </c>
      <c r="F424" s="2">
        <f>VLOOKUP(Share[[#This Row],[Station]],'[1]Reach and Share'!$A$1:$C$562,3,0)</f>
        <v>0</v>
      </c>
      <c r="G424" s="2">
        <f>Share[[#This Row],[Q1''2025]]-Share[[#This Row],[Q4''2024]]</f>
        <v>0</v>
      </c>
    </row>
    <row r="425" spans="1:7" x14ac:dyDescent="0.45">
      <c r="A425" s="3" t="s">
        <v>208</v>
      </c>
      <c r="B425" s="2">
        <v>0</v>
      </c>
      <c r="C425" s="2">
        <v>0</v>
      </c>
      <c r="D425" s="2">
        <v>0</v>
      </c>
      <c r="E425" s="2">
        <v>0</v>
      </c>
      <c r="F425" s="2">
        <f>VLOOKUP(Share[[#This Row],[Station]],'[1]Reach and Share'!$A$1:$C$562,3,0)</f>
        <v>0</v>
      </c>
      <c r="G425" s="2">
        <f>Share[[#This Row],[Q1''2025]]-Share[[#This Row],[Q4''2024]]</f>
        <v>0</v>
      </c>
    </row>
    <row r="426" spans="1:7" x14ac:dyDescent="0.45">
      <c r="A426" s="3" t="s">
        <v>203</v>
      </c>
      <c r="B426" s="2">
        <v>0</v>
      </c>
      <c r="C426" s="2">
        <v>0</v>
      </c>
      <c r="D426" s="2">
        <v>0</v>
      </c>
      <c r="E426" s="2">
        <v>0</v>
      </c>
      <c r="F426" s="2">
        <f>VLOOKUP(Share[[#This Row],[Station]],'[1]Reach and Share'!$A$1:$C$562,3,0)</f>
        <v>0</v>
      </c>
      <c r="G426" s="2">
        <f>Share[[#This Row],[Q1''2025]]-Share[[#This Row],[Q4''2024]]</f>
        <v>0</v>
      </c>
    </row>
    <row r="427" spans="1:7" x14ac:dyDescent="0.45">
      <c r="A427" s="3" t="s">
        <v>436</v>
      </c>
      <c r="B427" s="2">
        <v>0</v>
      </c>
      <c r="C427" s="2">
        <v>0</v>
      </c>
      <c r="D427" s="2">
        <v>0</v>
      </c>
      <c r="E427" s="2">
        <v>0</v>
      </c>
      <c r="F427" s="2">
        <f>VLOOKUP(Share[[#This Row],[Station]],'[1]Reach and Share'!$A$1:$C$562,3,0)</f>
        <v>0</v>
      </c>
      <c r="G427" s="2">
        <f>Share[[#This Row],[Q1''2025]]-Share[[#This Row],[Q4''2024]]</f>
        <v>0</v>
      </c>
    </row>
    <row r="428" spans="1:7" x14ac:dyDescent="0.45">
      <c r="A428" s="3" t="s">
        <v>520</v>
      </c>
      <c r="B428" s="2">
        <v>0</v>
      </c>
      <c r="C428" s="2">
        <v>0</v>
      </c>
      <c r="D428" s="2">
        <v>0</v>
      </c>
      <c r="E428" s="2">
        <v>0</v>
      </c>
      <c r="F428" s="2">
        <f>VLOOKUP(Share[[#This Row],[Station]],'[1]Reach and Share'!$A$1:$C$562,3,0)</f>
        <v>0</v>
      </c>
      <c r="G428" s="2">
        <f>Share[[#This Row],[Q1''2025]]-Share[[#This Row],[Q4''2024]]</f>
        <v>0</v>
      </c>
    </row>
    <row r="429" spans="1:7" x14ac:dyDescent="0.45">
      <c r="A429" s="3" t="s">
        <v>237</v>
      </c>
      <c r="B429" s="2">
        <v>0</v>
      </c>
      <c r="C429" s="2">
        <v>0</v>
      </c>
      <c r="D429" s="2">
        <v>0</v>
      </c>
      <c r="E429" s="2">
        <v>0</v>
      </c>
      <c r="F429" s="2">
        <f>VLOOKUP(Share[[#This Row],[Station]],'[1]Reach and Share'!$A$1:$C$562,3,0)</f>
        <v>0</v>
      </c>
      <c r="G429" s="2">
        <f>Share[[#This Row],[Q1''2025]]-Share[[#This Row],[Q4''2024]]</f>
        <v>0</v>
      </c>
    </row>
    <row r="430" spans="1:7" x14ac:dyDescent="0.45">
      <c r="A430" s="3" t="s">
        <v>437</v>
      </c>
      <c r="B430" s="2">
        <v>0</v>
      </c>
      <c r="C430" s="2">
        <v>0</v>
      </c>
      <c r="D430" s="2">
        <v>0</v>
      </c>
      <c r="E430" s="2">
        <v>0</v>
      </c>
      <c r="F430" s="2">
        <f>VLOOKUP(Share[[#This Row],[Station]],'[1]Reach and Share'!$A$1:$C$562,3,0)</f>
        <v>0</v>
      </c>
      <c r="G430" s="2">
        <f>Share[[#This Row],[Q1''2025]]-Share[[#This Row],[Q4''2024]]</f>
        <v>0</v>
      </c>
    </row>
    <row r="431" spans="1:7" x14ac:dyDescent="0.45">
      <c r="A431" s="3" t="s">
        <v>236</v>
      </c>
      <c r="B431" s="2">
        <v>0</v>
      </c>
      <c r="C431" s="2">
        <v>0</v>
      </c>
      <c r="D431" s="2">
        <v>0</v>
      </c>
      <c r="E431" s="2">
        <v>0</v>
      </c>
      <c r="F431" s="2">
        <f>VLOOKUP(Share[[#This Row],[Station]],'[1]Reach and Share'!$A$1:$C$562,3,0)</f>
        <v>0</v>
      </c>
      <c r="G431" s="2">
        <f>Share[[#This Row],[Q1''2025]]-Share[[#This Row],[Q4''2024]]</f>
        <v>0</v>
      </c>
    </row>
    <row r="432" spans="1:7" x14ac:dyDescent="0.45">
      <c r="A432" s="3" t="s">
        <v>478</v>
      </c>
      <c r="B432" s="2">
        <v>0</v>
      </c>
      <c r="C432" s="2">
        <v>0</v>
      </c>
      <c r="D432" s="2">
        <v>0</v>
      </c>
      <c r="E432" s="2">
        <v>0</v>
      </c>
      <c r="F432" s="2">
        <f>VLOOKUP(Share[[#This Row],[Station]],'[1]Reach and Share'!$A$1:$C$562,3,0)</f>
        <v>0</v>
      </c>
      <c r="G432" s="2">
        <f>Share[[#This Row],[Q1''2025]]-Share[[#This Row],[Q4''2024]]</f>
        <v>0</v>
      </c>
    </row>
    <row r="433" spans="1:7" x14ac:dyDescent="0.45">
      <c r="A433" s="3" t="s">
        <v>287</v>
      </c>
      <c r="B433" s="2">
        <v>0</v>
      </c>
      <c r="C433" s="2">
        <v>2.4461625824487841E-3</v>
      </c>
      <c r="D433" s="2">
        <v>1.4697120158887788E-3</v>
      </c>
      <c r="E433" s="2">
        <v>0</v>
      </c>
      <c r="F433" s="2">
        <f>VLOOKUP(Share[[#This Row],[Station]],'[1]Reach and Share'!$A$1:$C$562,3,0)</f>
        <v>0</v>
      </c>
      <c r="G433" s="2">
        <f>Share[[#This Row],[Q1''2025]]-Share[[#This Row],[Q4''2024]]</f>
        <v>0</v>
      </c>
    </row>
    <row r="434" spans="1:7" x14ac:dyDescent="0.45">
      <c r="A434" s="3" t="s">
        <v>286</v>
      </c>
      <c r="B434" s="2">
        <v>0</v>
      </c>
      <c r="C434" s="2">
        <v>0</v>
      </c>
      <c r="D434" s="2">
        <v>0</v>
      </c>
      <c r="E434" s="2">
        <v>0</v>
      </c>
      <c r="F434" s="2">
        <f>VLOOKUP(Share[[#This Row],[Station]],'[1]Reach and Share'!$A$1:$C$562,3,0)</f>
        <v>0</v>
      </c>
      <c r="G434" s="2">
        <f>Share[[#This Row],[Q1''2025]]-Share[[#This Row],[Q4''2024]]</f>
        <v>0</v>
      </c>
    </row>
    <row r="435" spans="1:7" x14ac:dyDescent="0.45">
      <c r="A435" s="3" t="s">
        <v>479</v>
      </c>
      <c r="B435" s="2">
        <v>0</v>
      </c>
      <c r="C435" s="2">
        <v>0</v>
      </c>
      <c r="D435" s="2">
        <v>0</v>
      </c>
      <c r="E435" s="2">
        <v>0</v>
      </c>
      <c r="F435" s="2">
        <f>VLOOKUP(Share[[#This Row],[Station]],'[1]Reach and Share'!$A$1:$C$562,3,0)</f>
        <v>0</v>
      </c>
      <c r="G435" s="2">
        <f>Share[[#This Row],[Q1''2025]]-Share[[#This Row],[Q4''2024]]</f>
        <v>0</v>
      </c>
    </row>
    <row r="436" spans="1:7" x14ac:dyDescent="0.45">
      <c r="A436" s="3" t="s">
        <v>184</v>
      </c>
      <c r="B436" s="2">
        <v>0</v>
      </c>
      <c r="C436" s="2">
        <v>0</v>
      </c>
      <c r="D436" s="2">
        <v>0</v>
      </c>
      <c r="E436" s="2">
        <v>0</v>
      </c>
      <c r="F436" s="2">
        <f>VLOOKUP(Share[[#This Row],[Station]],'[1]Reach and Share'!$A$1:$C$562,3,0)</f>
        <v>0</v>
      </c>
      <c r="G436" s="2">
        <f>Share[[#This Row],[Q1''2025]]-Share[[#This Row],[Q4''2024]]</f>
        <v>0</v>
      </c>
    </row>
    <row r="437" spans="1:7" x14ac:dyDescent="0.45">
      <c r="A437" s="3" t="s">
        <v>266</v>
      </c>
      <c r="B437" s="2">
        <v>0</v>
      </c>
      <c r="C437" s="2">
        <v>0</v>
      </c>
      <c r="D437" s="2">
        <v>0</v>
      </c>
      <c r="E437" s="2">
        <v>0</v>
      </c>
      <c r="F437" s="2">
        <f>VLOOKUP(Share[[#This Row],[Station]],'[1]Reach and Share'!$A$1:$C$562,3,0)</f>
        <v>0</v>
      </c>
      <c r="G437" s="2">
        <f>Share[[#This Row],[Q1''2025]]-Share[[#This Row],[Q4''2024]]</f>
        <v>0</v>
      </c>
    </row>
    <row r="438" spans="1:7" x14ac:dyDescent="0.45">
      <c r="A438" s="3" t="s">
        <v>522</v>
      </c>
      <c r="B438" s="2">
        <v>0</v>
      </c>
      <c r="C438" s="2">
        <v>0</v>
      </c>
      <c r="D438" s="2">
        <v>0</v>
      </c>
      <c r="E438" s="2">
        <v>0</v>
      </c>
      <c r="F438" s="2">
        <f>VLOOKUP(Share[[#This Row],[Station]],'[1]Reach and Share'!$A$1:$C$562,3,0)</f>
        <v>0</v>
      </c>
      <c r="G438" s="2">
        <f>Share[[#This Row],[Q1''2025]]-Share[[#This Row],[Q4''2024]]</f>
        <v>0</v>
      </c>
    </row>
    <row r="439" spans="1:7" x14ac:dyDescent="0.45">
      <c r="A439" s="3" t="s">
        <v>495</v>
      </c>
      <c r="B439" s="2">
        <v>0</v>
      </c>
      <c r="C439" s="2">
        <v>0</v>
      </c>
      <c r="D439" s="2">
        <v>0</v>
      </c>
      <c r="E439" s="2">
        <v>0</v>
      </c>
      <c r="F439" s="2">
        <f>VLOOKUP(Share[[#This Row],[Station]],'[1]Reach and Share'!$A$1:$C$562,3,0)</f>
        <v>0</v>
      </c>
      <c r="G439" s="2">
        <f>Share[[#This Row],[Q1''2025]]-Share[[#This Row],[Q4''2024]]</f>
        <v>0</v>
      </c>
    </row>
    <row r="440" spans="1:7" x14ac:dyDescent="0.45">
      <c r="A440" s="3" t="s">
        <v>282</v>
      </c>
      <c r="B440" s="2">
        <v>0</v>
      </c>
      <c r="C440" s="2">
        <v>0</v>
      </c>
      <c r="D440" s="2">
        <v>0</v>
      </c>
      <c r="E440" s="2">
        <v>0</v>
      </c>
      <c r="F440" s="2">
        <f>VLOOKUP(Share[[#This Row],[Station]],'[1]Reach and Share'!$A$1:$C$562,3,0)</f>
        <v>0</v>
      </c>
      <c r="G440" s="2">
        <f>Share[[#This Row],[Q1''2025]]-Share[[#This Row],[Q4''2024]]</f>
        <v>0</v>
      </c>
    </row>
    <row r="441" spans="1:7" x14ac:dyDescent="0.45">
      <c r="A441" s="3" t="s">
        <v>269</v>
      </c>
      <c r="B441" s="2">
        <v>0</v>
      </c>
      <c r="C441" s="2">
        <v>0</v>
      </c>
      <c r="D441" s="2">
        <v>0</v>
      </c>
      <c r="E441" s="2">
        <v>0</v>
      </c>
      <c r="F441" s="2">
        <f>VLOOKUP(Share[[#This Row],[Station]],'[1]Reach and Share'!$A$1:$C$562,3,0)</f>
        <v>0</v>
      </c>
      <c r="G441" s="2">
        <f>Share[[#This Row],[Q1''2025]]-Share[[#This Row],[Q4''2024]]</f>
        <v>0</v>
      </c>
    </row>
    <row r="442" spans="1:7" x14ac:dyDescent="0.45">
      <c r="A442" s="3" t="s">
        <v>284</v>
      </c>
      <c r="B442" s="2">
        <v>0</v>
      </c>
      <c r="C442" s="2">
        <v>0</v>
      </c>
      <c r="D442" s="2">
        <v>0</v>
      </c>
      <c r="E442" s="2">
        <v>0</v>
      </c>
      <c r="F442" s="2">
        <f>VLOOKUP(Share[[#This Row],[Station]],'[1]Reach and Share'!$A$1:$C$562,3,0)</f>
        <v>0</v>
      </c>
      <c r="G442" s="2">
        <f>Share[[#This Row],[Q1''2025]]-Share[[#This Row],[Q4''2024]]</f>
        <v>0</v>
      </c>
    </row>
    <row r="443" spans="1:7" x14ac:dyDescent="0.45">
      <c r="A443" s="3" t="s">
        <v>452</v>
      </c>
      <c r="B443" s="2">
        <v>0</v>
      </c>
      <c r="C443" s="2">
        <v>0</v>
      </c>
      <c r="D443" s="2">
        <v>0</v>
      </c>
      <c r="E443" s="2">
        <v>0</v>
      </c>
      <c r="F443" s="2">
        <f>VLOOKUP(Share[[#This Row],[Station]],'[1]Reach and Share'!$A$1:$C$562,3,0)</f>
        <v>0</v>
      </c>
      <c r="G443" s="2">
        <f>Share[[#This Row],[Q1''2025]]-Share[[#This Row],[Q4''2024]]</f>
        <v>0</v>
      </c>
    </row>
    <row r="444" spans="1:7" x14ac:dyDescent="0.45">
      <c r="A444" s="3" t="s">
        <v>285</v>
      </c>
      <c r="B444" s="2">
        <v>0</v>
      </c>
      <c r="C444" s="2">
        <v>0</v>
      </c>
      <c r="D444" s="2">
        <v>0</v>
      </c>
      <c r="E444" s="2">
        <v>0</v>
      </c>
      <c r="F444" s="2">
        <f>VLOOKUP(Share[[#This Row],[Station]],'[1]Reach and Share'!$A$1:$C$562,3,0)</f>
        <v>0</v>
      </c>
      <c r="G444" s="2">
        <f>Share[[#This Row],[Q1''2025]]-Share[[#This Row],[Q4''2024]]</f>
        <v>0</v>
      </c>
    </row>
    <row r="445" spans="1:7" x14ac:dyDescent="0.45">
      <c r="A445" s="3" t="s">
        <v>93</v>
      </c>
      <c r="B445" s="2">
        <v>0</v>
      </c>
      <c r="C445" s="2">
        <v>0</v>
      </c>
      <c r="D445" s="2">
        <v>0</v>
      </c>
      <c r="E445" s="2">
        <v>0</v>
      </c>
      <c r="F445" s="2">
        <f>VLOOKUP(Share[[#This Row],[Station]],'[1]Reach and Share'!$A$1:$C$562,3,0)</f>
        <v>0</v>
      </c>
      <c r="G445" s="2">
        <f>Share[[#This Row],[Q1''2025]]-Share[[#This Row],[Q4''2024]]</f>
        <v>0</v>
      </c>
    </row>
    <row r="446" spans="1:7" x14ac:dyDescent="0.45">
      <c r="A446" s="3" t="s">
        <v>504</v>
      </c>
      <c r="B446" s="2">
        <v>0</v>
      </c>
      <c r="C446" s="2">
        <v>0</v>
      </c>
      <c r="D446" s="2">
        <v>0</v>
      </c>
      <c r="E446" s="2">
        <v>0</v>
      </c>
      <c r="F446" s="2">
        <f>VLOOKUP(Share[[#This Row],[Station]],'[1]Reach and Share'!$A$1:$C$562,3,0)</f>
        <v>0</v>
      </c>
      <c r="G446" s="2">
        <f>Share[[#This Row],[Q1''2025]]-Share[[#This Row],[Q4''2024]]</f>
        <v>0</v>
      </c>
    </row>
    <row r="447" spans="1:7" x14ac:dyDescent="0.45">
      <c r="A447" s="3" t="s">
        <v>229</v>
      </c>
      <c r="B447" s="2">
        <v>0</v>
      </c>
      <c r="C447" s="2">
        <v>0</v>
      </c>
      <c r="D447" s="2">
        <v>0</v>
      </c>
      <c r="E447" s="2">
        <v>0</v>
      </c>
      <c r="F447" s="2">
        <f>VLOOKUP(Share[[#This Row],[Station]],'[1]Reach and Share'!$A$1:$C$562,3,0)</f>
        <v>0</v>
      </c>
      <c r="G447" s="2">
        <f>Share[[#This Row],[Q1''2025]]-Share[[#This Row],[Q4''2024]]</f>
        <v>0</v>
      </c>
    </row>
    <row r="448" spans="1:7" x14ac:dyDescent="0.45">
      <c r="A448" s="3" t="s">
        <v>249</v>
      </c>
      <c r="B448" s="2">
        <v>0</v>
      </c>
      <c r="C448" s="2">
        <v>0</v>
      </c>
      <c r="D448" s="2">
        <v>8.3416087388282019E-4</v>
      </c>
      <c r="E448" s="2">
        <v>0</v>
      </c>
      <c r="F448" s="2">
        <f>VLOOKUP(Share[[#This Row],[Station]],'[1]Reach and Share'!$A$1:$C$562,3,0)</f>
        <v>0</v>
      </c>
      <c r="G448" s="2">
        <f>Share[[#This Row],[Q1''2025]]-Share[[#This Row],[Q4''2024]]</f>
        <v>0</v>
      </c>
    </row>
    <row r="449" spans="1:7" x14ac:dyDescent="0.45">
      <c r="A449" s="3" t="s">
        <v>248</v>
      </c>
      <c r="B449" s="2">
        <v>0</v>
      </c>
      <c r="C449" s="2">
        <v>0</v>
      </c>
      <c r="D449" s="2">
        <v>0</v>
      </c>
      <c r="E449" s="2">
        <v>0</v>
      </c>
      <c r="F449" s="2">
        <f>VLOOKUP(Share[[#This Row],[Station]],'[1]Reach and Share'!$A$1:$C$562,3,0)</f>
        <v>0</v>
      </c>
      <c r="G449" s="2">
        <f>Share[[#This Row],[Q1''2025]]-Share[[#This Row],[Q4''2024]]</f>
        <v>0</v>
      </c>
    </row>
    <row r="450" spans="1:7" x14ac:dyDescent="0.45">
      <c r="A450" s="3" t="s">
        <v>251</v>
      </c>
      <c r="B450" s="2">
        <v>0</v>
      </c>
      <c r="C450" s="2">
        <v>0</v>
      </c>
      <c r="D450" s="2">
        <v>0</v>
      </c>
      <c r="E450" s="2">
        <v>0</v>
      </c>
      <c r="F450" s="2">
        <f>VLOOKUP(Share[[#This Row],[Station]],'[1]Reach and Share'!$A$1:$C$562,3,0)</f>
        <v>0</v>
      </c>
      <c r="G450" s="2">
        <f>Share[[#This Row],[Q1''2025]]-Share[[#This Row],[Q4''2024]]</f>
        <v>0</v>
      </c>
    </row>
    <row r="451" spans="1:7" x14ac:dyDescent="0.45">
      <c r="A451" s="3" t="s">
        <v>79</v>
      </c>
      <c r="B451" s="2">
        <v>0</v>
      </c>
      <c r="C451" s="2">
        <v>0</v>
      </c>
      <c r="D451" s="2">
        <v>0</v>
      </c>
      <c r="E451" s="2">
        <v>0</v>
      </c>
      <c r="F451" s="2">
        <f>VLOOKUP(Share[[#This Row],[Station]],'[1]Reach and Share'!$A$1:$C$562,3,0)</f>
        <v>0</v>
      </c>
      <c r="G451" s="2">
        <f>Share[[#This Row],[Q1''2025]]-Share[[#This Row],[Q4''2024]]</f>
        <v>0</v>
      </c>
    </row>
    <row r="452" spans="1:7" x14ac:dyDescent="0.45">
      <c r="A452" s="3" t="s">
        <v>451</v>
      </c>
      <c r="B452" s="2">
        <v>0</v>
      </c>
      <c r="C452" s="2">
        <v>0</v>
      </c>
      <c r="D452" s="2">
        <v>0</v>
      </c>
      <c r="E452" s="2">
        <v>0</v>
      </c>
      <c r="F452" s="2">
        <f>VLOOKUP(Share[[#This Row],[Station]],'[1]Reach and Share'!$A$1:$C$562,3,0)</f>
        <v>0</v>
      </c>
      <c r="G452" s="2">
        <f>Share[[#This Row],[Q1''2025]]-Share[[#This Row],[Q4''2024]]</f>
        <v>0</v>
      </c>
    </row>
    <row r="453" spans="1:7" x14ac:dyDescent="0.45">
      <c r="A453" s="3" t="s">
        <v>153</v>
      </c>
      <c r="B453" s="2">
        <v>0</v>
      </c>
      <c r="C453" s="2">
        <v>0</v>
      </c>
      <c r="D453" s="2">
        <v>0</v>
      </c>
      <c r="E453" s="2">
        <v>0</v>
      </c>
      <c r="F453" s="2">
        <f>VLOOKUP(Share[[#This Row],[Station]],'[1]Reach and Share'!$A$1:$C$562,3,0)</f>
        <v>0</v>
      </c>
      <c r="G453" s="2">
        <f>Share[[#This Row],[Q1''2025]]-Share[[#This Row],[Q4''2024]]</f>
        <v>0</v>
      </c>
    </row>
    <row r="454" spans="1:7" x14ac:dyDescent="0.45">
      <c r="A454" s="3" t="s">
        <v>221</v>
      </c>
      <c r="B454" s="2">
        <v>0</v>
      </c>
      <c r="C454" s="2">
        <v>0</v>
      </c>
      <c r="D454" s="2">
        <v>0</v>
      </c>
      <c r="E454" s="2">
        <v>0</v>
      </c>
      <c r="F454" s="2">
        <f>VLOOKUP(Share[[#This Row],[Station]],'[1]Reach and Share'!$A$1:$C$562,3,0)</f>
        <v>0</v>
      </c>
      <c r="G454" s="2">
        <f>Share[[#This Row],[Q1''2025]]-Share[[#This Row],[Q4''2024]]</f>
        <v>0</v>
      </c>
    </row>
    <row r="455" spans="1:7" x14ac:dyDescent="0.45">
      <c r="A455" s="3" t="s">
        <v>159</v>
      </c>
      <c r="B455" s="2">
        <v>0</v>
      </c>
      <c r="C455" s="2">
        <v>0</v>
      </c>
      <c r="D455" s="2">
        <v>0</v>
      </c>
      <c r="E455" s="2">
        <v>0</v>
      </c>
      <c r="F455" s="2">
        <f>VLOOKUP(Share[[#This Row],[Station]],'[1]Reach and Share'!$A$1:$C$562,3,0)</f>
        <v>0</v>
      </c>
      <c r="G455" s="2">
        <f>Share[[#This Row],[Q1''2025]]-Share[[#This Row],[Q4''2024]]</f>
        <v>0</v>
      </c>
    </row>
    <row r="456" spans="1:7" x14ac:dyDescent="0.45">
      <c r="A456" s="3" t="s">
        <v>265</v>
      </c>
      <c r="B456" s="2">
        <v>0</v>
      </c>
      <c r="C456" s="2">
        <v>0</v>
      </c>
      <c r="D456" s="2">
        <v>0</v>
      </c>
      <c r="E456" s="2">
        <v>0</v>
      </c>
      <c r="F456" s="2">
        <f>VLOOKUP(Share[[#This Row],[Station]],'[1]Reach and Share'!$A$1:$C$562,3,0)</f>
        <v>0</v>
      </c>
      <c r="G456" s="2">
        <f>Share[[#This Row],[Q1''2025]]-Share[[#This Row],[Q4''2024]]</f>
        <v>0</v>
      </c>
    </row>
    <row r="457" spans="1:7" x14ac:dyDescent="0.45">
      <c r="A457" s="3" t="s">
        <v>244</v>
      </c>
      <c r="B457" s="2">
        <v>0</v>
      </c>
      <c r="C457" s="2">
        <v>0</v>
      </c>
      <c r="D457" s="2">
        <v>0</v>
      </c>
      <c r="E457" s="2">
        <v>0</v>
      </c>
      <c r="F457" s="2">
        <f>VLOOKUP(Share[[#This Row],[Station]],'[1]Reach and Share'!$A$1:$C$562,3,0)</f>
        <v>0</v>
      </c>
      <c r="G457" s="2">
        <f>Share[[#This Row],[Q1''2025]]-Share[[#This Row],[Q4''2024]]</f>
        <v>0</v>
      </c>
    </row>
    <row r="458" spans="1:7" x14ac:dyDescent="0.45">
      <c r="A458" s="3" t="s">
        <v>247</v>
      </c>
      <c r="B458" s="2">
        <v>0</v>
      </c>
      <c r="C458" s="2">
        <v>0</v>
      </c>
      <c r="D458" s="2">
        <v>0</v>
      </c>
      <c r="E458" s="2">
        <v>0</v>
      </c>
      <c r="F458" s="2">
        <f>VLOOKUP(Share[[#This Row],[Station]],'[1]Reach and Share'!$A$1:$C$562,3,0)</f>
        <v>0</v>
      </c>
      <c r="G458" s="2">
        <f>Share[[#This Row],[Q1''2025]]-Share[[#This Row],[Q4''2024]]</f>
        <v>0</v>
      </c>
    </row>
    <row r="459" spans="1:7" x14ac:dyDescent="0.45">
      <c r="A459" s="3" t="s">
        <v>245</v>
      </c>
      <c r="B459" s="2">
        <v>0</v>
      </c>
      <c r="C459" s="2">
        <v>0</v>
      </c>
      <c r="D459" s="2">
        <v>0</v>
      </c>
      <c r="E459" s="2">
        <v>0</v>
      </c>
      <c r="F459" s="2">
        <f>VLOOKUP(Share[[#This Row],[Station]],'[1]Reach and Share'!$A$1:$C$562,3,0)</f>
        <v>0</v>
      </c>
      <c r="G459" s="2">
        <f>Share[[#This Row],[Q1''2025]]-Share[[#This Row],[Q4''2024]]</f>
        <v>0</v>
      </c>
    </row>
    <row r="460" spans="1:7" x14ac:dyDescent="0.45">
      <c r="A460" s="3" t="s">
        <v>485</v>
      </c>
      <c r="B460" s="2">
        <v>0</v>
      </c>
      <c r="C460" s="2">
        <v>0</v>
      </c>
      <c r="D460" s="2">
        <v>0</v>
      </c>
      <c r="E460" s="2">
        <v>0</v>
      </c>
      <c r="F460" s="2">
        <f>VLOOKUP(Share[[#This Row],[Station]],'[1]Reach and Share'!$A$1:$C$562,3,0)</f>
        <v>0</v>
      </c>
      <c r="G460" s="2">
        <f>Share[[#This Row],[Q1''2025]]-Share[[#This Row],[Q4''2024]]</f>
        <v>0</v>
      </c>
    </row>
    <row r="461" spans="1:7" x14ac:dyDescent="0.45">
      <c r="A461" s="3" t="s">
        <v>503</v>
      </c>
      <c r="B461" s="2">
        <v>0</v>
      </c>
      <c r="C461" s="2">
        <v>0</v>
      </c>
      <c r="D461" s="2">
        <v>0</v>
      </c>
      <c r="E461" s="2">
        <v>0</v>
      </c>
      <c r="F461" s="2">
        <f>VLOOKUP(Share[[#This Row],[Station]],'[1]Reach and Share'!$A$1:$C$562,3,0)</f>
        <v>0</v>
      </c>
      <c r="G461" s="2">
        <f>Share[[#This Row],[Q1''2025]]-Share[[#This Row],[Q4''2024]]</f>
        <v>0</v>
      </c>
    </row>
    <row r="462" spans="1:7" x14ac:dyDescent="0.45">
      <c r="A462" s="3" t="s">
        <v>274</v>
      </c>
      <c r="B462" s="2">
        <v>0</v>
      </c>
      <c r="C462" s="2">
        <v>0</v>
      </c>
      <c r="D462" s="2">
        <v>0</v>
      </c>
      <c r="E462" s="2">
        <v>0</v>
      </c>
      <c r="F462" s="2">
        <f>VLOOKUP(Share[[#This Row],[Station]],'[1]Reach and Share'!$A$1:$C$562,3,0)</f>
        <v>0</v>
      </c>
      <c r="G462" s="2">
        <f>Share[[#This Row],[Q1''2025]]-Share[[#This Row],[Q4''2024]]</f>
        <v>0</v>
      </c>
    </row>
    <row r="463" spans="1:7" x14ac:dyDescent="0.45">
      <c r="A463" s="3" t="s">
        <v>273</v>
      </c>
      <c r="B463" s="2">
        <v>0</v>
      </c>
      <c r="C463" s="2">
        <v>0</v>
      </c>
      <c r="D463" s="2">
        <v>0</v>
      </c>
      <c r="E463" s="2">
        <v>0</v>
      </c>
      <c r="F463" s="2">
        <f>VLOOKUP(Share[[#This Row],[Station]],'[1]Reach and Share'!$A$1:$C$562,3,0)</f>
        <v>0</v>
      </c>
      <c r="G463" s="2">
        <f>Share[[#This Row],[Q1''2025]]-Share[[#This Row],[Q4''2024]]</f>
        <v>0</v>
      </c>
    </row>
    <row r="464" spans="1:7" x14ac:dyDescent="0.45">
      <c r="A464" s="3" t="s">
        <v>275</v>
      </c>
      <c r="B464" s="2">
        <v>0</v>
      </c>
      <c r="C464" s="2">
        <v>0</v>
      </c>
      <c r="D464" s="2">
        <v>0</v>
      </c>
      <c r="E464" s="2">
        <v>0</v>
      </c>
      <c r="F464" s="2">
        <f>VLOOKUP(Share[[#This Row],[Station]],'[1]Reach and Share'!$A$1:$C$562,3,0)</f>
        <v>0</v>
      </c>
      <c r="G464" s="2">
        <f>Share[[#This Row],[Q1''2025]]-Share[[#This Row],[Q4''2024]]</f>
        <v>0</v>
      </c>
    </row>
    <row r="465" spans="1:7" x14ac:dyDescent="0.45">
      <c r="A465" s="3" t="s">
        <v>268</v>
      </c>
      <c r="B465" s="2">
        <v>0</v>
      </c>
      <c r="C465" s="2">
        <v>1.092036867164635E-3</v>
      </c>
      <c r="D465" s="2">
        <v>0</v>
      </c>
      <c r="E465" s="2">
        <v>0</v>
      </c>
      <c r="F465" s="2">
        <f>VLOOKUP(Share[[#This Row],[Station]],'[1]Reach and Share'!$A$1:$C$562,3,0)</f>
        <v>0</v>
      </c>
      <c r="G465" s="2">
        <f>Share[[#This Row],[Q1''2025]]-Share[[#This Row],[Q4''2024]]</f>
        <v>0</v>
      </c>
    </row>
    <row r="466" spans="1:7" x14ac:dyDescent="0.45">
      <c r="A466" s="3" t="s">
        <v>277</v>
      </c>
      <c r="B466" s="2">
        <v>0</v>
      </c>
      <c r="C466" s="2">
        <v>0</v>
      </c>
      <c r="D466" s="2">
        <v>0</v>
      </c>
      <c r="E466" s="2">
        <v>0</v>
      </c>
      <c r="F466" s="2">
        <f>VLOOKUP(Share[[#This Row],[Station]],'[1]Reach and Share'!$A$1:$C$562,3,0)</f>
        <v>0</v>
      </c>
      <c r="G466" s="2">
        <f>Share[[#This Row],[Q1''2025]]-Share[[#This Row],[Q4''2024]]</f>
        <v>0</v>
      </c>
    </row>
    <row r="467" spans="1:7" x14ac:dyDescent="0.45">
      <c r="A467" s="3" t="s">
        <v>276</v>
      </c>
      <c r="B467" s="2">
        <v>0</v>
      </c>
      <c r="C467" s="2">
        <v>0</v>
      </c>
      <c r="D467" s="2">
        <v>0</v>
      </c>
      <c r="E467" s="2">
        <v>0</v>
      </c>
      <c r="F467" s="2">
        <f>VLOOKUP(Share[[#This Row],[Station]],'[1]Reach and Share'!$A$1:$C$562,3,0)</f>
        <v>0</v>
      </c>
      <c r="G467" s="2">
        <f>Share[[#This Row],[Q1''2025]]-Share[[#This Row],[Q4''2024]]</f>
        <v>0</v>
      </c>
    </row>
    <row r="468" spans="1:7" x14ac:dyDescent="0.45">
      <c r="A468" s="3" t="s">
        <v>337</v>
      </c>
      <c r="B468" s="2">
        <v>0</v>
      </c>
      <c r="C468" s="2">
        <v>0</v>
      </c>
      <c r="D468" s="2">
        <v>0</v>
      </c>
      <c r="E468" s="2">
        <v>0</v>
      </c>
      <c r="F468" s="2">
        <f>VLOOKUP(Share[[#This Row],[Station]],'[1]Reach and Share'!$A$1:$C$562,3,0)</f>
        <v>0</v>
      </c>
      <c r="G468" s="2">
        <f>Share[[#This Row],[Q1''2025]]-Share[[#This Row],[Q4''2024]]</f>
        <v>0</v>
      </c>
    </row>
    <row r="469" spans="1:7" x14ac:dyDescent="0.45">
      <c r="A469" s="3" t="s">
        <v>144</v>
      </c>
      <c r="B469" s="2">
        <v>0</v>
      </c>
      <c r="C469" s="2">
        <v>0</v>
      </c>
      <c r="D469" s="2">
        <v>0</v>
      </c>
      <c r="E469" s="2">
        <v>0</v>
      </c>
      <c r="F469" s="2">
        <f>VLOOKUP(Share[[#This Row],[Station]],'[1]Reach and Share'!$A$1:$C$562,3,0)</f>
        <v>0</v>
      </c>
      <c r="G469" s="2">
        <f>Share[[#This Row],[Q1''2025]]-Share[[#This Row],[Q4''2024]]</f>
        <v>0</v>
      </c>
    </row>
    <row r="470" spans="1:7" x14ac:dyDescent="0.45">
      <c r="A470" s="3" t="s">
        <v>270</v>
      </c>
      <c r="B470" s="2">
        <v>0</v>
      </c>
      <c r="C470" s="2">
        <v>0</v>
      </c>
      <c r="D470" s="2">
        <v>0</v>
      </c>
      <c r="E470" s="2">
        <v>0</v>
      </c>
      <c r="F470" s="2">
        <f>VLOOKUP(Share[[#This Row],[Station]],'[1]Reach and Share'!$A$1:$C$562,3,0)</f>
        <v>0</v>
      </c>
      <c r="G470" s="2">
        <f>Share[[#This Row],[Q1''2025]]-Share[[#This Row],[Q4''2024]]</f>
        <v>0</v>
      </c>
    </row>
    <row r="471" spans="1:7" x14ac:dyDescent="0.45">
      <c r="A471" s="3" t="s">
        <v>271</v>
      </c>
      <c r="B471" s="2">
        <v>0</v>
      </c>
      <c r="C471" s="2">
        <v>0</v>
      </c>
      <c r="D471" s="2">
        <v>0</v>
      </c>
      <c r="E471" s="2">
        <v>0</v>
      </c>
      <c r="F471" s="2">
        <f>VLOOKUP(Share[[#This Row],[Station]],'[1]Reach and Share'!$A$1:$C$562,3,0)</f>
        <v>0</v>
      </c>
      <c r="G471" s="2">
        <f>Share[[#This Row],[Q1''2025]]-Share[[#This Row],[Q4''2024]]</f>
        <v>0</v>
      </c>
    </row>
    <row r="472" spans="1:7" x14ac:dyDescent="0.45">
      <c r="A472" s="3" t="s">
        <v>76</v>
      </c>
      <c r="B472" s="2">
        <v>0</v>
      </c>
      <c r="C472" s="2">
        <v>0</v>
      </c>
      <c r="D472" s="2">
        <v>0</v>
      </c>
      <c r="E472" s="2">
        <v>0</v>
      </c>
      <c r="F472" s="2">
        <f>VLOOKUP(Share[[#This Row],[Station]],'[1]Reach and Share'!$A$1:$C$562,3,0)</f>
        <v>0</v>
      </c>
      <c r="G472" s="2">
        <f>Share[[#This Row],[Q1''2025]]-Share[[#This Row],[Q4''2024]]</f>
        <v>0</v>
      </c>
    </row>
    <row r="473" spans="1:7" x14ac:dyDescent="0.45">
      <c r="A473" s="3" t="s">
        <v>496</v>
      </c>
      <c r="B473" s="2">
        <v>0</v>
      </c>
      <c r="C473" s="2">
        <v>0</v>
      </c>
      <c r="D473" s="2">
        <v>0</v>
      </c>
      <c r="E473" s="2">
        <v>0</v>
      </c>
      <c r="F473" s="2">
        <f>VLOOKUP(Share[[#This Row],[Station]],'[1]Reach and Share'!$A$1:$C$562,3,0)</f>
        <v>0</v>
      </c>
      <c r="G473" s="2">
        <f>Share[[#This Row],[Q1''2025]]-Share[[#This Row],[Q4''2024]]</f>
        <v>0</v>
      </c>
    </row>
    <row r="474" spans="1:7" x14ac:dyDescent="0.45">
      <c r="A474" s="3" t="s">
        <v>446</v>
      </c>
      <c r="B474" s="2">
        <v>0</v>
      </c>
      <c r="C474" s="2">
        <v>0</v>
      </c>
      <c r="D474" s="2">
        <v>0</v>
      </c>
      <c r="E474" s="2">
        <v>0</v>
      </c>
      <c r="F474" s="2">
        <f>VLOOKUP(Share[[#This Row],[Station]],'[1]Reach and Share'!$A$1:$C$562,3,0)</f>
        <v>0</v>
      </c>
      <c r="G474" s="2">
        <f>Share[[#This Row],[Q1''2025]]-Share[[#This Row],[Q4''2024]]</f>
        <v>0</v>
      </c>
    </row>
    <row r="475" spans="1:7" x14ac:dyDescent="0.45">
      <c r="A475" s="3" t="s">
        <v>222</v>
      </c>
      <c r="B475" s="2">
        <v>0</v>
      </c>
      <c r="C475" s="2">
        <v>0</v>
      </c>
      <c r="D475" s="2">
        <v>0</v>
      </c>
      <c r="E475" s="2">
        <v>0</v>
      </c>
      <c r="F475" s="2">
        <f>VLOOKUP(Share[[#This Row],[Station]],'[1]Reach and Share'!$A$1:$C$562,3,0)</f>
        <v>0</v>
      </c>
      <c r="G475" s="2">
        <f>Share[[#This Row],[Q1''2025]]-Share[[#This Row],[Q4''2024]]</f>
        <v>0</v>
      </c>
    </row>
    <row r="476" spans="1:7" x14ac:dyDescent="0.45">
      <c r="A476" s="3" t="s">
        <v>78</v>
      </c>
      <c r="B476" s="2">
        <v>0</v>
      </c>
      <c r="C476" s="2">
        <v>0</v>
      </c>
      <c r="D476" s="2">
        <v>0</v>
      </c>
      <c r="E476" s="2">
        <v>0</v>
      </c>
      <c r="F476" s="2">
        <f>VLOOKUP(Share[[#This Row],[Station]],'[1]Reach and Share'!$A$1:$C$562,3,0)</f>
        <v>0</v>
      </c>
      <c r="G476" s="2">
        <f>Share[[#This Row],[Q1''2025]]-Share[[#This Row],[Q4''2024]]</f>
        <v>0</v>
      </c>
    </row>
    <row r="477" spans="1:7" x14ac:dyDescent="0.45">
      <c r="A477" s="3" t="s">
        <v>477</v>
      </c>
      <c r="B477" s="2">
        <v>0</v>
      </c>
      <c r="C477" s="2">
        <v>0</v>
      </c>
      <c r="D477" s="2">
        <v>0</v>
      </c>
      <c r="E477" s="2">
        <v>0</v>
      </c>
      <c r="F477" s="2">
        <f>VLOOKUP(Share[[#This Row],[Station]],'[1]Reach and Share'!$A$1:$C$562,3,0)</f>
        <v>0</v>
      </c>
      <c r="G477" s="2">
        <f>Share[[#This Row],[Q1''2025]]-Share[[#This Row],[Q4''2024]]</f>
        <v>0</v>
      </c>
    </row>
    <row r="478" spans="1:7" x14ac:dyDescent="0.45">
      <c r="A478" s="3" t="s">
        <v>44</v>
      </c>
      <c r="B478" s="2">
        <v>5.1339973303213889E-4</v>
      </c>
      <c r="C478" s="2">
        <v>0</v>
      </c>
      <c r="D478" s="2">
        <v>0</v>
      </c>
      <c r="E478" s="2">
        <v>0</v>
      </c>
      <c r="F478" s="2">
        <f>VLOOKUP(Share[[#This Row],[Station]],'[1]Reach and Share'!$A$1:$C$562,3,0)</f>
        <v>0</v>
      </c>
      <c r="G478" s="2">
        <f>Share[[#This Row],[Q1''2025]]-Share[[#This Row],[Q4''2024]]</f>
        <v>0</v>
      </c>
    </row>
    <row r="479" spans="1:7" x14ac:dyDescent="0.45">
      <c r="A479" s="3" t="s">
        <v>466</v>
      </c>
      <c r="B479" s="2">
        <v>0</v>
      </c>
      <c r="C479" s="2">
        <v>0</v>
      </c>
      <c r="D479" s="2">
        <v>0</v>
      </c>
      <c r="E479" s="2">
        <v>0</v>
      </c>
      <c r="F479" s="2">
        <f>VLOOKUP(Share[[#This Row],[Station]],'[1]Reach and Share'!$A$1:$C$562,3,0)</f>
        <v>0</v>
      </c>
      <c r="G479" s="2">
        <f>Share[[#This Row],[Q1''2025]]-Share[[#This Row],[Q4''2024]]</f>
        <v>0</v>
      </c>
    </row>
    <row r="480" spans="1:7" x14ac:dyDescent="0.45">
      <c r="A480" s="3" t="s">
        <v>188</v>
      </c>
      <c r="B480" s="2">
        <v>0</v>
      </c>
      <c r="C480" s="2">
        <v>1.747258987463417E-4</v>
      </c>
      <c r="D480" s="2">
        <v>0</v>
      </c>
      <c r="E480" s="2">
        <v>0</v>
      </c>
      <c r="F480" s="2">
        <f>VLOOKUP(Share[[#This Row],[Station]],'[1]Reach and Share'!$A$1:$C$562,3,0)</f>
        <v>0</v>
      </c>
      <c r="G480" s="2">
        <f>Share[[#This Row],[Q1''2025]]-Share[[#This Row],[Q4''2024]]</f>
        <v>0</v>
      </c>
    </row>
    <row r="481" spans="1:7" x14ac:dyDescent="0.45">
      <c r="A481" s="3" t="s">
        <v>181</v>
      </c>
      <c r="B481" s="2">
        <v>0</v>
      </c>
      <c r="C481" s="2">
        <v>0</v>
      </c>
      <c r="D481" s="2">
        <v>0</v>
      </c>
      <c r="E481" s="2">
        <v>0</v>
      </c>
      <c r="F481" s="2">
        <f>VLOOKUP(Share[[#This Row],[Station]],'[1]Reach and Share'!$A$1:$C$562,3,0)</f>
        <v>0</v>
      </c>
      <c r="G481" s="2">
        <f>Share[[#This Row],[Q1''2025]]-Share[[#This Row],[Q4''2024]]</f>
        <v>0</v>
      </c>
    </row>
    <row r="482" spans="1:7" x14ac:dyDescent="0.45">
      <c r="A482" s="3" t="s">
        <v>510</v>
      </c>
      <c r="B482" s="2">
        <v>0</v>
      </c>
      <c r="C482" s="2">
        <v>0</v>
      </c>
      <c r="D482" s="2">
        <v>0</v>
      </c>
      <c r="E482" s="2">
        <v>0</v>
      </c>
      <c r="F482" s="2">
        <f>VLOOKUP(Share[[#This Row],[Station]],'[1]Reach and Share'!$A$1:$C$562,3,0)</f>
        <v>0</v>
      </c>
      <c r="G482" s="2">
        <f>Share[[#This Row],[Q1''2025]]-Share[[#This Row],[Q4''2024]]</f>
        <v>0</v>
      </c>
    </row>
    <row r="483" spans="1:7" x14ac:dyDescent="0.45">
      <c r="A483" s="3" t="s">
        <v>73</v>
      </c>
      <c r="B483" s="2">
        <v>0</v>
      </c>
      <c r="C483" s="2">
        <v>0</v>
      </c>
      <c r="D483" s="2">
        <v>0</v>
      </c>
      <c r="E483" s="2">
        <v>0</v>
      </c>
      <c r="F483" s="2">
        <f>VLOOKUP(Share[[#This Row],[Station]],'[1]Reach and Share'!$A$1:$C$562,3,0)</f>
        <v>0</v>
      </c>
      <c r="G483" s="2">
        <f>Share[[#This Row],[Q1''2025]]-Share[[#This Row],[Q4''2024]]</f>
        <v>0</v>
      </c>
    </row>
    <row r="484" spans="1:7" x14ac:dyDescent="0.45">
      <c r="A484" s="3" t="s">
        <v>40</v>
      </c>
      <c r="B484" s="2">
        <v>7.7009959954820817E-4</v>
      </c>
      <c r="C484" s="2">
        <v>0</v>
      </c>
      <c r="D484" s="2">
        <v>0</v>
      </c>
      <c r="E484" s="2">
        <v>0</v>
      </c>
      <c r="F484" s="2">
        <f>VLOOKUP(Share[[#This Row],[Station]],'[1]Reach and Share'!$A$1:$C$562,3,0)</f>
        <v>0</v>
      </c>
      <c r="G484" s="2">
        <f>Share[[#This Row],[Q1''2025]]-Share[[#This Row],[Q4''2024]]</f>
        <v>0</v>
      </c>
    </row>
    <row r="485" spans="1:7" x14ac:dyDescent="0.45">
      <c r="A485" s="3" t="s">
        <v>281</v>
      </c>
      <c r="B485" s="2">
        <v>0</v>
      </c>
      <c r="C485" s="2">
        <v>0</v>
      </c>
      <c r="D485" s="2">
        <v>0</v>
      </c>
      <c r="E485" s="2">
        <v>0</v>
      </c>
      <c r="F485" s="2">
        <f>VLOOKUP(Share[[#This Row],[Station]],'[1]Reach and Share'!$A$1:$C$562,3,0)</f>
        <v>0</v>
      </c>
      <c r="G485" s="2">
        <f>Share[[#This Row],[Q1''2025]]-Share[[#This Row],[Q4''2024]]</f>
        <v>0</v>
      </c>
    </row>
    <row r="486" spans="1:7" x14ac:dyDescent="0.45">
      <c r="A486" s="3" t="s">
        <v>278</v>
      </c>
      <c r="B486" s="2">
        <v>0</v>
      </c>
      <c r="C486" s="2">
        <v>0</v>
      </c>
      <c r="D486" s="2">
        <v>0</v>
      </c>
      <c r="E486" s="2">
        <v>0</v>
      </c>
      <c r="F486" s="2">
        <f>VLOOKUP(Share[[#This Row],[Station]],'[1]Reach and Share'!$A$1:$C$562,3,0)</f>
        <v>0</v>
      </c>
      <c r="G486" s="2">
        <f>Share[[#This Row],[Q1''2025]]-Share[[#This Row],[Q4''2024]]</f>
        <v>0</v>
      </c>
    </row>
    <row r="487" spans="1:7" x14ac:dyDescent="0.45">
      <c r="A487" s="3" t="s">
        <v>395</v>
      </c>
      <c r="B487" s="2">
        <v>0</v>
      </c>
      <c r="C487" s="2">
        <v>0</v>
      </c>
      <c r="D487" s="2">
        <v>0</v>
      </c>
      <c r="E487" s="2">
        <v>8.6782955827475488E-5</v>
      </c>
      <c r="F487" s="2">
        <f>VLOOKUP(Share[[#This Row],[Station]],'[1]Reach and Share'!$A$1:$C$562,3,0)</f>
        <v>0</v>
      </c>
      <c r="G487" s="2">
        <f>Share[[#This Row],[Q1''2025]]-Share[[#This Row],[Q4''2024]]</f>
        <v>-8.6782955827475488E-5</v>
      </c>
    </row>
    <row r="488" spans="1:7" x14ac:dyDescent="0.45">
      <c r="A488" s="3" t="s">
        <v>380</v>
      </c>
      <c r="B488" s="2">
        <v>0</v>
      </c>
      <c r="C488" s="2">
        <v>0</v>
      </c>
      <c r="D488" s="2">
        <v>0</v>
      </c>
      <c r="E488" s="2">
        <v>8.6782955827475488E-5</v>
      </c>
      <c r="F488" s="2">
        <f>VLOOKUP(Share[[#This Row],[Station]],'[1]Reach and Share'!$A$1:$C$562,3,0)</f>
        <v>0</v>
      </c>
      <c r="G488" s="2">
        <f>Share[[#This Row],[Q1''2025]]-Share[[#This Row],[Q4''2024]]</f>
        <v>-8.6782955827475488E-5</v>
      </c>
    </row>
    <row r="489" spans="1:7" x14ac:dyDescent="0.45">
      <c r="A489" s="3" t="s">
        <v>264</v>
      </c>
      <c r="B489" s="2">
        <v>0</v>
      </c>
      <c r="C489" s="2">
        <v>0</v>
      </c>
      <c r="D489" s="2">
        <v>0</v>
      </c>
      <c r="E489" s="2">
        <v>8.6782955827475488E-5</v>
      </c>
      <c r="F489" s="2">
        <f>VLOOKUP(Share[[#This Row],[Station]],'[1]Reach and Share'!$A$1:$C$562,3,0)</f>
        <v>0</v>
      </c>
      <c r="G489" s="2">
        <f>Share[[#This Row],[Q1''2025]]-Share[[#This Row],[Q4''2024]]</f>
        <v>-8.6782955827475488E-5</v>
      </c>
    </row>
    <row r="490" spans="1:7" x14ac:dyDescent="0.45">
      <c r="A490" s="3" t="s">
        <v>295</v>
      </c>
      <c r="B490" s="2">
        <v>0</v>
      </c>
      <c r="C490" s="2">
        <v>1.3978071899707332E-3</v>
      </c>
      <c r="D490" s="2">
        <v>0</v>
      </c>
      <c r="E490" s="2">
        <v>1.3017443374121321E-4</v>
      </c>
      <c r="F490" s="2">
        <f>VLOOKUP(Share[[#This Row],[Station]],'[1]Reach and Share'!$A$1:$C$562,3,0)</f>
        <v>0</v>
      </c>
      <c r="G490" s="2">
        <f>Share[[#This Row],[Q1''2025]]-Share[[#This Row],[Q4''2024]]</f>
        <v>-1.3017443374121321E-4</v>
      </c>
    </row>
    <row r="491" spans="1:7" x14ac:dyDescent="0.45">
      <c r="A491" s="3" t="s">
        <v>115</v>
      </c>
      <c r="B491" s="2">
        <v>0</v>
      </c>
      <c r="C491" s="2">
        <v>0</v>
      </c>
      <c r="D491" s="2">
        <v>0</v>
      </c>
      <c r="E491" s="2">
        <v>1.3017443374121321E-4</v>
      </c>
      <c r="F491" s="2">
        <f>VLOOKUP(Share[[#This Row],[Station]],'[1]Reach and Share'!$A$1:$C$562,3,0)</f>
        <v>0</v>
      </c>
      <c r="G491" s="2">
        <f>Share[[#This Row],[Q1''2025]]-Share[[#This Row],[Q4''2024]]</f>
        <v>-1.3017443374121321E-4</v>
      </c>
    </row>
    <row r="492" spans="1:7" x14ac:dyDescent="0.45">
      <c r="A492" s="3" t="s">
        <v>97</v>
      </c>
      <c r="B492" s="2">
        <v>0</v>
      </c>
      <c r="C492" s="2">
        <v>0</v>
      </c>
      <c r="D492" s="2">
        <v>2.780536246276068E-4</v>
      </c>
      <c r="E492" s="2">
        <v>1.73565911654951E-4</v>
      </c>
      <c r="F492" s="2">
        <f>VLOOKUP(Share[[#This Row],[Station]],'[1]Reach and Share'!$A$1:$C$562,3,0)</f>
        <v>0</v>
      </c>
      <c r="G492" s="2">
        <f>Share[[#This Row],[Q1''2025]]-Share[[#This Row],[Q4''2024]]</f>
        <v>-1.73565911654951E-4</v>
      </c>
    </row>
    <row r="493" spans="1:7" x14ac:dyDescent="0.45">
      <c r="A493" s="3" t="s">
        <v>288</v>
      </c>
      <c r="B493" s="2">
        <v>0</v>
      </c>
      <c r="C493" s="2">
        <v>0</v>
      </c>
      <c r="D493" s="2">
        <v>0</v>
      </c>
      <c r="E493" s="2">
        <v>1.73565911654951E-4</v>
      </c>
      <c r="F493" s="2">
        <f>VLOOKUP(Share[[#This Row],[Station]],'[1]Reach and Share'!$A$1:$C$562,3,0)</f>
        <v>0</v>
      </c>
      <c r="G493" s="2">
        <f>Share[[#This Row],[Q1''2025]]-Share[[#This Row],[Q4''2024]]</f>
        <v>-1.73565911654951E-4</v>
      </c>
    </row>
    <row r="494" spans="1:7" x14ac:dyDescent="0.45">
      <c r="A494" s="3" t="s">
        <v>45</v>
      </c>
      <c r="B494" s="2">
        <v>4.1071978642571105E-4</v>
      </c>
      <c r="C494" s="2">
        <v>0</v>
      </c>
      <c r="D494" s="2">
        <v>0</v>
      </c>
      <c r="E494" s="2">
        <v>1.73565911654951E-4</v>
      </c>
      <c r="F494" s="2">
        <f>VLOOKUP(Share[[#This Row],[Station]],'[1]Reach and Share'!$A$1:$C$562,3,0)</f>
        <v>0</v>
      </c>
      <c r="G494" s="2">
        <f>Share[[#This Row],[Q1''2025]]-Share[[#This Row],[Q4''2024]]</f>
        <v>-1.73565911654951E-4</v>
      </c>
    </row>
    <row r="495" spans="1:7" x14ac:dyDescent="0.45">
      <c r="A495" s="3" t="s">
        <v>137</v>
      </c>
      <c r="B495" s="2">
        <v>0</v>
      </c>
      <c r="C495" s="2">
        <v>0</v>
      </c>
      <c r="D495" s="2">
        <v>0</v>
      </c>
      <c r="E495" s="2">
        <v>1.73565911654951E-4</v>
      </c>
      <c r="F495" s="2">
        <f>VLOOKUP(Share[[#This Row],[Station]],'[1]Reach and Share'!$A$1:$C$562,3,0)</f>
        <v>0</v>
      </c>
      <c r="G495" s="2">
        <f>Share[[#This Row],[Q1''2025]]-Share[[#This Row],[Q4''2024]]</f>
        <v>-1.73565911654951E-4</v>
      </c>
    </row>
    <row r="496" spans="1:7" x14ac:dyDescent="0.45">
      <c r="A496" s="3" t="s">
        <v>25</v>
      </c>
      <c r="B496" s="2">
        <v>8.7791354348495734E-3</v>
      </c>
      <c r="C496" s="2">
        <v>0</v>
      </c>
      <c r="D496" s="2">
        <v>3.574975173783515E-4</v>
      </c>
      <c r="E496" s="2">
        <v>2.1695738956868871E-4</v>
      </c>
      <c r="F496" s="2">
        <f>VLOOKUP(Share[[#This Row],[Station]],'[1]Reach and Share'!$A$1:$C$562,3,0)</f>
        <v>0</v>
      </c>
      <c r="G496" s="2">
        <f>Share[[#This Row],[Q1''2025]]-Share[[#This Row],[Q4''2024]]</f>
        <v>-2.1695738956868871E-4</v>
      </c>
    </row>
    <row r="497" spans="1:7" x14ac:dyDescent="0.45">
      <c r="A497" s="3" t="s">
        <v>305</v>
      </c>
      <c r="B497" s="2">
        <v>0</v>
      </c>
      <c r="C497" s="2">
        <v>0</v>
      </c>
      <c r="D497" s="2">
        <v>0</v>
      </c>
      <c r="E497" s="2">
        <v>2.1695738956868871E-4</v>
      </c>
      <c r="F497" s="2">
        <f>VLOOKUP(Share[[#This Row],[Station]],'[1]Reach and Share'!$A$1:$C$562,3,0)</f>
        <v>0</v>
      </c>
      <c r="G497" s="2">
        <f>Share[[#This Row],[Q1''2025]]-Share[[#This Row],[Q4''2024]]</f>
        <v>-2.1695738956868871E-4</v>
      </c>
    </row>
    <row r="498" spans="1:7" x14ac:dyDescent="0.45">
      <c r="A498" s="3" t="s">
        <v>303</v>
      </c>
      <c r="B498" s="2">
        <v>0</v>
      </c>
      <c r="C498" s="2">
        <v>0</v>
      </c>
      <c r="D498" s="2">
        <v>0</v>
      </c>
      <c r="E498" s="2">
        <v>2.1695738956868871E-4</v>
      </c>
      <c r="F498" s="2">
        <f>VLOOKUP(Share[[#This Row],[Station]],'[1]Reach and Share'!$A$1:$C$562,3,0)</f>
        <v>0</v>
      </c>
      <c r="G498" s="2">
        <f>Share[[#This Row],[Q1''2025]]-Share[[#This Row],[Q4''2024]]</f>
        <v>-2.1695738956868871E-4</v>
      </c>
    </row>
    <row r="499" spans="1:7" x14ac:dyDescent="0.45">
      <c r="A499" s="3" t="s">
        <v>283</v>
      </c>
      <c r="B499" s="2">
        <v>0</v>
      </c>
      <c r="C499" s="2">
        <v>0</v>
      </c>
      <c r="D499" s="2">
        <v>0</v>
      </c>
      <c r="E499" s="2">
        <v>2.6034886748242642E-4</v>
      </c>
      <c r="F499" s="2">
        <f>VLOOKUP(Share[[#This Row],[Station]],'[1]Reach and Share'!$A$1:$C$562,3,0)</f>
        <v>0</v>
      </c>
      <c r="G499" s="2">
        <f>Share[[#This Row],[Q1''2025]]-Share[[#This Row],[Q4''2024]]</f>
        <v>-2.6034886748242642E-4</v>
      </c>
    </row>
    <row r="500" spans="1:7" x14ac:dyDescent="0.45">
      <c r="A500" s="3" t="s">
        <v>116</v>
      </c>
      <c r="B500" s="2">
        <v>0</v>
      </c>
      <c r="C500" s="2">
        <v>0</v>
      </c>
      <c r="D500" s="2">
        <v>0</v>
      </c>
      <c r="E500" s="2">
        <v>3.4713182330990201E-4</v>
      </c>
      <c r="F500" s="2">
        <f>VLOOKUP(Share[[#This Row],[Station]],'[1]Reach and Share'!$A$1:$C$562,3,0)</f>
        <v>0</v>
      </c>
      <c r="G500" s="2">
        <f>Share[[#This Row],[Q1''2025]]-Share[[#This Row],[Q4''2024]]</f>
        <v>-3.4713182330990201E-4</v>
      </c>
    </row>
    <row r="501" spans="1:7" x14ac:dyDescent="0.45">
      <c r="A501" s="3" t="s">
        <v>315</v>
      </c>
      <c r="B501" s="2">
        <v>0</v>
      </c>
      <c r="C501" s="2">
        <v>0</v>
      </c>
      <c r="D501" s="2">
        <v>0</v>
      </c>
      <c r="E501" s="2">
        <v>3.9052330122363972E-4</v>
      </c>
      <c r="F501" s="2">
        <f>VLOOKUP(Share[[#This Row],[Station]],'[1]Reach and Share'!$A$1:$C$562,3,0)</f>
        <v>0</v>
      </c>
      <c r="G501" s="2">
        <f>Share[[#This Row],[Q1''2025]]-Share[[#This Row],[Q4''2024]]</f>
        <v>-3.9052330122363972E-4</v>
      </c>
    </row>
    <row r="502" spans="1:7" x14ac:dyDescent="0.45">
      <c r="A502" s="3" t="s">
        <v>370</v>
      </c>
      <c r="B502" s="2">
        <v>0</v>
      </c>
      <c r="C502" s="2">
        <v>0</v>
      </c>
      <c r="D502" s="2">
        <v>0</v>
      </c>
      <c r="E502" s="2">
        <v>3.9052330122363972E-4</v>
      </c>
      <c r="F502" s="2">
        <f>VLOOKUP(Share[[#This Row],[Station]],'[1]Reach and Share'!$A$1:$C$562,3,0)</f>
        <v>0</v>
      </c>
      <c r="G502" s="2">
        <f>Share[[#This Row],[Q1''2025]]-Share[[#This Row],[Q4''2024]]</f>
        <v>-3.9052330122363972E-4</v>
      </c>
    </row>
    <row r="503" spans="1:7" x14ac:dyDescent="0.45">
      <c r="A503" s="3" t="s">
        <v>317</v>
      </c>
      <c r="B503" s="2">
        <v>0</v>
      </c>
      <c r="C503" s="2">
        <v>0</v>
      </c>
      <c r="D503" s="2">
        <v>0</v>
      </c>
      <c r="E503" s="2">
        <v>4.7730625705111519E-4</v>
      </c>
      <c r="F503" s="2">
        <f>VLOOKUP(Share[[#This Row],[Station]],'[1]Reach and Share'!$A$1:$C$562,3,0)</f>
        <v>0</v>
      </c>
      <c r="G503" s="2">
        <f>Share[[#This Row],[Q1''2025]]-Share[[#This Row],[Q4''2024]]</f>
        <v>-4.7730625705111519E-4</v>
      </c>
    </row>
    <row r="504" spans="1:7" x14ac:dyDescent="0.45">
      <c r="A504" s="3" t="s">
        <v>103</v>
      </c>
      <c r="B504" s="2">
        <v>0</v>
      </c>
      <c r="C504" s="2">
        <v>0</v>
      </c>
      <c r="D504" s="2">
        <v>0</v>
      </c>
      <c r="E504" s="2">
        <v>5.2069773496485284E-4</v>
      </c>
      <c r="F504" s="2">
        <f>VLOOKUP(Share[[#This Row],[Station]],'[1]Reach and Share'!$A$1:$C$562,3,0)</f>
        <v>0</v>
      </c>
      <c r="G504" s="2">
        <f>Share[[#This Row],[Q1''2025]]-Share[[#This Row],[Q4''2024]]</f>
        <v>-5.2069773496485284E-4</v>
      </c>
    </row>
    <row r="505" spans="1:7" x14ac:dyDescent="0.45">
      <c r="A505" s="3" t="s">
        <v>344</v>
      </c>
      <c r="B505" s="2">
        <v>0</v>
      </c>
      <c r="C505" s="2">
        <v>0</v>
      </c>
      <c r="D505" s="2">
        <v>0</v>
      </c>
      <c r="E505" s="2">
        <v>5.6408921287859055E-4</v>
      </c>
      <c r="F505" s="2">
        <f>VLOOKUP(Share[[#This Row],[Station]],'[1]Reach and Share'!$A$1:$C$562,3,0)</f>
        <v>0</v>
      </c>
      <c r="G505" s="2">
        <f>Share[[#This Row],[Q1''2025]]-Share[[#This Row],[Q4''2024]]</f>
        <v>-5.6408921287859055E-4</v>
      </c>
    </row>
    <row r="506" spans="1:7" x14ac:dyDescent="0.45">
      <c r="A506" s="3" t="s">
        <v>201</v>
      </c>
      <c r="B506" s="2">
        <v>0</v>
      </c>
      <c r="C506" s="2">
        <v>0</v>
      </c>
      <c r="D506" s="2">
        <v>0</v>
      </c>
      <c r="E506" s="2">
        <v>6.0748069079232837E-4</v>
      </c>
      <c r="F506" s="2">
        <f>VLOOKUP(Share[[#This Row],[Station]],'[1]Reach and Share'!$A$1:$C$562,3,0)</f>
        <v>0</v>
      </c>
      <c r="G506" s="2">
        <f>Share[[#This Row],[Q1''2025]]-Share[[#This Row],[Q4''2024]]</f>
        <v>-6.0748069079232837E-4</v>
      </c>
    </row>
    <row r="507" spans="1:7" x14ac:dyDescent="0.45">
      <c r="A507" s="3" t="s">
        <v>493</v>
      </c>
      <c r="B507" s="2">
        <v>0</v>
      </c>
      <c r="C507" s="2">
        <v>0</v>
      </c>
      <c r="D507" s="2">
        <v>0</v>
      </c>
      <c r="E507" s="2">
        <v>7.3765512453354161E-4</v>
      </c>
      <c r="F507" s="2">
        <f>VLOOKUP(Share[[#This Row],[Station]],'[1]Reach and Share'!$A$1:$C$562,3,0)</f>
        <v>0</v>
      </c>
      <c r="G507" s="2">
        <f>Share[[#This Row],[Q1''2025]]-Share[[#This Row],[Q4''2024]]</f>
        <v>-7.3765512453354161E-4</v>
      </c>
    </row>
    <row r="508" spans="1:7" x14ac:dyDescent="0.45">
      <c r="A508" s="3" t="s">
        <v>39</v>
      </c>
      <c r="B508" s="2">
        <v>1.129479412670705E-3</v>
      </c>
      <c r="C508" s="2">
        <v>0</v>
      </c>
      <c r="D508" s="2">
        <v>5.9582919563058593E-4</v>
      </c>
      <c r="E508" s="2">
        <v>1.0413954699297059E-3</v>
      </c>
      <c r="F508" s="2">
        <f>VLOOKUP(Share[[#This Row],[Station]],'[1]Reach and Share'!$A$1:$C$562,3,0)</f>
        <v>0</v>
      </c>
      <c r="G508" s="2">
        <f>Share[[#This Row],[Q1''2025]]-Share[[#This Row],[Q4''2024]]</f>
        <v>-1.0413954699297059E-3</v>
      </c>
    </row>
    <row r="509" spans="1:7" x14ac:dyDescent="0.45">
      <c r="A509" s="3" t="s">
        <v>426</v>
      </c>
      <c r="B509" s="2">
        <v>0</v>
      </c>
      <c r="C509" s="2">
        <v>0</v>
      </c>
      <c r="D509" s="2">
        <v>0</v>
      </c>
      <c r="E509" s="2">
        <v>1.0847869478434441E-3</v>
      </c>
      <c r="F509" s="2">
        <f>VLOOKUP(Share[[#This Row],[Station]],'[1]Reach and Share'!$A$1:$C$562,3,0)</f>
        <v>0</v>
      </c>
      <c r="G509" s="2">
        <f>Share[[#This Row],[Q1''2025]]-Share[[#This Row],[Q4''2024]]</f>
        <v>-1.0847869478434441E-3</v>
      </c>
    </row>
    <row r="510" spans="1:7" x14ac:dyDescent="0.45">
      <c r="A510" s="3" t="s">
        <v>22</v>
      </c>
      <c r="B510" s="2">
        <v>1.3656432898654891E-2</v>
      </c>
      <c r="C510" s="2">
        <v>1.0833005722273178E-2</v>
      </c>
      <c r="D510" s="2">
        <v>5.719960278053624E-3</v>
      </c>
      <c r="E510" s="2">
        <v>1.258352859498394E-3</v>
      </c>
      <c r="F510" s="2">
        <f>VLOOKUP(Share[[#This Row],[Station]],'[1]Reach and Share'!$A$1:$C$562,3,0)</f>
        <v>0</v>
      </c>
      <c r="G510" s="2">
        <f>Share[[#This Row],[Q1''2025]]-Share[[#This Row],[Q4''2024]]</f>
        <v>-1.258352859498394E-3</v>
      </c>
    </row>
    <row r="511" spans="1:7" x14ac:dyDescent="0.45">
      <c r="A511" s="3" t="s">
        <v>364</v>
      </c>
      <c r="B511" s="2">
        <v>0</v>
      </c>
      <c r="C511" s="2">
        <v>0</v>
      </c>
      <c r="D511" s="2">
        <v>0</v>
      </c>
      <c r="E511" s="2">
        <v>1.3451358153258699E-3</v>
      </c>
      <c r="F511" s="2">
        <f>VLOOKUP(Share[[#This Row],[Station]],'[1]Reach and Share'!$A$1:$C$562,3,0)</f>
        <v>0</v>
      </c>
      <c r="G511" s="2">
        <f>Share[[#This Row],[Q1''2025]]-Share[[#This Row],[Q4''2024]]</f>
        <v>-1.3451358153258699E-3</v>
      </c>
    </row>
    <row r="512" spans="1:7" x14ac:dyDescent="0.45">
      <c r="A512" s="3" t="s">
        <v>27</v>
      </c>
      <c r="B512" s="2">
        <v>5.2880172502310311E-3</v>
      </c>
      <c r="C512" s="2">
        <v>2.620888481195125E-4</v>
      </c>
      <c r="D512" s="2">
        <v>0</v>
      </c>
      <c r="E512" s="2">
        <v>1.4319187711533449E-3</v>
      </c>
      <c r="F512" s="2">
        <f>VLOOKUP(Share[[#This Row],[Station]],'[1]Reach and Share'!$A$1:$C$562,3,0)</f>
        <v>0</v>
      </c>
      <c r="G512" s="2">
        <f>Share[[#This Row],[Q1''2025]]-Share[[#This Row],[Q4''2024]]</f>
        <v>-1.4319187711533449E-3</v>
      </c>
    </row>
    <row r="513" spans="1:7" x14ac:dyDescent="0.45">
      <c r="A513" s="3" t="s">
        <v>250</v>
      </c>
      <c r="B513" s="2">
        <v>0</v>
      </c>
      <c r="C513" s="2">
        <v>0</v>
      </c>
      <c r="D513" s="2">
        <v>1.191658391261172E-4</v>
      </c>
      <c r="E513" s="2">
        <v>1.475310249067083E-3</v>
      </c>
      <c r="F513" s="2">
        <f>VLOOKUP(Share[[#This Row],[Station]],'[1]Reach and Share'!$A$1:$C$562,3,0)</f>
        <v>0</v>
      </c>
      <c r="G513" s="2">
        <f>Share[[#This Row],[Q1''2025]]-Share[[#This Row],[Q4''2024]]</f>
        <v>-1.475310249067083E-3</v>
      </c>
    </row>
    <row r="514" spans="1:7" x14ac:dyDescent="0.45">
      <c r="A514" s="3" t="s">
        <v>90</v>
      </c>
      <c r="B514" s="2">
        <v>0</v>
      </c>
      <c r="C514" s="2">
        <v>0</v>
      </c>
      <c r="D514" s="2">
        <v>0</v>
      </c>
      <c r="E514" s="2">
        <v>1.5187017269808209E-3</v>
      </c>
      <c r="F514" s="2">
        <f>VLOOKUP(Share[[#This Row],[Station]],'[1]Reach and Share'!$A$1:$C$562,3,0)</f>
        <v>0</v>
      </c>
      <c r="G514" s="2">
        <f>Share[[#This Row],[Q1''2025]]-Share[[#This Row],[Q4''2024]]</f>
        <v>-1.5187017269808209E-3</v>
      </c>
    </row>
    <row r="515" spans="1:7" x14ac:dyDescent="0.45">
      <c r="A515" s="3" t="s">
        <v>28</v>
      </c>
      <c r="B515" s="2">
        <v>3.747818051134613E-3</v>
      </c>
      <c r="C515" s="2">
        <v>1.354125715284148E-3</v>
      </c>
      <c r="D515" s="2">
        <v>8.6991062562065541E-3</v>
      </c>
      <c r="E515" s="2">
        <v>1.6488761607220341E-3</v>
      </c>
      <c r="F515" s="2">
        <f>VLOOKUP(Share[[#This Row],[Station]],'[1]Reach and Share'!$A$1:$C$562,3,0)</f>
        <v>0</v>
      </c>
      <c r="G515" s="2">
        <f>Share[[#This Row],[Q1''2025]]-Share[[#This Row],[Q4''2024]]</f>
        <v>-1.6488761607220341E-3</v>
      </c>
    </row>
    <row r="516" spans="1:7" x14ac:dyDescent="0.45">
      <c r="A516" s="3" t="s">
        <v>375</v>
      </c>
      <c r="B516" s="2">
        <v>0</v>
      </c>
      <c r="C516" s="2">
        <v>0</v>
      </c>
      <c r="D516" s="2">
        <v>0</v>
      </c>
      <c r="E516" s="2">
        <v>1.6488761607220341E-3</v>
      </c>
      <c r="F516" s="2">
        <f>VLOOKUP(Share[[#This Row],[Station]],'[1]Reach and Share'!$A$1:$C$562,3,0)</f>
        <v>0</v>
      </c>
      <c r="G516" s="2">
        <f>Share[[#This Row],[Q1''2025]]-Share[[#This Row],[Q4''2024]]</f>
        <v>-1.6488761607220341E-3</v>
      </c>
    </row>
    <row r="517" spans="1:7" x14ac:dyDescent="0.45">
      <c r="A517" s="3" t="s">
        <v>367</v>
      </c>
      <c r="B517" s="2">
        <v>0</v>
      </c>
      <c r="C517" s="2">
        <v>0</v>
      </c>
      <c r="D517" s="2">
        <v>0</v>
      </c>
      <c r="E517" s="2">
        <v>1.909225028204461E-3</v>
      </c>
      <c r="F517" s="2">
        <f>VLOOKUP(Share[[#This Row],[Station]],'[1]Reach and Share'!$A$1:$C$562,3,0)</f>
        <v>0</v>
      </c>
      <c r="G517" s="2">
        <f>Share[[#This Row],[Q1''2025]]-Share[[#This Row],[Q4''2024]]</f>
        <v>-1.909225028204461E-3</v>
      </c>
    </row>
    <row r="518" spans="1:7" x14ac:dyDescent="0.45">
      <c r="A518" s="3" t="s">
        <v>492</v>
      </c>
      <c r="B518" s="2">
        <v>0</v>
      </c>
      <c r="C518" s="2">
        <v>0</v>
      </c>
      <c r="D518" s="2">
        <v>0</v>
      </c>
      <c r="E518" s="2">
        <v>3.0374034539616414E-3</v>
      </c>
      <c r="F518" s="2">
        <f>VLOOKUP(Share[[#This Row],[Station]],'[1]Reach and Share'!$A$1:$C$562,3,0)</f>
        <v>0</v>
      </c>
      <c r="G518" s="2">
        <f>Share[[#This Row],[Q1''2025]]-Share[[#This Row],[Q4''2024]]</f>
        <v>-3.0374034539616414E-3</v>
      </c>
    </row>
    <row r="519" spans="1:7" x14ac:dyDescent="0.45">
      <c r="A519" s="3" t="s">
        <v>202</v>
      </c>
      <c r="B519" s="2">
        <v>0</v>
      </c>
      <c r="C519" s="2">
        <v>0</v>
      </c>
      <c r="D519" s="2">
        <v>0</v>
      </c>
      <c r="E519" s="2">
        <v>4.0354074459776103E-3</v>
      </c>
      <c r="F519" s="2">
        <f>VLOOKUP(Share[[#This Row],[Station]],'[1]Reach and Share'!$A$1:$C$562,3,0)</f>
        <v>0</v>
      </c>
      <c r="G519" s="2">
        <f>Share[[#This Row],[Q1''2025]]-Share[[#This Row],[Q4''2024]]</f>
        <v>-4.0354074459776103E-3</v>
      </c>
    </row>
    <row r="520" spans="1:7" x14ac:dyDescent="0.45">
      <c r="A520" s="3" t="s">
        <v>353</v>
      </c>
      <c r="B520" s="2">
        <v>0</v>
      </c>
      <c r="C520" s="2">
        <v>0</v>
      </c>
      <c r="D520" s="2">
        <v>0</v>
      </c>
      <c r="E520" s="2">
        <v>8.0274234140414822E-3</v>
      </c>
      <c r="F520" s="2">
        <f>VLOOKUP(Share[[#This Row],[Station]],'[1]Reach and Share'!$A$1:$C$562,3,0)</f>
        <v>0</v>
      </c>
      <c r="G520" s="2">
        <f>Share[[#This Row],[Q1''2025]]-Share[[#This Row],[Q4''2024]]</f>
        <v>-8.0274234140414822E-3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0"/>
  <sheetViews>
    <sheetView workbookViewId="0">
      <selection activeCell="I3" sqref="I3"/>
    </sheetView>
  </sheetViews>
  <sheetFormatPr defaultRowHeight="14.25" x14ac:dyDescent="0.45"/>
  <cols>
    <col min="1" max="1" width="31.796875" bestFit="1" customWidth="1"/>
    <col min="2" max="5" width="6.73046875" bestFit="1" customWidth="1"/>
    <col min="6" max="7" width="9.06640625" style="2"/>
  </cols>
  <sheetData>
    <row r="1" spans="1:7" x14ac:dyDescent="0.45">
      <c r="A1" s="3" t="s">
        <v>0</v>
      </c>
      <c r="B1" s="3" t="s">
        <v>527</v>
      </c>
      <c r="C1" s="3" t="s">
        <v>528</v>
      </c>
      <c r="D1" s="3" t="s">
        <v>529</v>
      </c>
      <c r="E1" s="3" t="s">
        <v>530</v>
      </c>
      <c r="F1" s="2" t="s">
        <v>531</v>
      </c>
      <c r="G1" s="2" t="s">
        <v>532</v>
      </c>
    </row>
    <row r="2" spans="1:7" x14ac:dyDescent="0.45">
      <c r="A2" s="3" t="s">
        <v>4</v>
      </c>
      <c r="B2" s="2">
        <v>0.33839999999999998</v>
      </c>
      <c r="C2" s="2">
        <v>0.34549999999999997</v>
      </c>
      <c r="D2" s="2">
        <v>0.3498</v>
      </c>
      <c r="E2" s="2">
        <v>0.4536</v>
      </c>
      <c r="F2" s="2">
        <f>VLOOKUP(Reach4[[#This Row],[Station]],'[2]Reach and Share'!$A$2:$B$562,2,0)</f>
        <v>0.46210000000000001</v>
      </c>
      <c r="G2" s="2">
        <f>Reach4[[#This Row],[Q1''2025]]-Reach4[[#This Row],[Q4''2024]]</f>
        <v>8.5000000000000075E-3</v>
      </c>
    </row>
    <row r="3" spans="1:7" x14ac:dyDescent="0.45">
      <c r="A3" s="3" t="s">
        <v>425</v>
      </c>
      <c r="B3" s="2">
        <v>0.11609999999999999</v>
      </c>
      <c r="C3" s="2">
        <v>0.10489999999999999</v>
      </c>
      <c r="D3" s="2">
        <v>0.13950000000000001</v>
      </c>
      <c r="E3" s="2">
        <v>0.1318</v>
      </c>
      <c r="F3" s="2">
        <f>VLOOKUP(Reach4[[#This Row],[Station]],'[2]Reach and Share'!$A$2:$B$562,2,0)</f>
        <v>0.1573</v>
      </c>
      <c r="G3" s="2">
        <f>Reach4[[#This Row],[Q1''2025]]-Reach4[[#This Row],[Q4''2024]]</f>
        <v>2.5499999999999995E-2</v>
      </c>
    </row>
    <row r="4" spans="1:7" x14ac:dyDescent="0.45">
      <c r="A4" s="3" t="s">
        <v>5</v>
      </c>
      <c r="B4" s="2">
        <v>9.1200000000000003E-2</v>
      </c>
      <c r="C4" s="2">
        <v>0.10199999999999999</v>
      </c>
      <c r="D4" s="2">
        <v>0.09</v>
      </c>
      <c r="E4" s="2">
        <v>0.1477</v>
      </c>
      <c r="F4" s="2">
        <f>VLOOKUP(Reach4[[#This Row],[Station]],'[2]Reach and Share'!$A$2:$B$562,2,0)</f>
        <v>0.10050000000000001</v>
      </c>
      <c r="G4" s="2">
        <f>Reach4[[#This Row],[Q1''2025]]-Reach4[[#This Row],[Q4''2024]]</f>
        <v>-4.7199999999999992E-2</v>
      </c>
    </row>
    <row r="5" spans="1:7" x14ac:dyDescent="0.45">
      <c r="A5" s="3" t="s">
        <v>396</v>
      </c>
      <c r="B5" s="2">
        <v>2.7099999999999999E-2</v>
      </c>
      <c r="C5" s="2">
        <v>1.46E-2</v>
      </c>
      <c r="D5" s="2">
        <v>3.1099999999999999E-2</v>
      </c>
      <c r="E5" s="2">
        <v>8.4199999999999997E-2</v>
      </c>
      <c r="F5" s="2">
        <f>VLOOKUP(Reach4[[#This Row],[Station]],'[2]Reach and Share'!$A$2:$B$562,2,0)</f>
        <v>5.96E-2</v>
      </c>
      <c r="G5" s="2">
        <f>Reach4[[#This Row],[Q1''2025]]-Reach4[[#This Row],[Q4''2024]]</f>
        <v>-2.4599999999999997E-2</v>
      </c>
    </row>
    <row r="6" spans="1:7" x14ac:dyDescent="0.45">
      <c r="A6" s="3" t="s">
        <v>6</v>
      </c>
      <c r="B6" s="2">
        <v>2.92E-2</v>
      </c>
      <c r="C6" s="2">
        <v>2.3900000000000001E-2</v>
      </c>
      <c r="D6" s="2">
        <v>1.8200000000000001E-2</v>
      </c>
      <c r="E6" s="2">
        <v>2.3900000000000001E-2</v>
      </c>
      <c r="F6" s="2">
        <f>VLOOKUP(Reach4[[#This Row],[Station]],'[2]Reach and Share'!$A$2:$B$562,2,0)</f>
        <v>4.2900000000000001E-2</v>
      </c>
      <c r="G6" s="2">
        <f>Reach4[[#This Row],[Q1''2025]]-Reach4[[#This Row],[Q4''2024]]</f>
        <v>1.9E-2</v>
      </c>
    </row>
    <row r="7" spans="1:7" x14ac:dyDescent="0.45">
      <c r="A7" s="3" t="s">
        <v>8</v>
      </c>
      <c r="B7" s="2">
        <v>1.8200000000000001E-2</v>
      </c>
      <c r="C7" s="2">
        <v>2.12E-2</v>
      </c>
      <c r="D7" s="2">
        <v>1.04E-2</v>
      </c>
      <c r="E7" s="2">
        <v>3.0800000000000001E-2</v>
      </c>
      <c r="F7" s="2">
        <f>VLOOKUP(Reach4[[#This Row],[Station]],'[2]Reach and Share'!$A$2:$B$562,2,0)</f>
        <v>3.2399999999999998E-2</v>
      </c>
      <c r="G7" s="2">
        <f>Reach4[[#This Row],[Q1''2025]]-Reach4[[#This Row],[Q4''2024]]</f>
        <v>1.5999999999999973E-3</v>
      </c>
    </row>
    <row r="8" spans="1:7" x14ac:dyDescent="0.45">
      <c r="A8" s="3" t="s">
        <v>322</v>
      </c>
      <c r="B8" s="2">
        <v>1.46E-2</v>
      </c>
      <c r="C8" s="2">
        <v>3.7000000000000002E-3</v>
      </c>
      <c r="D8" s="2">
        <v>3.3E-3</v>
      </c>
      <c r="E8" s="2">
        <v>4.2500000000000003E-2</v>
      </c>
      <c r="F8" s="2">
        <f>VLOOKUP(Reach4[[#This Row],[Station]],'[2]Reach and Share'!$A$2:$B$562,2,0)</f>
        <v>3.1699999999999999E-2</v>
      </c>
      <c r="G8" s="2">
        <f>Reach4[[#This Row],[Q1''2025]]-Reach4[[#This Row],[Q4''2024]]</f>
        <v>-1.0800000000000004E-2</v>
      </c>
    </row>
    <row r="9" spans="1:7" x14ac:dyDescent="0.45">
      <c r="A9" s="3" t="s">
        <v>335</v>
      </c>
      <c r="B9" s="2">
        <v>2.4299999999999999E-2</v>
      </c>
      <c r="C9" s="2">
        <v>2.5600000000000001E-2</v>
      </c>
      <c r="D9" s="2">
        <v>1.84E-2</v>
      </c>
      <c r="E9" s="2">
        <v>2.6800000000000001E-2</v>
      </c>
      <c r="F9" s="2">
        <f>VLOOKUP(Reach4[[#This Row],[Station]],'[2]Reach and Share'!$A$2:$B$562,2,0)</f>
        <v>2.2800000000000001E-2</v>
      </c>
      <c r="G9" s="2">
        <f>Reach4[[#This Row],[Q1''2025]]-Reach4[[#This Row],[Q4''2024]]</f>
        <v>-4.0000000000000001E-3</v>
      </c>
    </row>
    <row r="10" spans="1:7" x14ac:dyDescent="0.45">
      <c r="A10" s="3" t="s">
        <v>381</v>
      </c>
      <c r="B10" s="2">
        <v>0</v>
      </c>
      <c r="C10" s="2">
        <v>0</v>
      </c>
      <c r="D10" s="2">
        <v>2.9999999999999997E-4</v>
      </c>
      <c r="E10" s="2">
        <v>2.5999999999999999E-3</v>
      </c>
      <c r="F10" s="2">
        <f>VLOOKUP(Reach4[[#This Row],[Station]],'[2]Reach and Share'!$A$2:$B$562,2,0)</f>
        <v>1.7000000000000001E-2</v>
      </c>
      <c r="G10" s="2">
        <f>Reach4[[#This Row],[Q1''2025]]-Reach4[[#This Row],[Q4''2024]]</f>
        <v>1.4400000000000001E-2</v>
      </c>
    </row>
    <row r="11" spans="1:7" x14ac:dyDescent="0.45">
      <c r="A11" s="3" t="s">
        <v>14</v>
      </c>
      <c r="B11" s="2">
        <v>9.7000000000000003E-3</v>
      </c>
      <c r="C11" s="2">
        <v>8.3000000000000001E-3</v>
      </c>
      <c r="D11" s="2">
        <v>1.2E-2</v>
      </c>
      <c r="E11" s="2">
        <v>2.41E-2</v>
      </c>
      <c r="F11" s="2">
        <f>VLOOKUP(Reach4[[#This Row],[Station]],'[2]Reach and Share'!$A$2:$B$562,2,0)</f>
        <v>1.44E-2</v>
      </c>
      <c r="G11" s="2">
        <f>Reach4[[#This Row],[Q1''2025]]-Reach4[[#This Row],[Q4''2024]]</f>
        <v>-9.7000000000000003E-3</v>
      </c>
    </row>
    <row r="12" spans="1:7" x14ac:dyDescent="0.45">
      <c r="A12" s="3" t="s">
        <v>7</v>
      </c>
      <c r="B12" s="2">
        <v>4.4000000000000003E-3</v>
      </c>
      <c r="C12" s="2">
        <v>1.6E-2</v>
      </c>
      <c r="D12" s="2">
        <v>8.6999999999999994E-3</v>
      </c>
      <c r="E12" s="2">
        <v>1.35E-2</v>
      </c>
      <c r="F12" s="2">
        <f>VLOOKUP(Reach4[[#This Row],[Station]],'[2]Reach and Share'!$A$2:$B$562,2,0)</f>
        <v>1.2E-2</v>
      </c>
      <c r="G12" s="2">
        <f>Reach4[[#This Row],[Q1''2025]]-Reach4[[#This Row],[Q4''2024]]</f>
        <v>-1.4999999999999996E-3</v>
      </c>
    </row>
    <row r="13" spans="1:7" x14ac:dyDescent="0.45">
      <c r="A13" s="3" t="s">
        <v>419</v>
      </c>
      <c r="B13" s="2">
        <v>5.9999999999999995E-4</v>
      </c>
      <c r="C13" s="2">
        <v>6.4000000000000003E-3</v>
      </c>
      <c r="D13" s="2">
        <v>5.0000000000000001E-3</v>
      </c>
      <c r="E13" s="2">
        <v>6.1999999999999998E-3</v>
      </c>
      <c r="F13" s="2">
        <f>VLOOKUP(Reach4[[#This Row],[Station]],'[2]Reach and Share'!$A$2:$B$562,2,0)</f>
        <v>1.03E-2</v>
      </c>
      <c r="G13" s="2">
        <f>Reach4[[#This Row],[Q1''2025]]-Reach4[[#This Row],[Q4''2024]]</f>
        <v>4.1000000000000003E-3</v>
      </c>
    </row>
    <row r="14" spans="1:7" x14ac:dyDescent="0.45">
      <c r="A14" s="3" t="s">
        <v>11</v>
      </c>
      <c r="B14" s="2">
        <v>8.8000000000000005E-3</v>
      </c>
      <c r="C14" s="2">
        <v>1.44E-2</v>
      </c>
      <c r="D14" s="2">
        <v>6.7000000000000002E-3</v>
      </c>
      <c r="E14" s="2">
        <v>4.7999999999999996E-3</v>
      </c>
      <c r="F14" s="2">
        <f>VLOOKUP(Reach4[[#This Row],[Station]],'[2]Reach and Share'!$A$2:$B$562,2,0)</f>
        <v>6.7000000000000002E-3</v>
      </c>
      <c r="G14" s="2">
        <f>Reach4[[#This Row],[Q1''2025]]-Reach4[[#This Row],[Q4''2024]]</f>
        <v>1.9000000000000006E-3</v>
      </c>
    </row>
    <row r="15" spans="1:7" x14ac:dyDescent="0.45">
      <c r="A15" s="3" t="s">
        <v>305</v>
      </c>
      <c r="B15" s="2">
        <v>2.23E-2</v>
      </c>
      <c r="C15" s="2">
        <v>3.0200000000000001E-2</v>
      </c>
      <c r="D15" s="2">
        <v>3.2300000000000002E-2</v>
      </c>
      <c r="E15" s="2">
        <v>2.2499999999999999E-2</v>
      </c>
      <c r="F15" s="2">
        <f>VLOOKUP(Reach4[[#This Row],[Station]],'[2]Reach and Share'!$A$2:$B$562,2,0)</f>
        <v>6.4999999999999997E-3</v>
      </c>
      <c r="G15" s="2">
        <f>Reach4[[#This Row],[Q1''2025]]-Reach4[[#This Row],[Q4''2024]]</f>
        <v>-1.6E-2</v>
      </c>
    </row>
    <row r="16" spans="1:7" x14ac:dyDescent="0.45">
      <c r="A16" s="3" t="s">
        <v>30</v>
      </c>
      <c r="B16" s="2">
        <v>9.1000000000000004E-3</v>
      </c>
      <c r="C16" s="2">
        <v>6.4000000000000003E-3</v>
      </c>
      <c r="D16" s="2">
        <v>7.3000000000000001E-3</v>
      </c>
      <c r="E16" s="2">
        <v>4.5999999999999999E-3</v>
      </c>
      <c r="F16" s="2">
        <f>VLOOKUP(Reach4[[#This Row],[Station]],'[2]Reach and Share'!$A$2:$B$562,2,0)</f>
        <v>4.1999999999999997E-3</v>
      </c>
      <c r="G16" s="2">
        <f>Reach4[[#This Row],[Q1''2025]]-Reach4[[#This Row],[Q4''2024]]</f>
        <v>-4.0000000000000018E-4</v>
      </c>
    </row>
    <row r="17" spans="1:7" x14ac:dyDescent="0.45">
      <c r="A17" s="3" t="s">
        <v>17</v>
      </c>
      <c r="B17" s="2">
        <v>2.3E-3</v>
      </c>
      <c r="C17" s="2">
        <v>0</v>
      </c>
      <c r="D17" s="2">
        <v>6.9999999999999999E-4</v>
      </c>
      <c r="E17" s="2">
        <v>5.1000000000000004E-3</v>
      </c>
      <c r="F17" s="2">
        <f>VLOOKUP(Reach4[[#This Row],[Station]],'[2]Reach and Share'!$A$2:$B$562,2,0)</f>
        <v>3.8E-3</v>
      </c>
      <c r="G17" s="2">
        <f>Reach4[[#This Row],[Q1''2025]]-Reach4[[#This Row],[Q4''2024]]</f>
        <v>-1.3000000000000004E-3</v>
      </c>
    </row>
    <row r="18" spans="1:7" x14ac:dyDescent="0.45">
      <c r="A18" s="3" t="s">
        <v>279</v>
      </c>
      <c r="B18" s="2">
        <v>2.3999999999999998E-3</v>
      </c>
      <c r="C18" s="2">
        <v>1.15E-2</v>
      </c>
      <c r="D18" s="2">
        <v>6.8999999999999999E-3</v>
      </c>
      <c r="E18" s="2">
        <v>3.5000000000000001E-3</v>
      </c>
      <c r="F18" s="2">
        <f>VLOOKUP(Reach4[[#This Row],[Station]],'[2]Reach and Share'!$A$2:$B$562,2,0)</f>
        <v>3.3999999999999998E-3</v>
      </c>
      <c r="G18" s="2">
        <f>Reach4[[#This Row],[Q1''2025]]-Reach4[[#This Row],[Q4''2024]]</f>
        <v>-1.0000000000000026E-4</v>
      </c>
    </row>
    <row r="19" spans="1:7" x14ac:dyDescent="0.45">
      <c r="A19" s="3" t="s">
        <v>41</v>
      </c>
      <c r="B19" s="2">
        <v>0</v>
      </c>
      <c r="C19" s="2">
        <v>0</v>
      </c>
      <c r="D19" s="2">
        <v>4.0000000000000002E-4</v>
      </c>
      <c r="E19" s="2">
        <v>1.6000000000000001E-3</v>
      </c>
      <c r="F19" s="2">
        <f>VLOOKUP(Reach4[[#This Row],[Station]],'[2]Reach and Share'!$A$2:$B$562,2,0)</f>
        <v>3.3E-3</v>
      </c>
      <c r="G19" s="2">
        <f>Reach4[[#This Row],[Q1''2025]]-Reach4[[#This Row],[Q4''2024]]</f>
        <v>1.6999999999999999E-3</v>
      </c>
    </row>
    <row r="20" spans="1:7" x14ac:dyDescent="0.45">
      <c r="A20" s="3" t="s">
        <v>27</v>
      </c>
      <c r="B20" s="2">
        <v>0</v>
      </c>
      <c r="C20" s="2">
        <v>0</v>
      </c>
      <c r="D20" s="2">
        <v>0</v>
      </c>
      <c r="E20" s="2">
        <v>1.9E-3</v>
      </c>
      <c r="F20" s="2">
        <f>VLOOKUP(Reach4[[#This Row],[Station]],'[2]Reach and Share'!$A$2:$B$562,2,0)</f>
        <v>3.2000000000000002E-3</v>
      </c>
      <c r="G20" s="2">
        <f>Reach4[[#This Row],[Q1''2025]]-Reach4[[#This Row],[Q4''2024]]</f>
        <v>1.3000000000000002E-3</v>
      </c>
    </row>
    <row r="21" spans="1:7" x14ac:dyDescent="0.45">
      <c r="A21" s="3" t="s">
        <v>409</v>
      </c>
      <c r="B21" s="3">
        <v>0</v>
      </c>
      <c r="C21" s="3">
        <v>0</v>
      </c>
      <c r="D21" s="3">
        <v>0</v>
      </c>
      <c r="E21" s="3">
        <v>0</v>
      </c>
      <c r="F21" s="2">
        <f>VLOOKUP(Reach4[[#This Row],[Station]],'[2]Reach and Share'!$A$2:$B$562,2,0)</f>
        <v>3.0000000000000001E-3</v>
      </c>
      <c r="G21" s="2">
        <f>Reach4[[#This Row],[Q1''2025]]-Reach4[[#This Row],[Q4''2024]]</f>
        <v>3.0000000000000001E-3</v>
      </c>
    </row>
    <row r="22" spans="1:7" x14ac:dyDescent="0.45">
      <c r="A22" s="3" t="s">
        <v>254</v>
      </c>
      <c r="B22" s="3">
        <v>0</v>
      </c>
      <c r="C22" s="3">
        <v>0</v>
      </c>
      <c r="D22" s="3">
        <v>0</v>
      </c>
      <c r="E22" s="3">
        <v>4.0000000000000002E-4</v>
      </c>
      <c r="F22" s="2">
        <f>VLOOKUP(Reach4[[#This Row],[Station]],'[2]Reach and Share'!$A$2:$B$562,2,0)</f>
        <v>2.8999999999999998E-3</v>
      </c>
      <c r="G22" s="2">
        <f>Reach4[[#This Row],[Q1''2025]]-Reach4[[#This Row],[Q4''2024]]</f>
        <v>2.4999999999999996E-3</v>
      </c>
    </row>
    <row r="23" spans="1:7" x14ac:dyDescent="0.45">
      <c r="A23" s="3" t="s">
        <v>138</v>
      </c>
      <c r="B23" s="2">
        <v>0</v>
      </c>
      <c r="C23" s="2">
        <v>2.5000000000000001E-3</v>
      </c>
      <c r="D23" s="2">
        <v>3.8999999999999998E-3</v>
      </c>
      <c r="E23" s="2">
        <v>3.2000000000000002E-3</v>
      </c>
      <c r="F23" s="2">
        <f>VLOOKUP(Reach4[[#This Row],[Station]],'[2]Reach and Share'!$A$2:$B$562,2,0)</f>
        <v>2.8E-3</v>
      </c>
      <c r="G23" s="2">
        <f>Reach4[[#This Row],[Q1''2025]]-Reach4[[#This Row],[Q4''2024]]</f>
        <v>-4.0000000000000018E-4</v>
      </c>
    </row>
    <row r="24" spans="1:7" x14ac:dyDescent="0.45">
      <c r="A24" s="3" t="s">
        <v>13</v>
      </c>
      <c r="B24" s="2">
        <v>5.1000000000000004E-3</v>
      </c>
      <c r="C24" s="2">
        <v>1.5E-3</v>
      </c>
      <c r="D24" s="2">
        <v>2.3E-3</v>
      </c>
      <c r="E24" s="2">
        <v>2.5000000000000001E-3</v>
      </c>
      <c r="F24" s="2">
        <f>VLOOKUP(Reach4[[#This Row],[Station]],'[2]Reach and Share'!$A$2:$B$562,2,0)</f>
        <v>2.8E-3</v>
      </c>
      <c r="G24" s="2">
        <f>Reach4[[#This Row],[Q1''2025]]-Reach4[[#This Row],[Q4''2024]]</f>
        <v>2.9999999999999992E-4</v>
      </c>
    </row>
    <row r="25" spans="1:7" x14ac:dyDescent="0.45">
      <c r="A25" s="3" t="s">
        <v>431</v>
      </c>
      <c r="B25" s="3">
        <v>0</v>
      </c>
      <c r="C25" s="3">
        <v>0</v>
      </c>
      <c r="D25" s="3">
        <v>0</v>
      </c>
      <c r="E25" s="3">
        <v>0</v>
      </c>
      <c r="F25" s="2">
        <f>VLOOKUP(Reach4[[#This Row],[Station]],'[2]Reach and Share'!$A$2:$B$562,2,0)</f>
        <v>2.8E-3</v>
      </c>
      <c r="G25" s="2">
        <f>Reach4[[#This Row],[Q1''2025]]-Reach4[[#This Row],[Q4''2024]]</f>
        <v>2.8E-3</v>
      </c>
    </row>
    <row r="26" spans="1:7" x14ac:dyDescent="0.45">
      <c r="A26" s="3" t="s">
        <v>427</v>
      </c>
      <c r="B26" s="2">
        <v>0</v>
      </c>
      <c r="C26" s="2">
        <v>0</v>
      </c>
      <c r="D26" s="2">
        <v>0</v>
      </c>
      <c r="E26" s="2">
        <v>2.2000000000000001E-3</v>
      </c>
      <c r="F26" s="2">
        <f>VLOOKUP(Reach4[[#This Row],[Station]],'[2]Reach and Share'!$A$2:$B$562,2,0)</f>
        <v>1.9E-3</v>
      </c>
      <c r="G26" s="2">
        <f>Reach4[[#This Row],[Q1''2025]]-Reach4[[#This Row],[Q4''2024]]</f>
        <v>-3.0000000000000014E-4</v>
      </c>
    </row>
    <row r="27" spans="1:7" x14ac:dyDescent="0.45">
      <c r="A27" s="3" t="s">
        <v>295</v>
      </c>
      <c r="B27" s="3">
        <v>0</v>
      </c>
      <c r="C27" s="3">
        <v>0</v>
      </c>
      <c r="D27" s="3">
        <v>0</v>
      </c>
      <c r="E27" s="3">
        <v>0</v>
      </c>
      <c r="F27" s="2">
        <f>VLOOKUP(Reach4[[#This Row],[Station]],'[2]Reach and Share'!$A$2:$B$562,2,0)</f>
        <v>1.9E-3</v>
      </c>
      <c r="G27" s="2">
        <f>Reach4[[#This Row],[Q1''2025]]-Reach4[[#This Row],[Q4''2024]]</f>
        <v>1.9E-3</v>
      </c>
    </row>
    <row r="28" spans="1:7" x14ac:dyDescent="0.45">
      <c r="A28" s="3" t="s">
        <v>148</v>
      </c>
      <c r="B28" s="2">
        <v>4.1999999999999997E-3</v>
      </c>
      <c r="C28" s="2">
        <v>2.8E-3</v>
      </c>
      <c r="D28" s="2">
        <v>0</v>
      </c>
      <c r="E28" s="2">
        <v>5.1000000000000004E-3</v>
      </c>
      <c r="F28" s="2">
        <f>VLOOKUP(Reach4[[#This Row],[Station]],'[2]Reach and Share'!$A$2:$B$562,2,0)</f>
        <v>1.5E-3</v>
      </c>
      <c r="G28" s="2">
        <f>Reach4[[#This Row],[Q1''2025]]-Reach4[[#This Row],[Q4''2024]]</f>
        <v>-3.6000000000000003E-3</v>
      </c>
    </row>
    <row r="29" spans="1:7" x14ac:dyDescent="0.45">
      <c r="A29" s="3" t="s">
        <v>19</v>
      </c>
      <c r="B29" s="2">
        <v>5.3E-3</v>
      </c>
      <c r="C29" s="2">
        <v>3.5000000000000001E-3</v>
      </c>
      <c r="D29" s="2">
        <v>1.1000000000000001E-3</v>
      </c>
      <c r="E29" s="2">
        <v>4.4999999999999997E-3</v>
      </c>
      <c r="F29" s="2">
        <f>VLOOKUP(Reach4[[#This Row],[Station]],'[2]Reach and Share'!$A$2:$B$562,2,0)</f>
        <v>1.4E-3</v>
      </c>
      <c r="G29" s="2">
        <f>Reach4[[#This Row],[Q1''2025]]-Reach4[[#This Row],[Q4''2024]]</f>
        <v>-3.0999999999999995E-3</v>
      </c>
    </row>
    <row r="30" spans="1:7" x14ac:dyDescent="0.45">
      <c r="A30" s="3" t="s">
        <v>12</v>
      </c>
      <c r="B30" s="2">
        <v>4.0000000000000002E-4</v>
      </c>
      <c r="C30" s="2">
        <v>8.9999999999999998E-4</v>
      </c>
      <c r="D30" s="2">
        <v>8.0000000000000004E-4</v>
      </c>
      <c r="E30" s="2">
        <v>3.0000000000000001E-3</v>
      </c>
      <c r="F30" s="2">
        <f>VLOOKUP(Reach4[[#This Row],[Station]],'[2]Reach and Share'!$A$2:$B$562,2,0)</f>
        <v>1.4E-3</v>
      </c>
      <c r="G30" s="2">
        <f>Reach4[[#This Row],[Q1''2025]]-Reach4[[#This Row],[Q4''2024]]</f>
        <v>-1.6000000000000001E-3</v>
      </c>
    </row>
    <row r="31" spans="1:7" x14ac:dyDescent="0.45">
      <c r="A31" s="3" t="s">
        <v>375</v>
      </c>
      <c r="B31" s="3">
        <v>0</v>
      </c>
      <c r="C31" s="3">
        <v>0</v>
      </c>
      <c r="D31" s="3">
        <v>0</v>
      </c>
      <c r="E31" s="3">
        <v>0</v>
      </c>
      <c r="F31" s="2">
        <f>VLOOKUP(Reach4[[#This Row],[Station]],'[2]Reach and Share'!$A$2:$B$562,2,0)</f>
        <v>1.4E-3</v>
      </c>
      <c r="G31" s="2">
        <f>Reach4[[#This Row],[Q1''2025]]-Reach4[[#This Row],[Q4''2024]]</f>
        <v>1.4E-3</v>
      </c>
    </row>
    <row r="32" spans="1:7" x14ac:dyDescent="0.45">
      <c r="A32" s="3" t="s">
        <v>192</v>
      </c>
      <c r="B32" s="3">
        <v>2.0999999999999999E-3</v>
      </c>
      <c r="C32" s="3">
        <v>0</v>
      </c>
      <c r="D32" s="3">
        <v>0</v>
      </c>
      <c r="E32" s="3">
        <v>0</v>
      </c>
      <c r="F32" s="2">
        <f>VLOOKUP(Reach4[[#This Row],[Station]],'[2]Reach and Share'!$A$2:$B$562,2,0)</f>
        <v>1.4E-3</v>
      </c>
      <c r="G32" s="2">
        <f>Reach4[[#This Row],[Q1''2025]]-Reach4[[#This Row],[Q4''2024]]</f>
        <v>1.4E-3</v>
      </c>
    </row>
    <row r="33" spans="1:7" x14ac:dyDescent="0.45">
      <c r="A33" s="3" t="s">
        <v>24</v>
      </c>
      <c r="B33" s="3">
        <v>0</v>
      </c>
      <c r="C33" s="3">
        <v>0</v>
      </c>
      <c r="D33" s="3">
        <v>0</v>
      </c>
      <c r="E33" s="3">
        <v>0</v>
      </c>
      <c r="F33" s="2">
        <f>VLOOKUP(Reach4[[#This Row],[Station]],'[2]Reach and Share'!$A$2:$B$562,2,0)</f>
        <v>1.2999999999999999E-3</v>
      </c>
      <c r="G33" s="2">
        <f>Reach4[[#This Row],[Q1''2025]]-Reach4[[#This Row],[Q4''2024]]</f>
        <v>1.2999999999999999E-3</v>
      </c>
    </row>
    <row r="34" spans="1:7" x14ac:dyDescent="0.45">
      <c r="A34" s="3" t="s">
        <v>424</v>
      </c>
      <c r="B34" s="3">
        <v>0</v>
      </c>
      <c r="C34" s="3">
        <v>0</v>
      </c>
      <c r="D34" s="3">
        <v>2.5000000000000001E-3</v>
      </c>
      <c r="E34" s="3">
        <v>0</v>
      </c>
      <c r="F34" s="2">
        <f>VLOOKUP(Reach4[[#This Row],[Station]],'[2]Reach and Share'!$A$2:$B$562,2,0)</f>
        <v>1.1999999999999999E-3</v>
      </c>
      <c r="G34" s="2">
        <f>Reach4[[#This Row],[Q1''2025]]-Reach4[[#This Row],[Q4''2024]]</f>
        <v>1.1999999999999999E-3</v>
      </c>
    </row>
    <row r="35" spans="1:7" x14ac:dyDescent="0.45">
      <c r="A35" s="3" t="s">
        <v>292</v>
      </c>
      <c r="B35" s="3">
        <v>0</v>
      </c>
      <c r="C35" s="3">
        <v>9.1000000000000004E-3</v>
      </c>
      <c r="D35" s="3">
        <v>0</v>
      </c>
      <c r="E35" s="3">
        <v>0</v>
      </c>
      <c r="F35" s="2">
        <f>VLOOKUP(Reach4[[#This Row],[Station]],'[2]Reach and Share'!$A$2:$B$562,2,0)</f>
        <v>1.1999999999999999E-3</v>
      </c>
      <c r="G35" s="2">
        <f>Reach4[[#This Row],[Q1''2025]]-Reach4[[#This Row],[Q4''2024]]</f>
        <v>1.1999999999999999E-3</v>
      </c>
    </row>
    <row r="36" spans="1:7" x14ac:dyDescent="0.45">
      <c r="A36" s="3" t="s">
        <v>256</v>
      </c>
      <c r="B36" s="2">
        <v>5.0000000000000001E-4</v>
      </c>
      <c r="C36" s="2">
        <v>0</v>
      </c>
      <c r="D36" s="2">
        <v>0</v>
      </c>
      <c r="E36" s="2">
        <v>2.2000000000000001E-3</v>
      </c>
      <c r="F36" s="2">
        <f>VLOOKUP(Reach4[[#This Row],[Station]],'[2]Reach and Share'!$A$2:$B$562,2,0)</f>
        <v>1.1000000000000001E-3</v>
      </c>
      <c r="G36" s="2">
        <f>Reach4[[#This Row],[Q1''2025]]-Reach4[[#This Row],[Q4''2024]]</f>
        <v>-1.1000000000000001E-3</v>
      </c>
    </row>
    <row r="37" spans="1:7" x14ac:dyDescent="0.45">
      <c r="A37" s="3" t="s">
        <v>9</v>
      </c>
      <c r="B37" s="3">
        <v>1.9E-3</v>
      </c>
      <c r="C37" s="3">
        <v>0</v>
      </c>
      <c r="D37" s="3">
        <v>0</v>
      </c>
      <c r="E37" s="3">
        <v>1E-3</v>
      </c>
      <c r="F37" s="2">
        <f>VLOOKUP(Reach4[[#This Row],[Station]],'[2]Reach and Share'!$A$2:$B$562,2,0)</f>
        <v>1.1000000000000001E-3</v>
      </c>
      <c r="G37" s="2">
        <f>Reach4[[#This Row],[Q1''2025]]-Reach4[[#This Row],[Q4''2024]]</f>
        <v>1.0000000000000005E-4</v>
      </c>
    </row>
    <row r="38" spans="1:7" x14ac:dyDescent="0.45">
      <c r="A38" s="3" t="s">
        <v>358</v>
      </c>
      <c r="B38" s="3">
        <v>0</v>
      </c>
      <c r="C38" s="3">
        <v>0</v>
      </c>
      <c r="D38" s="3">
        <v>8.0000000000000004E-4</v>
      </c>
      <c r="E38" s="3">
        <v>0</v>
      </c>
      <c r="F38" s="2">
        <f>VLOOKUP(Reach4[[#This Row],[Station]],'[2]Reach and Share'!$A$2:$B$562,2,0)</f>
        <v>1.1000000000000001E-3</v>
      </c>
      <c r="G38" s="2">
        <f>Reach4[[#This Row],[Q1''2025]]-Reach4[[#This Row],[Q4''2024]]</f>
        <v>1.1000000000000001E-3</v>
      </c>
    </row>
    <row r="39" spans="1:7" x14ac:dyDescent="0.45">
      <c r="A39" s="3" t="s">
        <v>412</v>
      </c>
      <c r="B39" s="3">
        <v>0</v>
      </c>
      <c r="C39" s="3">
        <v>0</v>
      </c>
      <c r="D39" s="3">
        <v>0</v>
      </c>
      <c r="E39" s="3">
        <v>0</v>
      </c>
      <c r="F39" s="2">
        <f>VLOOKUP(Reach4[[#This Row],[Station]],'[2]Reach and Share'!$A$2:$B$562,2,0)</f>
        <v>1E-3</v>
      </c>
      <c r="G39" s="2">
        <f>Reach4[[#This Row],[Q1''2025]]-Reach4[[#This Row],[Q4''2024]]</f>
        <v>1E-3</v>
      </c>
    </row>
    <row r="40" spans="1:7" x14ac:dyDescent="0.45">
      <c r="A40" s="3" t="s">
        <v>94</v>
      </c>
      <c r="B40" s="3">
        <v>0</v>
      </c>
      <c r="C40" s="3">
        <v>0</v>
      </c>
      <c r="D40" s="3">
        <v>0</v>
      </c>
      <c r="E40" s="3">
        <v>0</v>
      </c>
      <c r="F40" s="2">
        <f>VLOOKUP(Reach4[[#This Row],[Station]],'[2]Reach and Share'!$A$2:$B$562,2,0)</f>
        <v>1E-3</v>
      </c>
      <c r="G40" s="2">
        <f>Reach4[[#This Row],[Q1''2025]]-Reach4[[#This Row],[Q4''2024]]</f>
        <v>1E-3</v>
      </c>
    </row>
    <row r="41" spans="1:7" x14ac:dyDescent="0.45">
      <c r="A41" s="3" t="s">
        <v>393</v>
      </c>
      <c r="B41" s="3">
        <v>0</v>
      </c>
      <c r="C41" s="3">
        <v>4.5999999999999999E-3</v>
      </c>
      <c r="D41" s="3">
        <v>1.6999999999999999E-3</v>
      </c>
      <c r="E41" s="3">
        <v>0</v>
      </c>
      <c r="F41" s="2">
        <f>VLOOKUP(Reach4[[#This Row],[Station]],'[2]Reach and Share'!$A$2:$B$562,2,0)</f>
        <v>1E-3</v>
      </c>
      <c r="G41" s="2">
        <f>Reach4[[#This Row],[Q1''2025]]-Reach4[[#This Row],[Q4''2024]]</f>
        <v>1E-3</v>
      </c>
    </row>
    <row r="42" spans="1:7" x14ac:dyDescent="0.45">
      <c r="A42" s="3" t="s">
        <v>52</v>
      </c>
      <c r="B42" s="2">
        <v>6.9999999999999999E-4</v>
      </c>
      <c r="C42" s="2">
        <v>0</v>
      </c>
      <c r="D42" s="2">
        <v>3.2000000000000002E-3</v>
      </c>
      <c r="E42" s="2">
        <v>3.0999999999999999E-3</v>
      </c>
      <c r="F42" s="2">
        <f>VLOOKUP(Reach4[[#This Row],[Station]],'[2]Reach and Share'!$A$2:$B$562,2,0)</f>
        <v>8.9999999999999998E-4</v>
      </c>
      <c r="G42" s="2">
        <f>Reach4[[#This Row],[Q1''2025]]-Reach4[[#This Row],[Q4''2024]]</f>
        <v>-2.1999999999999997E-3</v>
      </c>
    </row>
    <row r="43" spans="1:7" x14ac:dyDescent="0.45">
      <c r="A43" s="3" t="s">
        <v>369</v>
      </c>
      <c r="B43" s="2">
        <v>0</v>
      </c>
      <c r="C43" s="2">
        <v>0</v>
      </c>
      <c r="D43" s="2">
        <v>0</v>
      </c>
      <c r="E43" s="2">
        <v>1.6000000000000001E-3</v>
      </c>
      <c r="F43" s="2">
        <f>VLOOKUP(Reach4[[#This Row],[Station]],'[2]Reach and Share'!$A$2:$B$562,2,0)</f>
        <v>0</v>
      </c>
      <c r="G43" s="2">
        <f>Reach4[[#This Row],[Q1''2025]]-Reach4[[#This Row],[Q4''2024]]</f>
        <v>-1.6000000000000001E-3</v>
      </c>
    </row>
    <row r="44" spans="1:7" x14ac:dyDescent="0.45">
      <c r="A44" s="3" t="s">
        <v>324</v>
      </c>
      <c r="B44" s="2">
        <v>0</v>
      </c>
      <c r="C44" s="2">
        <v>0</v>
      </c>
      <c r="D44" s="2">
        <v>1.9E-3</v>
      </c>
      <c r="E44" s="2">
        <v>1.5E-3</v>
      </c>
      <c r="F44" s="2">
        <f>VLOOKUP(Reach4[[#This Row],[Station]],'[2]Reach and Share'!$A$2:$B$562,2,0)</f>
        <v>0</v>
      </c>
      <c r="G44" s="2">
        <f>Reach4[[#This Row],[Q1''2025]]-Reach4[[#This Row],[Q4''2024]]</f>
        <v>-1.5E-3</v>
      </c>
    </row>
    <row r="45" spans="1:7" x14ac:dyDescent="0.45">
      <c r="A45" s="3" t="s">
        <v>28</v>
      </c>
      <c r="B45" s="2">
        <v>3.2000000000000002E-3</v>
      </c>
      <c r="C45" s="2">
        <v>0</v>
      </c>
      <c r="D45" s="2">
        <v>1E-3</v>
      </c>
      <c r="E45" s="2">
        <v>1.4E-3</v>
      </c>
      <c r="F45" s="2">
        <f>VLOOKUP(Reach4[[#This Row],[Station]],'[2]Reach and Share'!$A$2:$B$562,2,0)</f>
        <v>0</v>
      </c>
      <c r="G45" s="2">
        <f>Reach4[[#This Row],[Q1''2025]]-Reach4[[#This Row],[Q4''2024]]</f>
        <v>-1.4E-3</v>
      </c>
    </row>
    <row r="46" spans="1:7" x14ac:dyDescent="0.45">
      <c r="A46" s="3" t="s">
        <v>182</v>
      </c>
      <c r="B46" s="2">
        <v>0</v>
      </c>
      <c r="C46" s="2">
        <v>4.0000000000000002E-4</v>
      </c>
      <c r="D46" s="2">
        <v>5.9999999999999995E-4</v>
      </c>
      <c r="E46" s="2">
        <v>1.4E-3</v>
      </c>
      <c r="F46" s="2">
        <f>VLOOKUP(Reach4[[#This Row],[Station]],'[2]Reach and Share'!$A$2:$B$562,2,0)</f>
        <v>0</v>
      </c>
      <c r="G46" s="2">
        <f>Reach4[[#This Row],[Q1''2025]]-Reach4[[#This Row],[Q4''2024]]</f>
        <v>-1.4E-3</v>
      </c>
    </row>
    <row r="47" spans="1:7" x14ac:dyDescent="0.45">
      <c r="A47" s="3" t="s">
        <v>509</v>
      </c>
      <c r="B47" s="3"/>
      <c r="C47" s="3"/>
      <c r="D47" s="3"/>
      <c r="E47" s="3">
        <v>1.4E-3</v>
      </c>
      <c r="F47" s="2">
        <f>VLOOKUP(Reach4[[#This Row],[Station]],'[2]Reach and Share'!$A$2:$B$562,2,0)</f>
        <v>0</v>
      </c>
      <c r="G47" s="2">
        <f>Reach4[[#This Row],[Q1''2025]]-Reach4[[#This Row],[Q4''2024]]</f>
        <v>-1.4E-3</v>
      </c>
    </row>
    <row r="48" spans="1:7" x14ac:dyDescent="0.45">
      <c r="A48" s="3" t="s">
        <v>31</v>
      </c>
      <c r="B48" s="3">
        <v>0</v>
      </c>
      <c r="C48" s="3">
        <v>0</v>
      </c>
      <c r="D48" s="3">
        <v>0</v>
      </c>
      <c r="E48" s="3">
        <v>8.9999999999999998E-4</v>
      </c>
      <c r="F48" s="2">
        <f>VLOOKUP(Reach4[[#This Row],[Station]],'[2]Reach and Share'!$A$2:$B$562,2,0)</f>
        <v>0</v>
      </c>
      <c r="G48" s="2">
        <f>Reach4[[#This Row],[Q1''2025]]-Reach4[[#This Row],[Q4''2024]]</f>
        <v>-8.9999999999999998E-4</v>
      </c>
    </row>
    <row r="49" spans="1:7" x14ac:dyDescent="0.45">
      <c r="A49" s="3" t="s">
        <v>72</v>
      </c>
      <c r="B49" s="3">
        <v>0</v>
      </c>
      <c r="C49" s="3">
        <v>1.6000000000000001E-3</v>
      </c>
      <c r="D49" s="3">
        <v>0</v>
      </c>
      <c r="E49" s="3">
        <v>8.9999999999999998E-4</v>
      </c>
      <c r="F49" s="2">
        <f>VLOOKUP(Reach4[[#This Row],[Station]],'[2]Reach and Share'!$A$2:$B$562,2,0)</f>
        <v>0</v>
      </c>
      <c r="G49" s="2">
        <f>Reach4[[#This Row],[Q1''2025]]-Reach4[[#This Row],[Q4''2024]]</f>
        <v>-8.9999999999999998E-4</v>
      </c>
    </row>
    <row r="50" spans="1:7" x14ac:dyDescent="0.45">
      <c r="A50" s="3" t="s">
        <v>44</v>
      </c>
      <c r="B50" s="3">
        <v>0</v>
      </c>
      <c r="C50" s="3">
        <v>0</v>
      </c>
      <c r="D50" s="3">
        <v>0</v>
      </c>
      <c r="E50" s="3">
        <v>5.0000000000000001E-4</v>
      </c>
      <c r="F50" s="2">
        <f>VLOOKUP(Reach4[[#This Row],[Station]],'[2]Reach and Share'!$A$2:$B$562,2,0)</f>
        <v>0</v>
      </c>
      <c r="G50" s="2">
        <f>Reach4[[#This Row],[Q1''2025]]-Reach4[[#This Row],[Q4''2024]]</f>
        <v>-5.0000000000000001E-4</v>
      </c>
    </row>
    <row r="51" spans="1:7" x14ac:dyDescent="0.45">
      <c r="A51" s="3" t="s">
        <v>371</v>
      </c>
      <c r="B51" s="3">
        <v>0</v>
      </c>
      <c r="C51" s="3">
        <v>0</v>
      </c>
      <c r="D51" s="3">
        <v>0</v>
      </c>
      <c r="E51" s="3">
        <v>5.0000000000000001E-4</v>
      </c>
      <c r="F51" s="2">
        <f>VLOOKUP(Reach4[[#This Row],[Station]],'[2]Reach and Share'!$A$2:$B$562,2,0)</f>
        <v>0</v>
      </c>
      <c r="G51" s="2">
        <f>Reach4[[#This Row],[Q1''2025]]-Reach4[[#This Row],[Q4''2024]]</f>
        <v>-5.0000000000000001E-4</v>
      </c>
    </row>
    <row r="52" spans="1:7" x14ac:dyDescent="0.45">
      <c r="A52" s="3" t="s">
        <v>142</v>
      </c>
      <c r="B52" s="3">
        <v>0</v>
      </c>
      <c r="C52" s="3">
        <v>0</v>
      </c>
      <c r="D52" s="3">
        <v>0</v>
      </c>
      <c r="E52" s="3">
        <v>5.0000000000000001E-4</v>
      </c>
      <c r="F52" s="2">
        <f>VLOOKUP(Reach4[[#This Row],[Station]],'[2]Reach and Share'!$A$2:$B$562,2,0)</f>
        <v>0</v>
      </c>
      <c r="G52" s="2">
        <f>Reach4[[#This Row],[Q1''2025]]-Reach4[[#This Row],[Q4''2024]]</f>
        <v>-5.0000000000000001E-4</v>
      </c>
    </row>
    <row r="53" spans="1:7" x14ac:dyDescent="0.45">
      <c r="A53" s="3" t="s">
        <v>391</v>
      </c>
      <c r="B53" s="3">
        <v>0</v>
      </c>
      <c r="C53" s="3">
        <v>0</v>
      </c>
      <c r="D53" s="3">
        <v>0</v>
      </c>
      <c r="E53" s="3">
        <v>5.0000000000000001E-4</v>
      </c>
      <c r="F53" s="2">
        <f>VLOOKUP(Reach4[[#This Row],[Station]],'[2]Reach and Share'!$A$2:$B$562,2,0)</f>
        <v>0</v>
      </c>
      <c r="G53" s="2">
        <f>Reach4[[#This Row],[Q1''2025]]-Reach4[[#This Row],[Q4''2024]]</f>
        <v>-5.0000000000000001E-4</v>
      </c>
    </row>
    <row r="54" spans="1:7" x14ac:dyDescent="0.45">
      <c r="A54" s="3" t="s">
        <v>299</v>
      </c>
      <c r="B54" s="3">
        <v>0</v>
      </c>
      <c r="C54" s="3">
        <v>0</v>
      </c>
      <c r="D54" s="3">
        <v>5.9999999999999995E-4</v>
      </c>
      <c r="E54" s="3">
        <v>5.0000000000000001E-4</v>
      </c>
      <c r="F54" s="2">
        <f>VLOOKUP(Reach4[[#This Row],[Station]],'[2]Reach and Share'!$A$2:$B$562,2,0)</f>
        <v>0</v>
      </c>
      <c r="G54" s="2">
        <f>Reach4[[#This Row],[Q1''2025]]-Reach4[[#This Row],[Q4''2024]]</f>
        <v>-5.0000000000000001E-4</v>
      </c>
    </row>
    <row r="55" spans="1:7" x14ac:dyDescent="0.45">
      <c r="A55" s="3" t="s">
        <v>331</v>
      </c>
      <c r="B55" s="3">
        <v>0</v>
      </c>
      <c r="C55" s="3">
        <v>0</v>
      </c>
      <c r="D55" s="3">
        <v>0</v>
      </c>
      <c r="E55" s="3">
        <v>4.0000000000000002E-4</v>
      </c>
      <c r="F55" s="2">
        <f>VLOOKUP(Reach4[[#This Row],[Station]],'[2]Reach and Share'!$A$2:$B$562,2,0)</f>
        <v>0</v>
      </c>
      <c r="G55" s="2">
        <f>Reach4[[#This Row],[Q1''2025]]-Reach4[[#This Row],[Q4''2024]]</f>
        <v>-4.0000000000000002E-4</v>
      </c>
    </row>
    <row r="56" spans="1:7" x14ac:dyDescent="0.45">
      <c r="A56" s="3" t="s">
        <v>22</v>
      </c>
      <c r="B56" s="3">
        <v>0</v>
      </c>
      <c r="C56" s="3">
        <v>0</v>
      </c>
      <c r="D56" s="3">
        <v>2E-3</v>
      </c>
      <c r="E56" s="3">
        <v>2.9999999999999997E-4</v>
      </c>
      <c r="F56" s="2">
        <f>VLOOKUP(Reach4[[#This Row],[Station]],'[2]Reach and Share'!$A$2:$B$562,2,0)</f>
        <v>0</v>
      </c>
      <c r="G56" s="2">
        <f>Reach4[[#This Row],[Q1''2025]]-Reach4[[#This Row],[Q4''2024]]</f>
        <v>-2.9999999999999997E-4</v>
      </c>
    </row>
    <row r="57" spans="1:7" x14ac:dyDescent="0.45">
      <c r="A57" s="3" t="s">
        <v>357</v>
      </c>
      <c r="B57" s="3">
        <v>0</v>
      </c>
      <c r="C57" s="3">
        <v>0</v>
      </c>
      <c r="D57" s="3">
        <v>0</v>
      </c>
      <c r="E57" s="3">
        <v>2.9999999999999997E-4</v>
      </c>
      <c r="F57" s="2">
        <f>VLOOKUP(Reach4[[#This Row],[Station]],'[2]Reach and Share'!$A$2:$B$562,2,0)</f>
        <v>0</v>
      </c>
      <c r="G57" s="2">
        <f>Reach4[[#This Row],[Q1''2025]]-Reach4[[#This Row],[Q4''2024]]</f>
        <v>-2.9999999999999997E-4</v>
      </c>
    </row>
    <row r="58" spans="1:7" x14ac:dyDescent="0.45">
      <c r="A58" s="3" t="s">
        <v>10</v>
      </c>
      <c r="B58" s="3">
        <v>0</v>
      </c>
      <c r="C58" s="3">
        <v>0</v>
      </c>
      <c r="D58" s="3">
        <v>0</v>
      </c>
      <c r="E58" s="3">
        <v>2.9999999999999997E-4</v>
      </c>
      <c r="F58" s="2">
        <f>VLOOKUP(Reach4[[#This Row],[Station]],'[2]Reach and Share'!$A$2:$B$562,2,0)</f>
        <v>0</v>
      </c>
      <c r="G58" s="2">
        <f>Reach4[[#This Row],[Q1''2025]]-Reach4[[#This Row],[Q4''2024]]</f>
        <v>-2.9999999999999997E-4</v>
      </c>
    </row>
    <row r="59" spans="1:7" x14ac:dyDescent="0.45">
      <c r="A59" s="3" t="s">
        <v>168</v>
      </c>
      <c r="B59" s="3">
        <v>5.0000000000000001E-4</v>
      </c>
      <c r="C59" s="3">
        <v>0</v>
      </c>
      <c r="D59" s="3">
        <v>0</v>
      </c>
      <c r="E59" s="3">
        <v>2.9999999999999997E-4</v>
      </c>
      <c r="F59" s="2">
        <f>VLOOKUP(Reach4[[#This Row],[Station]],'[2]Reach and Share'!$A$2:$B$562,2,0)</f>
        <v>0</v>
      </c>
      <c r="G59" s="2">
        <f>Reach4[[#This Row],[Q1''2025]]-Reach4[[#This Row],[Q4''2024]]</f>
        <v>-2.9999999999999997E-4</v>
      </c>
    </row>
    <row r="60" spans="1:7" x14ac:dyDescent="0.45">
      <c r="A60" s="3" t="s">
        <v>397</v>
      </c>
      <c r="B60" s="3">
        <v>1.1999999999999999E-3</v>
      </c>
      <c r="C60" s="3">
        <v>1.5E-3</v>
      </c>
      <c r="D60" s="3">
        <v>0</v>
      </c>
      <c r="E60" s="3">
        <v>2.9999999999999997E-4</v>
      </c>
      <c r="F60" s="2">
        <f>VLOOKUP(Reach4[[#This Row],[Station]],'[2]Reach and Share'!$A$2:$B$562,2,0)</f>
        <v>0</v>
      </c>
      <c r="G60" s="2">
        <f>Reach4[[#This Row],[Q1''2025]]-Reach4[[#This Row],[Q4''2024]]</f>
        <v>-2.9999999999999997E-4</v>
      </c>
    </row>
    <row r="61" spans="1:7" x14ac:dyDescent="0.45">
      <c r="A61" s="3" t="s">
        <v>395</v>
      </c>
      <c r="B61" s="3">
        <v>0</v>
      </c>
      <c r="C61" s="3">
        <v>0</v>
      </c>
      <c r="D61" s="3">
        <v>2.0999999999999999E-3</v>
      </c>
      <c r="E61" s="3">
        <v>2.9999999999999997E-4</v>
      </c>
      <c r="F61" s="2">
        <f>VLOOKUP(Reach4[[#This Row],[Station]],'[2]Reach and Share'!$A$2:$B$562,2,0)</f>
        <v>0</v>
      </c>
      <c r="G61" s="2">
        <f>Reach4[[#This Row],[Q1''2025]]-Reach4[[#This Row],[Q4''2024]]</f>
        <v>-2.9999999999999997E-4</v>
      </c>
    </row>
    <row r="62" spans="1:7" x14ac:dyDescent="0.45">
      <c r="A62" s="3" t="s">
        <v>349</v>
      </c>
      <c r="B62" s="3">
        <v>0</v>
      </c>
      <c r="C62" s="3">
        <v>0</v>
      </c>
      <c r="D62" s="3">
        <v>0</v>
      </c>
      <c r="E62" s="3">
        <v>0</v>
      </c>
      <c r="F62" s="2">
        <f>VLOOKUP(Reach4[[#This Row],[Station]],'[2]Reach and Share'!$A$2:$B$562,2,0)</f>
        <v>0</v>
      </c>
      <c r="G62" s="2">
        <f>Reach4[[#This Row],[Q1''2025]]-Reach4[[#This Row],[Q4''2024]]</f>
        <v>0</v>
      </c>
    </row>
    <row r="63" spans="1:7" x14ac:dyDescent="0.45">
      <c r="A63" s="3" t="s">
        <v>348</v>
      </c>
      <c r="B63" s="3">
        <v>0</v>
      </c>
      <c r="C63" s="3">
        <v>0</v>
      </c>
      <c r="D63" s="3">
        <v>0</v>
      </c>
      <c r="E63" s="3">
        <v>0</v>
      </c>
      <c r="F63" s="2">
        <f>VLOOKUP(Reach4[[#This Row],[Station]],'[2]Reach and Share'!$A$2:$B$562,2,0)</f>
        <v>0</v>
      </c>
      <c r="G63" s="2">
        <f>Reach4[[#This Row],[Q1''2025]]-Reach4[[#This Row],[Q4''2024]]</f>
        <v>0</v>
      </c>
    </row>
    <row r="64" spans="1:7" x14ac:dyDescent="0.45">
      <c r="A64" s="3" t="s">
        <v>340</v>
      </c>
      <c r="B64" s="3">
        <v>0</v>
      </c>
      <c r="C64" s="3">
        <v>0</v>
      </c>
      <c r="D64" s="3">
        <v>0</v>
      </c>
      <c r="E64" s="3">
        <v>0</v>
      </c>
      <c r="F64" s="2">
        <f>VLOOKUP(Reach4[[#This Row],[Station]],'[2]Reach and Share'!$A$2:$B$562,2,0)</f>
        <v>0</v>
      </c>
      <c r="G64" s="2">
        <f>Reach4[[#This Row],[Q1''2025]]-Reach4[[#This Row],[Q4''2024]]</f>
        <v>0</v>
      </c>
    </row>
    <row r="65" spans="1:7" x14ac:dyDescent="0.45">
      <c r="A65" s="3" t="s">
        <v>350</v>
      </c>
      <c r="B65" s="3">
        <v>0</v>
      </c>
      <c r="C65" s="3">
        <v>0</v>
      </c>
      <c r="D65" s="3">
        <v>0</v>
      </c>
      <c r="E65" s="3">
        <v>0</v>
      </c>
      <c r="F65" s="2">
        <f>VLOOKUP(Reach4[[#This Row],[Station]],'[2]Reach and Share'!$A$2:$B$562,2,0)</f>
        <v>0</v>
      </c>
      <c r="G65" s="2">
        <f>Reach4[[#This Row],[Q1''2025]]-Reach4[[#This Row],[Q4''2024]]</f>
        <v>0</v>
      </c>
    </row>
    <row r="66" spans="1:7" x14ac:dyDescent="0.45">
      <c r="A66" s="3" t="s">
        <v>352</v>
      </c>
      <c r="B66" s="3">
        <v>0</v>
      </c>
      <c r="C66" s="3">
        <v>0</v>
      </c>
      <c r="D66" s="3">
        <v>0</v>
      </c>
      <c r="E66" s="3">
        <v>0</v>
      </c>
      <c r="F66" s="2">
        <f>VLOOKUP(Reach4[[#This Row],[Station]],'[2]Reach and Share'!$A$2:$B$562,2,0)</f>
        <v>0</v>
      </c>
      <c r="G66" s="2">
        <f>Reach4[[#This Row],[Q1''2025]]-Reach4[[#This Row],[Q4''2024]]</f>
        <v>0</v>
      </c>
    </row>
    <row r="67" spans="1:7" x14ac:dyDescent="0.45">
      <c r="A67" s="3" t="s">
        <v>462</v>
      </c>
      <c r="B67" s="3"/>
      <c r="C67" s="3"/>
      <c r="D67" s="3">
        <v>0</v>
      </c>
      <c r="E67" s="3">
        <v>0</v>
      </c>
      <c r="F67" s="2">
        <f>VLOOKUP(Reach4[[#This Row],[Station]],'[2]Reach and Share'!$A$2:$B$562,2,0)</f>
        <v>0</v>
      </c>
      <c r="G67" s="2">
        <f>Reach4[[#This Row],[Q1''2025]]-Reach4[[#This Row],[Q4''2024]]</f>
        <v>0</v>
      </c>
    </row>
    <row r="68" spans="1:7" x14ac:dyDescent="0.45">
      <c r="A68" s="3" t="s">
        <v>346</v>
      </c>
      <c r="B68" s="3">
        <v>0</v>
      </c>
      <c r="C68" s="3">
        <v>0</v>
      </c>
      <c r="D68" s="3">
        <v>0</v>
      </c>
      <c r="E68" s="3">
        <v>0</v>
      </c>
      <c r="F68" s="2">
        <f>VLOOKUP(Reach4[[#This Row],[Station]],'[2]Reach and Share'!$A$2:$B$562,2,0)</f>
        <v>0</v>
      </c>
      <c r="G68" s="2">
        <f>Reach4[[#This Row],[Q1''2025]]-Reach4[[#This Row],[Q4''2024]]</f>
        <v>0</v>
      </c>
    </row>
    <row r="69" spans="1:7" x14ac:dyDescent="0.45">
      <c r="A69" s="3" t="s">
        <v>378</v>
      </c>
      <c r="B69" s="3">
        <v>0</v>
      </c>
      <c r="C69" s="3">
        <v>0</v>
      </c>
      <c r="D69" s="3">
        <v>0</v>
      </c>
      <c r="E69" s="3">
        <v>0</v>
      </c>
      <c r="F69" s="2">
        <f>VLOOKUP(Reach4[[#This Row],[Station]],'[2]Reach and Share'!$A$2:$B$562,2,0)</f>
        <v>0</v>
      </c>
      <c r="G69" s="2">
        <f>Reach4[[#This Row],[Q1''2025]]-Reach4[[#This Row],[Q4''2024]]</f>
        <v>0</v>
      </c>
    </row>
    <row r="70" spans="1:7" x14ac:dyDescent="0.45">
      <c r="A70" s="3" t="s">
        <v>347</v>
      </c>
      <c r="B70" s="3">
        <v>0</v>
      </c>
      <c r="C70" s="3">
        <v>0</v>
      </c>
      <c r="D70" s="3">
        <v>0</v>
      </c>
      <c r="E70" s="3">
        <v>0</v>
      </c>
      <c r="F70" s="2">
        <f>VLOOKUP(Reach4[[#This Row],[Station]],'[2]Reach and Share'!$A$2:$B$562,2,0)</f>
        <v>0</v>
      </c>
      <c r="G70" s="2">
        <f>Reach4[[#This Row],[Q1''2025]]-Reach4[[#This Row],[Q4''2024]]</f>
        <v>0</v>
      </c>
    </row>
    <row r="71" spans="1:7" x14ac:dyDescent="0.45">
      <c r="A71" s="3" t="s">
        <v>506</v>
      </c>
      <c r="B71" s="3"/>
      <c r="C71" s="3"/>
      <c r="D71" s="3"/>
      <c r="E71" s="3">
        <v>0</v>
      </c>
      <c r="F71" s="2">
        <f>VLOOKUP(Reach4[[#This Row],[Station]],'[2]Reach and Share'!$A$2:$B$562,2,0)</f>
        <v>0</v>
      </c>
      <c r="G71" s="2">
        <f>Reach4[[#This Row],[Q1''2025]]-Reach4[[#This Row],[Q4''2024]]</f>
        <v>0</v>
      </c>
    </row>
    <row r="72" spans="1:7" x14ac:dyDescent="0.45">
      <c r="A72" s="3" t="s">
        <v>507</v>
      </c>
      <c r="B72" s="3"/>
      <c r="C72" s="3"/>
      <c r="D72" s="3"/>
      <c r="E72" s="3">
        <v>0</v>
      </c>
      <c r="F72" s="2">
        <f>VLOOKUP(Reach4[[#This Row],[Station]],'[2]Reach and Share'!$A$2:$B$562,2,0)</f>
        <v>0</v>
      </c>
      <c r="G72" s="2">
        <f>Reach4[[#This Row],[Q1''2025]]-Reach4[[#This Row],[Q4''2024]]</f>
        <v>0</v>
      </c>
    </row>
    <row r="73" spans="1:7" x14ac:dyDescent="0.45">
      <c r="A73" s="3" t="s">
        <v>376</v>
      </c>
      <c r="B73" s="3">
        <v>0</v>
      </c>
      <c r="C73" s="3">
        <v>0</v>
      </c>
      <c r="D73" s="3">
        <v>0</v>
      </c>
      <c r="E73" s="3">
        <v>0</v>
      </c>
      <c r="F73" s="2">
        <f>VLOOKUP(Reach4[[#This Row],[Station]],'[2]Reach and Share'!$A$2:$B$562,2,0)</f>
        <v>0</v>
      </c>
      <c r="G73" s="2">
        <f>Reach4[[#This Row],[Q1''2025]]-Reach4[[#This Row],[Q4''2024]]</f>
        <v>0</v>
      </c>
    </row>
    <row r="74" spans="1:7" x14ac:dyDescent="0.45">
      <c r="A74" s="3" t="s">
        <v>169</v>
      </c>
      <c r="B74" s="3">
        <v>0</v>
      </c>
      <c r="C74" s="3">
        <v>0</v>
      </c>
      <c r="D74" s="3">
        <v>0</v>
      </c>
      <c r="E74" s="3">
        <v>0</v>
      </c>
      <c r="F74" s="2">
        <f>VLOOKUP(Reach4[[#This Row],[Station]],'[2]Reach and Share'!$A$2:$B$562,2,0)</f>
        <v>0</v>
      </c>
      <c r="G74" s="2">
        <f>Reach4[[#This Row],[Q1''2025]]-Reach4[[#This Row],[Q4''2024]]</f>
        <v>0</v>
      </c>
    </row>
    <row r="75" spans="1:7" x14ac:dyDescent="0.45">
      <c r="A75" s="3" t="s">
        <v>92</v>
      </c>
      <c r="B75" s="3">
        <v>0</v>
      </c>
      <c r="C75" s="3">
        <v>0</v>
      </c>
      <c r="D75" s="3">
        <v>0</v>
      </c>
      <c r="E75" s="3">
        <v>0</v>
      </c>
      <c r="F75" s="2">
        <f>VLOOKUP(Reach4[[#This Row],[Station]],'[2]Reach and Share'!$A$2:$B$562,2,0)</f>
        <v>0</v>
      </c>
      <c r="G75" s="2">
        <f>Reach4[[#This Row],[Q1''2025]]-Reach4[[#This Row],[Q4''2024]]</f>
        <v>0</v>
      </c>
    </row>
    <row r="76" spans="1:7" x14ac:dyDescent="0.45">
      <c r="A76" s="3" t="s">
        <v>374</v>
      </c>
      <c r="B76" s="3">
        <v>0</v>
      </c>
      <c r="C76" s="3">
        <v>0</v>
      </c>
      <c r="D76" s="3">
        <v>0</v>
      </c>
      <c r="E76" s="3">
        <v>0</v>
      </c>
      <c r="F76" s="2">
        <f>VLOOKUP(Reach4[[#This Row],[Station]],'[2]Reach and Share'!$A$2:$B$562,2,0)</f>
        <v>0</v>
      </c>
      <c r="G76" s="2">
        <f>Reach4[[#This Row],[Q1''2025]]-Reach4[[#This Row],[Q4''2024]]</f>
        <v>0</v>
      </c>
    </row>
    <row r="77" spans="1:7" x14ac:dyDescent="0.45">
      <c r="A77" s="3" t="s">
        <v>117</v>
      </c>
      <c r="B77" s="3">
        <v>0</v>
      </c>
      <c r="C77" s="3">
        <v>0</v>
      </c>
      <c r="D77" s="3">
        <v>0</v>
      </c>
      <c r="E77" s="3">
        <v>0</v>
      </c>
      <c r="F77" s="2">
        <f>VLOOKUP(Reach4[[#This Row],[Station]],'[2]Reach and Share'!$A$2:$B$562,2,0)</f>
        <v>0</v>
      </c>
      <c r="G77" s="2">
        <f>Reach4[[#This Row],[Q1''2025]]-Reach4[[#This Row],[Q4''2024]]</f>
        <v>0</v>
      </c>
    </row>
    <row r="78" spans="1:7" x14ac:dyDescent="0.45">
      <c r="A78" s="3" t="s">
        <v>519</v>
      </c>
      <c r="B78" s="3"/>
      <c r="C78" s="3"/>
      <c r="D78" s="3"/>
      <c r="E78" s="3">
        <v>0</v>
      </c>
      <c r="F78" s="2">
        <f>VLOOKUP(Reach4[[#This Row],[Station]],'[2]Reach and Share'!$A$2:$B$562,2,0)</f>
        <v>0</v>
      </c>
      <c r="G78" s="2">
        <f>Reach4[[#This Row],[Q1''2025]]-Reach4[[#This Row],[Q4''2024]]</f>
        <v>0</v>
      </c>
    </row>
    <row r="79" spans="1:7" x14ac:dyDescent="0.45">
      <c r="A79" s="3" t="s">
        <v>354</v>
      </c>
      <c r="B79" s="3">
        <v>0</v>
      </c>
      <c r="C79" s="3">
        <v>0</v>
      </c>
      <c r="D79" s="3">
        <v>0</v>
      </c>
      <c r="E79" s="3">
        <v>0</v>
      </c>
      <c r="F79" s="2">
        <f>VLOOKUP(Reach4[[#This Row],[Station]],'[2]Reach and Share'!$A$2:$B$562,2,0)</f>
        <v>0</v>
      </c>
      <c r="G79" s="2">
        <f>Reach4[[#This Row],[Q1''2025]]-Reach4[[#This Row],[Q4''2024]]</f>
        <v>0</v>
      </c>
    </row>
    <row r="80" spans="1:7" x14ac:dyDescent="0.45">
      <c r="A80" s="3" t="s">
        <v>353</v>
      </c>
      <c r="B80" s="3">
        <v>0</v>
      </c>
      <c r="C80" s="3">
        <v>0</v>
      </c>
      <c r="D80" s="3">
        <v>0</v>
      </c>
      <c r="E80" s="3">
        <v>0</v>
      </c>
      <c r="F80" s="2">
        <f>VLOOKUP(Reach4[[#This Row],[Station]],'[2]Reach and Share'!$A$2:$B$562,2,0)</f>
        <v>0</v>
      </c>
      <c r="G80" s="2">
        <f>Reach4[[#This Row],[Q1''2025]]-Reach4[[#This Row],[Q4''2024]]</f>
        <v>0</v>
      </c>
    </row>
    <row r="81" spans="1:7" x14ac:dyDescent="0.45">
      <c r="A81" s="3" t="s">
        <v>473</v>
      </c>
      <c r="B81" s="3"/>
      <c r="C81" s="3"/>
      <c r="D81" s="3">
        <v>0</v>
      </c>
      <c r="E81" s="3">
        <v>0</v>
      </c>
      <c r="F81" s="2">
        <f>VLOOKUP(Reach4[[#This Row],[Station]],'[2]Reach and Share'!$A$2:$B$562,2,0)</f>
        <v>0</v>
      </c>
      <c r="G81" s="2">
        <f>Reach4[[#This Row],[Q1''2025]]-Reach4[[#This Row],[Q4''2024]]</f>
        <v>0</v>
      </c>
    </row>
    <row r="82" spans="1:7" x14ac:dyDescent="0.45">
      <c r="A82" s="3" t="s">
        <v>377</v>
      </c>
      <c r="B82" s="3">
        <v>0</v>
      </c>
      <c r="C82" s="3">
        <v>0</v>
      </c>
      <c r="D82" s="3">
        <v>0</v>
      </c>
      <c r="E82" s="3">
        <v>0</v>
      </c>
      <c r="F82" s="2">
        <f>VLOOKUP(Reach4[[#This Row],[Station]],'[2]Reach and Share'!$A$2:$B$562,2,0)</f>
        <v>0</v>
      </c>
      <c r="G82" s="2">
        <f>Reach4[[#This Row],[Q1''2025]]-Reach4[[#This Row],[Q4''2024]]</f>
        <v>0</v>
      </c>
    </row>
    <row r="83" spans="1:7" x14ac:dyDescent="0.45">
      <c r="A83" s="3" t="s">
        <v>213</v>
      </c>
      <c r="B83" s="3">
        <v>0</v>
      </c>
      <c r="C83" s="3">
        <v>0</v>
      </c>
      <c r="D83" s="3">
        <v>0</v>
      </c>
      <c r="E83" s="3">
        <v>0</v>
      </c>
      <c r="F83" s="2">
        <f>VLOOKUP(Reach4[[#This Row],[Station]],'[2]Reach and Share'!$A$2:$B$562,2,0)</f>
        <v>0</v>
      </c>
      <c r="G83" s="2">
        <f>Reach4[[#This Row],[Q1''2025]]-Reach4[[#This Row],[Q4''2024]]</f>
        <v>0</v>
      </c>
    </row>
    <row r="84" spans="1:7" x14ac:dyDescent="0.45">
      <c r="A84" s="3" t="s">
        <v>432</v>
      </c>
      <c r="B84" s="3">
        <v>0</v>
      </c>
      <c r="C84" s="3">
        <v>0</v>
      </c>
      <c r="D84" s="3">
        <v>2E-3</v>
      </c>
      <c r="E84" s="3">
        <v>0</v>
      </c>
      <c r="F84" s="2">
        <f>VLOOKUP(Reach4[[#This Row],[Station]],'[2]Reach and Share'!$A$2:$B$562,2,0)</f>
        <v>0</v>
      </c>
      <c r="G84" s="2">
        <f>Reach4[[#This Row],[Q1''2025]]-Reach4[[#This Row],[Q4''2024]]</f>
        <v>0</v>
      </c>
    </row>
    <row r="85" spans="1:7" x14ac:dyDescent="0.45">
      <c r="A85" s="3" t="s">
        <v>444</v>
      </c>
      <c r="B85" s="3"/>
      <c r="C85" s="3">
        <v>0</v>
      </c>
      <c r="D85" s="3">
        <v>0</v>
      </c>
      <c r="E85" s="3">
        <v>0</v>
      </c>
      <c r="F85" s="2">
        <f>VLOOKUP(Reach4[[#This Row],[Station]],'[2]Reach and Share'!$A$2:$B$562,2,0)</f>
        <v>0</v>
      </c>
      <c r="G85" s="2">
        <f>Reach4[[#This Row],[Q1''2025]]-Reach4[[#This Row],[Q4''2024]]</f>
        <v>0</v>
      </c>
    </row>
    <row r="86" spans="1:7" x14ac:dyDescent="0.45">
      <c r="A86" s="3" t="s">
        <v>180</v>
      </c>
      <c r="B86" s="3">
        <v>0</v>
      </c>
      <c r="C86" s="3">
        <v>0</v>
      </c>
      <c r="D86" s="3">
        <v>0</v>
      </c>
      <c r="E86" s="3">
        <v>0</v>
      </c>
      <c r="F86" s="2">
        <f>VLOOKUP(Reach4[[#This Row],[Station]],'[2]Reach and Share'!$A$2:$B$562,2,0)</f>
        <v>0</v>
      </c>
      <c r="G86" s="2">
        <f>Reach4[[#This Row],[Q1''2025]]-Reach4[[#This Row],[Q4''2024]]</f>
        <v>0</v>
      </c>
    </row>
    <row r="87" spans="1:7" x14ac:dyDescent="0.45">
      <c r="A87" s="3" t="s">
        <v>362</v>
      </c>
      <c r="B87" s="3">
        <v>0</v>
      </c>
      <c r="C87" s="3">
        <v>0</v>
      </c>
      <c r="D87" s="3">
        <v>0</v>
      </c>
      <c r="E87" s="3">
        <v>0</v>
      </c>
      <c r="F87" s="2">
        <f>VLOOKUP(Reach4[[#This Row],[Station]],'[2]Reach and Share'!$A$2:$B$562,2,0)</f>
        <v>0</v>
      </c>
      <c r="G87" s="2">
        <f>Reach4[[#This Row],[Q1''2025]]-Reach4[[#This Row],[Q4''2024]]</f>
        <v>0</v>
      </c>
    </row>
    <row r="88" spans="1:7" x14ac:dyDescent="0.45">
      <c r="A88" s="3" t="s">
        <v>426</v>
      </c>
      <c r="B88" s="3">
        <v>0</v>
      </c>
      <c r="C88" s="3">
        <v>0</v>
      </c>
      <c r="D88" s="3">
        <v>0</v>
      </c>
      <c r="E88" s="3">
        <v>0</v>
      </c>
      <c r="F88" s="2">
        <f>VLOOKUP(Reach4[[#This Row],[Station]],'[2]Reach and Share'!$A$2:$B$562,2,0)</f>
        <v>0</v>
      </c>
      <c r="G88" s="2">
        <f>Reach4[[#This Row],[Q1''2025]]-Reach4[[#This Row],[Q4''2024]]</f>
        <v>0</v>
      </c>
    </row>
    <row r="89" spans="1:7" x14ac:dyDescent="0.45">
      <c r="A89" s="3" t="s">
        <v>383</v>
      </c>
      <c r="B89" s="3">
        <v>0</v>
      </c>
      <c r="C89" s="3">
        <v>0</v>
      </c>
      <c r="D89" s="3">
        <v>0</v>
      </c>
      <c r="E89" s="3">
        <v>0</v>
      </c>
      <c r="F89" s="2">
        <f>VLOOKUP(Reach4[[#This Row],[Station]],'[2]Reach and Share'!$A$2:$B$562,2,0)</f>
        <v>0</v>
      </c>
      <c r="G89" s="2">
        <f>Reach4[[#This Row],[Q1''2025]]-Reach4[[#This Row],[Q4''2024]]</f>
        <v>0</v>
      </c>
    </row>
    <row r="90" spans="1:7" x14ac:dyDescent="0.45">
      <c r="A90" s="3" t="s">
        <v>384</v>
      </c>
      <c r="B90" s="3">
        <v>0</v>
      </c>
      <c r="C90" s="3">
        <v>0</v>
      </c>
      <c r="D90" s="3">
        <v>0</v>
      </c>
      <c r="E90" s="3">
        <v>0</v>
      </c>
      <c r="F90" s="2">
        <f>VLOOKUP(Reach4[[#This Row],[Station]],'[2]Reach and Share'!$A$2:$B$562,2,0)</f>
        <v>0</v>
      </c>
      <c r="G90" s="2">
        <f>Reach4[[#This Row],[Q1''2025]]-Reach4[[#This Row],[Q4''2024]]</f>
        <v>0</v>
      </c>
    </row>
    <row r="91" spans="1:7" x14ac:dyDescent="0.45">
      <c r="A91" s="3" t="s">
        <v>241</v>
      </c>
      <c r="B91" s="3">
        <v>0</v>
      </c>
      <c r="C91" s="3">
        <v>0</v>
      </c>
      <c r="D91" s="3">
        <v>0</v>
      </c>
      <c r="E91" s="3">
        <v>0</v>
      </c>
      <c r="F91" s="2">
        <f>VLOOKUP(Reach4[[#This Row],[Station]],'[2]Reach and Share'!$A$2:$B$562,2,0)</f>
        <v>0</v>
      </c>
      <c r="G91" s="2">
        <f>Reach4[[#This Row],[Q1''2025]]-Reach4[[#This Row],[Q4''2024]]</f>
        <v>0</v>
      </c>
    </row>
    <row r="92" spans="1:7" x14ac:dyDescent="0.45">
      <c r="A92" s="3" t="s">
        <v>382</v>
      </c>
      <c r="B92" s="3">
        <v>0</v>
      </c>
      <c r="C92" s="3">
        <v>0</v>
      </c>
      <c r="D92" s="3">
        <v>0</v>
      </c>
      <c r="E92" s="3">
        <v>0</v>
      </c>
      <c r="F92" s="2">
        <f>VLOOKUP(Reach4[[#This Row],[Station]],'[2]Reach and Share'!$A$2:$B$562,2,0)</f>
        <v>0</v>
      </c>
      <c r="G92" s="2">
        <f>Reach4[[#This Row],[Q1''2025]]-Reach4[[#This Row],[Q4''2024]]</f>
        <v>0</v>
      </c>
    </row>
    <row r="93" spans="1:7" x14ac:dyDescent="0.45">
      <c r="A93" s="3" t="s">
        <v>29</v>
      </c>
      <c r="B93" s="3">
        <v>0</v>
      </c>
      <c r="C93" s="3">
        <v>0</v>
      </c>
      <c r="D93" s="3">
        <v>5.0000000000000001E-4</v>
      </c>
      <c r="E93" s="3">
        <v>0</v>
      </c>
      <c r="F93" s="2">
        <f>VLOOKUP(Reach4[[#This Row],[Station]],'[2]Reach and Share'!$A$2:$B$562,2,0)</f>
        <v>0</v>
      </c>
      <c r="G93" s="2">
        <f>Reach4[[#This Row],[Q1''2025]]-Reach4[[#This Row],[Q4''2024]]</f>
        <v>0</v>
      </c>
    </row>
    <row r="94" spans="1:7" x14ac:dyDescent="0.45">
      <c r="A94" s="3" t="s">
        <v>493</v>
      </c>
      <c r="B94" s="3"/>
      <c r="C94" s="3"/>
      <c r="D94" s="3"/>
      <c r="E94" s="3">
        <v>0</v>
      </c>
      <c r="F94" s="2">
        <f>VLOOKUP(Reach4[[#This Row],[Station]],'[2]Reach and Share'!$A$2:$B$562,2,0)</f>
        <v>0</v>
      </c>
      <c r="G94" s="2">
        <f>Reach4[[#This Row],[Q1''2025]]-Reach4[[#This Row],[Q4''2024]]</f>
        <v>0</v>
      </c>
    </row>
    <row r="95" spans="1:7" x14ac:dyDescent="0.45">
      <c r="A95" s="3" t="s">
        <v>342</v>
      </c>
      <c r="B95" s="3">
        <v>0</v>
      </c>
      <c r="C95" s="3">
        <v>0</v>
      </c>
      <c r="D95" s="3">
        <v>0</v>
      </c>
      <c r="E95" s="3">
        <v>0</v>
      </c>
      <c r="F95" s="2">
        <f>VLOOKUP(Reach4[[#This Row],[Station]],'[2]Reach and Share'!$A$2:$B$562,2,0)</f>
        <v>0</v>
      </c>
      <c r="G95" s="2">
        <f>Reach4[[#This Row],[Q1''2025]]-Reach4[[#This Row],[Q4''2024]]</f>
        <v>0</v>
      </c>
    </row>
    <row r="96" spans="1:7" x14ac:dyDescent="0.45">
      <c r="A96" s="3" t="s">
        <v>343</v>
      </c>
      <c r="B96" s="3">
        <v>0</v>
      </c>
      <c r="C96" s="3">
        <v>0</v>
      </c>
      <c r="D96" s="3">
        <v>0</v>
      </c>
      <c r="E96" s="3">
        <v>0</v>
      </c>
      <c r="F96" s="2">
        <f>VLOOKUP(Reach4[[#This Row],[Station]],'[2]Reach and Share'!$A$2:$B$562,2,0)</f>
        <v>0</v>
      </c>
      <c r="G96" s="2">
        <f>Reach4[[#This Row],[Q1''2025]]-Reach4[[#This Row],[Q4''2024]]</f>
        <v>0</v>
      </c>
    </row>
    <row r="97" spans="1:7" x14ac:dyDescent="0.45">
      <c r="A97" s="3" t="s">
        <v>345</v>
      </c>
      <c r="B97" s="3">
        <v>0</v>
      </c>
      <c r="C97" s="3">
        <v>0</v>
      </c>
      <c r="D97" s="3">
        <v>0</v>
      </c>
      <c r="E97" s="3">
        <v>0</v>
      </c>
      <c r="F97" s="2">
        <f>VLOOKUP(Reach4[[#This Row],[Station]],'[2]Reach and Share'!$A$2:$B$562,2,0)</f>
        <v>0</v>
      </c>
      <c r="G97" s="2">
        <f>Reach4[[#This Row],[Q1''2025]]-Reach4[[#This Row],[Q4''2024]]</f>
        <v>0</v>
      </c>
    </row>
    <row r="98" spans="1:7" x14ac:dyDescent="0.45">
      <c r="A98" s="3" t="s">
        <v>344</v>
      </c>
      <c r="B98" s="3">
        <v>0</v>
      </c>
      <c r="C98" s="3">
        <v>0</v>
      </c>
      <c r="D98" s="3">
        <v>0</v>
      </c>
      <c r="E98" s="3">
        <v>0</v>
      </c>
      <c r="F98" s="2">
        <f>VLOOKUP(Reach4[[#This Row],[Station]],'[2]Reach and Share'!$A$2:$B$562,2,0)</f>
        <v>0</v>
      </c>
      <c r="G98" s="2">
        <f>Reach4[[#This Row],[Q1''2025]]-Reach4[[#This Row],[Q4''2024]]</f>
        <v>0</v>
      </c>
    </row>
    <row r="99" spans="1:7" x14ac:dyDescent="0.45">
      <c r="A99" s="3" t="s">
        <v>341</v>
      </c>
      <c r="B99" s="3">
        <v>0</v>
      </c>
      <c r="C99" s="3">
        <v>0</v>
      </c>
      <c r="D99" s="3">
        <v>0</v>
      </c>
      <c r="E99" s="3">
        <v>0</v>
      </c>
      <c r="F99" s="2">
        <f>VLOOKUP(Reach4[[#This Row],[Station]],'[2]Reach and Share'!$A$2:$B$562,2,0)</f>
        <v>0</v>
      </c>
      <c r="G99" s="2">
        <f>Reach4[[#This Row],[Q1''2025]]-Reach4[[#This Row],[Q4''2024]]</f>
        <v>0</v>
      </c>
    </row>
    <row r="100" spans="1:7" x14ac:dyDescent="0.45">
      <c r="A100" s="3" t="s">
        <v>379</v>
      </c>
      <c r="B100" s="3">
        <v>0</v>
      </c>
      <c r="C100" s="3">
        <v>0</v>
      </c>
      <c r="D100" s="3">
        <v>0</v>
      </c>
      <c r="E100" s="3">
        <v>0</v>
      </c>
      <c r="F100" s="2">
        <f>VLOOKUP(Reach4[[#This Row],[Station]],'[2]Reach and Share'!$A$2:$B$562,2,0)</f>
        <v>0</v>
      </c>
      <c r="G100" s="2">
        <f>Reach4[[#This Row],[Q1''2025]]-Reach4[[#This Row],[Q4''2024]]</f>
        <v>0</v>
      </c>
    </row>
    <row r="101" spans="1:7" x14ac:dyDescent="0.45">
      <c r="A101" s="3" t="s">
        <v>380</v>
      </c>
      <c r="B101" s="3">
        <v>0</v>
      </c>
      <c r="C101" s="3">
        <v>0</v>
      </c>
      <c r="D101" s="3">
        <v>0</v>
      </c>
      <c r="E101" s="3">
        <v>0</v>
      </c>
      <c r="F101" s="2">
        <f>VLOOKUP(Reach4[[#This Row],[Station]],'[2]Reach and Share'!$A$2:$B$562,2,0)</f>
        <v>0</v>
      </c>
      <c r="G101" s="2">
        <f>Reach4[[#This Row],[Q1''2025]]-Reach4[[#This Row],[Q4''2024]]</f>
        <v>0</v>
      </c>
    </row>
    <row r="102" spans="1:7" x14ac:dyDescent="0.45">
      <c r="A102" s="3" t="s">
        <v>351</v>
      </c>
      <c r="B102" s="3">
        <v>0</v>
      </c>
      <c r="C102" s="3">
        <v>0</v>
      </c>
      <c r="D102" s="3">
        <v>0</v>
      </c>
      <c r="E102" s="3">
        <v>0</v>
      </c>
      <c r="F102" s="2">
        <f>VLOOKUP(Reach4[[#This Row],[Station]],'[2]Reach and Share'!$A$2:$B$562,2,0)</f>
        <v>0</v>
      </c>
      <c r="G102" s="2">
        <f>Reach4[[#This Row],[Q1''2025]]-Reach4[[#This Row],[Q4''2024]]</f>
        <v>0</v>
      </c>
    </row>
    <row r="103" spans="1:7" x14ac:dyDescent="0.45">
      <c r="A103" s="3" t="s">
        <v>361</v>
      </c>
      <c r="B103" s="3">
        <v>0</v>
      </c>
      <c r="C103" s="3">
        <v>0</v>
      </c>
      <c r="D103" s="3">
        <v>0</v>
      </c>
      <c r="E103" s="3">
        <v>0</v>
      </c>
      <c r="F103" s="2">
        <f>VLOOKUP(Reach4[[#This Row],[Station]],'[2]Reach and Share'!$A$2:$B$562,2,0)</f>
        <v>0</v>
      </c>
      <c r="G103" s="2">
        <f>Reach4[[#This Row],[Q1''2025]]-Reach4[[#This Row],[Q4''2024]]</f>
        <v>0</v>
      </c>
    </row>
    <row r="104" spans="1:7" x14ac:dyDescent="0.45">
      <c r="A104" s="3" t="s">
        <v>36</v>
      </c>
      <c r="B104" s="3">
        <v>0</v>
      </c>
      <c r="C104" s="3">
        <v>0</v>
      </c>
      <c r="D104" s="3">
        <v>0</v>
      </c>
      <c r="E104" s="3">
        <v>0</v>
      </c>
      <c r="F104" s="2">
        <f>VLOOKUP(Reach4[[#This Row],[Station]],'[2]Reach and Share'!$A$2:$B$562,2,0)</f>
        <v>0</v>
      </c>
      <c r="G104" s="2">
        <f>Reach4[[#This Row],[Q1''2025]]-Reach4[[#This Row],[Q4''2024]]</f>
        <v>0</v>
      </c>
    </row>
    <row r="105" spans="1:7" x14ac:dyDescent="0.45">
      <c r="A105" s="3" t="s">
        <v>456</v>
      </c>
      <c r="B105" s="3"/>
      <c r="C105" s="3">
        <v>0</v>
      </c>
      <c r="D105" s="3">
        <v>0</v>
      </c>
      <c r="E105" s="3">
        <v>0</v>
      </c>
      <c r="F105" s="2">
        <f>VLOOKUP(Reach4[[#This Row],[Station]],'[2]Reach and Share'!$A$2:$B$562,2,0)</f>
        <v>0</v>
      </c>
      <c r="G105" s="2">
        <f>Reach4[[#This Row],[Q1''2025]]-Reach4[[#This Row],[Q4''2024]]</f>
        <v>0</v>
      </c>
    </row>
    <row r="106" spans="1:7" x14ac:dyDescent="0.45">
      <c r="A106" s="3" t="s">
        <v>147</v>
      </c>
      <c r="B106" s="3">
        <v>0</v>
      </c>
      <c r="C106" s="3">
        <v>0</v>
      </c>
      <c r="D106" s="3">
        <v>0</v>
      </c>
      <c r="E106" s="3">
        <v>0</v>
      </c>
      <c r="F106" s="2">
        <f>VLOOKUP(Reach4[[#This Row],[Station]],'[2]Reach and Share'!$A$2:$B$562,2,0)</f>
        <v>0</v>
      </c>
      <c r="G106" s="2">
        <f>Reach4[[#This Row],[Q1''2025]]-Reach4[[#This Row],[Q4''2024]]</f>
        <v>0</v>
      </c>
    </row>
    <row r="107" spans="1:7" x14ac:dyDescent="0.45">
      <c r="A107" s="3" t="s">
        <v>491</v>
      </c>
      <c r="B107" s="3"/>
      <c r="C107" s="3"/>
      <c r="D107" s="3">
        <v>0</v>
      </c>
      <c r="E107" s="3">
        <v>0</v>
      </c>
      <c r="F107" s="2">
        <f>VLOOKUP(Reach4[[#This Row],[Station]],'[2]Reach and Share'!$A$2:$B$562,2,0)</f>
        <v>0</v>
      </c>
      <c r="G107" s="2">
        <f>Reach4[[#This Row],[Q1''2025]]-Reach4[[#This Row],[Q4''2024]]</f>
        <v>0</v>
      </c>
    </row>
    <row r="108" spans="1:7" x14ac:dyDescent="0.45">
      <c r="A108" s="3" t="s">
        <v>469</v>
      </c>
      <c r="B108" s="3"/>
      <c r="C108" s="3"/>
      <c r="D108" s="3">
        <v>0</v>
      </c>
      <c r="E108" s="3">
        <v>0</v>
      </c>
      <c r="F108" s="2">
        <f>VLOOKUP(Reach4[[#This Row],[Station]],'[2]Reach and Share'!$A$2:$B$562,2,0)</f>
        <v>0</v>
      </c>
      <c r="G108" s="2">
        <f>Reach4[[#This Row],[Q1''2025]]-Reach4[[#This Row],[Q4''2024]]</f>
        <v>0</v>
      </c>
    </row>
    <row r="109" spans="1:7" x14ac:dyDescent="0.45">
      <c r="A109" s="3" t="s">
        <v>418</v>
      </c>
      <c r="B109" s="3">
        <v>0</v>
      </c>
      <c r="C109" s="3">
        <v>0</v>
      </c>
      <c r="D109" s="3">
        <v>0</v>
      </c>
      <c r="E109" s="3">
        <v>0</v>
      </c>
      <c r="F109" s="2">
        <f>VLOOKUP(Reach4[[#This Row],[Station]],'[2]Reach and Share'!$A$2:$B$562,2,0)</f>
        <v>0</v>
      </c>
      <c r="G109" s="2">
        <f>Reach4[[#This Row],[Q1''2025]]-Reach4[[#This Row],[Q4''2024]]</f>
        <v>0</v>
      </c>
    </row>
    <row r="110" spans="1:7" x14ac:dyDescent="0.45">
      <c r="A110" s="3" t="s">
        <v>416</v>
      </c>
      <c r="B110" s="3">
        <v>0</v>
      </c>
      <c r="C110" s="3">
        <v>0</v>
      </c>
      <c r="D110" s="3">
        <v>0</v>
      </c>
      <c r="E110" s="3">
        <v>0</v>
      </c>
      <c r="F110" s="2">
        <f>VLOOKUP(Reach4[[#This Row],[Station]],'[2]Reach and Share'!$A$2:$B$562,2,0)</f>
        <v>0</v>
      </c>
      <c r="G110" s="2">
        <f>Reach4[[#This Row],[Q1''2025]]-Reach4[[#This Row],[Q4''2024]]</f>
        <v>0</v>
      </c>
    </row>
    <row r="111" spans="1:7" x14ac:dyDescent="0.45">
      <c r="A111" s="3" t="s">
        <v>415</v>
      </c>
      <c r="B111" s="3">
        <v>0</v>
      </c>
      <c r="C111" s="3">
        <v>0</v>
      </c>
      <c r="D111" s="3">
        <v>0</v>
      </c>
      <c r="E111" s="3">
        <v>0</v>
      </c>
      <c r="F111" s="2">
        <f>VLOOKUP(Reach4[[#This Row],[Station]],'[2]Reach and Share'!$A$2:$B$562,2,0)</f>
        <v>0</v>
      </c>
      <c r="G111" s="2">
        <f>Reach4[[#This Row],[Q1''2025]]-Reach4[[#This Row],[Q4''2024]]</f>
        <v>0</v>
      </c>
    </row>
    <row r="112" spans="1:7" x14ac:dyDescent="0.45">
      <c r="A112" s="3" t="s">
        <v>411</v>
      </c>
      <c r="B112" s="3">
        <v>0</v>
      </c>
      <c r="C112" s="3">
        <v>0</v>
      </c>
      <c r="D112" s="3">
        <v>0</v>
      </c>
      <c r="E112" s="3">
        <v>0</v>
      </c>
      <c r="F112" s="2">
        <f>VLOOKUP(Reach4[[#This Row],[Station]],'[2]Reach and Share'!$A$2:$B$562,2,0)</f>
        <v>0</v>
      </c>
      <c r="G112" s="2">
        <f>Reach4[[#This Row],[Q1''2025]]-Reach4[[#This Row],[Q4''2024]]</f>
        <v>0</v>
      </c>
    </row>
    <row r="113" spans="1:7" x14ac:dyDescent="0.45">
      <c r="A113" s="3" t="s">
        <v>500</v>
      </c>
      <c r="B113" s="3"/>
      <c r="C113" s="3"/>
      <c r="D113" s="3"/>
      <c r="E113" s="3">
        <v>0</v>
      </c>
      <c r="F113" s="2">
        <f>VLOOKUP(Reach4[[#This Row],[Station]],'[2]Reach and Share'!$A$2:$B$562,2,0)</f>
        <v>0</v>
      </c>
      <c r="G113" s="2">
        <f>Reach4[[#This Row],[Q1''2025]]-Reach4[[#This Row],[Q4''2024]]</f>
        <v>0</v>
      </c>
    </row>
    <row r="114" spans="1:7" x14ac:dyDescent="0.45">
      <c r="A114" s="3" t="s">
        <v>413</v>
      </c>
      <c r="B114" s="3">
        <v>0</v>
      </c>
      <c r="C114" s="3">
        <v>0</v>
      </c>
      <c r="D114" s="3">
        <v>0</v>
      </c>
      <c r="E114" s="3">
        <v>0</v>
      </c>
      <c r="F114" s="2">
        <f>VLOOKUP(Reach4[[#This Row],[Station]],'[2]Reach and Share'!$A$2:$B$562,2,0)</f>
        <v>0</v>
      </c>
      <c r="G114" s="2">
        <f>Reach4[[#This Row],[Q1''2025]]-Reach4[[#This Row],[Q4''2024]]</f>
        <v>0</v>
      </c>
    </row>
    <row r="115" spans="1:7" x14ac:dyDescent="0.45">
      <c r="A115" s="3" t="s">
        <v>414</v>
      </c>
      <c r="B115" s="3">
        <v>0</v>
      </c>
      <c r="C115" s="3">
        <v>0</v>
      </c>
      <c r="D115" s="3">
        <v>0</v>
      </c>
      <c r="E115" s="3">
        <v>0</v>
      </c>
      <c r="F115" s="2">
        <f>VLOOKUP(Reach4[[#This Row],[Station]],'[2]Reach and Share'!$A$2:$B$562,2,0)</f>
        <v>0</v>
      </c>
      <c r="G115" s="2">
        <f>Reach4[[#This Row],[Q1''2025]]-Reach4[[#This Row],[Q4''2024]]</f>
        <v>0</v>
      </c>
    </row>
    <row r="116" spans="1:7" x14ac:dyDescent="0.45">
      <c r="A116" s="3" t="s">
        <v>501</v>
      </c>
      <c r="B116" s="3"/>
      <c r="C116" s="3"/>
      <c r="D116" s="3"/>
      <c r="E116" s="3">
        <v>0</v>
      </c>
      <c r="F116" s="2">
        <f>VLOOKUP(Reach4[[#This Row],[Station]],'[2]Reach and Share'!$A$2:$B$562,2,0)</f>
        <v>0</v>
      </c>
      <c r="G116" s="2">
        <f>Reach4[[#This Row],[Q1''2025]]-Reach4[[#This Row],[Q4''2024]]</f>
        <v>0</v>
      </c>
    </row>
    <row r="117" spans="1:7" x14ac:dyDescent="0.45">
      <c r="A117" s="3" t="s">
        <v>91</v>
      </c>
      <c r="B117" s="3">
        <v>0</v>
      </c>
      <c r="C117" s="3">
        <v>0</v>
      </c>
      <c r="D117" s="3">
        <v>0</v>
      </c>
      <c r="E117" s="3">
        <v>0</v>
      </c>
      <c r="F117" s="2">
        <f>VLOOKUP(Reach4[[#This Row],[Station]],'[2]Reach and Share'!$A$2:$B$562,2,0)</f>
        <v>0</v>
      </c>
      <c r="G117" s="2">
        <f>Reach4[[#This Row],[Q1''2025]]-Reach4[[#This Row],[Q4''2024]]</f>
        <v>0</v>
      </c>
    </row>
    <row r="118" spans="1:7" x14ac:dyDescent="0.45">
      <c r="A118" s="3" t="s">
        <v>163</v>
      </c>
      <c r="B118" s="3">
        <v>0</v>
      </c>
      <c r="C118" s="3">
        <v>0</v>
      </c>
      <c r="D118" s="3">
        <v>0</v>
      </c>
      <c r="E118" s="3">
        <v>0</v>
      </c>
      <c r="F118" s="2">
        <f>VLOOKUP(Reach4[[#This Row],[Station]],'[2]Reach and Share'!$A$2:$B$562,2,0)</f>
        <v>0</v>
      </c>
      <c r="G118" s="2">
        <f>Reach4[[#This Row],[Q1''2025]]-Reach4[[#This Row],[Q4''2024]]</f>
        <v>0</v>
      </c>
    </row>
    <row r="119" spans="1:7" x14ac:dyDescent="0.45">
      <c r="A119" s="3" t="s">
        <v>518</v>
      </c>
      <c r="B119" s="3"/>
      <c r="C119" s="3"/>
      <c r="D119" s="3"/>
      <c r="E119" s="3">
        <v>0</v>
      </c>
      <c r="F119" s="2">
        <f>VLOOKUP(Reach4[[#This Row],[Station]],'[2]Reach and Share'!$A$2:$B$562,2,0)</f>
        <v>0</v>
      </c>
      <c r="G119" s="2">
        <f>Reach4[[#This Row],[Q1''2025]]-Reach4[[#This Row],[Q4''2024]]</f>
        <v>0</v>
      </c>
    </row>
    <row r="120" spans="1:7" x14ac:dyDescent="0.45">
      <c r="A120" s="3" t="s">
        <v>190</v>
      </c>
      <c r="B120" s="3">
        <v>0</v>
      </c>
      <c r="C120" s="3">
        <v>0</v>
      </c>
      <c r="D120" s="3">
        <v>0</v>
      </c>
      <c r="E120" s="3">
        <v>0</v>
      </c>
      <c r="F120" s="2">
        <f>VLOOKUP(Reach4[[#This Row],[Station]],'[2]Reach and Share'!$A$2:$B$562,2,0)</f>
        <v>0</v>
      </c>
      <c r="G120" s="2">
        <f>Reach4[[#This Row],[Q1''2025]]-Reach4[[#This Row],[Q4''2024]]</f>
        <v>0</v>
      </c>
    </row>
    <row r="121" spans="1:7" x14ac:dyDescent="0.45">
      <c r="A121" s="3" t="s">
        <v>238</v>
      </c>
      <c r="B121" s="3">
        <v>0</v>
      </c>
      <c r="C121" s="3">
        <v>0</v>
      </c>
      <c r="D121" s="3">
        <v>0</v>
      </c>
      <c r="E121" s="3">
        <v>0</v>
      </c>
      <c r="F121" s="2">
        <f>VLOOKUP(Reach4[[#This Row],[Station]],'[2]Reach and Share'!$A$2:$B$562,2,0)</f>
        <v>0</v>
      </c>
      <c r="G121" s="2">
        <f>Reach4[[#This Row],[Q1''2025]]-Reach4[[#This Row],[Q4''2024]]</f>
        <v>0</v>
      </c>
    </row>
    <row r="122" spans="1:7" x14ac:dyDescent="0.45">
      <c r="A122" s="3" t="s">
        <v>186</v>
      </c>
      <c r="B122" s="3">
        <v>0</v>
      </c>
      <c r="C122" s="3">
        <v>0</v>
      </c>
      <c r="D122" s="3">
        <v>0</v>
      </c>
      <c r="E122" s="3">
        <v>0</v>
      </c>
      <c r="F122" s="2">
        <f>VLOOKUP(Reach4[[#This Row],[Station]],'[2]Reach and Share'!$A$2:$B$562,2,0)</f>
        <v>0</v>
      </c>
      <c r="G122" s="2">
        <f>Reach4[[#This Row],[Q1''2025]]-Reach4[[#This Row],[Q4''2024]]</f>
        <v>0</v>
      </c>
    </row>
    <row r="123" spans="1:7" x14ac:dyDescent="0.45">
      <c r="A123" s="3" t="s">
        <v>191</v>
      </c>
      <c r="B123" s="3">
        <v>0</v>
      </c>
      <c r="C123" s="3">
        <v>0</v>
      </c>
      <c r="D123" s="3">
        <v>0</v>
      </c>
      <c r="E123" s="3">
        <v>0</v>
      </c>
      <c r="F123" s="2">
        <f>VLOOKUP(Reach4[[#This Row],[Station]],'[2]Reach and Share'!$A$2:$B$562,2,0)</f>
        <v>0</v>
      </c>
      <c r="G123" s="2">
        <f>Reach4[[#This Row],[Q1''2025]]-Reach4[[#This Row],[Q4''2024]]</f>
        <v>0</v>
      </c>
    </row>
    <row r="124" spans="1:7" x14ac:dyDescent="0.45">
      <c r="A124" s="3" t="s">
        <v>457</v>
      </c>
      <c r="B124" s="3"/>
      <c r="C124" s="3">
        <v>0</v>
      </c>
      <c r="D124" s="3">
        <v>0</v>
      </c>
      <c r="E124" s="3">
        <v>0</v>
      </c>
      <c r="F124" s="2">
        <f>VLOOKUP(Reach4[[#This Row],[Station]],'[2]Reach and Share'!$A$2:$B$562,2,0)</f>
        <v>0</v>
      </c>
      <c r="G124" s="2">
        <f>Reach4[[#This Row],[Q1''2025]]-Reach4[[#This Row],[Q4''2024]]</f>
        <v>0</v>
      </c>
    </row>
    <row r="125" spans="1:7" x14ac:dyDescent="0.45">
      <c r="A125" s="3" t="s">
        <v>207</v>
      </c>
      <c r="B125" s="3">
        <v>0</v>
      </c>
      <c r="C125" s="3">
        <v>0</v>
      </c>
      <c r="D125" s="3">
        <v>0</v>
      </c>
      <c r="E125" s="3">
        <v>0</v>
      </c>
      <c r="F125" s="2">
        <f>VLOOKUP(Reach4[[#This Row],[Station]],'[2]Reach and Share'!$A$2:$B$562,2,0)</f>
        <v>0</v>
      </c>
      <c r="G125" s="2">
        <f>Reach4[[#This Row],[Q1''2025]]-Reach4[[#This Row],[Q4''2024]]</f>
        <v>0</v>
      </c>
    </row>
    <row r="126" spans="1:7" x14ac:dyDescent="0.45">
      <c r="A126" s="3" t="s">
        <v>471</v>
      </c>
      <c r="B126" s="3"/>
      <c r="C126" s="3"/>
      <c r="D126" s="3">
        <v>0</v>
      </c>
      <c r="E126" s="3">
        <v>0</v>
      </c>
      <c r="F126" s="2">
        <f>VLOOKUP(Reach4[[#This Row],[Station]],'[2]Reach and Share'!$A$2:$B$562,2,0)</f>
        <v>0</v>
      </c>
      <c r="G126" s="2">
        <f>Reach4[[#This Row],[Q1''2025]]-Reach4[[#This Row],[Q4''2024]]</f>
        <v>0</v>
      </c>
    </row>
    <row r="127" spans="1:7" x14ac:dyDescent="0.45">
      <c r="A127" s="3" t="s">
        <v>417</v>
      </c>
      <c r="B127" s="3">
        <v>0</v>
      </c>
      <c r="C127" s="3">
        <v>0</v>
      </c>
      <c r="D127" s="3">
        <v>0</v>
      </c>
      <c r="E127" s="3">
        <v>0</v>
      </c>
      <c r="F127" s="2">
        <f>VLOOKUP(Reach4[[#This Row],[Station]],'[2]Reach and Share'!$A$2:$B$562,2,0)</f>
        <v>0</v>
      </c>
      <c r="G127" s="2">
        <f>Reach4[[#This Row],[Q1''2025]]-Reach4[[#This Row],[Q4''2024]]</f>
        <v>0</v>
      </c>
    </row>
    <row r="128" spans="1:7" x14ac:dyDescent="0.45">
      <c r="A128" s="3" t="s">
        <v>173</v>
      </c>
      <c r="B128" s="3">
        <v>0</v>
      </c>
      <c r="C128" s="3">
        <v>0</v>
      </c>
      <c r="D128" s="3">
        <v>0</v>
      </c>
      <c r="E128" s="3">
        <v>0</v>
      </c>
      <c r="F128" s="2">
        <f>VLOOKUP(Reach4[[#This Row],[Station]],'[2]Reach and Share'!$A$2:$B$562,2,0)</f>
        <v>0</v>
      </c>
      <c r="G128" s="2">
        <f>Reach4[[#This Row],[Q1''2025]]-Reach4[[#This Row],[Q4''2024]]</f>
        <v>0</v>
      </c>
    </row>
    <row r="129" spans="1:7" x14ac:dyDescent="0.45">
      <c r="A129" s="3" t="s">
        <v>420</v>
      </c>
      <c r="B129" s="3">
        <v>0</v>
      </c>
      <c r="C129" s="3">
        <v>0</v>
      </c>
      <c r="D129" s="3">
        <v>1.1000000000000001E-3</v>
      </c>
      <c r="E129" s="3">
        <v>0</v>
      </c>
      <c r="F129" s="2">
        <f>VLOOKUP(Reach4[[#This Row],[Station]],'[2]Reach and Share'!$A$2:$B$562,2,0)</f>
        <v>0</v>
      </c>
      <c r="G129" s="2">
        <f>Reach4[[#This Row],[Q1''2025]]-Reach4[[#This Row],[Q4''2024]]</f>
        <v>0</v>
      </c>
    </row>
    <row r="130" spans="1:7" x14ac:dyDescent="0.45">
      <c r="A130" s="3" t="s">
        <v>32</v>
      </c>
      <c r="B130" s="3">
        <v>0</v>
      </c>
      <c r="C130" s="3">
        <v>0</v>
      </c>
      <c r="D130" s="3">
        <v>0</v>
      </c>
      <c r="E130" s="3">
        <v>0</v>
      </c>
      <c r="F130" s="2">
        <f>VLOOKUP(Reach4[[#This Row],[Station]],'[2]Reach and Share'!$A$2:$B$562,2,0)</f>
        <v>0</v>
      </c>
      <c r="G130" s="2">
        <f>Reach4[[#This Row],[Q1''2025]]-Reach4[[#This Row],[Q4''2024]]</f>
        <v>0</v>
      </c>
    </row>
    <row r="131" spans="1:7" x14ac:dyDescent="0.45">
      <c r="A131" s="3" t="s">
        <v>217</v>
      </c>
      <c r="B131" s="3">
        <v>0</v>
      </c>
      <c r="C131" s="3">
        <v>0</v>
      </c>
      <c r="D131" s="3">
        <v>0</v>
      </c>
      <c r="E131" s="3">
        <v>0</v>
      </c>
      <c r="F131" s="2">
        <f>VLOOKUP(Reach4[[#This Row],[Station]],'[2]Reach and Share'!$A$2:$B$562,2,0)</f>
        <v>0</v>
      </c>
      <c r="G131" s="2">
        <f>Reach4[[#This Row],[Q1''2025]]-Reach4[[#This Row],[Q4''2024]]</f>
        <v>0</v>
      </c>
    </row>
    <row r="132" spans="1:7" x14ac:dyDescent="0.45">
      <c r="A132" s="3" t="s">
        <v>359</v>
      </c>
      <c r="B132" s="3">
        <v>0</v>
      </c>
      <c r="C132" s="3">
        <v>0</v>
      </c>
      <c r="D132" s="3">
        <v>0</v>
      </c>
      <c r="E132" s="3">
        <v>0</v>
      </c>
      <c r="F132" s="2">
        <f>VLOOKUP(Reach4[[#This Row],[Station]],'[2]Reach and Share'!$A$2:$B$562,2,0)</f>
        <v>0</v>
      </c>
      <c r="G132" s="2">
        <f>Reach4[[#This Row],[Q1''2025]]-Reach4[[#This Row],[Q4''2024]]</f>
        <v>0</v>
      </c>
    </row>
    <row r="133" spans="1:7" x14ac:dyDescent="0.45">
      <c r="A133" s="3" t="s">
        <v>158</v>
      </c>
      <c r="B133" s="3">
        <v>0</v>
      </c>
      <c r="C133" s="3">
        <v>0</v>
      </c>
      <c r="D133" s="3">
        <v>0</v>
      </c>
      <c r="E133" s="3">
        <v>0</v>
      </c>
      <c r="F133" s="2">
        <f>VLOOKUP(Reach4[[#This Row],[Station]],'[2]Reach and Share'!$A$2:$B$562,2,0)</f>
        <v>0</v>
      </c>
      <c r="G133" s="2">
        <f>Reach4[[#This Row],[Q1''2025]]-Reach4[[#This Row],[Q4''2024]]</f>
        <v>0</v>
      </c>
    </row>
    <row r="134" spans="1:7" x14ac:dyDescent="0.45">
      <c r="A134" s="3" t="s">
        <v>225</v>
      </c>
      <c r="B134" s="3">
        <v>0</v>
      </c>
      <c r="C134" s="3">
        <v>0</v>
      </c>
      <c r="D134" s="3">
        <v>0</v>
      </c>
      <c r="E134" s="3">
        <v>0</v>
      </c>
      <c r="F134" s="2">
        <f>VLOOKUP(Reach4[[#This Row],[Station]],'[2]Reach and Share'!$A$2:$B$562,2,0)</f>
        <v>0</v>
      </c>
      <c r="G134" s="2">
        <f>Reach4[[#This Row],[Q1''2025]]-Reach4[[#This Row],[Q4''2024]]</f>
        <v>0</v>
      </c>
    </row>
    <row r="135" spans="1:7" x14ac:dyDescent="0.45">
      <c r="A135" s="3" t="s">
        <v>360</v>
      </c>
      <c r="B135" s="3">
        <v>0</v>
      </c>
      <c r="C135" s="3">
        <v>0</v>
      </c>
      <c r="D135" s="3">
        <v>0</v>
      </c>
      <c r="E135" s="3">
        <v>0</v>
      </c>
      <c r="F135" s="2">
        <f>VLOOKUP(Reach4[[#This Row],[Station]],'[2]Reach and Share'!$A$2:$B$562,2,0)</f>
        <v>0</v>
      </c>
      <c r="G135" s="2">
        <f>Reach4[[#This Row],[Q1''2025]]-Reach4[[#This Row],[Q4''2024]]</f>
        <v>0</v>
      </c>
    </row>
    <row r="136" spans="1:7" x14ac:dyDescent="0.45">
      <c r="A136" s="3" t="s">
        <v>239</v>
      </c>
      <c r="B136" s="3">
        <v>0</v>
      </c>
      <c r="C136" s="3">
        <v>0</v>
      </c>
      <c r="D136" s="3">
        <v>0</v>
      </c>
      <c r="E136" s="3">
        <v>0</v>
      </c>
      <c r="F136" s="2">
        <f>VLOOKUP(Reach4[[#This Row],[Station]],'[2]Reach and Share'!$A$2:$B$562,2,0)</f>
        <v>0</v>
      </c>
      <c r="G136" s="2">
        <f>Reach4[[#This Row],[Q1''2025]]-Reach4[[#This Row],[Q4''2024]]</f>
        <v>0</v>
      </c>
    </row>
    <row r="137" spans="1:7" x14ac:dyDescent="0.45">
      <c r="A137" s="3" t="s">
        <v>472</v>
      </c>
      <c r="B137" s="3"/>
      <c r="C137" s="3"/>
      <c r="D137" s="3">
        <v>0</v>
      </c>
      <c r="E137" s="3">
        <v>0</v>
      </c>
      <c r="F137" s="2">
        <f>VLOOKUP(Reach4[[#This Row],[Station]],'[2]Reach and Share'!$A$2:$B$562,2,0)</f>
        <v>0</v>
      </c>
      <c r="G137" s="2">
        <f>Reach4[[#This Row],[Q1''2025]]-Reach4[[#This Row],[Q4''2024]]</f>
        <v>0</v>
      </c>
    </row>
    <row r="138" spans="1:7" x14ac:dyDescent="0.45">
      <c r="A138" s="3" t="s">
        <v>119</v>
      </c>
      <c r="B138" s="3">
        <v>0</v>
      </c>
      <c r="C138" s="3">
        <v>0</v>
      </c>
      <c r="D138" s="3">
        <v>0</v>
      </c>
      <c r="E138" s="3">
        <v>0</v>
      </c>
      <c r="F138" s="2">
        <f>VLOOKUP(Reach4[[#This Row],[Station]],'[2]Reach and Share'!$A$2:$B$562,2,0)</f>
        <v>0</v>
      </c>
      <c r="G138" s="2">
        <f>Reach4[[#This Row],[Q1''2025]]-Reach4[[#This Row],[Q4''2024]]</f>
        <v>0</v>
      </c>
    </row>
    <row r="139" spans="1:7" x14ac:dyDescent="0.45">
      <c r="A139" s="3" t="s">
        <v>118</v>
      </c>
      <c r="B139" s="3">
        <v>0</v>
      </c>
      <c r="C139" s="3">
        <v>0</v>
      </c>
      <c r="D139" s="3">
        <v>0</v>
      </c>
      <c r="E139" s="3">
        <v>0</v>
      </c>
      <c r="F139" s="2">
        <f>VLOOKUP(Reach4[[#This Row],[Station]],'[2]Reach and Share'!$A$2:$B$562,2,0)</f>
        <v>0</v>
      </c>
      <c r="G139" s="2">
        <f>Reach4[[#This Row],[Q1''2025]]-Reach4[[#This Row],[Q4''2024]]</f>
        <v>0</v>
      </c>
    </row>
    <row r="140" spans="1:7" x14ac:dyDescent="0.45">
      <c r="A140" s="3" t="s">
        <v>242</v>
      </c>
      <c r="B140" s="3">
        <v>0</v>
      </c>
      <c r="C140" s="3">
        <v>0</v>
      </c>
      <c r="D140" s="3">
        <v>0</v>
      </c>
      <c r="E140" s="3">
        <v>0</v>
      </c>
      <c r="F140" s="2">
        <f>VLOOKUP(Reach4[[#This Row],[Station]],'[2]Reach and Share'!$A$2:$B$562,2,0)</f>
        <v>0</v>
      </c>
      <c r="G140" s="2">
        <f>Reach4[[#This Row],[Q1''2025]]-Reach4[[#This Row],[Q4''2024]]</f>
        <v>0</v>
      </c>
    </row>
    <row r="141" spans="1:7" x14ac:dyDescent="0.45">
      <c r="A141" s="3" t="s">
        <v>356</v>
      </c>
      <c r="B141" s="3">
        <v>0</v>
      </c>
      <c r="C141" s="3">
        <v>0</v>
      </c>
      <c r="D141" s="3">
        <v>0</v>
      </c>
      <c r="E141" s="3">
        <v>0</v>
      </c>
      <c r="F141" s="2">
        <f>VLOOKUP(Reach4[[#This Row],[Station]],'[2]Reach and Share'!$A$2:$B$562,2,0)</f>
        <v>0</v>
      </c>
      <c r="G141" s="2">
        <f>Reach4[[#This Row],[Q1''2025]]-Reach4[[#This Row],[Q4''2024]]</f>
        <v>0</v>
      </c>
    </row>
    <row r="142" spans="1:7" x14ac:dyDescent="0.45">
      <c r="A142" s="3" t="s">
        <v>355</v>
      </c>
      <c r="B142" s="3">
        <v>0</v>
      </c>
      <c r="C142" s="3">
        <v>0</v>
      </c>
      <c r="D142" s="3">
        <v>0</v>
      </c>
      <c r="E142" s="3">
        <v>0</v>
      </c>
      <c r="F142" s="2">
        <f>VLOOKUP(Reach4[[#This Row],[Station]],'[2]Reach and Share'!$A$2:$B$562,2,0)</f>
        <v>0</v>
      </c>
      <c r="G142" s="2">
        <f>Reach4[[#This Row],[Q1''2025]]-Reach4[[#This Row],[Q4''2024]]</f>
        <v>0</v>
      </c>
    </row>
    <row r="143" spans="1:7" x14ac:dyDescent="0.45">
      <c r="A143" s="3" t="s">
        <v>423</v>
      </c>
      <c r="B143" s="3">
        <v>0</v>
      </c>
      <c r="C143" s="3">
        <v>0</v>
      </c>
      <c r="D143" s="3">
        <v>0</v>
      </c>
      <c r="E143" s="3">
        <v>0</v>
      </c>
      <c r="F143" s="2">
        <f>VLOOKUP(Reach4[[#This Row],[Station]],'[2]Reach and Share'!$A$2:$B$562,2,0)</f>
        <v>0</v>
      </c>
      <c r="G143" s="2">
        <f>Reach4[[#This Row],[Q1''2025]]-Reach4[[#This Row],[Q4''2024]]</f>
        <v>0</v>
      </c>
    </row>
    <row r="144" spans="1:7" x14ac:dyDescent="0.45">
      <c r="A144" s="3" t="s">
        <v>34</v>
      </c>
      <c r="B144" s="3">
        <v>0</v>
      </c>
      <c r="C144" s="3">
        <v>0</v>
      </c>
      <c r="D144" s="3">
        <v>0</v>
      </c>
      <c r="E144" s="3">
        <v>0</v>
      </c>
      <c r="F144" s="2">
        <f>VLOOKUP(Reach4[[#This Row],[Station]],'[2]Reach and Share'!$A$2:$B$562,2,0)</f>
        <v>0</v>
      </c>
      <c r="G144" s="2">
        <f>Reach4[[#This Row],[Q1''2025]]-Reach4[[#This Row],[Q4''2024]]</f>
        <v>0</v>
      </c>
    </row>
    <row r="145" spans="1:7" x14ac:dyDescent="0.45">
      <c r="A145" s="3" t="s">
        <v>508</v>
      </c>
      <c r="B145" s="3"/>
      <c r="C145" s="3"/>
      <c r="D145" s="3"/>
      <c r="E145" s="3">
        <v>0</v>
      </c>
      <c r="F145" s="2">
        <f>VLOOKUP(Reach4[[#This Row],[Station]],'[2]Reach and Share'!$A$2:$B$562,2,0)</f>
        <v>0</v>
      </c>
      <c r="G145" s="2">
        <f>Reach4[[#This Row],[Q1''2025]]-Reach4[[#This Row],[Q4''2024]]</f>
        <v>0</v>
      </c>
    </row>
    <row r="146" spans="1:7" x14ac:dyDescent="0.45">
      <c r="A146" s="3" t="s">
        <v>421</v>
      </c>
      <c r="B146" s="3">
        <v>0</v>
      </c>
      <c r="C146" s="3">
        <v>0</v>
      </c>
      <c r="D146" s="3">
        <v>0</v>
      </c>
      <c r="E146" s="3">
        <v>0</v>
      </c>
      <c r="F146" s="2">
        <f>VLOOKUP(Reach4[[#This Row],[Station]],'[2]Reach and Share'!$A$2:$B$562,2,0)</f>
        <v>0</v>
      </c>
      <c r="G146" s="2">
        <f>Reach4[[#This Row],[Q1''2025]]-Reach4[[#This Row],[Q4''2024]]</f>
        <v>0</v>
      </c>
    </row>
    <row r="147" spans="1:7" x14ac:dyDescent="0.45">
      <c r="A147" s="3" t="s">
        <v>463</v>
      </c>
      <c r="B147" s="3"/>
      <c r="C147" s="3"/>
      <c r="D147" s="3">
        <v>0</v>
      </c>
      <c r="E147" s="3">
        <v>0</v>
      </c>
      <c r="F147" s="2">
        <f>VLOOKUP(Reach4[[#This Row],[Station]],'[2]Reach and Share'!$A$2:$B$562,2,0)</f>
        <v>0</v>
      </c>
      <c r="G147" s="2">
        <f>Reach4[[#This Row],[Q1''2025]]-Reach4[[#This Row],[Q4''2024]]</f>
        <v>0</v>
      </c>
    </row>
    <row r="148" spans="1:7" x14ac:dyDescent="0.45">
      <c r="A148" s="3" t="s">
        <v>386</v>
      </c>
      <c r="B148" s="3">
        <v>0</v>
      </c>
      <c r="C148" s="3">
        <v>0</v>
      </c>
      <c r="D148" s="3">
        <v>0</v>
      </c>
      <c r="E148" s="3">
        <v>0</v>
      </c>
      <c r="F148" s="2">
        <f>VLOOKUP(Reach4[[#This Row],[Station]],'[2]Reach and Share'!$A$2:$B$562,2,0)</f>
        <v>0</v>
      </c>
      <c r="G148" s="2">
        <f>Reach4[[#This Row],[Q1''2025]]-Reach4[[#This Row],[Q4''2024]]</f>
        <v>0</v>
      </c>
    </row>
    <row r="149" spans="1:7" x14ac:dyDescent="0.45">
      <c r="A149" s="3" t="s">
        <v>443</v>
      </c>
      <c r="B149" s="3"/>
      <c r="C149" s="3">
        <v>0</v>
      </c>
      <c r="D149" s="3">
        <v>0</v>
      </c>
      <c r="E149" s="3">
        <v>0</v>
      </c>
      <c r="F149" s="2">
        <f>VLOOKUP(Reach4[[#This Row],[Station]],'[2]Reach and Share'!$A$2:$B$562,2,0)</f>
        <v>0</v>
      </c>
      <c r="G149" s="2">
        <f>Reach4[[#This Row],[Q1''2025]]-Reach4[[#This Row],[Q4''2024]]</f>
        <v>0</v>
      </c>
    </row>
    <row r="150" spans="1:7" x14ac:dyDescent="0.45">
      <c r="A150" s="3" t="s">
        <v>442</v>
      </c>
      <c r="B150" s="3"/>
      <c r="C150" s="3">
        <v>0</v>
      </c>
      <c r="D150" s="3">
        <v>0</v>
      </c>
      <c r="E150" s="3">
        <v>0</v>
      </c>
      <c r="F150" s="2">
        <f>VLOOKUP(Reach4[[#This Row],[Station]],'[2]Reach and Share'!$A$2:$B$562,2,0)</f>
        <v>0</v>
      </c>
      <c r="G150" s="2">
        <f>Reach4[[#This Row],[Q1''2025]]-Reach4[[#This Row],[Q4''2024]]</f>
        <v>0</v>
      </c>
    </row>
    <row r="151" spans="1:7" x14ac:dyDescent="0.45">
      <c r="A151" s="3" t="s">
        <v>23</v>
      </c>
      <c r="B151" s="3">
        <v>0</v>
      </c>
      <c r="C151" s="3">
        <v>0</v>
      </c>
      <c r="D151" s="3">
        <v>0</v>
      </c>
      <c r="E151" s="3">
        <v>0</v>
      </c>
      <c r="F151" s="2">
        <f>VLOOKUP(Reach4[[#This Row],[Station]],'[2]Reach and Share'!$A$2:$B$562,2,0)</f>
        <v>0</v>
      </c>
      <c r="G151" s="2">
        <f>Reach4[[#This Row],[Q1''2025]]-Reach4[[#This Row],[Q4''2024]]</f>
        <v>0</v>
      </c>
    </row>
    <row r="152" spans="1:7" x14ac:dyDescent="0.45">
      <c r="A152" s="3" t="s">
        <v>226</v>
      </c>
      <c r="B152" s="3">
        <v>0</v>
      </c>
      <c r="C152" s="3">
        <v>0</v>
      </c>
      <c r="D152" s="3">
        <v>0</v>
      </c>
      <c r="E152" s="3">
        <v>0</v>
      </c>
      <c r="F152" s="2">
        <f>VLOOKUP(Reach4[[#This Row],[Station]],'[2]Reach and Share'!$A$2:$B$562,2,0)</f>
        <v>0</v>
      </c>
      <c r="G152" s="2">
        <f>Reach4[[#This Row],[Q1''2025]]-Reach4[[#This Row],[Q4''2024]]</f>
        <v>0</v>
      </c>
    </row>
    <row r="153" spans="1:7" x14ac:dyDescent="0.45">
      <c r="A153" s="3" t="s">
        <v>385</v>
      </c>
      <c r="B153" s="3">
        <v>0</v>
      </c>
      <c r="C153" s="3">
        <v>0</v>
      </c>
      <c r="D153" s="3">
        <v>0</v>
      </c>
      <c r="E153" s="3">
        <v>0</v>
      </c>
      <c r="F153" s="2">
        <f>VLOOKUP(Reach4[[#This Row],[Station]],'[2]Reach and Share'!$A$2:$B$562,2,0)</f>
        <v>0</v>
      </c>
      <c r="G153" s="2">
        <f>Reach4[[#This Row],[Q1''2025]]-Reach4[[#This Row],[Q4''2024]]</f>
        <v>0</v>
      </c>
    </row>
    <row r="154" spans="1:7" x14ac:dyDescent="0.45">
      <c r="A154" s="3" t="s">
        <v>438</v>
      </c>
      <c r="B154" s="3"/>
      <c r="C154" s="3">
        <v>0</v>
      </c>
      <c r="D154" s="3">
        <v>0</v>
      </c>
      <c r="E154" s="3">
        <v>0</v>
      </c>
      <c r="F154" s="2">
        <f>VLOOKUP(Reach4[[#This Row],[Station]],'[2]Reach and Share'!$A$2:$B$562,2,0)</f>
        <v>0</v>
      </c>
      <c r="G154" s="2">
        <f>Reach4[[#This Row],[Q1''2025]]-Reach4[[#This Row],[Q4''2024]]</f>
        <v>0</v>
      </c>
    </row>
    <row r="155" spans="1:7" x14ac:dyDescent="0.45">
      <c r="A155" s="3" t="s">
        <v>363</v>
      </c>
      <c r="B155" s="3">
        <v>0</v>
      </c>
      <c r="C155" s="3">
        <v>0</v>
      </c>
      <c r="D155" s="3">
        <v>0</v>
      </c>
      <c r="E155" s="3">
        <v>0</v>
      </c>
      <c r="F155" s="2">
        <f>VLOOKUP(Reach4[[#This Row],[Station]],'[2]Reach and Share'!$A$2:$B$562,2,0)</f>
        <v>0</v>
      </c>
      <c r="G155" s="2">
        <f>Reach4[[#This Row],[Q1''2025]]-Reach4[[#This Row],[Q4''2024]]</f>
        <v>0</v>
      </c>
    </row>
    <row r="156" spans="1:7" x14ac:dyDescent="0.45">
      <c r="A156" s="3" t="s">
        <v>195</v>
      </c>
      <c r="B156" s="3">
        <v>0</v>
      </c>
      <c r="C156" s="3">
        <v>0</v>
      </c>
      <c r="D156" s="3">
        <v>0</v>
      </c>
      <c r="E156" s="3">
        <v>0</v>
      </c>
      <c r="F156" s="2">
        <f>VLOOKUP(Reach4[[#This Row],[Station]],'[2]Reach and Share'!$A$2:$B$562,2,0)</f>
        <v>0</v>
      </c>
      <c r="G156" s="2">
        <f>Reach4[[#This Row],[Q1''2025]]-Reach4[[#This Row],[Q4''2024]]</f>
        <v>0</v>
      </c>
    </row>
    <row r="157" spans="1:7" x14ac:dyDescent="0.45">
      <c r="A157" s="3" t="s">
        <v>364</v>
      </c>
      <c r="B157" s="3">
        <v>0</v>
      </c>
      <c r="C157" s="3">
        <v>0</v>
      </c>
      <c r="D157" s="3">
        <v>0</v>
      </c>
      <c r="E157" s="3">
        <v>0</v>
      </c>
      <c r="F157" s="2">
        <f>VLOOKUP(Reach4[[#This Row],[Station]],'[2]Reach and Share'!$A$2:$B$562,2,0)</f>
        <v>0</v>
      </c>
      <c r="G157" s="2">
        <f>Reach4[[#This Row],[Q1''2025]]-Reach4[[#This Row],[Q4''2024]]</f>
        <v>0</v>
      </c>
    </row>
    <row r="158" spans="1:7" x14ac:dyDescent="0.45">
      <c r="A158" s="3" t="s">
        <v>96</v>
      </c>
      <c r="B158" s="3">
        <v>0</v>
      </c>
      <c r="C158" s="3">
        <v>0</v>
      </c>
      <c r="D158" s="3">
        <v>0</v>
      </c>
      <c r="E158" s="3">
        <v>0</v>
      </c>
      <c r="F158" s="2">
        <f>VLOOKUP(Reach4[[#This Row],[Station]],'[2]Reach and Share'!$A$2:$B$562,2,0)</f>
        <v>0</v>
      </c>
      <c r="G158" s="2">
        <f>Reach4[[#This Row],[Q1''2025]]-Reach4[[#This Row],[Q4''2024]]</f>
        <v>0</v>
      </c>
    </row>
    <row r="159" spans="1:7" x14ac:dyDescent="0.45">
      <c r="A159" s="3" t="s">
        <v>227</v>
      </c>
      <c r="B159" s="3">
        <v>0</v>
      </c>
      <c r="C159" s="3">
        <v>0</v>
      </c>
      <c r="D159" s="3">
        <v>0</v>
      </c>
      <c r="E159" s="3">
        <v>0</v>
      </c>
      <c r="F159" s="2">
        <f>VLOOKUP(Reach4[[#This Row],[Station]],'[2]Reach and Share'!$A$2:$B$562,2,0)</f>
        <v>0</v>
      </c>
      <c r="G159" s="2">
        <f>Reach4[[#This Row],[Q1''2025]]-Reach4[[#This Row],[Q4''2024]]</f>
        <v>0</v>
      </c>
    </row>
    <row r="160" spans="1:7" x14ac:dyDescent="0.45">
      <c r="A160" s="3" t="s">
        <v>70</v>
      </c>
      <c r="B160" s="3">
        <v>0</v>
      </c>
      <c r="C160" s="3">
        <v>0</v>
      </c>
      <c r="D160" s="3">
        <v>0</v>
      </c>
      <c r="E160" s="3">
        <v>0</v>
      </c>
      <c r="F160" s="2">
        <f>VLOOKUP(Reach4[[#This Row],[Station]],'[2]Reach and Share'!$A$2:$B$562,2,0)</f>
        <v>0</v>
      </c>
      <c r="G160" s="2">
        <f>Reach4[[#This Row],[Q1''2025]]-Reach4[[#This Row],[Q4''2024]]</f>
        <v>0</v>
      </c>
    </row>
    <row r="161" spans="1:7" x14ac:dyDescent="0.45">
      <c r="A161" s="3" t="s">
        <v>77</v>
      </c>
      <c r="B161" s="3">
        <v>0</v>
      </c>
      <c r="C161" s="3">
        <v>0</v>
      </c>
      <c r="D161" s="3">
        <v>0</v>
      </c>
      <c r="E161" s="3">
        <v>0</v>
      </c>
      <c r="F161" s="2">
        <f>VLOOKUP(Reach4[[#This Row],[Station]],'[2]Reach and Share'!$A$2:$B$562,2,0)</f>
        <v>0</v>
      </c>
      <c r="G161" s="2">
        <f>Reach4[[#This Row],[Q1''2025]]-Reach4[[#This Row],[Q4''2024]]</f>
        <v>0</v>
      </c>
    </row>
    <row r="162" spans="1:7" x14ac:dyDescent="0.45">
      <c r="A162" s="3" t="s">
        <v>124</v>
      </c>
      <c r="B162" s="3">
        <v>0</v>
      </c>
      <c r="C162" s="3">
        <v>0</v>
      </c>
      <c r="D162" s="3">
        <v>0</v>
      </c>
      <c r="E162" s="3">
        <v>0</v>
      </c>
      <c r="F162" s="2">
        <f>VLOOKUP(Reach4[[#This Row],[Station]],'[2]Reach and Share'!$A$2:$B$562,2,0)</f>
        <v>0</v>
      </c>
      <c r="G162" s="2">
        <f>Reach4[[#This Row],[Q1''2025]]-Reach4[[#This Row],[Q4''2024]]</f>
        <v>0</v>
      </c>
    </row>
    <row r="163" spans="1:7" x14ac:dyDescent="0.45">
      <c r="A163" s="3" t="s">
        <v>122</v>
      </c>
      <c r="B163" s="3">
        <v>0</v>
      </c>
      <c r="C163" s="3">
        <v>0</v>
      </c>
      <c r="D163" s="3">
        <v>0</v>
      </c>
      <c r="E163" s="3">
        <v>0</v>
      </c>
      <c r="F163" s="2">
        <f>VLOOKUP(Reach4[[#This Row],[Station]],'[2]Reach and Share'!$A$2:$B$562,2,0)</f>
        <v>0</v>
      </c>
      <c r="G163" s="2">
        <f>Reach4[[#This Row],[Q1''2025]]-Reach4[[#This Row],[Q4''2024]]</f>
        <v>0</v>
      </c>
    </row>
    <row r="164" spans="1:7" x14ac:dyDescent="0.45">
      <c r="A164" s="3" t="s">
        <v>98</v>
      </c>
      <c r="B164" s="3">
        <v>0</v>
      </c>
      <c r="C164" s="3">
        <v>0</v>
      </c>
      <c r="D164" s="3">
        <v>0</v>
      </c>
      <c r="E164" s="3">
        <v>0</v>
      </c>
      <c r="F164" s="2">
        <f>VLOOKUP(Reach4[[#This Row],[Station]],'[2]Reach and Share'!$A$2:$B$562,2,0)</f>
        <v>0</v>
      </c>
      <c r="G164" s="2">
        <f>Reach4[[#This Row],[Q1''2025]]-Reach4[[#This Row],[Q4''2024]]</f>
        <v>0</v>
      </c>
    </row>
    <row r="165" spans="1:7" x14ac:dyDescent="0.45">
      <c r="A165" s="3" t="s">
        <v>65</v>
      </c>
      <c r="B165" s="3">
        <v>0</v>
      </c>
      <c r="C165" s="3">
        <v>0</v>
      </c>
      <c r="D165" s="3">
        <v>0</v>
      </c>
      <c r="E165" s="3">
        <v>0</v>
      </c>
      <c r="F165" s="2">
        <f>VLOOKUP(Reach4[[#This Row],[Station]],'[2]Reach and Share'!$A$2:$B$562,2,0)</f>
        <v>0</v>
      </c>
      <c r="G165" s="2">
        <f>Reach4[[#This Row],[Q1''2025]]-Reach4[[#This Row],[Q4''2024]]</f>
        <v>0</v>
      </c>
    </row>
    <row r="166" spans="1:7" x14ac:dyDescent="0.45">
      <c r="A166" s="3" t="s">
        <v>67</v>
      </c>
      <c r="B166" s="3">
        <v>0</v>
      </c>
      <c r="C166" s="3">
        <v>0</v>
      </c>
      <c r="D166" s="3">
        <v>0</v>
      </c>
      <c r="E166" s="3">
        <v>0</v>
      </c>
      <c r="F166" s="2">
        <f>VLOOKUP(Reach4[[#This Row],[Station]],'[2]Reach and Share'!$A$2:$B$562,2,0)</f>
        <v>0</v>
      </c>
      <c r="G166" s="2">
        <f>Reach4[[#This Row],[Q1''2025]]-Reach4[[#This Row],[Q4''2024]]</f>
        <v>0</v>
      </c>
    </row>
    <row r="167" spans="1:7" x14ac:dyDescent="0.45">
      <c r="A167" s="3" t="s">
        <v>66</v>
      </c>
      <c r="B167" s="3">
        <v>0</v>
      </c>
      <c r="C167" s="3">
        <v>0</v>
      </c>
      <c r="D167" s="3">
        <v>0</v>
      </c>
      <c r="E167" s="3">
        <v>0</v>
      </c>
      <c r="F167" s="2">
        <f>VLOOKUP(Reach4[[#This Row],[Station]],'[2]Reach and Share'!$A$2:$B$562,2,0)</f>
        <v>0</v>
      </c>
      <c r="G167" s="2">
        <f>Reach4[[#This Row],[Q1''2025]]-Reach4[[#This Row],[Q4''2024]]</f>
        <v>0</v>
      </c>
    </row>
    <row r="168" spans="1:7" x14ac:dyDescent="0.45">
      <c r="A168" s="3" t="s">
        <v>178</v>
      </c>
      <c r="B168" s="3">
        <v>2.8999999999999998E-3</v>
      </c>
      <c r="C168" s="3">
        <v>0</v>
      </c>
      <c r="D168" s="3">
        <v>0</v>
      </c>
      <c r="E168" s="3">
        <v>0</v>
      </c>
      <c r="F168" s="2">
        <f>VLOOKUP(Reach4[[#This Row],[Station]],'[2]Reach and Share'!$A$2:$B$562,2,0)</f>
        <v>0</v>
      </c>
      <c r="G168" s="2">
        <f>Reach4[[#This Row],[Q1''2025]]-Reach4[[#This Row],[Q4''2024]]</f>
        <v>0</v>
      </c>
    </row>
    <row r="169" spans="1:7" x14ac:dyDescent="0.45">
      <c r="A169" s="3" t="s">
        <v>60</v>
      </c>
      <c r="B169" s="3">
        <v>0</v>
      </c>
      <c r="C169" s="3">
        <v>0</v>
      </c>
      <c r="D169" s="3">
        <v>0</v>
      </c>
      <c r="E169" s="3">
        <v>0</v>
      </c>
      <c r="F169" s="2">
        <f>VLOOKUP(Reach4[[#This Row],[Station]],'[2]Reach and Share'!$A$2:$B$562,2,0)</f>
        <v>0</v>
      </c>
      <c r="G169" s="2">
        <f>Reach4[[#This Row],[Q1''2025]]-Reach4[[#This Row],[Q4''2024]]</f>
        <v>0</v>
      </c>
    </row>
    <row r="170" spans="1:7" x14ac:dyDescent="0.45">
      <c r="A170" s="3" t="s">
        <v>69</v>
      </c>
      <c r="B170" s="3">
        <v>0</v>
      </c>
      <c r="C170" s="3">
        <v>0</v>
      </c>
      <c r="D170" s="3">
        <v>0</v>
      </c>
      <c r="E170" s="3">
        <v>0</v>
      </c>
      <c r="F170" s="2">
        <f>VLOOKUP(Reach4[[#This Row],[Station]],'[2]Reach and Share'!$A$2:$B$562,2,0)</f>
        <v>0</v>
      </c>
      <c r="G170" s="2">
        <f>Reach4[[#This Row],[Q1''2025]]-Reach4[[#This Row],[Q4''2024]]</f>
        <v>0</v>
      </c>
    </row>
    <row r="171" spans="1:7" x14ac:dyDescent="0.45">
      <c r="A171" s="3" t="s">
        <v>68</v>
      </c>
      <c r="B171" s="3">
        <v>0</v>
      </c>
      <c r="C171" s="3">
        <v>0</v>
      </c>
      <c r="D171" s="3">
        <v>0</v>
      </c>
      <c r="E171" s="3">
        <v>0</v>
      </c>
      <c r="F171" s="2">
        <f>VLOOKUP(Reach4[[#This Row],[Station]],'[2]Reach and Share'!$A$2:$B$562,2,0)</f>
        <v>0</v>
      </c>
      <c r="G171" s="2">
        <f>Reach4[[#This Row],[Q1''2025]]-Reach4[[#This Row],[Q4''2024]]</f>
        <v>0</v>
      </c>
    </row>
    <row r="172" spans="1:7" x14ac:dyDescent="0.45">
      <c r="A172" s="3" t="s">
        <v>198</v>
      </c>
      <c r="B172" s="3">
        <v>0</v>
      </c>
      <c r="C172" s="3">
        <v>0</v>
      </c>
      <c r="D172" s="3">
        <v>0</v>
      </c>
      <c r="E172" s="3">
        <v>0</v>
      </c>
      <c r="F172" s="2">
        <f>VLOOKUP(Reach4[[#This Row],[Station]],'[2]Reach and Share'!$A$2:$B$562,2,0)</f>
        <v>0</v>
      </c>
      <c r="G172" s="2">
        <f>Reach4[[#This Row],[Q1''2025]]-Reach4[[#This Row],[Q4''2024]]</f>
        <v>0</v>
      </c>
    </row>
    <row r="173" spans="1:7" x14ac:dyDescent="0.45">
      <c r="A173" s="3" t="s">
        <v>179</v>
      </c>
      <c r="B173" s="3">
        <v>0</v>
      </c>
      <c r="C173" s="3">
        <v>0</v>
      </c>
      <c r="D173" s="3">
        <v>0</v>
      </c>
      <c r="E173" s="3">
        <v>0</v>
      </c>
      <c r="F173" s="2">
        <f>VLOOKUP(Reach4[[#This Row],[Station]],'[2]Reach and Share'!$A$2:$B$562,2,0)</f>
        <v>0</v>
      </c>
      <c r="G173" s="2">
        <f>Reach4[[#This Row],[Q1''2025]]-Reach4[[#This Row],[Q4''2024]]</f>
        <v>0</v>
      </c>
    </row>
    <row r="174" spans="1:7" x14ac:dyDescent="0.45">
      <c r="A174" s="3" t="s">
        <v>189</v>
      </c>
      <c r="B174" s="3">
        <v>0</v>
      </c>
      <c r="C174" s="3">
        <v>0</v>
      </c>
      <c r="D174" s="3">
        <v>0</v>
      </c>
      <c r="E174" s="3">
        <v>0</v>
      </c>
      <c r="F174" s="2">
        <f>VLOOKUP(Reach4[[#This Row],[Station]],'[2]Reach and Share'!$A$2:$B$562,2,0)</f>
        <v>0</v>
      </c>
      <c r="G174" s="2">
        <f>Reach4[[#This Row],[Q1''2025]]-Reach4[[#This Row],[Q4''2024]]</f>
        <v>0</v>
      </c>
    </row>
    <row r="175" spans="1:7" x14ac:dyDescent="0.45">
      <c r="A175" s="3" t="s">
        <v>490</v>
      </c>
      <c r="B175" s="3"/>
      <c r="C175" s="3"/>
      <c r="D175" s="3">
        <v>0</v>
      </c>
      <c r="E175" s="3">
        <v>0</v>
      </c>
      <c r="F175" s="2">
        <f>VLOOKUP(Reach4[[#This Row],[Station]],'[2]Reach and Share'!$A$2:$B$562,2,0)</f>
        <v>0</v>
      </c>
      <c r="G175" s="2">
        <f>Reach4[[#This Row],[Q1''2025]]-Reach4[[#This Row],[Q4''2024]]</f>
        <v>0</v>
      </c>
    </row>
    <row r="176" spans="1:7" x14ac:dyDescent="0.45">
      <c r="A176" s="3" t="s">
        <v>196</v>
      </c>
      <c r="B176" s="3">
        <v>0</v>
      </c>
      <c r="C176" s="3">
        <v>0</v>
      </c>
      <c r="D176" s="3">
        <v>0</v>
      </c>
      <c r="E176" s="3">
        <v>0</v>
      </c>
      <c r="F176" s="2">
        <f>VLOOKUP(Reach4[[#This Row],[Station]],'[2]Reach and Share'!$A$2:$B$562,2,0)</f>
        <v>0</v>
      </c>
      <c r="G176" s="2">
        <f>Reach4[[#This Row],[Q1''2025]]-Reach4[[#This Row],[Q4''2024]]</f>
        <v>0</v>
      </c>
    </row>
    <row r="177" spans="1:7" x14ac:dyDescent="0.45">
      <c r="A177" s="3" t="s">
        <v>129</v>
      </c>
      <c r="B177" s="3">
        <v>0</v>
      </c>
      <c r="C177" s="3">
        <v>0</v>
      </c>
      <c r="D177" s="3">
        <v>0</v>
      </c>
      <c r="E177" s="3">
        <v>0</v>
      </c>
      <c r="F177" s="2">
        <f>VLOOKUP(Reach4[[#This Row],[Station]],'[2]Reach and Share'!$A$2:$B$562,2,0)</f>
        <v>0</v>
      </c>
      <c r="G177" s="2">
        <f>Reach4[[#This Row],[Q1''2025]]-Reach4[[#This Row],[Q4''2024]]</f>
        <v>0</v>
      </c>
    </row>
    <row r="178" spans="1:7" x14ac:dyDescent="0.45">
      <c r="A178" s="3" t="s">
        <v>515</v>
      </c>
      <c r="B178" s="3"/>
      <c r="C178" s="3"/>
      <c r="D178" s="3"/>
      <c r="E178" s="3">
        <v>0</v>
      </c>
      <c r="F178" s="2">
        <f>VLOOKUP(Reach4[[#This Row],[Station]],'[2]Reach and Share'!$A$2:$B$562,2,0)</f>
        <v>0</v>
      </c>
      <c r="G178" s="2">
        <f>Reach4[[#This Row],[Q1''2025]]-Reach4[[#This Row],[Q4''2024]]</f>
        <v>0</v>
      </c>
    </row>
    <row r="179" spans="1:7" x14ac:dyDescent="0.45">
      <c r="A179" s="3" t="s">
        <v>132</v>
      </c>
      <c r="B179" s="3">
        <v>0</v>
      </c>
      <c r="C179" s="3">
        <v>0</v>
      </c>
      <c r="D179" s="3">
        <v>0</v>
      </c>
      <c r="E179" s="3">
        <v>0</v>
      </c>
      <c r="F179" s="2">
        <f>VLOOKUP(Reach4[[#This Row],[Station]],'[2]Reach and Share'!$A$2:$B$562,2,0)</f>
        <v>0</v>
      </c>
      <c r="G179" s="2">
        <f>Reach4[[#This Row],[Q1''2025]]-Reach4[[#This Row],[Q4''2024]]</f>
        <v>0</v>
      </c>
    </row>
    <row r="180" spans="1:7" x14ac:dyDescent="0.45">
      <c r="A180" s="3" t="s">
        <v>454</v>
      </c>
      <c r="B180" s="3"/>
      <c r="C180" s="3">
        <v>0</v>
      </c>
      <c r="D180" s="3">
        <v>0</v>
      </c>
      <c r="E180" s="3">
        <v>0</v>
      </c>
      <c r="F180" s="2">
        <f>VLOOKUP(Reach4[[#This Row],[Station]],'[2]Reach and Share'!$A$2:$B$562,2,0)</f>
        <v>0</v>
      </c>
      <c r="G180" s="2">
        <f>Reach4[[#This Row],[Q1''2025]]-Reach4[[#This Row],[Q4''2024]]</f>
        <v>0</v>
      </c>
    </row>
    <row r="181" spans="1:7" x14ac:dyDescent="0.45">
      <c r="A181" s="3" t="s">
        <v>216</v>
      </c>
      <c r="B181" s="3">
        <v>0</v>
      </c>
      <c r="C181" s="3">
        <v>0</v>
      </c>
      <c r="D181" s="3">
        <v>0</v>
      </c>
      <c r="E181" s="3">
        <v>0</v>
      </c>
      <c r="F181" s="2">
        <f>VLOOKUP(Reach4[[#This Row],[Station]],'[2]Reach and Share'!$A$2:$B$562,2,0)</f>
        <v>0</v>
      </c>
      <c r="G181" s="2">
        <f>Reach4[[#This Row],[Q1''2025]]-Reach4[[#This Row],[Q4''2024]]</f>
        <v>0</v>
      </c>
    </row>
    <row r="182" spans="1:7" x14ac:dyDescent="0.45">
      <c r="A182" s="3" t="s">
        <v>125</v>
      </c>
      <c r="B182" s="3">
        <v>0</v>
      </c>
      <c r="C182" s="3">
        <v>0</v>
      </c>
      <c r="D182" s="3">
        <v>0</v>
      </c>
      <c r="E182" s="3">
        <v>0</v>
      </c>
      <c r="F182" s="2">
        <f>VLOOKUP(Reach4[[#This Row],[Station]],'[2]Reach and Share'!$A$2:$B$562,2,0)</f>
        <v>0</v>
      </c>
      <c r="G182" s="2">
        <f>Reach4[[#This Row],[Q1''2025]]-Reach4[[#This Row],[Q4''2024]]</f>
        <v>0</v>
      </c>
    </row>
    <row r="183" spans="1:7" x14ac:dyDescent="0.45">
      <c r="A183" s="3" t="s">
        <v>137</v>
      </c>
      <c r="B183" s="3">
        <v>0</v>
      </c>
      <c r="C183" s="3">
        <v>0</v>
      </c>
      <c r="D183" s="3">
        <v>6.9999999999999999E-4</v>
      </c>
      <c r="E183" s="3">
        <v>0</v>
      </c>
      <c r="F183" s="2">
        <f>VLOOKUP(Reach4[[#This Row],[Station]],'[2]Reach and Share'!$A$2:$B$562,2,0)</f>
        <v>0</v>
      </c>
      <c r="G183" s="2">
        <f>Reach4[[#This Row],[Q1''2025]]-Reach4[[#This Row],[Q4''2024]]</f>
        <v>0</v>
      </c>
    </row>
    <row r="184" spans="1:7" x14ac:dyDescent="0.45">
      <c r="A184" s="3" t="s">
        <v>210</v>
      </c>
      <c r="B184" s="3">
        <v>0</v>
      </c>
      <c r="C184" s="3">
        <v>0</v>
      </c>
      <c r="D184" s="3">
        <v>0</v>
      </c>
      <c r="E184" s="3">
        <v>0</v>
      </c>
      <c r="F184" s="2">
        <f>VLOOKUP(Reach4[[#This Row],[Station]],'[2]Reach and Share'!$A$2:$B$562,2,0)</f>
        <v>0</v>
      </c>
      <c r="G184" s="2">
        <f>Reach4[[#This Row],[Q1''2025]]-Reach4[[#This Row],[Q4''2024]]</f>
        <v>0</v>
      </c>
    </row>
    <row r="185" spans="1:7" x14ac:dyDescent="0.45">
      <c r="A185" s="3" t="s">
        <v>126</v>
      </c>
      <c r="B185" s="3">
        <v>0</v>
      </c>
      <c r="C185" s="3">
        <v>0</v>
      </c>
      <c r="D185" s="3">
        <v>0</v>
      </c>
      <c r="E185" s="3">
        <v>0</v>
      </c>
      <c r="F185" s="2">
        <f>VLOOKUP(Reach4[[#This Row],[Station]],'[2]Reach and Share'!$A$2:$B$562,2,0)</f>
        <v>0</v>
      </c>
      <c r="G185" s="2">
        <f>Reach4[[#This Row],[Q1''2025]]-Reach4[[#This Row],[Q4''2024]]</f>
        <v>0</v>
      </c>
    </row>
    <row r="186" spans="1:7" x14ac:dyDescent="0.45">
      <c r="A186" s="3" t="s">
        <v>128</v>
      </c>
      <c r="B186" s="3">
        <v>0</v>
      </c>
      <c r="C186" s="3">
        <v>0</v>
      </c>
      <c r="D186" s="3">
        <v>0</v>
      </c>
      <c r="E186" s="3">
        <v>0</v>
      </c>
      <c r="F186" s="2">
        <f>VLOOKUP(Reach4[[#This Row],[Station]],'[2]Reach and Share'!$A$2:$B$562,2,0)</f>
        <v>0</v>
      </c>
      <c r="G186" s="2">
        <f>Reach4[[#This Row],[Q1''2025]]-Reach4[[#This Row],[Q4''2024]]</f>
        <v>0</v>
      </c>
    </row>
    <row r="187" spans="1:7" x14ac:dyDescent="0.45">
      <c r="A187" s="3" t="s">
        <v>514</v>
      </c>
      <c r="B187" s="3"/>
      <c r="C187" s="3"/>
      <c r="D187" s="3"/>
      <c r="E187" s="3">
        <v>0</v>
      </c>
      <c r="F187" s="2">
        <f>VLOOKUP(Reach4[[#This Row],[Station]],'[2]Reach and Share'!$A$2:$B$562,2,0)</f>
        <v>0</v>
      </c>
      <c r="G187" s="2">
        <f>Reach4[[#This Row],[Q1''2025]]-Reach4[[#This Row],[Q4''2024]]</f>
        <v>0</v>
      </c>
    </row>
    <row r="188" spans="1:7" x14ac:dyDescent="0.45">
      <c r="A188" s="3" t="s">
        <v>460</v>
      </c>
      <c r="B188" s="3"/>
      <c r="C188" s="3">
        <v>0</v>
      </c>
      <c r="D188" s="3">
        <v>0</v>
      </c>
      <c r="E188" s="3">
        <v>0</v>
      </c>
      <c r="F188" s="2">
        <f>VLOOKUP(Reach4[[#This Row],[Station]],'[2]Reach and Share'!$A$2:$B$562,2,0)</f>
        <v>0</v>
      </c>
      <c r="G188" s="2">
        <f>Reach4[[#This Row],[Q1''2025]]-Reach4[[#This Row],[Q4''2024]]</f>
        <v>0</v>
      </c>
    </row>
    <row r="189" spans="1:7" x14ac:dyDescent="0.45">
      <c r="A189" s="3" t="s">
        <v>209</v>
      </c>
      <c r="B189" s="3">
        <v>0</v>
      </c>
      <c r="C189" s="3">
        <v>0</v>
      </c>
      <c r="D189" s="3">
        <v>0</v>
      </c>
      <c r="E189" s="3">
        <v>0</v>
      </c>
      <c r="F189" s="2">
        <f>VLOOKUP(Reach4[[#This Row],[Station]],'[2]Reach and Share'!$A$2:$B$562,2,0)</f>
        <v>0</v>
      </c>
      <c r="G189" s="2">
        <f>Reach4[[#This Row],[Q1''2025]]-Reach4[[#This Row],[Q4''2024]]</f>
        <v>0</v>
      </c>
    </row>
    <row r="190" spans="1:7" x14ac:dyDescent="0.45">
      <c r="A190" s="3" t="s">
        <v>71</v>
      </c>
      <c r="B190" s="3">
        <v>0</v>
      </c>
      <c r="C190" s="3">
        <v>0</v>
      </c>
      <c r="D190" s="3">
        <v>0</v>
      </c>
      <c r="E190" s="3">
        <v>0</v>
      </c>
      <c r="F190" s="2">
        <f>VLOOKUP(Reach4[[#This Row],[Station]],'[2]Reach and Share'!$A$2:$B$562,2,0)</f>
        <v>0</v>
      </c>
      <c r="G190" s="2">
        <f>Reach4[[#This Row],[Q1''2025]]-Reach4[[#This Row],[Q4''2024]]</f>
        <v>0</v>
      </c>
    </row>
    <row r="191" spans="1:7" x14ac:dyDescent="0.45">
      <c r="A191" s="3" t="s">
        <v>74</v>
      </c>
      <c r="B191" s="3">
        <v>0</v>
      </c>
      <c r="C191" s="3">
        <v>0</v>
      </c>
      <c r="D191" s="3">
        <v>0</v>
      </c>
      <c r="E191" s="3">
        <v>0</v>
      </c>
      <c r="F191" s="2">
        <f>VLOOKUP(Reach4[[#This Row],[Station]],'[2]Reach and Share'!$A$2:$B$562,2,0)</f>
        <v>0</v>
      </c>
      <c r="G191" s="2">
        <f>Reach4[[#This Row],[Q1''2025]]-Reach4[[#This Row],[Q4''2024]]</f>
        <v>0</v>
      </c>
    </row>
    <row r="192" spans="1:7" x14ac:dyDescent="0.45">
      <c r="A192" s="3" t="s">
        <v>53</v>
      </c>
      <c r="B192" s="3">
        <v>0</v>
      </c>
      <c r="C192" s="3">
        <v>0</v>
      </c>
      <c r="D192" s="3">
        <v>0</v>
      </c>
      <c r="E192" s="3">
        <v>0</v>
      </c>
      <c r="F192" s="2">
        <f>VLOOKUP(Reach4[[#This Row],[Station]],'[2]Reach and Share'!$A$2:$B$562,2,0)</f>
        <v>0</v>
      </c>
      <c r="G192" s="2">
        <f>Reach4[[#This Row],[Q1''2025]]-Reach4[[#This Row],[Q4''2024]]</f>
        <v>0</v>
      </c>
    </row>
    <row r="193" spans="1:7" x14ac:dyDescent="0.45">
      <c r="A193" s="3" t="s">
        <v>55</v>
      </c>
      <c r="B193" s="3">
        <v>0</v>
      </c>
      <c r="C193" s="3">
        <v>0</v>
      </c>
      <c r="D193" s="3">
        <v>0</v>
      </c>
      <c r="E193" s="3">
        <v>0</v>
      </c>
      <c r="F193" s="2">
        <f>VLOOKUP(Reach4[[#This Row],[Station]],'[2]Reach and Share'!$A$2:$B$562,2,0)</f>
        <v>0</v>
      </c>
      <c r="G193" s="2">
        <f>Reach4[[#This Row],[Q1''2025]]-Reach4[[#This Row],[Q4''2024]]</f>
        <v>0</v>
      </c>
    </row>
    <row r="194" spans="1:7" x14ac:dyDescent="0.45">
      <c r="A194" s="3" t="s">
        <v>214</v>
      </c>
      <c r="B194" s="3">
        <v>0</v>
      </c>
      <c r="C194" s="3">
        <v>0</v>
      </c>
      <c r="D194" s="3">
        <v>0</v>
      </c>
      <c r="E194" s="3">
        <v>0</v>
      </c>
      <c r="F194" s="2">
        <f>VLOOKUP(Reach4[[#This Row],[Station]],'[2]Reach and Share'!$A$2:$B$562,2,0)</f>
        <v>0</v>
      </c>
      <c r="G194" s="2">
        <f>Reach4[[#This Row],[Q1''2025]]-Reach4[[#This Row],[Q4''2024]]</f>
        <v>0</v>
      </c>
    </row>
    <row r="195" spans="1:7" x14ac:dyDescent="0.45">
      <c r="A195" s="3" t="s">
        <v>54</v>
      </c>
      <c r="B195" s="3">
        <v>0</v>
      </c>
      <c r="C195" s="3">
        <v>0</v>
      </c>
      <c r="D195" s="3">
        <v>0</v>
      </c>
      <c r="E195" s="3">
        <v>0</v>
      </c>
      <c r="F195" s="2">
        <f>VLOOKUP(Reach4[[#This Row],[Station]],'[2]Reach and Share'!$A$2:$B$562,2,0)</f>
        <v>0</v>
      </c>
      <c r="G195" s="2">
        <f>Reach4[[#This Row],[Q1''2025]]-Reach4[[#This Row],[Q4''2024]]</f>
        <v>0</v>
      </c>
    </row>
    <row r="196" spans="1:7" x14ac:dyDescent="0.45">
      <c r="A196" s="3" t="s">
        <v>86</v>
      </c>
      <c r="B196" s="3">
        <v>0</v>
      </c>
      <c r="C196" s="3">
        <v>0</v>
      </c>
      <c r="D196" s="3">
        <v>0</v>
      </c>
      <c r="E196" s="3">
        <v>0</v>
      </c>
      <c r="F196" s="2">
        <f>VLOOKUP(Reach4[[#This Row],[Station]],'[2]Reach and Share'!$A$2:$B$562,2,0)</f>
        <v>0</v>
      </c>
      <c r="G196" s="2">
        <f>Reach4[[#This Row],[Q1''2025]]-Reach4[[#This Row],[Q4''2024]]</f>
        <v>0</v>
      </c>
    </row>
    <row r="197" spans="1:7" x14ac:dyDescent="0.45">
      <c r="A197" s="3" t="s">
        <v>470</v>
      </c>
      <c r="B197" s="3"/>
      <c r="C197" s="3"/>
      <c r="D197" s="3">
        <v>0</v>
      </c>
      <c r="E197" s="3">
        <v>0</v>
      </c>
      <c r="F197" s="2">
        <f>VLOOKUP(Reach4[[#This Row],[Station]],'[2]Reach and Share'!$A$2:$B$562,2,0)</f>
        <v>0</v>
      </c>
      <c r="G197" s="2">
        <f>Reach4[[#This Row],[Q1''2025]]-Reach4[[#This Row],[Q4''2024]]</f>
        <v>0</v>
      </c>
    </row>
    <row r="198" spans="1:7" x14ac:dyDescent="0.45">
      <c r="A198" s="3" t="s">
        <v>517</v>
      </c>
      <c r="B198" s="3"/>
      <c r="C198" s="3"/>
      <c r="D198" s="3"/>
      <c r="E198" s="3">
        <v>0</v>
      </c>
      <c r="F198" s="2">
        <f>VLOOKUP(Reach4[[#This Row],[Station]],'[2]Reach and Share'!$A$2:$B$562,2,0)</f>
        <v>0</v>
      </c>
      <c r="G198" s="2">
        <f>Reach4[[#This Row],[Q1''2025]]-Reach4[[#This Row],[Q4''2024]]</f>
        <v>0</v>
      </c>
    </row>
    <row r="199" spans="1:7" x14ac:dyDescent="0.45">
      <c r="A199" s="3" t="s">
        <v>516</v>
      </c>
      <c r="B199" s="3"/>
      <c r="C199" s="3"/>
      <c r="D199" s="3"/>
      <c r="E199" s="3">
        <v>0</v>
      </c>
      <c r="F199" s="2">
        <f>VLOOKUP(Reach4[[#This Row],[Station]],'[2]Reach and Share'!$A$2:$B$562,2,0)</f>
        <v>0</v>
      </c>
      <c r="G199" s="2">
        <f>Reach4[[#This Row],[Q1''2025]]-Reach4[[#This Row],[Q4''2024]]</f>
        <v>0</v>
      </c>
    </row>
    <row r="200" spans="1:7" x14ac:dyDescent="0.45">
      <c r="A200" s="3" t="s">
        <v>175</v>
      </c>
      <c r="B200" s="3">
        <v>0</v>
      </c>
      <c r="C200" s="3">
        <v>0</v>
      </c>
      <c r="D200" s="3">
        <v>0</v>
      </c>
      <c r="E200" s="3">
        <v>0</v>
      </c>
      <c r="F200" s="2">
        <f>VLOOKUP(Reach4[[#This Row],[Station]],'[2]Reach and Share'!$A$2:$B$562,2,0)</f>
        <v>0</v>
      </c>
      <c r="G200" s="2">
        <f>Reach4[[#This Row],[Q1''2025]]-Reach4[[#This Row],[Q4''2024]]</f>
        <v>0</v>
      </c>
    </row>
    <row r="201" spans="1:7" x14ac:dyDescent="0.45">
      <c r="A201" s="3" t="s">
        <v>224</v>
      </c>
      <c r="B201" s="3">
        <v>0</v>
      </c>
      <c r="C201" s="3">
        <v>0</v>
      </c>
      <c r="D201" s="3">
        <v>0</v>
      </c>
      <c r="E201" s="3">
        <v>0</v>
      </c>
      <c r="F201" s="2">
        <f>VLOOKUP(Reach4[[#This Row],[Station]],'[2]Reach and Share'!$A$2:$B$562,2,0)</f>
        <v>0</v>
      </c>
      <c r="G201" s="2">
        <f>Reach4[[#This Row],[Q1''2025]]-Reach4[[#This Row],[Q4''2024]]</f>
        <v>0</v>
      </c>
    </row>
    <row r="202" spans="1:7" x14ac:dyDescent="0.45">
      <c r="A202" s="3" t="s">
        <v>95</v>
      </c>
      <c r="B202" s="3">
        <v>0</v>
      </c>
      <c r="C202" s="3">
        <v>0</v>
      </c>
      <c r="D202" s="3">
        <v>0</v>
      </c>
      <c r="E202" s="3">
        <v>0</v>
      </c>
      <c r="F202" s="2">
        <f>VLOOKUP(Reach4[[#This Row],[Station]],'[2]Reach and Share'!$A$2:$B$562,2,0)</f>
        <v>0</v>
      </c>
      <c r="G202" s="2">
        <f>Reach4[[#This Row],[Q1''2025]]-Reach4[[#This Row],[Q4''2024]]</f>
        <v>0</v>
      </c>
    </row>
    <row r="203" spans="1:7" x14ac:dyDescent="0.45">
      <c r="A203" s="3" t="s">
        <v>199</v>
      </c>
      <c r="B203" s="3">
        <v>0</v>
      </c>
      <c r="C203" s="3">
        <v>0</v>
      </c>
      <c r="D203" s="3">
        <v>0</v>
      </c>
      <c r="E203" s="3">
        <v>0</v>
      </c>
      <c r="F203" s="2">
        <f>VLOOKUP(Reach4[[#This Row],[Station]],'[2]Reach and Share'!$A$2:$B$562,2,0)</f>
        <v>0</v>
      </c>
      <c r="G203" s="2">
        <f>Reach4[[#This Row],[Q1''2025]]-Reach4[[#This Row],[Q4''2024]]</f>
        <v>0</v>
      </c>
    </row>
    <row r="204" spans="1:7" x14ac:dyDescent="0.45">
      <c r="A204" s="3" t="s">
        <v>18</v>
      </c>
      <c r="B204" s="3">
        <v>0</v>
      </c>
      <c r="C204" s="3">
        <v>0</v>
      </c>
      <c r="D204" s="3">
        <v>0</v>
      </c>
      <c r="E204" s="3">
        <v>0</v>
      </c>
      <c r="F204" s="2">
        <f>VLOOKUP(Reach4[[#This Row],[Station]],'[2]Reach and Share'!$A$2:$B$562,2,0)</f>
        <v>0</v>
      </c>
      <c r="G204" s="2">
        <f>Reach4[[#This Row],[Q1''2025]]-Reach4[[#This Row],[Q4''2024]]</f>
        <v>0</v>
      </c>
    </row>
    <row r="205" spans="1:7" x14ac:dyDescent="0.45">
      <c r="A205" s="3" t="s">
        <v>61</v>
      </c>
      <c r="B205" s="3">
        <v>0</v>
      </c>
      <c r="C205" s="3">
        <v>0</v>
      </c>
      <c r="D205" s="3">
        <v>0</v>
      </c>
      <c r="E205" s="3">
        <v>0</v>
      </c>
      <c r="F205" s="2">
        <f>VLOOKUP(Reach4[[#This Row],[Station]],'[2]Reach and Share'!$A$2:$B$562,2,0)</f>
        <v>0</v>
      </c>
      <c r="G205" s="2">
        <f>Reach4[[#This Row],[Q1''2025]]-Reach4[[#This Row],[Q4''2024]]</f>
        <v>0</v>
      </c>
    </row>
    <row r="206" spans="1:7" x14ac:dyDescent="0.45">
      <c r="A206" s="3" t="s">
        <v>51</v>
      </c>
      <c r="B206" s="3">
        <v>0</v>
      </c>
      <c r="C206" s="3">
        <v>0</v>
      </c>
      <c r="D206" s="3">
        <v>0</v>
      </c>
      <c r="E206" s="3">
        <v>0</v>
      </c>
      <c r="F206" s="2">
        <f>VLOOKUP(Reach4[[#This Row],[Station]],'[2]Reach and Share'!$A$2:$B$562,2,0)</f>
        <v>0</v>
      </c>
      <c r="G206" s="2">
        <f>Reach4[[#This Row],[Q1''2025]]-Reach4[[#This Row],[Q4''2024]]</f>
        <v>0</v>
      </c>
    </row>
    <row r="207" spans="1:7" x14ac:dyDescent="0.45">
      <c r="A207" s="3" t="s">
        <v>62</v>
      </c>
      <c r="B207" s="3">
        <v>0</v>
      </c>
      <c r="C207" s="3">
        <v>0</v>
      </c>
      <c r="D207" s="3">
        <v>0</v>
      </c>
      <c r="E207" s="3">
        <v>0</v>
      </c>
      <c r="F207" s="2">
        <f>VLOOKUP(Reach4[[#This Row],[Station]],'[2]Reach and Share'!$A$2:$B$562,2,0)</f>
        <v>0</v>
      </c>
      <c r="G207" s="2">
        <f>Reach4[[#This Row],[Q1''2025]]-Reach4[[#This Row],[Q4''2024]]</f>
        <v>0</v>
      </c>
    </row>
    <row r="208" spans="1:7" x14ac:dyDescent="0.45">
      <c r="A208" s="3" t="s">
        <v>64</v>
      </c>
      <c r="B208" s="3">
        <v>0</v>
      </c>
      <c r="C208" s="3">
        <v>0</v>
      </c>
      <c r="D208" s="3">
        <v>0</v>
      </c>
      <c r="E208" s="3">
        <v>0</v>
      </c>
      <c r="F208" s="2">
        <f>VLOOKUP(Reach4[[#This Row],[Station]],'[2]Reach and Share'!$A$2:$B$562,2,0)</f>
        <v>0</v>
      </c>
      <c r="G208" s="2">
        <f>Reach4[[#This Row],[Q1''2025]]-Reach4[[#This Row],[Q4''2024]]</f>
        <v>0</v>
      </c>
    </row>
    <row r="209" spans="1:7" x14ac:dyDescent="0.45">
      <c r="A209" s="3" t="s">
        <v>63</v>
      </c>
      <c r="B209" s="3">
        <v>0</v>
      </c>
      <c r="C209" s="3">
        <v>0</v>
      </c>
      <c r="D209" s="3">
        <v>0</v>
      </c>
      <c r="E209" s="3">
        <v>0</v>
      </c>
      <c r="F209" s="2">
        <f>VLOOKUP(Reach4[[#This Row],[Station]],'[2]Reach and Share'!$A$2:$B$562,2,0)</f>
        <v>0</v>
      </c>
      <c r="G209" s="2">
        <f>Reach4[[#This Row],[Q1''2025]]-Reach4[[#This Row],[Q4''2024]]</f>
        <v>0</v>
      </c>
    </row>
    <row r="210" spans="1:7" x14ac:dyDescent="0.45">
      <c r="A210" s="3" t="s">
        <v>200</v>
      </c>
      <c r="B210" s="3">
        <v>0</v>
      </c>
      <c r="C210" s="3">
        <v>0</v>
      </c>
      <c r="D210" s="3">
        <v>0</v>
      </c>
      <c r="E210" s="3">
        <v>0</v>
      </c>
      <c r="F210" s="2">
        <f>VLOOKUP(Reach4[[#This Row],[Station]],'[2]Reach and Share'!$A$2:$B$562,2,0)</f>
        <v>0</v>
      </c>
      <c r="G210" s="2">
        <f>Reach4[[#This Row],[Q1''2025]]-Reach4[[#This Row],[Q4''2024]]</f>
        <v>0</v>
      </c>
    </row>
    <row r="211" spans="1:7" x14ac:dyDescent="0.45">
      <c r="A211" s="3" t="s">
        <v>489</v>
      </c>
      <c r="B211" s="3"/>
      <c r="C211" s="3"/>
      <c r="D211" s="3">
        <v>0</v>
      </c>
      <c r="E211" s="3">
        <v>0</v>
      </c>
      <c r="F211" s="2">
        <f>VLOOKUP(Reach4[[#This Row],[Station]],'[2]Reach and Share'!$A$2:$B$562,2,0)</f>
        <v>0</v>
      </c>
      <c r="G211" s="2">
        <f>Reach4[[#This Row],[Q1''2025]]-Reach4[[#This Row],[Q4''2024]]</f>
        <v>0</v>
      </c>
    </row>
    <row r="212" spans="1:7" x14ac:dyDescent="0.45">
      <c r="A212" s="3" t="s">
        <v>162</v>
      </c>
      <c r="B212" s="3">
        <v>0</v>
      </c>
      <c r="C212" s="3">
        <v>0</v>
      </c>
      <c r="D212" s="3">
        <v>0</v>
      </c>
      <c r="E212" s="3">
        <v>0</v>
      </c>
      <c r="F212" s="2">
        <f>VLOOKUP(Reach4[[#This Row],[Station]],'[2]Reach and Share'!$A$2:$B$562,2,0)</f>
        <v>0</v>
      </c>
      <c r="G212" s="2">
        <f>Reach4[[#This Row],[Q1''2025]]-Reach4[[#This Row],[Q4''2024]]</f>
        <v>0</v>
      </c>
    </row>
    <row r="213" spans="1:7" x14ac:dyDescent="0.45">
      <c r="A213" s="3" t="s">
        <v>453</v>
      </c>
      <c r="B213" s="3"/>
      <c r="C213" s="3">
        <v>0</v>
      </c>
      <c r="D213" s="3">
        <v>0</v>
      </c>
      <c r="E213" s="3">
        <v>0</v>
      </c>
      <c r="F213" s="2">
        <f>VLOOKUP(Reach4[[#This Row],[Station]],'[2]Reach and Share'!$A$2:$B$562,2,0)</f>
        <v>0</v>
      </c>
      <c r="G213" s="2">
        <f>Reach4[[#This Row],[Q1''2025]]-Reach4[[#This Row],[Q4''2024]]</f>
        <v>0</v>
      </c>
    </row>
    <row r="214" spans="1:7" x14ac:dyDescent="0.45">
      <c r="A214" s="3" t="s">
        <v>56</v>
      </c>
      <c r="B214" s="3">
        <v>0</v>
      </c>
      <c r="C214" s="3">
        <v>0</v>
      </c>
      <c r="D214" s="3">
        <v>0</v>
      </c>
      <c r="E214" s="3">
        <v>0</v>
      </c>
      <c r="F214" s="2">
        <f>VLOOKUP(Reach4[[#This Row],[Station]],'[2]Reach and Share'!$A$2:$B$562,2,0)</f>
        <v>0</v>
      </c>
      <c r="G214" s="2">
        <f>Reach4[[#This Row],[Q1''2025]]-Reach4[[#This Row],[Q4''2024]]</f>
        <v>0</v>
      </c>
    </row>
    <row r="215" spans="1:7" x14ac:dyDescent="0.45">
      <c r="A215" s="3" t="s">
        <v>57</v>
      </c>
      <c r="B215" s="3">
        <v>0</v>
      </c>
      <c r="C215" s="3">
        <v>0</v>
      </c>
      <c r="D215" s="3">
        <v>0</v>
      </c>
      <c r="E215" s="3">
        <v>0</v>
      </c>
      <c r="F215" s="2">
        <f>VLOOKUP(Reach4[[#This Row],[Station]],'[2]Reach and Share'!$A$2:$B$562,2,0)</f>
        <v>0</v>
      </c>
      <c r="G215" s="2">
        <f>Reach4[[#This Row],[Q1''2025]]-Reach4[[#This Row],[Q4''2024]]</f>
        <v>0</v>
      </c>
    </row>
    <row r="216" spans="1:7" x14ac:dyDescent="0.45">
      <c r="A216" s="3" t="s">
        <v>59</v>
      </c>
      <c r="B216" s="3">
        <v>0</v>
      </c>
      <c r="C216" s="3">
        <v>0</v>
      </c>
      <c r="D216" s="3">
        <v>0</v>
      </c>
      <c r="E216" s="3">
        <v>0</v>
      </c>
      <c r="F216" s="2">
        <f>VLOOKUP(Reach4[[#This Row],[Station]],'[2]Reach and Share'!$A$2:$B$562,2,0)</f>
        <v>0</v>
      </c>
      <c r="G216" s="2">
        <f>Reach4[[#This Row],[Q1''2025]]-Reach4[[#This Row],[Q4''2024]]</f>
        <v>0</v>
      </c>
    </row>
    <row r="217" spans="1:7" x14ac:dyDescent="0.45">
      <c r="A217" s="3" t="s">
        <v>441</v>
      </c>
      <c r="B217" s="3"/>
      <c r="C217" s="3">
        <v>0</v>
      </c>
      <c r="D217" s="3">
        <v>0</v>
      </c>
      <c r="E217" s="3">
        <v>0</v>
      </c>
      <c r="F217" s="2">
        <f>VLOOKUP(Reach4[[#This Row],[Station]],'[2]Reach and Share'!$A$2:$B$562,2,0)</f>
        <v>0</v>
      </c>
      <c r="G217" s="2">
        <f>Reach4[[#This Row],[Q1''2025]]-Reach4[[#This Row],[Q4''2024]]</f>
        <v>0</v>
      </c>
    </row>
    <row r="218" spans="1:7" x14ac:dyDescent="0.45">
      <c r="A218" s="3" t="s">
        <v>58</v>
      </c>
      <c r="B218" s="3">
        <v>0</v>
      </c>
      <c r="C218" s="3">
        <v>5.9999999999999995E-4</v>
      </c>
      <c r="D218" s="3">
        <v>1.2999999999999999E-3</v>
      </c>
      <c r="E218" s="3">
        <v>0</v>
      </c>
      <c r="F218" s="2">
        <f>VLOOKUP(Reach4[[#This Row],[Station]],'[2]Reach and Share'!$A$2:$B$562,2,0)</f>
        <v>0</v>
      </c>
      <c r="G218" s="2">
        <f>Reach4[[#This Row],[Q1''2025]]-Reach4[[#This Row],[Q4''2024]]</f>
        <v>0</v>
      </c>
    </row>
    <row r="219" spans="1:7" x14ac:dyDescent="0.45">
      <c r="A219" s="3" t="s">
        <v>205</v>
      </c>
      <c r="B219" s="3">
        <v>0</v>
      </c>
      <c r="C219" s="3">
        <v>0</v>
      </c>
      <c r="D219" s="3">
        <v>0</v>
      </c>
      <c r="E219" s="3">
        <v>0</v>
      </c>
      <c r="F219" s="2">
        <f>VLOOKUP(Reach4[[#This Row],[Station]],'[2]Reach and Share'!$A$2:$B$562,2,0)</f>
        <v>0</v>
      </c>
      <c r="G219" s="2">
        <f>Reach4[[#This Row],[Q1''2025]]-Reach4[[#This Row],[Q4''2024]]</f>
        <v>0</v>
      </c>
    </row>
    <row r="220" spans="1:7" x14ac:dyDescent="0.45">
      <c r="A220" s="3" t="s">
        <v>116</v>
      </c>
      <c r="B220" s="3">
        <v>0</v>
      </c>
      <c r="C220" s="3">
        <v>0</v>
      </c>
      <c r="D220" s="3">
        <v>0</v>
      </c>
      <c r="E220" s="3">
        <v>0</v>
      </c>
      <c r="F220" s="2">
        <f>VLOOKUP(Reach4[[#This Row],[Station]],'[2]Reach and Share'!$A$2:$B$562,2,0)</f>
        <v>0</v>
      </c>
      <c r="G220" s="2">
        <f>Reach4[[#This Row],[Q1''2025]]-Reach4[[#This Row],[Q4''2024]]</f>
        <v>0</v>
      </c>
    </row>
    <row r="221" spans="1:7" x14ac:dyDescent="0.45">
      <c r="A221" s="3" t="s">
        <v>115</v>
      </c>
      <c r="B221" s="3">
        <v>0</v>
      </c>
      <c r="C221" s="3">
        <v>0</v>
      </c>
      <c r="D221" s="3">
        <v>0</v>
      </c>
      <c r="E221" s="3">
        <v>0</v>
      </c>
      <c r="F221" s="2">
        <f>VLOOKUP(Reach4[[#This Row],[Station]],'[2]Reach and Share'!$A$2:$B$562,2,0)</f>
        <v>0</v>
      </c>
      <c r="G221" s="2">
        <f>Reach4[[#This Row],[Q1''2025]]-Reach4[[#This Row],[Q4''2024]]</f>
        <v>0</v>
      </c>
    </row>
    <row r="222" spans="1:7" x14ac:dyDescent="0.45">
      <c r="A222" s="3" t="s">
        <v>240</v>
      </c>
      <c r="B222" s="3">
        <v>0</v>
      </c>
      <c r="C222" s="3">
        <v>0</v>
      </c>
      <c r="D222" s="3">
        <v>0</v>
      </c>
      <c r="E222" s="3">
        <v>0</v>
      </c>
      <c r="F222" s="2">
        <f>VLOOKUP(Reach4[[#This Row],[Station]],'[2]Reach and Share'!$A$2:$B$562,2,0)</f>
        <v>0</v>
      </c>
      <c r="G222" s="2">
        <f>Reach4[[#This Row],[Q1''2025]]-Reach4[[#This Row],[Q4''2024]]</f>
        <v>0</v>
      </c>
    </row>
    <row r="223" spans="1:7" x14ac:dyDescent="0.45">
      <c r="A223" s="3" t="s">
        <v>156</v>
      </c>
      <c r="B223" s="3">
        <v>0</v>
      </c>
      <c r="C223" s="3">
        <v>0</v>
      </c>
      <c r="D223" s="3">
        <v>0</v>
      </c>
      <c r="E223" s="3">
        <v>0</v>
      </c>
      <c r="F223" s="2">
        <f>VLOOKUP(Reach4[[#This Row],[Station]],'[2]Reach and Share'!$A$2:$B$562,2,0)</f>
        <v>0</v>
      </c>
      <c r="G223" s="2">
        <f>Reach4[[#This Row],[Q1''2025]]-Reach4[[#This Row],[Q4''2024]]</f>
        <v>0</v>
      </c>
    </row>
    <row r="224" spans="1:7" x14ac:dyDescent="0.45">
      <c r="A224" s="3" t="s">
        <v>197</v>
      </c>
      <c r="B224" s="3">
        <v>0</v>
      </c>
      <c r="C224" s="3">
        <v>0</v>
      </c>
      <c r="D224" s="3">
        <v>0</v>
      </c>
      <c r="E224" s="3">
        <v>0</v>
      </c>
      <c r="F224" s="2">
        <f>VLOOKUP(Reach4[[#This Row],[Station]],'[2]Reach and Share'!$A$2:$B$562,2,0)</f>
        <v>0</v>
      </c>
      <c r="G224" s="2">
        <f>Reach4[[#This Row],[Q1''2025]]-Reach4[[#This Row],[Q4''2024]]</f>
        <v>0</v>
      </c>
    </row>
    <row r="225" spans="1:7" x14ac:dyDescent="0.45">
      <c r="A225" s="3" t="s">
        <v>166</v>
      </c>
      <c r="B225" s="3">
        <v>0</v>
      </c>
      <c r="C225" s="3">
        <v>0</v>
      </c>
      <c r="D225" s="3">
        <v>0</v>
      </c>
      <c r="E225" s="3">
        <v>0</v>
      </c>
      <c r="F225" s="2">
        <f>VLOOKUP(Reach4[[#This Row],[Station]],'[2]Reach and Share'!$A$2:$B$562,2,0)</f>
        <v>0</v>
      </c>
      <c r="G225" s="2">
        <f>Reach4[[#This Row],[Q1''2025]]-Reach4[[#This Row],[Q4''2024]]</f>
        <v>0</v>
      </c>
    </row>
    <row r="226" spans="1:7" x14ac:dyDescent="0.45">
      <c r="A226" s="3" t="s">
        <v>114</v>
      </c>
      <c r="B226" s="3">
        <v>0</v>
      </c>
      <c r="C226" s="3">
        <v>0</v>
      </c>
      <c r="D226" s="3">
        <v>0</v>
      </c>
      <c r="E226" s="3">
        <v>0</v>
      </c>
      <c r="F226" s="2">
        <f>VLOOKUP(Reach4[[#This Row],[Station]],'[2]Reach and Share'!$A$2:$B$562,2,0)</f>
        <v>0</v>
      </c>
      <c r="G226" s="2">
        <f>Reach4[[#This Row],[Q1''2025]]-Reach4[[#This Row],[Q4''2024]]</f>
        <v>0</v>
      </c>
    </row>
    <row r="227" spans="1:7" x14ac:dyDescent="0.45">
      <c r="A227" s="3" t="s">
        <v>99</v>
      </c>
      <c r="B227" s="3">
        <v>0</v>
      </c>
      <c r="C227" s="3">
        <v>0</v>
      </c>
      <c r="D227" s="3">
        <v>0</v>
      </c>
      <c r="E227" s="3">
        <v>0</v>
      </c>
      <c r="F227" s="2">
        <f>VLOOKUP(Reach4[[#This Row],[Station]],'[2]Reach and Share'!$A$2:$B$562,2,0)</f>
        <v>0</v>
      </c>
      <c r="G227" s="2">
        <f>Reach4[[#This Row],[Q1''2025]]-Reach4[[#This Row],[Q4''2024]]</f>
        <v>0</v>
      </c>
    </row>
    <row r="228" spans="1:7" x14ac:dyDescent="0.45">
      <c r="A228" s="3" t="s">
        <v>108</v>
      </c>
      <c r="B228" s="3">
        <v>0</v>
      </c>
      <c r="C228" s="3">
        <v>0</v>
      </c>
      <c r="D228" s="3">
        <v>0</v>
      </c>
      <c r="E228" s="3">
        <v>0</v>
      </c>
      <c r="F228" s="2">
        <f>VLOOKUP(Reach4[[#This Row],[Station]],'[2]Reach and Share'!$A$2:$B$562,2,0)</f>
        <v>0</v>
      </c>
      <c r="G228" s="2">
        <f>Reach4[[#This Row],[Q1''2025]]-Reach4[[#This Row],[Q4''2024]]</f>
        <v>0</v>
      </c>
    </row>
    <row r="229" spans="1:7" x14ac:dyDescent="0.45">
      <c r="A229" s="3" t="s">
        <v>204</v>
      </c>
      <c r="B229" s="3">
        <v>0</v>
      </c>
      <c r="C229" s="3">
        <v>0</v>
      </c>
      <c r="D229" s="3">
        <v>0</v>
      </c>
      <c r="E229" s="3">
        <v>0</v>
      </c>
      <c r="F229" s="2">
        <f>VLOOKUP(Reach4[[#This Row],[Station]],'[2]Reach and Share'!$A$2:$B$562,2,0)</f>
        <v>0</v>
      </c>
      <c r="G229" s="2">
        <f>Reach4[[#This Row],[Q1''2025]]-Reach4[[#This Row],[Q4''2024]]</f>
        <v>0</v>
      </c>
    </row>
    <row r="230" spans="1:7" x14ac:dyDescent="0.45">
      <c r="A230" s="3" t="s">
        <v>109</v>
      </c>
      <c r="B230" s="3">
        <v>0</v>
      </c>
      <c r="C230" s="3">
        <v>0</v>
      </c>
      <c r="D230" s="3">
        <v>0</v>
      </c>
      <c r="E230" s="3">
        <v>0</v>
      </c>
      <c r="F230" s="2">
        <f>VLOOKUP(Reach4[[#This Row],[Station]],'[2]Reach and Share'!$A$2:$B$562,2,0)</f>
        <v>0</v>
      </c>
      <c r="G230" s="2">
        <f>Reach4[[#This Row],[Q1''2025]]-Reach4[[#This Row],[Q4''2024]]</f>
        <v>0</v>
      </c>
    </row>
    <row r="231" spans="1:7" x14ac:dyDescent="0.45">
      <c r="A231" s="3" t="s">
        <v>113</v>
      </c>
      <c r="B231" s="3">
        <v>0</v>
      </c>
      <c r="C231" s="3">
        <v>0</v>
      </c>
      <c r="D231" s="3">
        <v>0</v>
      </c>
      <c r="E231" s="3">
        <v>0</v>
      </c>
      <c r="F231" s="2">
        <f>VLOOKUP(Reach4[[#This Row],[Station]],'[2]Reach and Share'!$A$2:$B$562,2,0)</f>
        <v>0</v>
      </c>
      <c r="G231" s="2">
        <f>Reach4[[#This Row],[Q1''2025]]-Reach4[[#This Row],[Q4''2024]]</f>
        <v>0</v>
      </c>
    </row>
    <row r="232" spans="1:7" x14ac:dyDescent="0.45">
      <c r="A232" s="3" t="s">
        <v>112</v>
      </c>
      <c r="B232" s="3">
        <v>0</v>
      </c>
      <c r="C232" s="3">
        <v>0</v>
      </c>
      <c r="D232" s="3">
        <v>0</v>
      </c>
      <c r="E232" s="3">
        <v>0</v>
      </c>
      <c r="F232" s="2">
        <f>VLOOKUP(Reach4[[#This Row],[Station]],'[2]Reach and Share'!$A$2:$B$562,2,0)</f>
        <v>0</v>
      </c>
      <c r="G232" s="2">
        <f>Reach4[[#This Row],[Q1''2025]]-Reach4[[#This Row],[Q4''2024]]</f>
        <v>0</v>
      </c>
    </row>
    <row r="233" spans="1:7" x14ac:dyDescent="0.45">
      <c r="A233" s="3" t="s">
        <v>111</v>
      </c>
      <c r="B233" s="3">
        <v>0</v>
      </c>
      <c r="C233" s="3">
        <v>0</v>
      </c>
      <c r="D233" s="3">
        <v>0</v>
      </c>
      <c r="E233" s="3">
        <v>0</v>
      </c>
      <c r="F233" s="2">
        <f>VLOOKUP(Reach4[[#This Row],[Station]],'[2]Reach and Share'!$A$2:$B$562,2,0)</f>
        <v>0</v>
      </c>
      <c r="G233" s="2">
        <f>Reach4[[#This Row],[Q1''2025]]-Reach4[[#This Row],[Q4''2024]]</f>
        <v>0</v>
      </c>
    </row>
    <row r="234" spans="1:7" x14ac:dyDescent="0.45">
      <c r="A234" s="3" t="s">
        <v>243</v>
      </c>
      <c r="B234" s="3">
        <v>0</v>
      </c>
      <c r="C234" s="3">
        <v>0</v>
      </c>
      <c r="D234" s="3">
        <v>0</v>
      </c>
      <c r="E234" s="3">
        <v>0</v>
      </c>
      <c r="F234" s="2">
        <f>VLOOKUP(Reach4[[#This Row],[Station]],'[2]Reach and Share'!$A$2:$B$562,2,0)</f>
        <v>0</v>
      </c>
      <c r="G234" s="2">
        <f>Reach4[[#This Row],[Q1''2025]]-Reach4[[#This Row],[Q4''2024]]</f>
        <v>0</v>
      </c>
    </row>
    <row r="235" spans="1:7" x14ac:dyDescent="0.45">
      <c r="A235" s="3" t="s">
        <v>370</v>
      </c>
      <c r="B235" s="3">
        <v>0</v>
      </c>
      <c r="C235" s="3">
        <v>0</v>
      </c>
      <c r="D235" s="3">
        <v>0</v>
      </c>
      <c r="E235" s="3">
        <v>0</v>
      </c>
      <c r="F235" s="2">
        <f>VLOOKUP(Reach4[[#This Row],[Station]],'[2]Reach and Share'!$A$2:$B$562,2,0)</f>
        <v>0</v>
      </c>
      <c r="G235" s="2">
        <f>Reach4[[#This Row],[Q1''2025]]-Reach4[[#This Row],[Q4''2024]]</f>
        <v>0</v>
      </c>
    </row>
    <row r="236" spans="1:7" x14ac:dyDescent="0.45">
      <c r="A236" s="3" t="s">
        <v>183</v>
      </c>
      <c r="B236" s="3">
        <v>0</v>
      </c>
      <c r="C236" s="3">
        <v>0</v>
      </c>
      <c r="D236" s="3">
        <v>0</v>
      </c>
      <c r="E236" s="3">
        <v>0</v>
      </c>
      <c r="F236" s="2">
        <f>VLOOKUP(Reach4[[#This Row],[Station]],'[2]Reach and Share'!$A$2:$B$562,2,0)</f>
        <v>0</v>
      </c>
      <c r="G236" s="2">
        <f>Reach4[[#This Row],[Q1''2025]]-Reach4[[#This Row],[Q4''2024]]</f>
        <v>0</v>
      </c>
    </row>
    <row r="237" spans="1:7" x14ac:dyDescent="0.45">
      <c r="A237" s="3" t="s">
        <v>368</v>
      </c>
      <c r="B237" s="3">
        <v>0</v>
      </c>
      <c r="C237" s="3">
        <v>0</v>
      </c>
      <c r="D237" s="3">
        <v>0</v>
      </c>
      <c r="E237" s="3">
        <v>0</v>
      </c>
      <c r="F237" s="2">
        <f>VLOOKUP(Reach4[[#This Row],[Station]],'[2]Reach and Share'!$A$2:$B$562,2,0)</f>
        <v>0</v>
      </c>
      <c r="G237" s="2">
        <f>Reach4[[#This Row],[Q1''2025]]-Reach4[[#This Row],[Q4''2024]]</f>
        <v>0</v>
      </c>
    </row>
    <row r="238" spans="1:7" x14ac:dyDescent="0.45">
      <c r="A238" s="3" t="s">
        <v>50</v>
      </c>
      <c r="B238" s="3">
        <v>0</v>
      </c>
      <c r="C238" s="3">
        <v>0</v>
      </c>
      <c r="D238" s="3">
        <v>0</v>
      </c>
      <c r="E238" s="3">
        <v>0</v>
      </c>
      <c r="F238" s="2">
        <f>VLOOKUP(Reach4[[#This Row],[Station]],'[2]Reach and Share'!$A$2:$B$562,2,0)</f>
        <v>0</v>
      </c>
      <c r="G238" s="2">
        <f>Reach4[[#This Row],[Q1''2025]]-Reach4[[#This Row],[Q4''2024]]</f>
        <v>0</v>
      </c>
    </row>
    <row r="239" spans="1:7" x14ac:dyDescent="0.45">
      <c r="A239" s="3" t="s">
        <v>373</v>
      </c>
      <c r="B239" s="3">
        <v>0</v>
      </c>
      <c r="C239" s="3">
        <v>0</v>
      </c>
      <c r="D239" s="3">
        <v>0</v>
      </c>
      <c r="E239" s="3">
        <v>0</v>
      </c>
      <c r="F239" s="2">
        <f>VLOOKUP(Reach4[[#This Row],[Station]],'[2]Reach and Share'!$A$2:$B$562,2,0)</f>
        <v>0</v>
      </c>
      <c r="G239" s="2">
        <f>Reach4[[#This Row],[Q1''2025]]-Reach4[[#This Row],[Q4''2024]]</f>
        <v>0</v>
      </c>
    </row>
    <row r="240" spans="1:7" x14ac:dyDescent="0.45">
      <c r="A240" s="3" t="s">
        <v>372</v>
      </c>
      <c r="B240" s="3">
        <v>0</v>
      </c>
      <c r="C240" s="3">
        <v>0</v>
      </c>
      <c r="D240" s="3">
        <v>0</v>
      </c>
      <c r="E240" s="3">
        <v>0</v>
      </c>
      <c r="F240" s="2">
        <f>VLOOKUP(Reach4[[#This Row],[Station]],'[2]Reach and Share'!$A$2:$B$562,2,0)</f>
        <v>0</v>
      </c>
      <c r="G240" s="2">
        <f>Reach4[[#This Row],[Q1''2025]]-Reach4[[#This Row],[Q4''2024]]</f>
        <v>0</v>
      </c>
    </row>
    <row r="241" spans="1:7" x14ac:dyDescent="0.45">
      <c r="A241" s="3" t="s">
        <v>215</v>
      </c>
      <c r="B241" s="3">
        <v>0</v>
      </c>
      <c r="C241" s="3">
        <v>0</v>
      </c>
      <c r="D241" s="3">
        <v>0</v>
      </c>
      <c r="E241" s="3">
        <v>0</v>
      </c>
      <c r="F241" s="2">
        <f>VLOOKUP(Reach4[[#This Row],[Station]],'[2]Reach and Share'!$A$2:$B$562,2,0)</f>
        <v>0</v>
      </c>
      <c r="G241" s="2">
        <f>Reach4[[#This Row],[Q1''2025]]-Reach4[[#This Row],[Q4''2024]]</f>
        <v>0</v>
      </c>
    </row>
    <row r="242" spans="1:7" x14ac:dyDescent="0.45">
      <c r="A242" s="3" t="s">
        <v>367</v>
      </c>
      <c r="B242" s="3">
        <v>5.9999999999999995E-4</v>
      </c>
      <c r="C242" s="3">
        <v>0</v>
      </c>
      <c r="D242" s="3">
        <v>0</v>
      </c>
      <c r="E242" s="3">
        <v>0</v>
      </c>
      <c r="F242" s="2">
        <f>VLOOKUP(Reach4[[#This Row],[Station]],'[2]Reach and Share'!$A$2:$B$562,2,0)</f>
        <v>0</v>
      </c>
      <c r="G242" s="2">
        <f>Reach4[[#This Row],[Q1''2025]]-Reach4[[#This Row],[Q4''2024]]</f>
        <v>0</v>
      </c>
    </row>
    <row r="243" spans="1:7" x14ac:dyDescent="0.45">
      <c r="A243" s="3" t="s">
        <v>366</v>
      </c>
      <c r="B243" s="3">
        <v>0</v>
      </c>
      <c r="C243" s="3">
        <v>0</v>
      </c>
      <c r="D243" s="3">
        <v>0</v>
      </c>
      <c r="E243" s="3">
        <v>0</v>
      </c>
      <c r="F243" s="2">
        <f>VLOOKUP(Reach4[[#This Row],[Station]],'[2]Reach and Share'!$A$2:$B$562,2,0)</f>
        <v>0</v>
      </c>
      <c r="G243" s="2">
        <f>Reach4[[#This Row],[Q1''2025]]-Reach4[[#This Row],[Q4''2024]]</f>
        <v>0</v>
      </c>
    </row>
    <row r="244" spans="1:7" x14ac:dyDescent="0.45">
      <c r="A244" s="3" t="s">
        <v>154</v>
      </c>
      <c r="B244" s="3">
        <v>0</v>
      </c>
      <c r="C244" s="3">
        <v>0</v>
      </c>
      <c r="D244" s="3">
        <v>0</v>
      </c>
      <c r="E244" s="3">
        <v>0</v>
      </c>
      <c r="F244" s="2">
        <f>VLOOKUP(Reach4[[#This Row],[Station]],'[2]Reach and Share'!$A$2:$B$562,2,0)</f>
        <v>0</v>
      </c>
      <c r="G244" s="2">
        <f>Reach4[[#This Row],[Q1''2025]]-Reach4[[#This Row],[Q4''2024]]</f>
        <v>0</v>
      </c>
    </row>
    <row r="245" spans="1:7" x14ac:dyDescent="0.45">
      <c r="A245" s="3" t="s">
        <v>365</v>
      </c>
      <c r="B245" s="3">
        <v>0</v>
      </c>
      <c r="C245" s="3">
        <v>0</v>
      </c>
      <c r="D245" s="3">
        <v>0</v>
      </c>
      <c r="E245" s="3">
        <v>0</v>
      </c>
      <c r="F245" s="2">
        <f>VLOOKUP(Reach4[[#This Row],[Station]],'[2]Reach and Share'!$A$2:$B$562,2,0)</f>
        <v>0</v>
      </c>
      <c r="G245" s="2">
        <f>Reach4[[#This Row],[Q1''2025]]-Reach4[[#This Row],[Q4''2024]]</f>
        <v>0</v>
      </c>
    </row>
    <row r="246" spans="1:7" x14ac:dyDescent="0.45">
      <c r="A246" s="3" t="s">
        <v>206</v>
      </c>
      <c r="B246" s="3">
        <v>0</v>
      </c>
      <c r="C246" s="3">
        <v>0</v>
      </c>
      <c r="D246" s="3">
        <v>0</v>
      </c>
      <c r="E246" s="3">
        <v>0</v>
      </c>
      <c r="F246" s="2">
        <f>VLOOKUP(Reach4[[#This Row],[Station]],'[2]Reach and Share'!$A$2:$B$562,2,0)</f>
        <v>0</v>
      </c>
      <c r="G246" s="2">
        <f>Reach4[[#This Row],[Q1''2025]]-Reach4[[#This Row],[Q4''2024]]</f>
        <v>0</v>
      </c>
    </row>
    <row r="247" spans="1:7" x14ac:dyDescent="0.45">
      <c r="A247" s="3" t="s">
        <v>223</v>
      </c>
      <c r="B247" s="3">
        <v>0</v>
      </c>
      <c r="C247" s="3">
        <v>0</v>
      </c>
      <c r="D247" s="3">
        <v>0</v>
      </c>
      <c r="E247" s="3">
        <v>0</v>
      </c>
      <c r="F247" s="2">
        <f>VLOOKUP(Reach4[[#This Row],[Station]],'[2]Reach and Share'!$A$2:$B$562,2,0)</f>
        <v>0</v>
      </c>
      <c r="G247" s="2">
        <f>Reach4[[#This Row],[Q1''2025]]-Reach4[[#This Row],[Q4''2024]]</f>
        <v>0</v>
      </c>
    </row>
    <row r="248" spans="1:7" x14ac:dyDescent="0.45">
      <c r="A248" s="3" t="s">
        <v>150</v>
      </c>
      <c r="B248" s="3">
        <v>0</v>
      </c>
      <c r="C248" s="3">
        <v>0</v>
      </c>
      <c r="D248" s="3">
        <v>0</v>
      </c>
      <c r="E248" s="3">
        <v>0</v>
      </c>
      <c r="F248" s="2">
        <f>VLOOKUP(Reach4[[#This Row],[Station]],'[2]Reach and Share'!$A$2:$B$562,2,0)</f>
        <v>0</v>
      </c>
      <c r="G248" s="2">
        <f>Reach4[[#This Row],[Q1''2025]]-Reach4[[#This Row],[Q4''2024]]</f>
        <v>0</v>
      </c>
    </row>
    <row r="249" spans="1:7" x14ac:dyDescent="0.45">
      <c r="A249" s="3" t="s">
        <v>230</v>
      </c>
      <c r="B249" s="3">
        <v>0</v>
      </c>
      <c r="C249" s="3">
        <v>0</v>
      </c>
      <c r="D249" s="3">
        <v>0</v>
      </c>
      <c r="E249" s="3">
        <v>0</v>
      </c>
      <c r="F249" s="2">
        <f>VLOOKUP(Reach4[[#This Row],[Station]],'[2]Reach and Share'!$A$2:$B$562,2,0)</f>
        <v>0</v>
      </c>
      <c r="G249" s="2">
        <f>Reach4[[#This Row],[Q1''2025]]-Reach4[[#This Row],[Q4''2024]]</f>
        <v>0</v>
      </c>
    </row>
    <row r="250" spans="1:7" x14ac:dyDescent="0.45">
      <c r="A250" s="3" t="s">
        <v>455</v>
      </c>
      <c r="B250" s="3"/>
      <c r="C250" s="3">
        <v>0</v>
      </c>
      <c r="D250" s="3">
        <v>0</v>
      </c>
      <c r="E250" s="3">
        <v>0</v>
      </c>
      <c r="F250" s="2">
        <f>VLOOKUP(Reach4[[#This Row],[Station]],'[2]Reach and Share'!$A$2:$B$562,2,0)</f>
        <v>0</v>
      </c>
      <c r="G250" s="2">
        <f>Reach4[[#This Row],[Q1''2025]]-Reach4[[#This Row],[Q4''2024]]</f>
        <v>0</v>
      </c>
    </row>
    <row r="251" spans="1:7" x14ac:dyDescent="0.45">
      <c r="A251" s="3" t="s">
        <v>139</v>
      </c>
      <c r="B251" s="3">
        <v>0</v>
      </c>
      <c r="C251" s="3">
        <v>0</v>
      </c>
      <c r="D251" s="3">
        <v>0</v>
      </c>
      <c r="E251" s="3">
        <v>0</v>
      </c>
      <c r="F251" s="2">
        <f>VLOOKUP(Reach4[[#This Row],[Station]],'[2]Reach and Share'!$A$2:$B$562,2,0)</f>
        <v>0</v>
      </c>
      <c r="G251" s="2">
        <f>Reach4[[#This Row],[Q1''2025]]-Reach4[[#This Row],[Q4''2024]]</f>
        <v>0</v>
      </c>
    </row>
    <row r="252" spans="1:7" x14ac:dyDescent="0.45">
      <c r="A252" s="3" t="s">
        <v>145</v>
      </c>
      <c r="B252" s="3">
        <v>0</v>
      </c>
      <c r="C252" s="3">
        <v>0</v>
      </c>
      <c r="D252" s="3">
        <v>0</v>
      </c>
      <c r="E252" s="3">
        <v>0</v>
      </c>
      <c r="F252" s="2">
        <f>VLOOKUP(Reach4[[#This Row],[Station]],'[2]Reach and Share'!$A$2:$B$562,2,0)</f>
        <v>0</v>
      </c>
      <c r="G252" s="2">
        <f>Reach4[[#This Row],[Q1''2025]]-Reach4[[#This Row],[Q4''2024]]</f>
        <v>0</v>
      </c>
    </row>
    <row r="253" spans="1:7" x14ac:dyDescent="0.45">
      <c r="A253" s="3" t="s">
        <v>15</v>
      </c>
      <c r="B253" s="3">
        <v>0</v>
      </c>
      <c r="C253" s="3">
        <v>0</v>
      </c>
      <c r="D253" s="3">
        <v>0</v>
      </c>
      <c r="E253" s="3">
        <v>0</v>
      </c>
      <c r="F253" s="2">
        <f>VLOOKUP(Reach4[[#This Row],[Station]],'[2]Reach and Share'!$A$2:$B$562,2,0)</f>
        <v>0</v>
      </c>
      <c r="G253" s="2">
        <f>Reach4[[#This Row],[Q1''2025]]-Reach4[[#This Row],[Q4''2024]]</f>
        <v>0</v>
      </c>
    </row>
    <row r="254" spans="1:7" x14ac:dyDescent="0.45">
      <c r="A254" s="3" t="s">
        <v>143</v>
      </c>
      <c r="B254" s="3">
        <v>0</v>
      </c>
      <c r="C254" s="3">
        <v>0</v>
      </c>
      <c r="D254" s="3">
        <v>0</v>
      </c>
      <c r="E254" s="3">
        <v>0</v>
      </c>
      <c r="F254" s="2">
        <f>VLOOKUP(Reach4[[#This Row],[Station]],'[2]Reach and Share'!$A$2:$B$562,2,0)</f>
        <v>0</v>
      </c>
      <c r="G254" s="2">
        <f>Reach4[[#This Row],[Q1''2025]]-Reach4[[#This Row],[Q4''2024]]</f>
        <v>0</v>
      </c>
    </row>
    <row r="255" spans="1:7" x14ac:dyDescent="0.45">
      <c r="A255" s="3" t="s">
        <v>141</v>
      </c>
      <c r="B255" s="3">
        <v>0</v>
      </c>
      <c r="C255" s="3">
        <v>0</v>
      </c>
      <c r="D255" s="3">
        <v>0</v>
      </c>
      <c r="E255" s="3">
        <v>0</v>
      </c>
      <c r="F255" s="2">
        <f>VLOOKUP(Reach4[[#This Row],[Station]],'[2]Reach and Share'!$A$2:$B$562,2,0)</f>
        <v>0</v>
      </c>
      <c r="G255" s="2">
        <f>Reach4[[#This Row],[Q1''2025]]-Reach4[[#This Row],[Q4''2024]]</f>
        <v>0</v>
      </c>
    </row>
    <row r="256" spans="1:7" x14ac:dyDescent="0.45">
      <c r="A256" s="3" t="s">
        <v>140</v>
      </c>
      <c r="B256" s="3">
        <v>0</v>
      </c>
      <c r="C256" s="3">
        <v>0</v>
      </c>
      <c r="D256" s="3">
        <v>0</v>
      </c>
      <c r="E256" s="3">
        <v>0</v>
      </c>
      <c r="F256" s="2">
        <f>VLOOKUP(Reach4[[#This Row],[Station]],'[2]Reach and Share'!$A$2:$B$562,2,0)</f>
        <v>0</v>
      </c>
      <c r="G256" s="2">
        <f>Reach4[[#This Row],[Q1''2025]]-Reach4[[#This Row],[Q4''2024]]</f>
        <v>0</v>
      </c>
    </row>
    <row r="257" spans="1:7" x14ac:dyDescent="0.45">
      <c r="A257" s="3" t="s">
        <v>131</v>
      </c>
      <c r="B257" s="3">
        <v>0</v>
      </c>
      <c r="C257" s="3">
        <v>0</v>
      </c>
      <c r="D257" s="3">
        <v>0</v>
      </c>
      <c r="E257" s="3">
        <v>0</v>
      </c>
      <c r="F257" s="2">
        <f>VLOOKUP(Reach4[[#This Row],[Station]],'[2]Reach and Share'!$A$2:$B$562,2,0)</f>
        <v>0</v>
      </c>
      <c r="G257" s="2">
        <f>Reach4[[#This Row],[Q1''2025]]-Reach4[[#This Row],[Q4''2024]]</f>
        <v>0</v>
      </c>
    </row>
    <row r="258" spans="1:7" x14ac:dyDescent="0.45">
      <c r="A258" s="3" t="s">
        <v>155</v>
      </c>
      <c r="B258" s="3">
        <v>0</v>
      </c>
      <c r="C258" s="3">
        <v>0</v>
      </c>
      <c r="D258" s="3">
        <v>0</v>
      </c>
      <c r="E258" s="3">
        <v>0</v>
      </c>
      <c r="F258" s="2">
        <f>VLOOKUP(Reach4[[#This Row],[Station]],'[2]Reach and Share'!$A$2:$B$562,2,0)</f>
        <v>0</v>
      </c>
      <c r="G258" s="2">
        <f>Reach4[[#This Row],[Q1''2025]]-Reach4[[#This Row],[Q4''2024]]</f>
        <v>0</v>
      </c>
    </row>
    <row r="259" spans="1:7" x14ac:dyDescent="0.45">
      <c r="A259" s="3" t="s">
        <v>133</v>
      </c>
      <c r="B259" s="3">
        <v>0</v>
      </c>
      <c r="C259" s="3">
        <v>0</v>
      </c>
      <c r="D259" s="3">
        <v>0</v>
      </c>
      <c r="E259" s="3">
        <v>0</v>
      </c>
      <c r="F259" s="2">
        <f>VLOOKUP(Reach4[[#This Row],[Station]],'[2]Reach and Share'!$A$2:$B$562,2,0)</f>
        <v>0</v>
      </c>
      <c r="G259" s="2">
        <f>Reach4[[#This Row],[Q1''2025]]-Reach4[[#This Row],[Q4''2024]]</f>
        <v>0</v>
      </c>
    </row>
    <row r="260" spans="1:7" x14ac:dyDescent="0.45">
      <c r="A260" s="3" t="s">
        <v>123</v>
      </c>
      <c r="B260" s="3">
        <v>0</v>
      </c>
      <c r="C260" s="3">
        <v>0</v>
      </c>
      <c r="D260" s="3">
        <v>0</v>
      </c>
      <c r="E260" s="3">
        <v>0</v>
      </c>
      <c r="F260" s="2">
        <f>VLOOKUP(Reach4[[#This Row],[Station]],'[2]Reach and Share'!$A$2:$B$562,2,0)</f>
        <v>0</v>
      </c>
      <c r="G260" s="2">
        <f>Reach4[[#This Row],[Q1''2025]]-Reach4[[#This Row],[Q4''2024]]</f>
        <v>0</v>
      </c>
    </row>
    <row r="261" spans="1:7" x14ac:dyDescent="0.45">
      <c r="A261" s="3" t="s">
        <v>135</v>
      </c>
      <c r="B261" s="3">
        <v>0</v>
      </c>
      <c r="C261" s="3">
        <v>0</v>
      </c>
      <c r="D261" s="3">
        <v>0</v>
      </c>
      <c r="E261" s="3">
        <v>0</v>
      </c>
      <c r="F261" s="2">
        <f>VLOOKUP(Reach4[[#This Row],[Station]],'[2]Reach and Share'!$A$2:$B$562,2,0)</f>
        <v>0</v>
      </c>
      <c r="G261" s="2">
        <f>Reach4[[#This Row],[Q1''2025]]-Reach4[[#This Row],[Q4''2024]]</f>
        <v>0</v>
      </c>
    </row>
    <row r="262" spans="1:7" x14ac:dyDescent="0.45">
      <c r="A262" s="3" t="s">
        <v>130</v>
      </c>
      <c r="B262" s="3">
        <v>0</v>
      </c>
      <c r="C262" s="3">
        <v>0</v>
      </c>
      <c r="D262" s="3">
        <v>0</v>
      </c>
      <c r="E262" s="3">
        <v>0</v>
      </c>
      <c r="F262" s="2">
        <f>VLOOKUP(Reach4[[#This Row],[Station]],'[2]Reach and Share'!$A$2:$B$562,2,0)</f>
        <v>0</v>
      </c>
      <c r="G262" s="2">
        <f>Reach4[[#This Row],[Q1''2025]]-Reach4[[#This Row],[Q4''2024]]</f>
        <v>0</v>
      </c>
    </row>
    <row r="263" spans="1:7" x14ac:dyDescent="0.45">
      <c r="A263" s="3" t="s">
        <v>127</v>
      </c>
      <c r="B263" s="3">
        <v>0</v>
      </c>
      <c r="C263" s="3">
        <v>0</v>
      </c>
      <c r="D263" s="3">
        <v>0</v>
      </c>
      <c r="E263" s="3">
        <v>0</v>
      </c>
      <c r="F263" s="2">
        <f>VLOOKUP(Reach4[[#This Row],[Station]],'[2]Reach and Share'!$A$2:$B$562,2,0)</f>
        <v>0</v>
      </c>
      <c r="G263" s="2">
        <f>Reach4[[#This Row],[Q1''2025]]-Reach4[[#This Row],[Q4''2024]]</f>
        <v>0</v>
      </c>
    </row>
    <row r="264" spans="1:7" x14ac:dyDescent="0.45">
      <c r="A264" s="3" t="s">
        <v>136</v>
      </c>
      <c r="B264" s="3">
        <v>0</v>
      </c>
      <c r="C264" s="3">
        <v>0</v>
      </c>
      <c r="D264" s="3">
        <v>0</v>
      </c>
      <c r="E264" s="3">
        <v>0</v>
      </c>
      <c r="F264" s="2">
        <f>VLOOKUP(Reach4[[#This Row],[Station]],'[2]Reach and Share'!$A$2:$B$562,2,0)</f>
        <v>0</v>
      </c>
      <c r="G264" s="2">
        <f>Reach4[[#This Row],[Q1''2025]]-Reach4[[#This Row],[Q4''2024]]</f>
        <v>0</v>
      </c>
    </row>
    <row r="265" spans="1:7" x14ac:dyDescent="0.45">
      <c r="A265" s="3" t="s">
        <v>97</v>
      </c>
      <c r="B265" s="3">
        <v>0</v>
      </c>
      <c r="C265" s="3">
        <v>0</v>
      </c>
      <c r="D265" s="3">
        <v>0</v>
      </c>
      <c r="E265" s="3">
        <v>0</v>
      </c>
      <c r="F265" s="2">
        <f>VLOOKUP(Reach4[[#This Row],[Station]],'[2]Reach and Share'!$A$2:$B$562,2,0)</f>
        <v>0</v>
      </c>
      <c r="G265" s="2">
        <f>Reach4[[#This Row],[Q1''2025]]-Reach4[[#This Row],[Q4''2024]]</f>
        <v>0</v>
      </c>
    </row>
    <row r="266" spans="1:7" x14ac:dyDescent="0.45">
      <c r="A266" s="3" t="s">
        <v>105</v>
      </c>
      <c r="B266" s="3">
        <v>0</v>
      </c>
      <c r="C266" s="3">
        <v>0</v>
      </c>
      <c r="D266" s="3">
        <v>0</v>
      </c>
      <c r="E266" s="3">
        <v>0</v>
      </c>
      <c r="F266" s="2">
        <f>VLOOKUP(Reach4[[#This Row],[Station]],'[2]Reach and Share'!$A$2:$B$562,2,0)</f>
        <v>0</v>
      </c>
      <c r="G266" s="2">
        <f>Reach4[[#This Row],[Q1''2025]]-Reach4[[#This Row],[Q4''2024]]</f>
        <v>0</v>
      </c>
    </row>
    <row r="267" spans="1:7" x14ac:dyDescent="0.45">
      <c r="A267" s="3" t="s">
        <v>104</v>
      </c>
      <c r="B267" s="3">
        <v>0</v>
      </c>
      <c r="C267" s="3">
        <v>0</v>
      </c>
      <c r="D267" s="3">
        <v>0</v>
      </c>
      <c r="E267" s="3">
        <v>0</v>
      </c>
      <c r="F267" s="2">
        <f>VLOOKUP(Reach4[[#This Row],[Station]],'[2]Reach and Share'!$A$2:$B$562,2,0)</f>
        <v>0</v>
      </c>
      <c r="G267" s="2">
        <f>Reach4[[#This Row],[Q1''2025]]-Reach4[[#This Row],[Q4''2024]]</f>
        <v>0</v>
      </c>
    </row>
    <row r="268" spans="1:7" x14ac:dyDescent="0.45">
      <c r="A268" s="3" t="s">
        <v>103</v>
      </c>
      <c r="B268" s="3">
        <v>0</v>
      </c>
      <c r="C268" s="3">
        <v>0</v>
      </c>
      <c r="D268" s="3">
        <v>0</v>
      </c>
      <c r="E268" s="3">
        <v>0</v>
      </c>
      <c r="F268" s="2">
        <f>VLOOKUP(Reach4[[#This Row],[Station]],'[2]Reach and Share'!$A$2:$B$562,2,0)</f>
        <v>0</v>
      </c>
      <c r="G268" s="2">
        <f>Reach4[[#This Row],[Q1''2025]]-Reach4[[#This Row],[Q4''2024]]</f>
        <v>0</v>
      </c>
    </row>
    <row r="269" spans="1:7" x14ac:dyDescent="0.45">
      <c r="A269" s="3" t="s">
        <v>106</v>
      </c>
      <c r="B269" s="3">
        <v>0</v>
      </c>
      <c r="C269" s="3">
        <v>0</v>
      </c>
      <c r="D269" s="3">
        <v>0</v>
      </c>
      <c r="E269" s="3">
        <v>0</v>
      </c>
      <c r="F269" s="2">
        <f>VLOOKUP(Reach4[[#This Row],[Station]],'[2]Reach and Share'!$A$2:$B$562,2,0)</f>
        <v>0</v>
      </c>
      <c r="G269" s="2">
        <f>Reach4[[#This Row],[Q1''2025]]-Reach4[[#This Row],[Q4''2024]]</f>
        <v>0</v>
      </c>
    </row>
    <row r="270" spans="1:7" x14ac:dyDescent="0.45">
      <c r="A270" s="3" t="s">
        <v>107</v>
      </c>
      <c r="B270" s="3">
        <v>0</v>
      </c>
      <c r="C270" s="3">
        <v>0</v>
      </c>
      <c r="D270" s="3">
        <v>0</v>
      </c>
      <c r="E270" s="3">
        <v>0</v>
      </c>
      <c r="F270" s="2">
        <f>VLOOKUP(Reach4[[#This Row],[Station]],'[2]Reach and Share'!$A$2:$B$562,2,0)</f>
        <v>0</v>
      </c>
      <c r="G270" s="2">
        <f>Reach4[[#This Row],[Q1''2025]]-Reach4[[#This Row],[Q4''2024]]</f>
        <v>0</v>
      </c>
    </row>
    <row r="271" spans="1:7" x14ac:dyDescent="0.45">
      <c r="A271" s="3" t="s">
        <v>450</v>
      </c>
      <c r="B271" s="3"/>
      <c r="C271" s="3">
        <v>0</v>
      </c>
      <c r="D271" s="3">
        <v>0</v>
      </c>
      <c r="E271" s="3">
        <v>0</v>
      </c>
      <c r="F271" s="2">
        <f>VLOOKUP(Reach4[[#This Row],[Station]],'[2]Reach and Share'!$A$2:$B$562,2,0)</f>
        <v>0</v>
      </c>
      <c r="G271" s="2">
        <f>Reach4[[#This Row],[Q1''2025]]-Reach4[[#This Row],[Q4''2024]]</f>
        <v>0</v>
      </c>
    </row>
    <row r="272" spans="1:7" x14ac:dyDescent="0.45">
      <c r="A272" s="3" t="s">
        <v>219</v>
      </c>
      <c r="B272" s="3">
        <v>0</v>
      </c>
      <c r="C272" s="3">
        <v>0</v>
      </c>
      <c r="D272" s="3">
        <v>0</v>
      </c>
      <c r="E272" s="3">
        <v>0</v>
      </c>
      <c r="F272" s="2">
        <f>VLOOKUP(Reach4[[#This Row],[Station]],'[2]Reach and Share'!$A$2:$B$562,2,0)</f>
        <v>0</v>
      </c>
      <c r="G272" s="2">
        <f>Reach4[[#This Row],[Q1''2025]]-Reach4[[#This Row],[Q4''2024]]</f>
        <v>0</v>
      </c>
    </row>
    <row r="273" spans="1:7" x14ac:dyDescent="0.45">
      <c r="A273" s="3" t="s">
        <v>102</v>
      </c>
      <c r="B273" s="3">
        <v>0</v>
      </c>
      <c r="C273" s="3">
        <v>0</v>
      </c>
      <c r="D273" s="3">
        <v>0</v>
      </c>
      <c r="E273" s="3">
        <v>0</v>
      </c>
      <c r="F273" s="2">
        <f>VLOOKUP(Reach4[[#This Row],[Station]],'[2]Reach and Share'!$A$2:$B$562,2,0)</f>
        <v>0</v>
      </c>
      <c r="G273" s="2">
        <f>Reach4[[#This Row],[Q1''2025]]-Reach4[[#This Row],[Q4''2024]]</f>
        <v>0</v>
      </c>
    </row>
    <row r="274" spans="1:7" x14ac:dyDescent="0.45">
      <c r="A274" s="3" t="s">
        <v>212</v>
      </c>
      <c r="B274" s="3">
        <v>0</v>
      </c>
      <c r="C274" s="3">
        <v>0</v>
      </c>
      <c r="D274" s="3">
        <v>0</v>
      </c>
      <c r="E274" s="3">
        <v>0</v>
      </c>
      <c r="F274" s="2">
        <f>VLOOKUP(Reach4[[#This Row],[Station]],'[2]Reach and Share'!$A$2:$B$562,2,0)</f>
        <v>0</v>
      </c>
      <c r="G274" s="2">
        <f>Reach4[[#This Row],[Q1''2025]]-Reach4[[#This Row],[Q4''2024]]</f>
        <v>0</v>
      </c>
    </row>
    <row r="275" spans="1:7" x14ac:dyDescent="0.45">
      <c r="A275" s="3" t="s">
        <v>121</v>
      </c>
      <c r="B275" s="3">
        <v>0</v>
      </c>
      <c r="C275" s="3">
        <v>0</v>
      </c>
      <c r="D275" s="3">
        <v>0</v>
      </c>
      <c r="E275" s="3">
        <v>0</v>
      </c>
      <c r="F275" s="2">
        <f>VLOOKUP(Reach4[[#This Row],[Station]],'[2]Reach and Share'!$A$2:$B$562,2,0)</f>
        <v>0</v>
      </c>
      <c r="G275" s="2">
        <f>Reach4[[#This Row],[Q1''2025]]-Reach4[[#This Row],[Q4''2024]]</f>
        <v>0</v>
      </c>
    </row>
    <row r="276" spans="1:7" x14ac:dyDescent="0.45">
      <c r="A276" s="3" t="s">
        <v>211</v>
      </c>
      <c r="B276" s="3">
        <v>0</v>
      </c>
      <c r="C276" s="3">
        <v>0</v>
      </c>
      <c r="D276" s="3">
        <v>0</v>
      </c>
      <c r="E276" s="3">
        <v>0</v>
      </c>
      <c r="F276" s="2">
        <f>VLOOKUP(Reach4[[#This Row],[Station]],'[2]Reach and Share'!$A$2:$B$562,2,0)</f>
        <v>0</v>
      </c>
      <c r="G276" s="2">
        <f>Reach4[[#This Row],[Q1''2025]]-Reach4[[#This Row],[Q4''2024]]</f>
        <v>0</v>
      </c>
    </row>
    <row r="277" spans="1:7" x14ac:dyDescent="0.45">
      <c r="A277" s="3" t="s">
        <v>110</v>
      </c>
      <c r="B277" s="3">
        <v>0</v>
      </c>
      <c r="C277" s="3">
        <v>0</v>
      </c>
      <c r="D277" s="3">
        <v>0</v>
      </c>
      <c r="E277" s="3">
        <v>0</v>
      </c>
      <c r="F277" s="2">
        <f>VLOOKUP(Reach4[[#This Row],[Station]],'[2]Reach and Share'!$A$2:$B$562,2,0)</f>
        <v>0</v>
      </c>
      <c r="G277" s="2">
        <f>Reach4[[#This Row],[Q1''2025]]-Reach4[[#This Row],[Q4''2024]]</f>
        <v>0</v>
      </c>
    </row>
    <row r="278" spans="1:7" x14ac:dyDescent="0.45">
      <c r="A278" s="3" t="s">
        <v>101</v>
      </c>
      <c r="B278" s="3">
        <v>0</v>
      </c>
      <c r="C278" s="3">
        <v>0</v>
      </c>
      <c r="D278" s="3">
        <v>0</v>
      </c>
      <c r="E278" s="3">
        <v>0</v>
      </c>
      <c r="F278" s="2">
        <f>VLOOKUP(Reach4[[#This Row],[Station]],'[2]Reach and Share'!$A$2:$B$562,2,0)</f>
        <v>0</v>
      </c>
      <c r="G278" s="2">
        <f>Reach4[[#This Row],[Q1''2025]]-Reach4[[#This Row],[Q4''2024]]</f>
        <v>0</v>
      </c>
    </row>
    <row r="279" spans="1:7" x14ac:dyDescent="0.45">
      <c r="A279" s="3" t="s">
        <v>100</v>
      </c>
      <c r="B279" s="3">
        <v>0</v>
      </c>
      <c r="C279" s="3">
        <v>0</v>
      </c>
      <c r="D279" s="3">
        <v>0</v>
      </c>
      <c r="E279" s="3">
        <v>0</v>
      </c>
      <c r="F279" s="2">
        <f>VLOOKUP(Reach4[[#This Row],[Station]],'[2]Reach and Share'!$A$2:$B$562,2,0)</f>
        <v>0</v>
      </c>
      <c r="G279" s="2">
        <f>Reach4[[#This Row],[Q1''2025]]-Reach4[[#This Row],[Q4''2024]]</f>
        <v>0</v>
      </c>
    </row>
    <row r="280" spans="1:7" x14ac:dyDescent="0.45">
      <c r="A280" s="3" t="s">
        <v>120</v>
      </c>
      <c r="B280" s="3">
        <v>0</v>
      </c>
      <c r="C280" s="3">
        <v>0</v>
      </c>
      <c r="D280" s="3">
        <v>0</v>
      </c>
      <c r="E280" s="3">
        <v>0</v>
      </c>
      <c r="F280" s="2">
        <f>VLOOKUP(Reach4[[#This Row],[Station]],'[2]Reach and Share'!$A$2:$B$562,2,0)</f>
        <v>0</v>
      </c>
      <c r="G280" s="2">
        <f>Reach4[[#This Row],[Q1''2025]]-Reach4[[#This Row],[Q4''2024]]</f>
        <v>0</v>
      </c>
    </row>
    <row r="281" spans="1:7" x14ac:dyDescent="0.45">
      <c r="A281" s="3" t="s">
        <v>321</v>
      </c>
      <c r="B281" s="3">
        <v>0</v>
      </c>
      <c r="C281" s="3">
        <v>0</v>
      </c>
      <c r="D281" s="3">
        <v>0</v>
      </c>
      <c r="E281" s="3">
        <v>0</v>
      </c>
      <c r="F281" s="2">
        <f>VLOOKUP(Reach4[[#This Row],[Station]],'[2]Reach and Share'!$A$2:$B$562,2,0)</f>
        <v>0</v>
      </c>
      <c r="G281" s="2">
        <f>Reach4[[#This Row],[Q1''2025]]-Reach4[[#This Row],[Q4''2024]]</f>
        <v>0</v>
      </c>
    </row>
    <row r="282" spans="1:7" x14ac:dyDescent="0.45">
      <c r="A282" s="3" t="s">
        <v>481</v>
      </c>
      <c r="B282" s="3"/>
      <c r="C282" s="3"/>
      <c r="D282" s="3">
        <v>0</v>
      </c>
      <c r="E282" s="3">
        <v>0</v>
      </c>
      <c r="F282" s="2">
        <f>VLOOKUP(Reach4[[#This Row],[Station]],'[2]Reach and Share'!$A$2:$B$562,2,0)</f>
        <v>0</v>
      </c>
      <c r="G282" s="2">
        <f>Reach4[[#This Row],[Q1''2025]]-Reach4[[#This Row],[Q4''2024]]</f>
        <v>0</v>
      </c>
    </row>
    <row r="283" spans="1:7" x14ac:dyDescent="0.45">
      <c r="A283" s="3" t="s">
        <v>320</v>
      </c>
      <c r="B283" s="3">
        <v>0</v>
      </c>
      <c r="C283" s="3">
        <v>0</v>
      </c>
      <c r="D283" s="3">
        <v>0</v>
      </c>
      <c r="E283" s="3">
        <v>0</v>
      </c>
      <c r="F283" s="2">
        <f>VLOOKUP(Reach4[[#This Row],[Station]],'[2]Reach and Share'!$A$2:$B$562,2,0)</f>
        <v>0</v>
      </c>
      <c r="G283" s="2">
        <f>Reach4[[#This Row],[Q1''2025]]-Reach4[[#This Row],[Q4''2024]]</f>
        <v>0</v>
      </c>
    </row>
    <row r="284" spans="1:7" x14ac:dyDescent="0.45">
      <c r="A284" s="3" t="s">
        <v>37</v>
      </c>
      <c r="B284" s="3">
        <v>0</v>
      </c>
      <c r="C284" s="3">
        <v>0</v>
      </c>
      <c r="D284" s="3">
        <v>0</v>
      </c>
      <c r="E284" s="3">
        <v>0</v>
      </c>
      <c r="F284" s="2">
        <f>VLOOKUP(Reach4[[#This Row],[Station]],'[2]Reach and Share'!$A$2:$B$562,2,0)</f>
        <v>0</v>
      </c>
      <c r="G284" s="2">
        <f>Reach4[[#This Row],[Q1''2025]]-Reach4[[#This Row],[Q4''2024]]</f>
        <v>0</v>
      </c>
    </row>
    <row r="285" spans="1:7" x14ac:dyDescent="0.45">
      <c r="A285" s="3" t="s">
        <v>323</v>
      </c>
      <c r="B285" s="3">
        <v>0</v>
      </c>
      <c r="C285" s="3">
        <v>0</v>
      </c>
      <c r="D285" s="3">
        <v>0</v>
      </c>
      <c r="E285" s="3">
        <v>0</v>
      </c>
      <c r="F285" s="2">
        <f>VLOOKUP(Reach4[[#This Row],[Station]],'[2]Reach and Share'!$A$2:$B$562,2,0)</f>
        <v>0</v>
      </c>
      <c r="G285" s="2">
        <f>Reach4[[#This Row],[Q1''2025]]-Reach4[[#This Row],[Q4''2024]]</f>
        <v>0</v>
      </c>
    </row>
    <row r="286" spans="1:7" x14ac:dyDescent="0.45">
      <c r="A286" s="3" t="s">
        <v>482</v>
      </c>
      <c r="B286" s="3"/>
      <c r="C286" s="3"/>
      <c r="D286" s="3">
        <v>0</v>
      </c>
      <c r="E286" s="3">
        <v>0</v>
      </c>
      <c r="F286" s="2">
        <f>VLOOKUP(Reach4[[#This Row],[Station]],'[2]Reach and Share'!$A$2:$B$562,2,0)</f>
        <v>0</v>
      </c>
      <c r="G286" s="2">
        <f>Reach4[[#This Row],[Q1''2025]]-Reach4[[#This Row],[Q4''2024]]</f>
        <v>0</v>
      </c>
    </row>
    <row r="287" spans="1:7" x14ac:dyDescent="0.45">
      <c r="A287" s="3" t="s">
        <v>46</v>
      </c>
      <c r="B287" s="3">
        <v>3.5000000000000001E-3</v>
      </c>
      <c r="C287" s="3">
        <v>0</v>
      </c>
      <c r="D287" s="3">
        <v>0</v>
      </c>
      <c r="E287" s="3">
        <v>0</v>
      </c>
      <c r="F287" s="2">
        <f>VLOOKUP(Reach4[[#This Row],[Station]],'[2]Reach and Share'!$A$2:$B$562,2,0)</f>
        <v>0</v>
      </c>
      <c r="G287" s="2">
        <f>Reach4[[#This Row],[Q1''2025]]-Reach4[[#This Row],[Q4''2024]]</f>
        <v>0</v>
      </c>
    </row>
    <row r="288" spans="1:7" x14ac:dyDescent="0.45">
      <c r="A288" s="3" t="s">
        <v>435</v>
      </c>
      <c r="B288" s="3"/>
      <c r="C288" s="3">
        <v>0</v>
      </c>
      <c r="D288" s="3">
        <v>0</v>
      </c>
      <c r="E288" s="3">
        <v>0</v>
      </c>
      <c r="F288" s="2">
        <f>VLOOKUP(Reach4[[#This Row],[Station]],'[2]Reach and Share'!$A$2:$B$562,2,0)</f>
        <v>0</v>
      </c>
      <c r="G288" s="2">
        <f>Reach4[[#This Row],[Q1''2025]]-Reach4[[#This Row],[Q4''2024]]</f>
        <v>0</v>
      </c>
    </row>
    <row r="289" spans="1:7" x14ac:dyDescent="0.45">
      <c r="A289" s="3" t="s">
        <v>82</v>
      </c>
      <c r="B289" s="3">
        <v>0</v>
      </c>
      <c r="C289" s="3">
        <v>0</v>
      </c>
      <c r="D289" s="3">
        <v>0</v>
      </c>
      <c r="E289" s="3">
        <v>0</v>
      </c>
      <c r="F289" s="2">
        <f>VLOOKUP(Reach4[[#This Row],[Station]],'[2]Reach and Share'!$A$2:$B$562,2,0)</f>
        <v>0</v>
      </c>
      <c r="G289" s="2">
        <f>Reach4[[#This Row],[Q1''2025]]-Reach4[[#This Row],[Q4''2024]]</f>
        <v>0</v>
      </c>
    </row>
    <row r="290" spans="1:7" x14ac:dyDescent="0.45">
      <c r="A290" s="3" t="s">
        <v>291</v>
      </c>
      <c r="B290" s="3">
        <v>0</v>
      </c>
      <c r="C290" s="3">
        <v>0</v>
      </c>
      <c r="D290" s="3">
        <v>0</v>
      </c>
      <c r="E290" s="3">
        <v>0</v>
      </c>
      <c r="F290" s="2">
        <f>VLOOKUP(Reach4[[#This Row],[Station]],'[2]Reach and Share'!$A$2:$B$562,2,0)</f>
        <v>0</v>
      </c>
      <c r="G290" s="2">
        <f>Reach4[[#This Row],[Q1''2025]]-Reach4[[#This Row],[Q4''2024]]</f>
        <v>0</v>
      </c>
    </row>
    <row r="291" spans="1:7" x14ac:dyDescent="0.45">
      <c r="A291" s="3" t="s">
        <v>290</v>
      </c>
      <c r="B291" s="3">
        <v>0</v>
      </c>
      <c r="C291" s="3">
        <v>0</v>
      </c>
      <c r="D291" s="3">
        <v>0</v>
      </c>
      <c r="E291" s="3">
        <v>0</v>
      </c>
      <c r="F291" s="2">
        <f>VLOOKUP(Reach4[[#This Row],[Station]],'[2]Reach and Share'!$A$2:$B$562,2,0)</f>
        <v>0</v>
      </c>
      <c r="G291" s="2">
        <f>Reach4[[#This Row],[Q1''2025]]-Reach4[[#This Row],[Q4''2024]]</f>
        <v>0</v>
      </c>
    </row>
    <row r="292" spans="1:7" x14ac:dyDescent="0.45">
      <c r="A292" s="3" t="s">
        <v>315</v>
      </c>
      <c r="B292" s="3">
        <v>0</v>
      </c>
      <c r="C292" s="3">
        <v>0</v>
      </c>
      <c r="D292" s="3">
        <v>0</v>
      </c>
      <c r="E292" s="3">
        <v>0</v>
      </c>
      <c r="F292" s="2">
        <f>VLOOKUP(Reach4[[#This Row],[Station]],'[2]Reach and Share'!$A$2:$B$562,2,0)</f>
        <v>0</v>
      </c>
      <c r="G292" s="2">
        <f>Reach4[[#This Row],[Q1''2025]]-Reach4[[#This Row],[Q4''2024]]</f>
        <v>0</v>
      </c>
    </row>
    <row r="293" spans="1:7" x14ac:dyDescent="0.45">
      <c r="A293" s="3" t="s">
        <v>167</v>
      </c>
      <c r="B293" s="3">
        <v>0</v>
      </c>
      <c r="C293" s="3">
        <v>0</v>
      </c>
      <c r="D293" s="3">
        <v>0</v>
      </c>
      <c r="E293" s="3">
        <v>0</v>
      </c>
      <c r="F293" s="2">
        <f>VLOOKUP(Reach4[[#This Row],[Station]],'[2]Reach and Share'!$A$2:$B$562,2,0)</f>
        <v>0</v>
      </c>
      <c r="G293" s="2">
        <f>Reach4[[#This Row],[Q1''2025]]-Reach4[[#This Row],[Q4''2024]]</f>
        <v>0</v>
      </c>
    </row>
    <row r="294" spans="1:7" x14ac:dyDescent="0.45">
      <c r="A294" s="3" t="s">
        <v>318</v>
      </c>
      <c r="B294" s="3">
        <v>0</v>
      </c>
      <c r="C294" s="3">
        <v>0</v>
      </c>
      <c r="D294" s="3">
        <v>1.1000000000000001E-3</v>
      </c>
      <c r="E294" s="3">
        <v>0</v>
      </c>
      <c r="F294" s="2">
        <f>VLOOKUP(Reach4[[#This Row],[Station]],'[2]Reach and Share'!$A$2:$B$562,2,0)</f>
        <v>0</v>
      </c>
      <c r="G294" s="2">
        <f>Reach4[[#This Row],[Q1''2025]]-Reach4[[#This Row],[Q4''2024]]</f>
        <v>0</v>
      </c>
    </row>
    <row r="295" spans="1:7" x14ac:dyDescent="0.45">
      <c r="A295" s="3" t="s">
        <v>317</v>
      </c>
      <c r="B295" s="3">
        <v>0</v>
      </c>
      <c r="C295" s="3">
        <v>0</v>
      </c>
      <c r="D295" s="3">
        <v>0</v>
      </c>
      <c r="E295" s="3">
        <v>0</v>
      </c>
      <c r="F295" s="2">
        <f>VLOOKUP(Reach4[[#This Row],[Station]],'[2]Reach and Share'!$A$2:$B$562,2,0)</f>
        <v>0</v>
      </c>
      <c r="G295" s="2">
        <f>Reach4[[#This Row],[Q1''2025]]-Reach4[[#This Row],[Q4''2024]]</f>
        <v>0</v>
      </c>
    </row>
    <row r="296" spans="1:7" x14ac:dyDescent="0.45">
      <c r="A296" s="3" t="s">
        <v>330</v>
      </c>
      <c r="B296" s="3">
        <v>0</v>
      </c>
      <c r="C296" s="3">
        <v>0</v>
      </c>
      <c r="D296" s="3">
        <v>0</v>
      </c>
      <c r="E296" s="3">
        <v>0</v>
      </c>
      <c r="F296" s="2">
        <f>VLOOKUP(Reach4[[#This Row],[Station]],'[2]Reach and Share'!$A$2:$B$562,2,0)</f>
        <v>0</v>
      </c>
      <c r="G296" s="2">
        <f>Reach4[[#This Row],[Q1''2025]]-Reach4[[#This Row],[Q4''2024]]</f>
        <v>0</v>
      </c>
    </row>
    <row r="297" spans="1:7" x14ac:dyDescent="0.45">
      <c r="A297" s="3" t="s">
        <v>329</v>
      </c>
      <c r="B297" s="3">
        <v>0</v>
      </c>
      <c r="C297" s="3">
        <v>0</v>
      </c>
      <c r="D297" s="3">
        <v>0</v>
      </c>
      <c r="E297" s="3">
        <v>0</v>
      </c>
      <c r="F297" s="2">
        <f>VLOOKUP(Reach4[[#This Row],[Station]],'[2]Reach and Share'!$A$2:$B$562,2,0)</f>
        <v>0</v>
      </c>
      <c r="G297" s="2">
        <f>Reach4[[#This Row],[Q1''2025]]-Reach4[[#This Row],[Q4''2024]]</f>
        <v>0</v>
      </c>
    </row>
    <row r="298" spans="1:7" x14ac:dyDescent="0.45">
      <c r="A298" s="3" t="s">
        <v>326</v>
      </c>
      <c r="B298" s="3">
        <v>0</v>
      </c>
      <c r="C298" s="3">
        <v>0</v>
      </c>
      <c r="D298" s="3">
        <v>0</v>
      </c>
      <c r="E298" s="3">
        <v>0</v>
      </c>
      <c r="F298" s="2">
        <f>VLOOKUP(Reach4[[#This Row],[Station]],'[2]Reach and Share'!$A$2:$B$562,2,0)</f>
        <v>0</v>
      </c>
      <c r="G298" s="2">
        <f>Reach4[[#This Row],[Q1''2025]]-Reach4[[#This Row],[Q4''2024]]</f>
        <v>0</v>
      </c>
    </row>
    <row r="299" spans="1:7" x14ac:dyDescent="0.45">
      <c r="A299" s="3" t="s">
        <v>87</v>
      </c>
      <c r="B299" s="3">
        <v>0</v>
      </c>
      <c r="C299" s="3">
        <v>0</v>
      </c>
      <c r="D299" s="3">
        <v>0</v>
      </c>
      <c r="E299" s="3">
        <v>0</v>
      </c>
      <c r="F299" s="2">
        <f>VLOOKUP(Reach4[[#This Row],[Station]],'[2]Reach and Share'!$A$2:$B$562,2,0)</f>
        <v>0</v>
      </c>
      <c r="G299" s="2">
        <f>Reach4[[#This Row],[Q1''2025]]-Reach4[[#This Row],[Q4''2024]]</f>
        <v>0</v>
      </c>
    </row>
    <row r="300" spans="1:7" x14ac:dyDescent="0.45">
      <c r="A300" s="3" t="s">
        <v>334</v>
      </c>
      <c r="B300" s="3">
        <v>0</v>
      </c>
      <c r="C300" s="3">
        <v>0</v>
      </c>
      <c r="D300" s="3">
        <v>0</v>
      </c>
      <c r="E300" s="3">
        <v>0</v>
      </c>
      <c r="F300" s="2">
        <f>VLOOKUP(Reach4[[#This Row],[Station]],'[2]Reach and Share'!$A$2:$B$562,2,0)</f>
        <v>0</v>
      </c>
      <c r="G300" s="2">
        <f>Reach4[[#This Row],[Q1''2025]]-Reach4[[#This Row],[Q4''2024]]</f>
        <v>0</v>
      </c>
    </row>
    <row r="301" spans="1:7" x14ac:dyDescent="0.45">
      <c r="A301" s="3" t="s">
        <v>328</v>
      </c>
      <c r="B301" s="3">
        <v>0</v>
      </c>
      <c r="C301" s="3">
        <v>0</v>
      </c>
      <c r="D301" s="3">
        <v>0</v>
      </c>
      <c r="E301" s="3">
        <v>0</v>
      </c>
      <c r="F301" s="2">
        <f>VLOOKUP(Reach4[[#This Row],[Station]],'[2]Reach and Share'!$A$2:$B$562,2,0)</f>
        <v>0</v>
      </c>
      <c r="G301" s="2">
        <f>Reach4[[#This Row],[Q1''2025]]-Reach4[[#This Row],[Q4''2024]]</f>
        <v>0</v>
      </c>
    </row>
    <row r="302" spans="1:7" x14ac:dyDescent="0.45">
      <c r="A302" s="3" t="s">
        <v>332</v>
      </c>
      <c r="B302" s="3">
        <v>0</v>
      </c>
      <c r="C302" s="3">
        <v>0</v>
      </c>
      <c r="D302" s="3">
        <v>0</v>
      </c>
      <c r="E302" s="3">
        <v>0</v>
      </c>
      <c r="F302" s="2">
        <f>VLOOKUP(Reach4[[#This Row],[Station]],'[2]Reach and Share'!$A$2:$B$562,2,0)</f>
        <v>0</v>
      </c>
      <c r="G302" s="2">
        <f>Reach4[[#This Row],[Q1''2025]]-Reach4[[#This Row],[Q4''2024]]</f>
        <v>0</v>
      </c>
    </row>
    <row r="303" spans="1:7" x14ac:dyDescent="0.45">
      <c r="A303" s="3" t="s">
        <v>492</v>
      </c>
      <c r="B303" s="3"/>
      <c r="C303" s="3"/>
      <c r="D303" s="3"/>
      <c r="E303" s="3">
        <v>0</v>
      </c>
      <c r="F303" s="2">
        <f>VLOOKUP(Reach4[[#This Row],[Station]],'[2]Reach and Share'!$A$2:$B$562,2,0)</f>
        <v>0</v>
      </c>
      <c r="G303" s="2">
        <f>Reach4[[#This Row],[Q1''2025]]-Reach4[[#This Row],[Q4''2024]]</f>
        <v>0</v>
      </c>
    </row>
    <row r="304" spans="1:7" x14ac:dyDescent="0.45">
      <c r="A304" s="3" t="s">
        <v>233</v>
      </c>
      <c r="B304" s="3">
        <v>0</v>
      </c>
      <c r="C304" s="3">
        <v>0</v>
      </c>
      <c r="D304" s="3">
        <v>0</v>
      </c>
      <c r="E304" s="3">
        <v>0</v>
      </c>
      <c r="F304" s="2">
        <f>VLOOKUP(Reach4[[#This Row],[Station]],'[2]Reach and Share'!$A$2:$B$562,2,0)</f>
        <v>0</v>
      </c>
      <c r="G304" s="2">
        <f>Reach4[[#This Row],[Q1''2025]]-Reach4[[#This Row],[Q4''2024]]</f>
        <v>0</v>
      </c>
    </row>
    <row r="305" spans="1:7" x14ac:dyDescent="0.45">
      <c r="A305" s="3" t="s">
        <v>483</v>
      </c>
      <c r="B305" s="3"/>
      <c r="C305" s="3"/>
      <c r="D305" s="3">
        <v>0</v>
      </c>
      <c r="E305" s="3">
        <v>0</v>
      </c>
      <c r="F305" s="2">
        <f>VLOOKUP(Reach4[[#This Row],[Station]],'[2]Reach and Share'!$A$2:$B$562,2,0)</f>
        <v>0</v>
      </c>
      <c r="G305" s="2">
        <f>Reach4[[#This Row],[Q1''2025]]-Reach4[[#This Row],[Q4''2024]]</f>
        <v>0</v>
      </c>
    </row>
    <row r="306" spans="1:7" x14ac:dyDescent="0.45">
      <c r="A306" s="3" t="s">
        <v>193</v>
      </c>
      <c r="B306" s="3">
        <v>0</v>
      </c>
      <c r="C306" s="3">
        <v>0</v>
      </c>
      <c r="D306" s="3">
        <v>0</v>
      </c>
      <c r="E306" s="3">
        <v>0</v>
      </c>
      <c r="F306" s="2">
        <f>VLOOKUP(Reach4[[#This Row],[Station]],'[2]Reach and Share'!$A$2:$B$562,2,0)</f>
        <v>0</v>
      </c>
      <c r="G306" s="2">
        <f>Reach4[[#This Row],[Q1''2025]]-Reach4[[#This Row],[Q4''2024]]</f>
        <v>0</v>
      </c>
    </row>
    <row r="307" spans="1:7" x14ac:dyDescent="0.45">
      <c r="A307" s="3" t="s">
        <v>325</v>
      </c>
      <c r="B307" s="3">
        <v>0</v>
      </c>
      <c r="C307" s="3">
        <v>0</v>
      </c>
      <c r="D307" s="3">
        <v>0</v>
      </c>
      <c r="E307" s="3">
        <v>0</v>
      </c>
      <c r="F307" s="2">
        <f>VLOOKUP(Reach4[[#This Row],[Station]],'[2]Reach and Share'!$A$2:$B$562,2,0)</f>
        <v>0</v>
      </c>
      <c r="G307" s="2">
        <f>Reach4[[#This Row],[Q1''2025]]-Reach4[[#This Row],[Q4''2024]]</f>
        <v>0</v>
      </c>
    </row>
    <row r="308" spans="1:7" x14ac:dyDescent="0.45">
      <c r="A308" s="3" t="s">
        <v>319</v>
      </c>
      <c r="B308" s="3">
        <v>0</v>
      </c>
      <c r="C308" s="3">
        <v>0</v>
      </c>
      <c r="D308" s="3">
        <v>0</v>
      </c>
      <c r="E308" s="3">
        <v>0</v>
      </c>
      <c r="F308" s="2">
        <f>VLOOKUP(Reach4[[#This Row],[Station]],'[2]Reach and Share'!$A$2:$B$562,2,0)</f>
        <v>0</v>
      </c>
      <c r="G308" s="2">
        <f>Reach4[[#This Row],[Q1''2025]]-Reach4[[#This Row],[Q4''2024]]</f>
        <v>0</v>
      </c>
    </row>
    <row r="309" spans="1:7" x14ac:dyDescent="0.45">
      <c r="A309" s="3" t="s">
        <v>484</v>
      </c>
      <c r="B309" s="3"/>
      <c r="C309" s="3"/>
      <c r="D309" s="3">
        <v>0</v>
      </c>
      <c r="E309" s="3">
        <v>0</v>
      </c>
      <c r="F309" s="2">
        <f>VLOOKUP(Reach4[[#This Row],[Station]],'[2]Reach and Share'!$A$2:$B$562,2,0)</f>
        <v>0</v>
      </c>
      <c r="G309" s="2">
        <f>Reach4[[#This Row],[Q1''2025]]-Reach4[[#This Row],[Q4''2024]]</f>
        <v>0</v>
      </c>
    </row>
    <row r="310" spans="1:7" x14ac:dyDescent="0.45">
      <c r="A310" s="3" t="s">
        <v>316</v>
      </c>
      <c r="B310" s="3">
        <v>0</v>
      </c>
      <c r="C310" s="3">
        <v>0</v>
      </c>
      <c r="D310" s="3">
        <v>0</v>
      </c>
      <c r="E310" s="3">
        <v>0</v>
      </c>
      <c r="F310" s="2">
        <f>VLOOKUP(Reach4[[#This Row],[Station]],'[2]Reach and Share'!$A$2:$B$562,2,0)</f>
        <v>0</v>
      </c>
      <c r="G310" s="2">
        <f>Reach4[[#This Row],[Q1''2025]]-Reach4[[#This Row],[Q4''2024]]</f>
        <v>0</v>
      </c>
    </row>
    <row r="311" spans="1:7" x14ac:dyDescent="0.45">
      <c r="A311" s="3" t="s">
        <v>289</v>
      </c>
      <c r="B311" s="3">
        <v>0</v>
      </c>
      <c r="C311" s="3">
        <v>0</v>
      </c>
      <c r="D311" s="3">
        <v>0</v>
      </c>
      <c r="E311" s="3">
        <v>0</v>
      </c>
      <c r="F311" s="2">
        <f>VLOOKUP(Reach4[[#This Row],[Station]],'[2]Reach and Share'!$A$2:$B$562,2,0)</f>
        <v>0</v>
      </c>
      <c r="G311" s="2">
        <f>Reach4[[#This Row],[Q1''2025]]-Reach4[[#This Row],[Q4''2024]]</f>
        <v>0</v>
      </c>
    </row>
    <row r="312" spans="1:7" x14ac:dyDescent="0.45">
      <c r="A312" s="3" t="s">
        <v>259</v>
      </c>
      <c r="B312" s="3">
        <v>0</v>
      </c>
      <c r="C312" s="3">
        <v>0</v>
      </c>
      <c r="D312" s="3">
        <v>0</v>
      </c>
      <c r="E312" s="3">
        <v>0</v>
      </c>
      <c r="F312" s="2">
        <f>VLOOKUP(Reach4[[#This Row],[Station]],'[2]Reach and Share'!$A$2:$B$562,2,0)</f>
        <v>0</v>
      </c>
      <c r="G312" s="2">
        <f>Reach4[[#This Row],[Q1''2025]]-Reach4[[#This Row],[Q4''2024]]</f>
        <v>0</v>
      </c>
    </row>
    <row r="313" spans="1:7" x14ac:dyDescent="0.45">
      <c r="A313" s="3" t="s">
        <v>258</v>
      </c>
      <c r="B313" s="3">
        <v>0</v>
      </c>
      <c r="C313" s="3">
        <v>0</v>
      </c>
      <c r="D313" s="3">
        <v>0</v>
      </c>
      <c r="E313" s="3">
        <v>0</v>
      </c>
      <c r="F313" s="2">
        <f>VLOOKUP(Reach4[[#This Row],[Station]],'[2]Reach and Share'!$A$2:$B$562,2,0)</f>
        <v>0</v>
      </c>
      <c r="G313" s="2">
        <f>Reach4[[#This Row],[Q1''2025]]-Reach4[[#This Row],[Q4''2024]]</f>
        <v>0</v>
      </c>
    </row>
    <row r="314" spans="1:7" x14ac:dyDescent="0.45">
      <c r="A314" s="3" t="s">
        <v>511</v>
      </c>
      <c r="B314" s="3"/>
      <c r="C314" s="3"/>
      <c r="D314" s="3"/>
      <c r="E314" s="3">
        <v>0</v>
      </c>
      <c r="F314" s="2">
        <f>VLOOKUP(Reach4[[#This Row],[Station]],'[2]Reach and Share'!$A$2:$B$562,2,0)</f>
        <v>0</v>
      </c>
      <c r="G314" s="2">
        <f>Reach4[[#This Row],[Q1''2025]]-Reach4[[#This Row],[Q4''2024]]</f>
        <v>0</v>
      </c>
    </row>
    <row r="315" spans="1:7" x14ac:dyDescent="0.45">
      <c r="A315" s="3" t="s">
        <v>448</v>
      </c>
      <c r="B315" s="3"/>
      <c r="C315" s="3">
        <v>0</v>
      </c>
      <c r="D315" s="3">
        <v>0</v>
      </c>
      <c r="E315" s="3">
        <v>0</v>
      </c>
      <c r="F315" s="2">
        <f>VLOOKUP(Reach4[[#This Row],[Station]],'[2]Reach and Share'!$A$2:$B$562,2,0)</f>
        <v>0</v>
      </c>
      <c r="G315" s="2">
        <f>Reach4[[#This Row],[Q1''2025]]-Reach4[[#This Row],[Q4''2024]]</f>
        <v>0</v>
      </c>
    </row>
    <row r="316" spans="1:7" x14ac:dyDescent="0.45">
      <c r="A316" s="3" t="s">
        <v>202</v>
      </c>
      <c r="B316" s="3">
        <v>0</v>
      </c>
      <c r="C316" s="3">
        <v>0</v>
      </c>
      <c r="D316" s="3">
        <v>0</v>
      </c>
      <c r="E316" s="3">
        <v>0</v>
      </c>
      <c r="F316" s="2">
        <f>VLOOKUP(Reach4[[#This Row],[Station]],'[2]Reach and Share'!$A$2:$B$562,2,0)</f>
        <v>0</v>
      </c>
      <c r="G316" s="2">
        <f>Reach4[[#This Row],[Q1''2025]]-Reach4[[#This Row],[Q4''2024]]</f>
        <v>0</v>
      </c>
    </row>
    <row r="317" spans="1:7" x14ac:dyDescent="0.45">
      <c r="A317" s="3" t="s">
        <v>261</v>
      </c>
      <c r="B317" s="3">
        <v>0</v>
      </c>
      <c r="C317" s="3">
        <v>5.0000000000000001E-4</v>
      </c>
      <c r="D317" s="3">
        <v>0</v>
      </c>
      <c r="E317" s="3">
        <v>0</v>
      </c>
      <c r="F317" s="2">
        <f>VLOOKUP(Reach4[[#This Row],[Station]],'[2]Reach and Share'!$A$2:$B$562,2,0)</f>
        <v>0</v>
      </c>
      <c r="G317" s="2">
        <f>Reach4[[#This Row],[Q1''2025]]-Reach4[[#This Row],[Q4''2024]]</f>
        <v>0</v>
      </c>
    </row>
    <row r="318" spans="1:7" x14ac:dyDescent="0.45">
      <c r="A318" s="3" t="s">
        <v>260</v>
      </c>
      <c r="B318" s="3">
        <v>0</v>
      </c>
      <c r="C318" s="3">
        <v>0</v>
      </c>
      <c r="D318" s="3">
        <v>0</v>
      </c>
      <c r="E318" s="3">
        <v>0</v>
      </c>
      <c r="F318" s="2">
        <f>VLOOKUP(Reach4[[#This Row],[Station]],'[2]Reach and Share'!$A$2:$B$562,2,0)</f>
        <v>0</v>
      </c>
      <c r="G318" s="2">
        <f>Reach4[[#This Row],[Q1''2025]]-Reach4[[#This Row],[Q4''2024]]</f>
        <v>0</v>
      </c>
    </row>
    <row r="319" spans="1:7" x14ac:dyDescent="0.45">
      <c r="A319" s="3" t="s">
        <v>257</v>
      </c>
      <c r="B319" s="3">
        <v>0</v>
      </c>
      <c r="C319" s="3">
        <v>0</v>
      </c>
      <c r="D319" s="3">
        <v>0</v>
      </c>
      <c r="E319" s="3">
        <v>0</v>
      </c>
      <c r="F319" s="2">
        <f>VLOOKUP(Reach4[[#This Row],[Station]],'[2]Reach and Share'!$A$2:$B$562,2,0)</f>
        <v>0</v>
      </c>
      <c r="G319" s="2">
        <f>Reach4[[#This Row],[Q1''2025]]-Reach4[[#This Row],[Q4''2024]]</f>
        <v>0</v>
      </c>
    </row>
    <row r="320" spans="1:7" x14ac:dyDescent="0.45">
      <c r="A320" s="3" t="s">
        <v>464</v>
      </c>
      <c r="B320" s="3"/>
      <c r="C320" s="3"/>
      <c r="D320" s="3">
        <v>0</v>
      </c>
      <c r="E320" s="3">
        <v>0</v>
      </c>
      <c r="F320" s="2">
        <f>VLOOKUP(Reach4[[#This Row],[Station]],'[2]Reach and Share'!$A$2:$B$562,2,0)</f>
        <v>0</v>
      </c>
      <c r="G320" s="2">
        <f>Reach4[[#This Row],[Q1''2025]]-Reach4[[#This Row],[Q4''2024]]</f>
        <v>0</v>
      </c>
    </row>
    <row r="321" spans="1:7" x14ac:dyDescent="0.45">
      <c r="A321" s="3" t="s">
        <v>246</v>
      </c>
      <c r="B321" s="3">
        <v>0</v>
      </c>
      <c r="C321" s="3">
        <v>0</v>
      </c>
      <c r="D321" s="3">
        <v>0</v>
      </c>
      <c r="E321" s="3">
        <v>0</v>
      </c>
      <c r="F321" s="2">
        <f>VLOOKUP(Reach4[[#This Row],[Station]],'[2]Reach and Share'!$A$2:$B$562,2,0)</f>
        <v>0</v>
      </c>
      <c r="G321" s="2">
        <f>Reach4[[#This Row],[Q1''2025]]-Reach4[[#This Row],[Q4''2024]]</f>
        <v>0</v>
      </c>
    </row>
    <row r="322" spans="1:7" x14ac:dyDescent="0.45">
      <c r="A322" s="3" t="s">
        <v>447</v>
      </c>
      <c r="B322" s="3"/>
      <c r="C322" s="3">
        <v>0</v>
      </c>
      <c r="D322" s="3">
        <v>0</v>
      </c>
      <c r="E322" s="3">
        <v>0</v>
      </c>
      <c r="F322" s="2">
        <f>VLOOKUP(Reach4[[#This Row],[Station]],'[2]Reach and Share'!$A$2:$B$562,2,0)</f>
        <v>0</v>
      </c>
      <c r="G322" s="2">
        <f>Reach4[[#This Row],[Q1''2025]]-Reach4[[#This Row],[Q4''2024]]</f>
        <v>0</v>
      </c>
    </row>
    <row r="323" spans="1:7" x14ac:dyDescent="0.45">
      <c r="A323" s="3" t="s">
        <v>434</v>
      </c>
      <c r="B323" s="3"/>
      <c r="C323" s="3">
        <v>0</v>
      </c>
      <c r="D323" s="3">
        <v>0</v>
      </c>
      <c r="E323" s="3">
        <v>0</v>
      </c>
      <c r="F323" s="2">
        <f>VLOOKUP(Reach4[[#This Row],[Station]],'[2]Reach and Share'!$A$2:$B$562,2,0)</f>
        <v>0</v>
      </c>
      <c r="G323" s="2">
        <f>Reach4[[#This Row],[Q1''2025]]-Reach4[[#This Row],[Q4''2024]]</f>
        <v>0</v>
      </c>
    </row>
    <row r="324" spans="1:7" x14ac:dyDescent="0.45">
      <c r="A324" s="3" t="s">
        <v>48</v>
      </c>
      <c r="B324" s="3">
        <v>0</v>
      </c>
      <c r="C324" s="3">
        <v>1.8E-3</v>
      </c>
      <c r="D324" s="3">
        <v>5.9999999999999995E-4</v>
      </c>
      <c r="E324" s="3">
        <v>0</v>
      </c>
      <c r="F324" s="2">
        <f>VLOOKUP(Reach4[[#This Row],[Station]],'[2]Reach and Share'!$A$2:$B$562,2,0)</f>
        <v>0</v>
      </c>
      <c r="G324" s="2">
        <f>Reach4[[#This Row],[Q1''2025]]-Reach4[[#This Row],[Q4''2024]]</f>
        <v>0</v>
      </c>
    </row>
    <row r="325" spans="1:7" x14ac:dyDescent="0.45">
      <c r="A325" s="3" t="s">
        <v>255</v>
      </c>
      <c r="B325" s="3">
        <v>0</v>
      </c>
      <c r="C325" s="3">
        <v>0</v>
      </c>
      <c r="D325" s="3">
        <v>0</v>
      </c>
      <c r="E325" s="3">
        <v>0</v>
      </c>
      <c r="F325" s="2">
        <f>VLOOKUP(Reach4[[#This Row],[Station]],'[2]Reach and Share'!$A$2:$B$562,2,0)</f>
        <v>0</v>
      </c>
      <c r="G325" s="2">
        <f>Reach4[[#This Row],[Q1''2025]]-Reach4[[#This Row],[Q4''2024]]</f>
        <v>0</v>
      </c>
    </row>
    <row r="326" spans="1:7" x14ac:dyDescent="0.45">
      <c r="A326" s="3" t="s">
        <v>26</v>
      </c>
      <c r="B326" s="3">
        <v>0</v>
      </c>
      <c r="C326" s="3">
        <v>0</v>
      </c>
      <c r="D326" s="3">
        <v>0</v>
      </c>
      <c r="E326" s="3">
        <v>0</v>
      </c>
      <c r="F326" s="2">
        <f>VLOOKUP(Reach4[[#This Row],[Station]],'[2]Reach and Share'!$A$2:$B$562,2,0)</f>
        <v>0</v>
      </c>
      <c r="G326" s="2">
        <f>Reach4[[#This Row],[Q1''2025]]-Reach4[[#This Row],[Q4''2024]]</f>
        <v>0</v>
      </c>
    </row>
    <row r="327" spans="1:7" x14ac:dyDescent="0.45">
      <c r="A327" s="3" t="s">
        <v>164</v>
      </c>
      <c r="B327" s="3">
        <v>0</v>
      </c>
      <c r="C327" s="3">
        <v>0</v>
      </c>
      <c r="D327" s="3">
        <v>0</v>
      </c>
      <c r="E327" s="3">
        <v>0</v>
      </c>
      <c r="F327" s="2">
        <f>VLOOKUP(Reach4[[#This Row],[Station]],'[2]Reach and Share'!$A$2:$B$562,2,0)</f>
        <v>0</v>
      </c>
      <c r="G327" s="2">
        <f>Reach4[[#This Row],[Q1''2025]]-Reach4[[#This Row],[Q4''2024]]</f>
        <v>0</v>
      </c>
    </row>
    <row r="328" spans="1:7" x14ac:dyDescent="0.45">
      <c r="A328" s="3" t="s">
        <v>170</v>
      </c>
      <c r="B328" s="3">
        <v>0</v>
      </c>
      <c r="C328" s="3">
        <v>0</v>
      </c>
      <c r="D328" s="3">
        <v>0</v>
      </c>
      <c r="E328" s="3">
        <v>0</v>
      </c>
      <c r="F328" s="2">
        <f>VLOOKUP(Reach4[[#This Row],[Station]],'[2]Reach and Share'!$A$2:$B$562,2,0)</f>
        <v>0</v>
      </c>
      <c r="G328" s="2">
        <f>Reach4[[#This Row],[Q1''2025]]-Reach4[[#This Row],[Q4''2024]]</f>
        <v>0</v>
      </c>
    </row>
    <row r="329" spans="1:7" x14ac:dyDescent="0.45">
      <c r="A329" s="3" t="s">
        <v>264</v>
      </c>
      <c r="B329" s="3">
        <v>1.8E-3</v>
      </c>
      <c r="C329" s="3">
        <v>2.0999999999999999E-3</v>
      </c>
      <c r="D329" s="3">
        <v>0</v>
      </c>
      <c r="E329" s="3">
        <v>0</v>
      </c>
      <c r="F329" s="2">
        <f>VLOOKUP(Reach4[[#This Row],[Station]],'[2]Reach and Share'!$A$2:$B$562,2,0)</f>
        <v>0</v>
      </c>
      <c r="G329" s="2">
        <f>Reach4[[#This Row],[Q1''2025]]-Reach4[[#This Row],[Q4''2024]]</f>
        <v>0</v>
      </c>
    </row>
    <row r="330" spans="1:7" x14ac:dyDescent="0.45">
      <c r="A330" s="3" t="s">
        <v>228</v>
      </c>
      <c r="B330" s="3">
        <v>0</v>
      </c>
      <c r="C330" s="3">
        <v>0</v>
      </c>
      <c r="D330" s="3">
        <v>0</v>
      </c>
      <c r="E330" s="3">
        <v>0</v>
      </c>
      <c r="F330" s="2">
        <f>VLOOKUP(Reach4[[#This Row],[Station]],'[2]Reach and Share'!$A$2:$B$562,2,0)</f>
        <v>0</v>
      </c>
      <c r="G330" s="2">
        <f>Reach4[[#This Row],[Q1''2025]]-Reach4[[#This Row],[Q4''2024]]</f>
        <v>0</v>
      </c>
    </row>
    <row r="331" spans="1:7" x14ac:dyDescent="0.45">
      <c r="A331" s="3" t="s">
        <v>220</v>
      </c>
      <c r="B331" s="3">
        <v>0</v>
      </c>
      <c r="C331" s="3">
        <v>0</v>
      </c>
      <c r="D331" s="3">
        <v>0</v>
      </c>
      <c r="E331" s="3">
        <v>0</v>
      </c>
      <c r="F331" s="2">
        <f>VLOOKUP(Reach4[[#This Row],[Station]],'[2]Reach and Share'!$A$2:$B$562,2,0)</f>
        <v>0</v>
      </c>
      <c r="G331" s="2">
        <f>Reach4[[#This Row],[Q1''2025]]-Reach4[[#This Row],[Q4''2024]]</f>
        <v>0</v>
      </c>
    </row>
    <row r="332" spans="1:7" x14ac:dyDescent="0.45">
      <c r="A332" s="3" t="s">
        <v>439</v>
      </c>
      <c r="B332" s="3"/>
      <c r="C332" s="3">
        <v>0</v>
      </c>
      <c r="D332" s="3">
        <v>0</v>
      </c>
      <c r="E332" s="3">
        <v>0</v>
      </c>
      <c r="F332" s="2">
        <f>VLOOKUP(Reach4[[#This Row],[Station]],'[2]Reach and Share'!$A$2:$B$562,2,0)</f>
        <v>0</v>
      </c>
      <c r="G332" s="2">
        <f>Reach4[[#This Row],[Q1''2025]]-Reach4[[#This Row],[Q4''2024]]</f>
        <v>0</v>
      </c>
    </row>
    <row r="333" spans="1:7" x14ac:dyDescent="0.45">
      <c r="A333" s="3" t="s">
        <v>81</v>
      </c>
      <c r="B333" s="3">
        <v>0</v>
      </c>
      <c r="C333" s="3">
        <v>0</v>
      </c>
      <c r="D333" s="3">
        <v>0</v>
      </c>
      <c r="E333" s="3">
        <v>0</v>
      </c>
      <c r="F333" s="2">
        <f>VLOOKUP(Reach4[[#This Row],[Station]],'[2]Reach and Share'!$A$2:$B$562,2,0)</f>
        <v>0</v>
      </c>
      <c r="G333" s="2">
        <f>Reach4[[#This Row],[Q1''2025]]-Reach4[[#This Row],[Q4''2024]]</f>
        <v>0</v>
      </c>
    </row>
    <row r="334" spans="1:7" x14ac:dyDescent="0.45">
      <c r="A334" s="3" t="s">
        <v>49</v>
      </c>
      <c r="B334" s="3">
        <v>2.5999999999999999E-3</v>
      </c>
      <c r="C334" s="3">
        <v>0</v>
      </c>
      <c r="D334" s="3">
        <v>0</v>
      </c>
      <c r="E334" s="3">
        <v>0</v>
      </c>
      <c r="F334" s="2">
        <f>VLOOKUP(Reach4[[#This Row],[Station]],'[2]Reach and Share'!$A$2:$B$562,2,0)</f>
        <v>0</v>
      </c>
      <c r="G334" s="2">
        <f>Reach4[[#This Row],[Q1''2025]]-Reach4[[#This Row],[Q4''2024]]</f>
        <v>0</v>
      </c>
    </row>
    <row r="335" spans="1:7" x14ac:dyDescent="0.45">
      <c r="A335" s="3" t="s">
        <v>174</v>
      </c>
      <c r="B335" s="3">
        <v>0</v>
      </c>
      <c r="C335" s="3">
        <v>0</v>
      </c>
      <c r="D335" s="3">
        <v>0</v>
      </c>
      <c r="E335" s="3">
        <v>0</v>
      </c>
      <c r="F335" s="2">
        <f>VLOOKUP(Reach4[[#This Row],[Station]],'[2]Reach and Share'!$A$2:$B$562,2,0)</f>
        <v>0</v>
      </c>
      <c r="G335" s="2">
        <f>Reach4[[#This Row],[Q1''2025]]-Reach4[[#This Row],[Q4''2024]]</f>
        <v>0</v>
      </c>
    </row>
    <row r="336" spans="1:7" x14ac:dyDescent="0.45">
      <c r="A336" s="3" t="s">
        <v>480</v>
      </c>
      <c r="B336" s="3"/>
      <c r="C336" s="3"/>
      <c r="D336" s="3">
        <v>0</v>
      </c>
      <c r="E336" s="3">
        <v>0</v>
      </c>
      <c r="F336" s="2">
        <f>VLOOKUP(Reach4[[#This Row],[Station]],'[2]Reach and Share'!$A$2:$B$562,2,0)</f>
        <v>0</v>
      </c>
      <c r="G336" s="2">
        <f>Reach4[[#This Row],[Q1''2025]]-Reach4[[#This Row],[Q4''2024]]</f>
        <v>0</v>
      </c>
    </row>
    <row r="337" spans="1:7" x14ac:dyDescent="0.45">
      <c r="A337" s="3" t="s">
        <v>262</v>
      </c>
      <c r="B337" s="3">
        <v>0</v>
      </c>
      <c r="C337" s="3">
        <v>0</v>
      </c>
      <c r="D337" s="3">
        <v>0</v>
      </c>
      <c r="E337" s="3">
        <v>0</v>
      </c>
      <c r="F337" s="2">
        <f>VLOOKUP(Reach4[[#This Row],[Station]],'[2]Reach and Share'!$A$2:$B$562,2,0)</f>
        <v>0</v>
      </c>
      <c r="G337" s="2">
        <f>Reach4[[#This Row],[Q1''2025]]-Reach4[[#This Row],[Q4''2024]]</f>
        <v>0</v>
      </c>
    </row>
    <row r="338" spans="1:7" x14ac:dyDescent="0.45">
      <c r="A338" s="3" t="s">
        <v>185</v>
      </c>
      <c r="B338" s="3">
        <v>0</v>
      </c>
      <c r="C338" s="3">
        <v>0</v>
      </c>
      <c r="D338" s="3">
        <v>0</v>
      </c>
      <c r="E338" s="3">
        <v>0</v>
      </c>
      <c r="F338" s="2">
        <f>VLOOKUP(Reach4[[#This Row],[Station]],'[2]Reach and Share'!$A$2:$B$562,2,0)</f>
        <v>0</v>
      </c>
      <c r="G338" s="2">
        <f>Reach4[[#This Row],[Q1''2025]]-Reach4[[#This Row],[Q4''2024]]</f>
        <v>0</v>
      </c>
    </row>
    <row r="339" spans="1:7" x14ac:dyDescent="0.45">
      <c r="A339" s="3" t="s">
        <v>231</v>
      </c>
      <c r="B339" s="3">
        <v>0</v>
      </c>
      <c r="C339" s="3">
        <v>0</v>
      </c>
      <c r="D339" s="3">
        <v>0</v>
      </c>
      <c r="E339" s="3">
        <v>0</v>
      </c>
      <c r="F339" s="2">
        <f>VLOOKUP(Reach4[[#This Row],[Station]],'[2]Reach and Share'!$A$2:$B$562,2,0)</f>
        <v>0</v>
      </c>
      <c r="G339" s="2">
        <f>Reach4[[#This Row],[Q1''2025]]-Reach4[[#This Row],[Q4''2024]]</f>
        <v>0</v>
      </c>
    </row>
    <row r="340" spans="1:7" x14ac:dyDescent="0.45">
      <c r="A340" s="3" t="s">
        <v>498</v>
      </c>
      <c r="B340" s="3"/>
      <c r="C340" s="3"/>
      <c r="D340" s="3"/>
      <c r="E340" s="3">
        <v>0</v>
      </c>
      <c r="F340" s="2">
        <f>VLOOKUP(Reach4[[#This Row],[Station]],'[2]Reach and Share'!$A$2:$B$562,2,0)</f>
        <v>0</v>
      </c>
      <c r="G340" s="2">
        <f>Reach4[[#This Row],[Q1''2025]]-Reach4[[#This Row],[Q4''2024]]</f>
        <v>0</v>
      </c>
    </row>
    <row r="341" spans="1:7" x14ac:dyDescent="0.45">
      <c r="A341" s="3" t="s">
        <v>263</v>
      </c>
      <c r="B341" s="3">
        <v>0</v>
      </c>
      <c r="C341" s="3">
        <v>0</v>
      </c>
      <c r="D341" s="3">
        <v>0</v>
      </c>
      <c r="E341" s="3">
        <v>0</v>
      </c>
      <c r="F341" s="2">
        <f>VLOOKUP(Reach4[[#This Row],[Station]],'[2]Reach and Share'!$A$2:$B$562,2,0)</f>
        <v>0</v>
      </c>
      <c r="G341" s="2">
        <f>Reach4[[#This Row],[Q1''2025]]-Reach4[[#This Row],[Q4''2024]]</f>
        <v>0</v>
      </c>
    </row>
    <row r="342" spans="1:7" x14ac:dyDescent="0.45">
      <c r="A342" s="3" t="s">
        <v>336</v>
      </c>
      <c r="B342" s="3">
        <v>0</v>
      </c>
      <c r="C342" s="3">
        <v>0</v>
      </c>
      <c r="D342" s="3">
        <v>0</v>
      </c>
      <c r="E342" s="3">
        <v>0</v>
      </c>
      <c r="F342" s="2">
        <f>VLOOKUP(Reach4[[#This Row],[Station]],'[2]Reach and Share'!$A$2:$B$562,2,0)</f>
        <v>0</v>
      </c>
      <c r="G342" s="2">
        <f>Reach4[[#This Row],[Q1''2025]]-Reach4[[#This Row],[Q4''2024]]</f>
        <v>0</v>
      </c>
    </row>
    <row r="343" spans="1:7" x14ac:dyDescent="0.45">
      <c r="A343" s="3" t="s">
        <v>152</v>
      </c>
      <c r="B343" s="3">
        <v>0</v>
      </c>
      <c r="C343" s="3">
        <v>0</v>
      </c>
      <c r="D343" s="3">
        <v>0</v>
      </c>
      <c r="E343" s="3">
        <v>0</v>
      </c>
      <c r="F343" s="2">
        <f>VLOOKUP(Reach4[[#This Row],[Station]],'[2]Reach and Share'!$A$2:$B$562,2,0)</f>
        <v>0</v>
      </c>
      <c r="G343" s="2">
        <f>Reach4[[#This Row],[Q1''2025]]-Reach4[[#This Row],[Q4''2024]]</f>
        <v>0</v>
      </c>
    </row>
    <row r="344" spans="1:7" x14ac:dyDescent="0.45">
      <c r="A344" s="3" t="s">
        <v>307</v>
      </c>
      <c r="B344" s="3">
        <v>0</v>
      </c>
      <c r="C344" s="3">
        <v>0</v>
      </c>
      <c r="D344" s="3">
        <v>0</v>
      </c>
      <c r="E344" s="3">
        <v>0</v>
      </c>
      <c r="F344" s="2">
        <f>VLOOKUP(Reach4[[#This Row],[Station]],'[2]Reach and Share'!$A$2:$B$562,2,0)</f>
        <v>0</v>
      </c>
      <c r="G344" s="2">
        <f>Reach4[[#This Row],[Q1''2025]]-Reach4[[#This Row],[Q4''2024]]</f>
        <v>0</v>
      </c>
    </row>
    <row r="345" spans="1:7" x14ac:dyDescent="0.45">
      <c r="A345" s="3" t="s">
        <v>488</v>
      </c>
      <c r="B345" s="3"/>
      <c r="C345" s="3"/>
      <c r="D345" s="3">
        <v>0</v>
      </c>
      <c r="E345" s="3">
        <v>0</v>
      </c>
      <c r="F345" s="2">
        <f>VLOOKUP(Reach4[[#This Row],[Station]],'[2]Reach and Share'!$A$2:$B$562,2,0)</f>
        <v>0</v>
      </c>
      <c r="G345" s="2">
        <f>Reach4[[#This Row],[Q1''2025]]-Reach4[[#This Row],[Q4''2024]]</f>
        <v>0</v>
      </c>
    </row>
    <row r="346" spans="1:7" x14ac:dyDescent="0.45">
      <c r="A346" s="3" t="s">
        <v>308</v>
      </c>
      <c r="B346" s="3">
        <v>0</v>
      </c>
      <c r="C346" s="3">
        <v>0</v>
      </c>
      <c r="D346" s="3">
        <v>5.9999999999999995E-4</v>
      </c>
      <c r="E346" s="3">
        <v>0</v>
      </c>
      <c r="F346" s="2">
        <f>VLOOKUP(Reach4[[#This Row],[Station]],'[2]Reach and Share'!$A$2:$B$562,2,0)</f>
        <v>0</v>
      </c>
      <c r="G346" s="2">
        <f>Reach4[[#This Row],[Q1''2025]]-Reach4[[#This Row],[Q4''2024]]</f>
        <v>0</v>
      </c>
    </row>
    <row r="347" spans="1:7" x14ac:dyDescent="0.45">
      <c r="A347" s="3" t="s">
        <v>149</v>
      </c>
      <c r="B347" s="3">
        <v>0</v>
      </c>
      <c r="C347" s="3">
        <v>0</v>
      </c>
      <c r="D347" s="3">
        <v>0</v>
      </c>
      <c r="E347" s="3">
        <v>0</v>
      </c>
      <c r="F347" s="2">
        <f>VLOOKUP(Reach4[[#This Row],[Station]],'[2]Reach and Share'!$A$2:$B$562,2,0)</f>
        <v>0</v>
      </c>
      <c r="G347" s="2">
        <f>Reach4[[#This Row],[Q1''2025]]-Reach4[[#This Row],[Q4''2024]]</f>
        <v>0</v>
      </c>
    </row>
    <row r="348" spans="1:7" x14ac:dyDescent="0.45">
      <c r="A348" s="3" t="s">
        <v>310</v>
      </c>
      <c r="B348" s="3">
        <v>0</v>
      </c>
      <c r="C348" s="3">
        <v>0</v>
      </c>
      <c r="D348" s="3">
        <v>0</v>
      </c>
      <c r="E348" s="3">
        <v>0</v>
      </c>
      <c r="F348" s="2">
        <f>VLOOKUP(Reach4[[#This Row],[Station]],'[2]Reach and Share'!$A$2:$B$562,2,0)</f>
        <v>0</v>
      </c>
      <c r="G348" s="2">
        <f>Reach4[[#This Row],[Q1''2025]]-Reach4[[#This Row],[Q4''2024]]</f>
        <v>0</v>
      </c>
    </row>
    <row r="349" spans="1:7" x14ac:dyDescent="0.45">
      <c r="A349" s="3" t="s">
        <v>309</v>
      </c>
      <c r="B349" s="3">
        <v>0</v>
      </c>
      <c r="C349" s="3">
        <v>0</v>
      </c>
      <c r="D349" s="3">
        <v>0</v>
      </c>
      <c r="E349" s="3">
        <v>0</v>
      </c>
      <c r="F349" s="2">
        <f>VLOOKUP(Reach4[[#This Row],[Station]],'[2]Reach and Share'!$A$2:$B$562,2,0)</f>
        <v>0</v>
      </c>
      <c r="G349" s="2">
        <f>Reach4[[#This Row],[Q1''2025]]-Reach4[[#This Row],[Q4''2024]]</f>
        <v>0</v>
      </c>
    </row>
    <row r="350" spans="1:7" x14ac:dyDescent="0.45">
      <c r="A350" s="3" t="s">
        <v>304</v>
      </c>
      <c r="B350" s="3">
        <v>0</v>
      </c>
      <c r="C350" s="3">
        <v>0</v>
      </c>
      <c r="D350" s="3">
        <v>0</v>
      </c>
      <c r="E350" s="3">
        <v>0</v>
      </c>
      <c r="F350" s="2">
        <f>VLOOKUP(Reach4[[#This Row],[Station]],'[2]Reach and Share'!$A$2:$B$562,2,0)</f>
        <v>0</v>
      </c>
      <c r="G350" s="2">
        <f>Reach4[[#This Row],[Q1''2025]]-Reach4[[#This Row],[Q4''2024]]</f>
        <v>0</v>
      </c>
    </row>
    <row r="351" spans="1:7" x14ac:dyDescent="0.45">
      <c r="A351" s="3" t="s">
        <v>16</v>
      </c>
      <c r="B351" s="3">
        <v>0</v>
      </c>
      <c r="C351" s="3">
        <v>0</v>
      </c>
      <c r="D351" s="3">
        <v>0</v>
      </c>
      <c r="E351" s="3">
        <v>0</v>
      </c>
      <c r="F351" s="2">
        <f>VLOOKUP(Reach4[[#This Row],[Station]],'[2]Reach and Share'!$A$2:$B$562,2,0)</f>
        <v>0</v>
      </c>
      <c r="G351" s="2">
        <f>Reach4[[#This Row],[Q1''2025]]-Reach4[[#This Row],[Q4''2024]]</f>
        <v>0</v>
      </c>
    </row>
    <row r="352" spans="1:7" x14ac:dyDescent="0.45">
      <c r="A352" s="3" t="s">
        <v>235</v>
      </c>
      <c r="B352" s="3">
        <v>0</v>
      </c>
      <c r="C352" s="3">
        <v>0</v>
      </c>
      <c r="D352" s="3">
        <v>0</v>
      </c>
      <c r="E352" s="3">
        <v>0</v>
      </c>
      <c r="F352" s="2">
        <f>VLOOKUP(Reach4[[#This Row],[Station]],'[2]Reach and Share'!$A$2:$B$562,2,0)</f>
        <v>0</v>
      </c>
      <c r="G352" s="2">
        <f>Reach4[[#This Row],[Q1''2025]]-Reach4[[#This Row],[Q4''2024]]</f>
        <v>0</v>
      </c>
    </row>
    <row r="353" spans="1:7" x14ac:dyDescent="0.45">
      <c r="A353" s="3" t="s">
        <v>301</v>
      </c>
      <c r="B353" s="3">
        <v>0</v>
      </c>
      <c r="C353" s="3">
        <v>0</v>
      </c>
      <c r="D353" s="3">
        <v>0</v>
      </c>
      <c r="E353" s="3">
        <v>0</v>
      </c>
      <c r="F353" s="2">
        <f>VLOOKUP(Reach4[[#This Row],[Station]],'[2]Reach and Share'!$A$2:$B$562,2,0)</f>
        <v>0</v>
      </c>
      <c r="G353" s="2">
        <f>Reach4[[#This Row],[Q1''2025]]-Reach4[[#This Row],[Q4''2024]]</f>
        <v>0</v>
      </c>
    </row>
    <row r="354" spans="1:7" x14ac:dyDescent="0.45">
      <c r="A354" s="3" t="s">
        <v>302</v>
      </c>
      <c r="B354" s="3">
        <v>0</v>
      </c>
      <c r="C354" s="3">
        <v>0</v>
      </c>
      <c r="D354" s="3">
        <v>0</v>
      </c>
      <c r="E354" s="3">
        <v>0</v>
      </c>
      <c r="F354" s="2">
        <f>VLOOKUP(Reach4[[#This Row],[Station]],'[2]Reach and Share'!$A$2:$B$562,2,0)</f>
        <v>0</v>
      </c>
      <c r="G354" s="2">
        <f>Reach4[[#This Row],[Q1''2025]]-Reach4[[#This Row],[Q4''2024]]</f>
        <v>0</v>
      </c>
    </row>
    <row r="355" spans="1:7" x14ac:dyDescent="0.45">
      <c r="A355" s="3" t="s">
        <v>80</v>
      </c>
      <c r="B355" s="3">
        <v>0</v>
      </c>
      <c r="C355" s="3">
        <v>0</v>
      </c>
      <c r="D355" s="3">
        <v>0</v>
      </c>
      <c r="E355" s="3">
        <v>0</v>
      </c>
      <c r="F355" s="2">
        <f>VLOOKUP(Reach4[[#This Row],[Station]],'[2]Reach and Share'!$A$2:$B$562,2,0)</f>
        <v>0</v>
      </c>
      <c r="G355" s="2">
        <f>Reach4[[#This Row],[Q1''2025]]-Reach4[[#This Row],[Q4''2024]]</f>
        <v>0</v>
      </c>
    </row>
    <row r="356" spans="1:7" x14ac:dyDescent="0.45">
      <c r="A356" s="3" t="s">
        <v>499</v>
      </c>
      <c r="B356" s="3"/>
      <c r="C356" s="3"/>
      <c r="D356" s="3"/>
      <c r="E356" s="3">
        <v>0</v>
      </c>
      <c r="F356" s="2">
        <f>VLOOKUP(Reach4[[#This Row],[Station]],'[2]Reach and Share'!$A$2:$B$562,2,0)</f>
        <v>0</v>
      </c>
      <c r="G356" s="2">
        <f>Reach4[[#This Row],[Q1''2025]]-Reach4[[#This Row],[Q4''2024]]</f>
        <v>0</v>
      </c>
    </row>
    <row r="357" spans="1:7" x14ac:dyDescent="0.45">
      <c r="A357" s="3" t="s">
        <v>312</v>
      </c>
      <c r="B357" s="3">
        <v>0</v>
      </c>
      <c r="C357" s="3">
        <v>0</v>
      </c>
      <c r="D357" s="3">
        <v>0</v>
      </c>
      <c r="E357" s="3">
        <v>0</v>
      </c>
      <c r="F357" s="2">
        <f>VLOOKUP(Reach4[[#This Row],[Station]],'[2]Reach and Share'!$A$2:$B$562,2,0)</f>
        <v>0</v>
      </c>
      <c r="G357" s="2">
        <f>Reach4[[#This Row],[Q1''2025]]-Reach4[[#This Row],[Q4''2024]]</f>
        <v>0</v>
      </c>
    </row>
    <row r="358" spans="1:7" x14ac:dyDescent="0.45">
      <c r="A358" s="3" t="s">
        <v>505</v>
      </c>
      <c r="B358" s="3"/>
      <c r="C358" s="3"/>
      <c r="D358" s="3"/>
      <c r="E358" s="3">
        <v>0</v>
      </c>
      <c r="F358" s="2">
        <f>VLOOKUP(Reach4[[#This Row],[Station]],'[2]Reach and Share'!$A$2:$B$562,2,0)</f>
        <v>0</v>
      </c>
      <c r="G358" s="2">
        <f>Reach4[[#This Row],[Q1''2025]]-Reach4[[#This Row],[Q4''2024]]</f>
        <v>0</v>
      </c>
    </row>
    <row r="359" spans="1:7" x14ac:dyDescent="0.45">
      <c r="A359" s="3" t="s">
        <v>513</v>
      </c>
      <c r="B359" s="3"/>
      <c r="C359" s="3"/>
      <c r="D359" s="3"/>
      <c r="E359" s="3">
        <v>0</v>
      </c>
      <c r="F359" s="2">
        <f>VLOOKUP(Reach4[[#This Row],[Station]],'[2]Reach and Share'!$A$2:$B$562,2,0)</f>
        <v>0</v>
      </c>
      <c r="G359" s="2">
        <f>Reach4[[#This Row],[Q1''2025]]-Reach4[[#This Row],[Q4''2024]]</f>
        <v>0</v>
      </c>
    </row>
    <row r="360" spans="1:7" x14ac:dyDescent="0.45">
      <c r="A360" s="3" t="s">
        <v>512</v>
      </c>
      <c r="B360" s="3"/>
      <c r="C360" s="3"/>
      <c r="D360" s="3"/>
      <c r="E360" s="3">
        <v>0</v>
      </c>
      <c r="F360" s="2">
        <f>VLOOKUP(Reach4[[#This Row],[Station]],'[2]Reach and Share'!$A$2:$B$562,2,0)</f>
        <v>0</v>
      </c>
      <c r="G360" s="2">
        <f>Reach4[[#This Row],[Q1''2025]]-Reach4[[#This Row],[Q4''2024]]</f>
        <v>0</v>
      </c>
    </row>
    <row r="361" spans="1:7" x14ac:dyDescent="0.45">
      <c r="A361" s="3" t="s">
        <v>306</v>
      </c>
      <c r="B361" s="3">
        <v>0</v>
      </c>
      <c r="C361" s="3">
        <v>0</v>
      </c>
      <c r="D361" s="3">
        <v>0</v>
      </c>
      <c r="E361" s="3">
        <v>0</v>
      </c>
      <c r="F361" s="2">
        <f>VLOOKUP(Reach4[[#This Row],[Station]],'[2]Reach and Share'!$A$2:$B$562,2,0)</f>
        <v>0</v>
      </c>
      <c r="G361" s="2">
        <f>Reach4[[#This Row],[Q1''2025]]-Reach4[[#This Row],[Q4''2024]]</f>
        <v>0</v>
      </c>
    </row>
    <row r="362" spans="1:7" x14ac:dyDescent="0.45">
      <c r="A362" s="3" t="s">
        <v>84</v>
      </c>
      <c r="B362" s="3">
        <v>0</v>
      </c>
      <c r="C362" s="3">
        <v>0</v>
      </c>
      <c r="D362" s="3">
        <v>0</v>
      </c>
      <c r="E362" s="3">
        <v>0</v>
      </c>
      <c r="F362" s="2">
        <f>VLOOKUP(Reach4[[#This Row],[Station]],'[2]Reach and Share'!$A$2:$B$562,2,0)</f>
        <v>0</v>
      </c>
      <c r="G362" s="2">
        <f>Reach4[[#This Row],[Q1''2025]]-Reach4[[#This Row],[Q4''2024]]</f>
        <v>0</v>
      </c>
    </row>
    <row r="363" spans="1:7" x14ac:dyDescent="0.45">
      <c r="A363" s="3" t="s">
        <v>311</v>
      </c>
      <c r="B363" s="3">
        <v>0</v>
      </c>
      <c r="C363" s="3">
        <v>0</v>
      </c>
      <c r="D363" s="3">
        <v>0</v>
      </c>
      <c r="E363" s="3">
        <v>0</v>
      </c>
      <c r="F363" s="2">
        <f>VLOOKUP(Reach4[[#This Row],[Station]],'[2]Reach and Share'!$A$2:$B$562,2,0)</f>
        <v>0</v>
      </c>
      <c r="G363" s="2">
        <f>Reach4[[#This Row],[Q1''2025]]-Reach4[[#This Row],[Q4''2024]]</f>
        <v>0</v>
      </c>
    </row>
    <row r="364" spans="1:7" x14ac:dyDescent="0.45">
      <c r="A364" s="3" t="s">
        <v>487</v>
      </c>
      <c r="B364" s="3"/>
      <c r="C364" s="3"/>
      <c r="D364" s="3">
        <v>0</v>
      </c>
      <c r="E364" s="3">
        <v>0</v>
      </c>
      <c r="F364" s="2">
        <f>VLOOKUP(Reach4[[#This Row],[Station]],'[2]Reach and Share'!$A$2:$B$562,2,0)</f>
        <v>0</v>
      </c>
      <c r="G364" s="2">
        <f>Reach4[[#This Row],[Q1''2025]]-Reach4[[#This Row],[Q4''2024]]</f>
        <v>0</v>
      </c>
    </row>
    <row r="365" spans="1:7" x14ac:dyDescent="0.45">
      <c r="A365" s="3" t="s">
        <v>89</v>
      </c>
      <c r="B365" s="3">
        <v>0</v>
      </c>
      <c r="C365" s="3">
        <v>0</v>
      </c>
      <c r="D365" s="3">
        <v>0</v>
      </c>
      <c r="E365" s="3">
        <v>0</v>
      </c>
      <c r="F365" s="2">
        <f>VLOOKUP(Reach4[[#This Row],[Station]],'[2]Reach and Share'!$A$2:$B$562,2,0)</f>
        <v>0</v>
      </c>
      <c r="G365" s="2">
        <f>Reach4[[#This Row],[Q1''2025]]-Reach4[[#This Row],[Q4''2024]]</f>
        <v>0</v>
      </c>
    </row>
    <row r="366" spans="1:7" x14ac:dyDescent="0.45">
      <c r="A366" s="3" t="s">
        <v>486</v>
      </c>
      <c r="B366" s="3"/>
      <c r="C366" s="3"/>
      <c r="D366" s="3">
        <v>0</v>
      </c>
      <c r="E366" s="3">
        <v>0</v>
      </c>
      <c r="F366" s="2">
        <f>VLOOKUP(Reach4[[#This Row],[Station]],'[2]Reach and Share'!$A$2:$B$562,2,0)</f>
        <v>0</v>
      </c>
      <c r="G366" s="2">
        <f>Reach4[[#This Row],[Q1''2025]]-Reach4[[#This Row],[Q4''2024]]</f>
        <v>0</v>
      </c>
    </row>
    <row r="367" spans="1:7" x14ac:dyDescent="0.45">
      <c r="A367" s="3" t="s">
        <v>85</v>
      </c>
      <c r="B367" s="3">
        <v>0</v>
      </c>
      <c r="C367" s="3">
        <v>0</v>
      </c>
      <c r="D367" s="3">
        <v>0</v>
      </c>
      <c r="E367" s="3">
        <v>0</v>
      </c>
      <c r="F367" s="2">
        <f>VLOOKUP(Reach4[[#This Row],[Station]],'[2]Reach and Share'!$A$2:$B$562,2,0)</f>
        <v>0</v>
      </c>
      <c r="G367" s="2">
        <f>Reach4[[#This Row],[Q1''2025]]-Reach4[[#This Row],[Q4''2024]]</f>
        <v>0</v>
      </c>
    </row>
    <row r="368" spans="1:7" x14ac:dyDescent="0.45">
      <c r="A368" s="3" t="s">
        <v>75</v>
      </c>
      <c r="B368" s="3">
        <v>0</v>
      </c>
      <c r="C368" s="3">
        <v>0</v>
      </c>
      <c r="D368" s="3">
        <v>0</v>
      </c>
      <c r="E368" s="3">
        <v>0</v>
      </c>
      <c r="F368" s="2">
        <f>VLOOKUP(Reach4[[#This Row],[Station]],'[2]Reach and Share'!$A$2:$B$562,2,0)</f>
        <v>0</v>
      </c>
      <c r="G368" s="2">
        <f>Reach4[[#This Row],[Q1''2025]]-Reach4[[#This Row],[Q4''2024]]</f>
        <v>0</v>
      </c>
    </row>
    <row r="369" spans="1:7" x14ac:dyDescent="0.45">
      <c r="A369" s="3" t="s">
        <v>300</v>
      </c>
      <c r="B369" s="3">
        <v>0</v>
      </c>
      <c r="C369" s="3">
        <v>0</v>
      </c>
      <c r="D369" s="3">
        <v>0</v>
      </c>
      <c r="E369" s="3">
        <v>0</v>
      </c>
      <c r="F369" s="2">
        <f>VLOOKUP(Reach4[[#This Row],[Station]],'[2]Reach and Share'!$A$2:$B$562,2,0)</f>
        <v>0</v>
      </c>
      <c r="G369" s="2">
        <f>Reach4[[#This Row],[Q1''2025]]-Reach4[[#This Row],[Q4''2024]]</f>
        <v>0</v>
      </c>
    </row>
    <row r="370" spans="1:7" x14ac:dyDescent="0.45">
      <c r="A370" s="3" t="s">
        <v>176</v>
      </c>
      <c r="B370" s="3">
        <v>0</v>
      </c>
      <c r="C370" s="3">
        <v>0</v>
      </c>
      <c r="D370" s="3">
        <v>0</v>
      </c>
      <c r="E370" s="3">
        <v>0</v>
      </c>
      <c r="F370" s="2">
        <f>VLOOKUP(Reach4[[#This Row],[Station]],'[2]Reach and Share'!$A$2:$B$562,2,0)</f>
        <v>0</v>
      </c>
      <c r="G370" s="2">
        <f>Reach4[[#This Row],[Q1''2025]]-Reach4[[#This Row],[Q4''2024]]</f>
        <v>0</v>
      </c>
    </row>
    <row r="371" spans="1:7" x14ac:dyDescent="0.45">
      <c r="A371" s="3" t="s">
        <v>333</v>
      </c>
      <c r="B371" s="3">
        <v>0</v>
      </c>
      <c r="C371" s="3">
        <v>0</v>
      </c>
      <c r="D371" s="3">
        <v>0</v>
      </c>
      <c r="E371" s="3">
        <v>0</v>
      </c>
      <c r="F371" s="2">
        <f>VLOOKUP(Reach4[[#This Row],[Station]],'[2]Reach and Share'!$A$2:$B$562,2,0)</f>
        <v>0</v>
      </c>
      <c r="G371" s="2">
        <f>Reach4[[#This Row],[Q1''2025]]-Reach4[[#This Row],[Q4''2024]]</f>
        <v>0</v>
      </c>
    </row>
    <row r="372" spans="1:7" x14ac:dyDescent="0.45">
      <c r="A372" s="3" t="s">
        <v>43</v>
      </c>
      <c r="B372" s="3">
        <v>0</v>
      </c>
      <c r="C372" s="3">
        <v>0</v>
      </c>
      <c r="D372" s="3">
        <v>0</v>
      </c>
      <c r="E372" s="3">
        <v>0</v>
      </c>
      <c r="F372" s="2">
        <f>VLOOKUP(Reach4[[#This Row],[Station]],'[2]Reach and Share'!$A$2:$B$562,2,0)</f>
        <v>0</v>
      </c>
      <c r="G372" s="2">
        <f>Reach4[[#This Row],[Q1''2025]]-Reach4[[#This Row],[Q4''2024]]</f>
        <v>0</v>
      </c>
    </row>
    <row r="373" spans="1:7" x14ac:dyDescent="0.45">
      <c r="A373" s="3" t="s">
        <v>449</v>
      </c>
      <c r="B373" s="3"/>
      <c r="C373" s="3">
        <v>0</v>
      </c>
      <c r="D373" s="3">
        <v>0</v>
      </c>
      <c r="E373" s="3">
        <v>0</v>
      </c>
      <c r="F373" s="2">
        <f>VLOOKUP(Reach4[[#This Row],[Station]],'[2]Reach and Share'!$A$2:$B$562,2,0)</f>
        <v>0</v>
      </c>
      <c r="G373" s="2">
        <f>Reach4[[#This Row],[Q1''2025]]-Reach4[[#This Row],[Q4''2024]]</f>
        <v>0</v>
      </c>
    </row>
    <row r="374" spans="1:7" x14ac:dyDescent="0.45">
      <c r="A374" s="3" t="s">
        <v>38</v>
      </c>
      <c r="B374" s="3">
        <v>0</v>
      </c>
      <c r="C374" s="3">
        <v>0</v>
      </c>
      <c r="D374" s="3">
        <v>0</v>
      </c>
      <c r="E374" s="3">
        <v>0</v>
      </c>
      <c r="F374" s="2">
        <f>VLOOKUP(Reach4[[#This Row],[Station]],'[2]Reach and Share'!$A$2:$B$562,2,0)</f>
        <v>0</v>
      </c>
      <c r="G374" s="2">
        <f>Reach4[[#This Row],[Q1''2025]]-Reach4[[#This Row],[Q4''2024]]</f>
        <v>0</v>
      </c>
    </row>
    <row r="375" spans="1:7" x14ac:dyDescent="0.45">
      <c r="A375" s="3" t="s">
        <v>151</v>
      </c>
      <c r="B375" s="3">
        <v>0</v>
      </c>
      <c r="C375" s="3">
        <v>0</v>
      </c>
      <c r="D375" s="3">
        <v>0</v>
      </c>
      <c r="E375" s="3">
        <v>0</v>
      </c>
      <c r="F375" s="2">
        <f>VLOOKUP(Reach4[[#This Row],[Station]],'[2]Reach and Share'!$A$2:$B$562,2,0)</f>
        <v>0</v>
      </c>
      <c r="G375" s="2">
        <f>Reach4[[#This Row],[Q1''2025]]-Reach4[[#This Row],[Q4''2024]]</f>
        <v>0</v>
      </c>
    </row>
    <row r="376" spans="1:7" x14ac:dyDescent="0.45">
      <c r="A376" s="3" t="s">
        <v>461</v>
      </c>
      <c r="B376" s="3"/>
      <c r="C376" s="3"/>
      <c r="D376" s="3">
        <v>0</v>
      </c>
      <c r="E376" s="3">
        <v>0</v>
      </c>
      <c r="F376" s="2">
        <f>VLOOKUP(Reach4[[#This Row],[Station]],'[2]Reach and Share'!$A$2:$B$562,2,0)</f>
        <v>0</v>
      </c>
      <c r="G376" s="2">
        <f>Reach4[[#This Row],[Q1''2025]]-Reach4[[#This Row],[Q4''2024]]</f>
        <v>0</v>
      </c>
    </row>
    <row r="377" spans="1:7" x14ac:dyDescent="0.45">
      <c r="A377" s="3" t="s">
        <v>90</v>
      </c>
      <c r="B377" s="3">
        <v>0</v>
      </c>
      <c r="C377" s="3">
        <v>0</v>
      </c>
      <c r="D377" s="3">
        <v>0</v>
      </c>
      <c r="E377" s="3">
        <v>0</v>
      </c>
      <c r="F377" s="2">
        <f>VLOOKUP(Reach4[[#This Row],[Station]],'[2]Reach and Share'!$A$2:$B$562,2,0)</f>
        <v>0</v>
      </c>
      <c r="G377" s="2">
        <f>Reach4[[#This Row],[Q1''2025]]-Reach4[[#This Row],[Q4''2024]]</f>
        <v>0</v>
      </c>
    </row>
    <row r="378" spans="1:7" x14ac:dyDescent="0.45">
      <c r="A378" s="3" t="s">
        <v>314</v>
      </c>
      <c r="B378" s="3">
        <v>0</v>
      </c>
      <c r="C378" s="3">
        <v>0</v>
      </c>
      <c r="D378" s="3">
        <v>0</v>
      </c>
      <c r="E378" s="3">
        <v>0</v>
      </c>
      <c r="F378" s="2">
        <f>VLOOKUP(Reach4[[#This Row],[Station]],'[2]Reach and Share'!$A$2:$B$562,2,0)</f>
        <v>0</v>
      </c>
      <c r="G378" s="2">
        <f>Reach4[[#This Row],[Q1''2025]]-Reach4[[#This Row],[Q4''2024]]</f>
        <v>0</v>
      </c>
    </row>
    <row r="379" spans="1:7" x14ac:dyDescent="0.45">
      <c r="A379" s="3" t="s">
        <v>232</v>
      </c>
      <c r="B379" s="3">
        <v>0</v>
      </c>
      <c r="C379" s="3">
        <v>0</v>
      </c>
      <c r="D379" s="3">
        <v>0</v>
      </c>
      <c r="E379" s="3">
        <v>0</v>
      </c>
      <c r="F379" s="2">
        <f>VLOOKUP(Reach4[[#This Row],[Station]],'[2]Reach and Share'!$A$2:$B$562,2,0)</f>
        <v>0</v>
      </c>
      <c r="G379" s="2">
        <f>Reach4[[#This Row],[Q1''2025]]-Reach4[[#This Row],[Q4''2024]]</f>
        <v>0</v>
      </c>
    </row>
    <row r="380" spans="1:7" x14ac:dyDescent="0.45">
      <c r="A380" s="3" t="s">
        <v>327</v>
      </c>
      <c r="B380" s="3">
        <v>0</v>
      </c>
      <c r="C380" s="3">
        <v>0</v>
      </c>
      <c r="D380" s="3">
        <v>0</v>
      </c>
      <c r="E380" s="3">
        <v>0</v>
      </c>
      <c r="F380" s="2">
        <f>VLOOKUP(Reach4[[#This Row],[Station]],'[2]Reach and Share'!$A$2:$B$562,2,0)</f>
        <v>0</v>
      </c>
      <c r="G380" s="2">
        <f>Reach4[[#This Row],[Q1''2025]]-Reach4[[#This Row],[Q4''2024]]</f>
        <v>0</v>
      </c>
    </row>
    <row r="381" spans="1:7" x14ac:dyDescent="0.45">
      <c r="A381" s="3" t="s">
        <v>83</v>
      </c>
      <c r="B381" s="3">
        <v>0</v>
      </c>
      <c r="C381" s="3">
        <v>0</v>
      </c>
      <c r="D381" s="3">
        <v>0</v>
      </c>
      <c r="E381" s="3">
        <v>0</v>
      </c>
      <c r="F381" s="2">
        <f>VLOOKUP(Reach4[[#This Row],[Station]],'[2]Reach and Share'!$A$2:$B$562,2,0)</f>
        <v>0</v>
      </c>
      <c r="G381" s="2">
        <f>Reach4[[#This Row],[Q1''2025]]-Reach4[[#This Row],[Q4''2024]]</f>
        <v>0</v>
      </c>
    </row>
    <row r="382" spans="1:7" x14ac:dyDescent="0.45">
      <c r="A382" s="3" t="s">
        <v>194</v>
      </c>
      <c r="B382" s="3">
        <v>0</v>
      </c>
      <c r="C382" s="3">
        <v>0</v>
      </c>
      <c r="D382" s="3">
        <v>0</v>
      </c>
      <c r="E382" s="3">
        <v>0</v>
      </c>
      <c r="F382" s="2">
        <f>VLOOKUP(Reach4[[#This Row],[Station]],'[2]Reach and Share'!$A$2:$B$562,2,0)</f>
        <v>0</v>
      </c>
      <c r="G382" s="2">
        <f>Reach4[[#This Row],[Q1''2025]]-Reach4[[#This Row],[Q4''2024]]</f>
        <v>0</v>
      </c>
    </row>
    <row r="383" spans="1:7" x14ac:dyDescent="0.45">
      <c r="A383" s="3" t="s">
        <v>88</v>
      </c>
      <c r="B383" s="3">
        <v>0</v>
      </c>
      <c r="C383" s="3">
        <v>0</v>
      </c>
      <c r="D383" s="3">
        <v>0</v>
      </c>
      <c r="E383" s="3">
        <v>0</v>
      </c>
      <c r="F383" s="2">
        <f>VLOOKUP(Reach4[[#This Row],[Station]],'[2]Reach and Share'!$A$2:$B$562,2,0)</f>
        <v>0</v>
      </c>
      <c r="G383" s="2">
        <f>Reach4[[#This Row],[Q1''2025]]-Reach4[[#This Row],[Q4''2024]]</f>
        <v>0</v>
      </c>
    </row>
    <row r="384" spans="1:7" x14ac:dyDescent="0.45">
      <c r="A384" s="3" t="s">
        <v>165</v>
      </c>
      <c r="B384" s="3">
        <v>0</v>
      </c>
      <c r="C384" s="3">
        <v>0</v>
      </c>
      <c r="D384" s="3">
        <v>0</v>
      </c>
      <c r="E384" s="3">
        <v>0</v>
      </c>
      <c r="F384" s="2">
        <f>VLOOKUP(Reach4[[#This Row],[Station]],'[2]Reach and Share'!$A$2:$B$562,2,0)</f>
        <v>0</v>
      </c>
      <c r="G384" s="2">
        <f>Reach4[[#This Row],[Q1''2025]]-Reach4[[#This Row],[Q4''2024]]</f>
        <v>0</v>
      </c>
    </row>
    <row r="385" spans="1:7" x14ac:dyDescent="0.45">
      <c r="A385" s="3" t="s">
        <v>296</v>
      </c>
      <c r="B385" s="3">
        <v>0</v>
      </c>
      <c r="C385" s="3">
        <v>0</v>
      </c>
      <c r="D385" s="3">
        <v>0</v>
      </c>
      <c r="E385" s="3">
        <v>0</v>
      </c>
      <c r="F385" s="2">
        <f>VLOOKUP(Reach4[[#This Row],[Station]],'[2]Reach and Share'!$A$2:$B$562,2,0)</f>
        <v>0</v>
      </c>
      <c r="G385" s="2">
        <f>Reach4[[#This Row],[Q1''2025]]-Reach4[[#This Row],[Q4''2024]]</f>
        <v>0</v>
      </c>
    </row>
    <row r="386" spans="1:7" x14ac:dyDescent="0.45">
      <c r="A386" s="3" t="s">
        <v>440</v>
      </c>
      <c r="B386" s="3"/>
      <c r="C386" s="3">
        <v>0</v>
      </c>
      <c r="D386" s="3">
        <v>0</v>
      </c>
      <c r="E386" s="3">
        <v>0</v>
      </c>
      <c r="F386" s="2">
        <f>VLOOKUP(Reach4[[#This Row],[Station]],'[2]Reach and Share'!$A$2:$B$562,2,0)</f>
        <v>0</v>
      </c>
      <c r="G386" s="2">
        <f>Reach4[[#This Row],[Q1''2025]]-Reach4[[#This Row],[Q4''2024]]</f>
        <v>0</v>
      </c>
    </row>
    <row r="387" spans="1:7" x14ac:dyDescent="0.45">
      <c r="A387" s="3" t="s">
        <v>234</v>
      </c>
      <c r="B387" s="3">
        <v>0</v>
      </c>
      <c r="C387" s="3">
        <v>0</v>
      </c>
      <c r="D387" s="3">
        <v>0</v>
      </c>
      <c r="E387" s="3">
        <v>0</v>
      </c>
      <c r="F387" s="2">
        <f>VLOOKUP(Reach4[[#This Row],[Station]],'[2]Reach and Share'!$A$2:$B$562,2,0)</f>
        <v>0</v>
      </c>
      <c r="G387" s="2">
        <f>Reach4[[#This Row],[Q1''2025]]-Reach4[[#This Row],[Q4''2024]]</f>
        <v>0</v>
      </c>
    </row>
    <row r="388" spans="1:7" x14ac:dyDescent="0.45">
      <c r="A388" s="3" t="s">
        <v>297</v>
      </c>
      <c r="B388" s="3">
        <v>0</v>
      </c>
      <c r="C388" s="3">
        <v>0</v>
      </c>
      <c r="D388" s="3">
        <v>0</v>
      </c>
      <c r="E388" s="3">
        <v>0</v>
      </c>
      <c r="F388" s="2">
        <f>VLOOKUP(Reach4[[#This Row],[Station]],'[2]Reach and Share'!$A$2:$B$562,2,0)</f>
        <v>0</v>
      </c>
      <c r="G388" s="2">
        <f>Reach4[[#This Row],[Q1''2025]]-Reach4[[#This Row],[Q4''2024]]</f>
        <v>0</v>
      </c>
    </row>
    <row r="389" spans="1:7" x14ac:dyDescent="0.45">
      <c r="A389" s="3" t="s">
        <v>218</v>
      </c>
      <c r="B389" s="3">
        <v>0</v>
      </c>
      <c r="C389" s="3">
        <v>0</v>
      </c>
      <c r="D389" s="3">
        <v>5.9999999999999995E-4</v>
      </c>
      <c r="E389" s="3">
        <v>0</v>
      </c>
      <c r="F389" s="2">
        <f>VLOOKUP(Reach4[[#This Row],[Station]],'[2]Reach and Share'!$A$2:$B$562,2,0)</f>
        <v>0</v>
      </c>
      <c r="G389" s="2">
        <f>Reach4[[#This Row],[Q1''2025]]-Reach4[[#This Row],[Q4''2024]]</f>
        <v>0</v>
      </c>
    </row>
    <row r="390" spans="1:7" x14ac:dyDescent="0.45">
      <c r="A390" s="3" t="s">
        <v>298</v>
      </c>
      <c r="B390" s="3">
        <v>0</v>
      </c>
      <c r="C390" s="3">
        <v>0</v>
      </c>
      <c r="D390" s="3">
        <v>0</v>
      </c>
      <c r="E390" s="3">
        <v>0</v>
      </c>
      <c r="F390" s="2">
        <f>VLOOKUP(Reach4[[#This Row],[Station]],'[2]Reach and Share'!$A$2:$B$562,2,0)</f>
        <v>0</v>
      </c>
      <c r="G390" s="2">
        <f>Reach4[[#This Row],[Q1''2025]]-Reach4[[#This Row],[Q4''2024]]</f>
        <v>0</v>
      </c>
    </row>
    <row r="391" spans="1:7" x14ac:dyDescent="0.45">
      <c r="A391" s="3" t="s">
        <v>157</v>
      </c>
      <c r="B391" s="3">
        <v>0</v>
      </c>
      <c r="C391" s="3">
        <v>0</v>
      </c>
      <c r="D391" s="3">
        <v>0</v>
      </c>
      <c r="E391" s="3">
        <v>0</v>
      </c>
      <c r="F391" s="2">
        <f>VLOOKUP(Reach4[[#This Row],[Station]],'[2]Reach and Share'!$A$2:$B$562,2,0)</f>
        <v>0</v>
      </c>
      <c r="G391" s="2">
        <f>Reach4[[#This Row],[Q1''2025]]-Reach4[[#This Row],[Q4''2024]]</f>
        <v>0</v>
      </c>
    </row>
    <row r="392" spans="1:7" x14ac:dyDescent="0.45">
      <c r="A392" s="3" t="s">
        <v>294</v>
      </c>
      <c r="B392" s="3">
        <v>0</v>
      </c>
      <c r="C392" s="3">
        <v>0</v>
      </c>
      <c r="D392" s="3">
        <v>0</v>
      </c>
      <c r="E392" s="3">
        <v>0</v>
      </c>
      <c r="F392" s="2">
        <f>VLOOKUP(Reach4[[#This Row],[Station]],'[2]Reach and Share'!$A$2:$B$562,2,0)</f>
        <v>0</v>
      </c>
      <c r="G392" s="2">
        <f>Reach4[[#This Row],[Q1''2025]]-Reach4[[#This Row],[Q4''2024]]</f>
        <v>0</v>
      </c>
    </row>
    <row r="393" spans="1:7" x14ac:dyDescent="0.45">
      <c r="A393" s="3" t="s">
        <v>171</v>
      </c>
      <c r="B393" s="3">
        <v>0</v>
      </c>
      <c r="C393" s="3">
        <v>0</v>
      </c>
      <c r="D393" s="3">
        <v>0</v>
      </c>
      <c r="E393" s="3">
        <v>0</v>
      </c>
      <c r="F393" s="2">
        <f>VLOOKUP(Reach4[[#This Row],[Station]],'[2]Reach and Share'!$A$2:$B$562,2,0)</f>
        <v>0</v>
      </c>
      <c r="G393" s="2">
        <f>Reach4[[#This Row],[Q1''2025]]-Reach4[[#This Row],[Q4''2024]]</f>
        <v>0</v>
      </c>
    </row>
    <row r="394" spans="1:7" x14ac:dyDescent="0.45">
      <c r="A394" s="3" t="s">
        <v>303</v>
      </c>
      <c r="B394" s="3">
        <v>0</v>
      </c>
      <c r="C394" s="3">
        <v>0</v>
      </c>
      <c r="D394" s="3">
        <v>0</v>
      </c>
      <c r="E394" s="3">
        <v>0</v>
      </c>
      <c r="F394" s="2">
        <f>VLOOKUP(Reach4[[#This Row],[Station]],'[2]Reach and Share'!$A$2:$B$562,2,0)</f>
        <v>0</v>
      </c>
      <c r="G394" s="2">
        <f>Reach4[[#This Row],[Q1''2025]]-Reach4[[#This Row],[Q4''2024]]</f>
        <v>0</v>
      </c>
    </row>
    <row r="395" spans="1:7" x14ac:dyDescent="0.45">
      <c r="A395" s="3" t="s">
        <v>467</v>
      </c>
      <c r="B395" s="3"/>
      <c r="C395" s="3"/>
      <c r="D395" s="3">
        <v>0</v>
      </c>
      <c r="E395" s="3">
        <v>0</v>
      </c>
      <c r="F395" s="2">
        <f>VLOOKUP(Reach4[[#This Row],[Station]],'[2]Reach and Share'!$A$2:$B$562,2,0)</f>
        <v>0</v>
      </c>
      <c r="G395" s="2">
        <f>Reach4[[#This Row],[Q1''2025]]-Reach4[[#This Row],[Q4''2024]]</f>
        <v>0</v>
      </c>
    </row>
    <row r="396" spans="1:7" x14ac:dyDescent="0.45">
      <c r="A396" s="3" t="s">
        <v>177</v>
      </c>
      <c r="B396" s="3">
        <v>0</v>
      </c>
      <c r="C396" s="3">
        <v>0</v>
      </c>
      <c r="D396" s="3">
        <v>0</v>
      </c>
      <c r="E396" s="3">
        <v>0</v>
      </c>
      <c r="F396" s="2">
        <f>VLOOKUP(Reach4[[#This Row],[Station]],'[2]Reach and Share'!$A$2:$B$562,2,0)</f>
        <v>0</v>
      </c>
      <c r="G396" s="2">
        <f>Reach4[[#This Row],[Q1''2025]]-Reach4[[#This Row],[Q4''2024]]</f>
        <v>0</v>
      </c>
    </row>
    <row r="397" spans="1:7" x14ac:dyDescent="0.45">
      <c r="A397" s="3" t="s">
        <v>293</v>
      </c>
      <c r="B397" s="3">
        <v>0</v>
      </c>
      <c r="C397" s="3">
        <v>0</v>
      </c>
      <c r="D397" s="3">
        <v>0</v>
      </c>
      <c r="E397" s="3">
        <v>0</v>
      </c>
      <c r="F397" s="2">
        <f>VLOOKUP(Reach4[[#This Row],[Station]],'[2]Reach and Share'!$A$2:$B$562,2,0)</f>
        <v>0</v>
      </c>
      <c r="G397" s="2">
        <f>Reach4[[#This Row],[Q1''2025]]-Reach4[[#This Row],[Q4''2024]]</f>
        <v>0</v>
      </c>
    </row>
    <row r="398" spans="1:7" x14ac:dyDescent="0.45">
      <c r="A398" s="3" t="s">
        <v>313</v>
      </c>
      <c r="B398" s="3">
        <v>0</v>
      </c>
      <c r="C398" s="3">
        <v>0</v>
      </c>
      <c r="D398" s="3">
        <v>0</v>
      </c>
      <c r="E398" s="3">
        <v>0</v>
      </c>
      <c r="F398" s="2">
        <f>VLOOKUP(Reach4[[#This Row],[Station]],'[2]Reach and Share'!$A$2:$B$562,2,0)</f>
        <v>0</v>
      </c>
      <c r="G398" s="2">
        <f>Reach4[[#This Row],[Q1''2025]]-Reach4[[#This Row],[Q4''2024]]</f>
        <v>0</v>
      </c>
    </row>
    <row r="399" spans="1:7" x14ac:dyDescent="0.45">
      <c r="A399" s="3" t="s">
        <v>459</v>
      </c>
      <c r="B399" s="3"/>
      <c r="C399" s="3">
        <v>0</v>
      </c>
      <c r="D399" s="3">
        <v>0</v>
      </c>
      <c r="E399" s="3">
        <v>0</v>
      </c>
      <c r="F399" s="2">
        <f>VLOOKUP(Reach4[[#This Row],[Station]],'[2]Reach and Share'!$A$2:$B$562,2,0)</f>
        <v>0</v>
      </c>
      <c r="G399" s="2">
        <f>Reach4[[#This Row],[Q1''2025]]-Reach4[[#This Row],[Q4''2024]]</f>
        <v>0</v>
      </c>
    </row>
    <row r="400" spans="1:7" x14ac:dyDescent="0.45">
      <c r="A400" s="3" t="s">
        <v>253</v>
      </c>
      <c r="B400" s="3">
        <v>0</v>
      </c>
      <c r="C400" s="3">
        <v>0</v>
      </c>
      <c r="D400" s="3">
        <v>0</v>
      </c>
      <c r="E400" s="3">
        <v>0</v>
      </c>
      <c r="F400" s="2">
        <f>VLOOKUP(Reach4[[#This Row],[Station]],'[2]Reach and Share'!$A$2:$B$562,2,0)</f>
        <v>0</v>
      </c>
      <c r="G400" s="2">
        <f>Reach4[[#This Row],[Q1''2025]]-Reach4[[#This Row],[Q4''2024]]</f>
        <v>0</v>
      </c>
    </row>
    <row r="401" spans="1:7" x14ac:dyDescent="0.45">
      <c r="A401" s="3" t="s">
        <v>476</v>
      </c>
      <c r="B401" s="3"/>
      <c r="C401" s="3"/>
      <c r="D401" s="3">
        <v>0</v>
      </c>
      <c r="E401" s="3">
        <v>0</v>
      </c>
      <c r="F401" s="2">
        <f>VLOOKUP(Reach4[[#This Row],[Station]],'[2]Reach and Share'!$A$2:$B$562,2,0)</f>
        <v>0</v>
      </c>
      <c r="G401" s="2">
        <f>Reach4[[#This Row],[Q1''2025]]-Reach4[[#This Row],[Q4''2024]]</f>
        <v>0</v>
      </c>
    </row>
    <row r="402" spans="1:7" x14ac:dyDescent="0.45">
      <c r="A402" s="3" t="s">
        <v>21</v>
      </c>
      <c r="B402" s="3">
        <v>0</v>
      </c>
      <c r="C402" s="3">
        <v>0</v>
      </c>
      <c r="D402" s="3">
        <v>0</v>
      </c>
      <c r="E402" s="3">
        <v>0</v>
      </c>
      <c r="F402" s="2">
        <f>VLOOKUP(Reach4[[#This Row],[Station]],'[2]Reach and Share'!$A$2:$B$562,2,0)</f>
        <v>0</v>
      </c>
      <c r="G402" s="2">
        <f>Reach4[[#This Row],[Q1''2025]]-Reach4[[#This Row],[Q4''2024]]</f>
        <v>0</v>
      </c>
    </row>
    <row r="403" spans="1:7" x14ac:dyDescent="0.45">
      <c r="A403" s="3" t="s">
        <v>406</v>
      </c>
      <c r="B403" s="3">
        <v>0</v>
      </c>
      <c r="C403" s="3">
        <v>0</v>
      </c>
      <c r="D403" s="3">
        <v>0</v>
      </c>
      <c r="E403" s="3">
        <v>0</v>
      </c>
      <c r="F403" s="2">
        <f>VLOOKUP(Reach4[[#This Row],[Station]],'[2]Reach and Share'!$A$2:$B$562,2,0)</f>
        <v>0</v>
      </c>
      <c r="G403" s="2">
        <f>Reach4[[#This Row],[Q1''2025]]-Reach4[[#This Row],[Q4''2024]]</f>
        <v>0</v>
      </c>
    </row>
    <row r="404" spans="1:7" x14ac:dyDescent="0.45">
      <c r="A404" s="3" t="s">
        <v>497</v>
      </c>
      <c r="B404" s="3"/>
      <c r="C404" s="3"/>
      <c r="D404" s="3"/>
      <c r="E404" s="3">
        <v>0</v>
      </c>
      <c r="F404" s="2">
        <f>VLOOKUP(Reach4[[#This Row],[Station]],'[2]Reach and Share'!$A$2:$B$562,2,0)</f>
        <v>0</v>
      </c>
      <c r="G404" s="2">
        <f>Reach4[[#This Row],[Q1''2025]]-Reach4[[#This Row],[Q4''2024]]</f>
        <v>0</v>
      </c>
    </row>
    <row r="405" spans="1:7" x14ac:dyDescent="0.45">
      <c r="A405" s="3" t="s">
        <v>408</v>
      </c>
      <c r="B405" s="3">
        <v>0</v>
      </c>
      <c r="C405" s="3">
        <v>0</v>
      </c>
      <c r="D405" s="3">
        <v>0</v>
      </c>
      <c r="E405" s="3">
        <v>0</v>
      </c>
      <c r="F405" s="2">
        <f>VLOOKUP(Reach4[[#This Row],[Station]],'[2]Reach and Share'!$A$2:$B$562,2,0)</f>
        <v>0</v>
      </c>
      <c r="G405" s="2">
        <f>Reach4[[#This Row],[Q1''2025]]-Reach4[[#This Row],[Q4''2024]]</f>
        <v>0</v>
      </c>
    </row>
    <row r="406" spans="1:7" x14ac:dyDescent="0.45">
      <c r="A406" s="3" t="s">
        <v>160</v>
      </c>
      <c r="B406" s="3">
        <v>0</v>
      </c>
      <c r="C406" s="3">
        <v>0</v>
      </c>
      <c r="D406" s="3">
        <v>0</v>
      </c>
      <c r="E406" s="3">
        <v>0</v>
      </c>
      <c r="F406" s="2">
        <f>VLOOKUP(Reach4[[#This Row],[Station]],'[2]Reach and Share'!$A$2:$B$562,2,0)</f>
        <v>0</v>
      </c>
      <c r="G406" s="2">
        <f>Reach4[[#This Row],[Q1''2025]]-Reach4[[#This Row],[Q4''2024]]</f>
        <v>0</v>
      </c>
    </row>
    <row r="407" spans="1:7" x14ac:dyDescent="0.45">
      <c r="A407" s="3" t="s">
        <v>407</v>
      </c>
      <c r="B407" s="3">
        <v>0</v>
      </c>
      <c r="C407" s="3">
        <v>0</v>
      </c>
      <c r="D407" s="3">
        <v>0</v>
      </c>
      <c r="E407" s="3">
        <v>0</v>
      </c>
      <c r="F407" s="2">
        <f>VLOOKUP(Reach4[[#This Row],[Station]],'[2]Reach and Share'!$A$2:$B$562,2,0)</f>
        <v>0</v>
      </c>
      <c r="G407" s="2">
        <f>Reach4[[#This Row],[Q1''2025]]-Reach4[[#This Row],[Q4''2024]]</f>
        <v>0</v>
      </c>
    </row>
    <row r="408" spans="1:7" x14ac:dyDescent="0.45">
      <c r="A408" s="3" t="s">
        <v>465</v>
      </c>
      <c r="B408" s="3"/>
      <c r="C408" s="3"/>
      <c r="D408" s="3">
        <v>0</v>
      </c>
      <c r="E408" s="3">
        <v>0</v>
      </c>
      <c r="F408" s="2">
        <f>VLOOKUP(Reach4[[#This Row],[Station]],'[2]Reach and Share'!$A$2:$B$562,2,0)</f>
        <v>0</v>
      </c>
      <c r="G408" s="2">
        <f>Reach4[[#This Row],[Q1''2025]]-Reach4[[#This Row],[Q4''2024]]</f>
        <v>0</v>
      </c>
    </row>
    <row r="409" spans="1:7" x14ac:dyDescent="0.45">
      <c r="A409" s="3" t="s">
        <v>403</v>
      </c>
      <c r="B409" s="3">
        <v>0</v>
      </c>
      <c r="C409" s="3">
        <v>0</v>
      </c>
      <c r="D409" s="3">
        <v>0</v>
      </c>
      <c r="E409" s="3">
        <v>0</v>
      </c>
      <c r="F409" s="2">
        <f>VLOOKUP(Reach4[[#This Row],[Station]],'[2]Reach and Share'!$A$2:$B$562,2,0)</f>
        <v>0</v>
      </c>
      <c r="G409" s="2">
        <f>Reach4[[#This Row],[Q1''2025]]-Reach4[[#This Row],[Q4''2024]]</f>
        <v>0</v>
      </c>
    </row>
    <row r="410" spans="1:7" x14ac:dyDescent="0.45">
      <c r="A410" s="3" t="s">
        <v>468</v>
      </c>
      <c r="B410" s="3"/>
      <c r="C410" s="3"/>
      <c r="D410" s="3">
        <v>0</v>
      </c>
      <c r="E410" s="3">
        <v>0</v>
      </c>
      <c r="F410" s="2">
        <f>VLOOKUP(Reach4[[#This Row],[Station]],'[2]Reach and Share'!$A$2:$B$562,2,0)</f>
        <v>0</v>
      </c>
      <c r="G410" s="2">
        <f>Reach4[[#This Row],[Q1''2025]]-Reach4[[#This Row],[Q4''2024]]</f>
        <v>0</v>
      </c>
    </row>
    <row r="411" spans="1:7" x14ac:dyDescent="0.45">
      <c r="A411" s="3" t="s">
        <v>402</v>
      </c>
      <c r="B411" s="3">
        <v>0</v>
      </c>
      <c r="C411" s="3">
        <v>0</v>
      </c>
      <c r="D411" s="3">
        <v>0</v>
      </c>
      <c r="E411" s="3">
        <v>0</v>
      </c>
      <c r="F411" s="2">
        <f>VLOOKUP(Reach4[[#This Row],[Station]],'[2]Reach and Share'!$A$2:$B$562,2,0)</f>
        <v>0</v>
      </c>
      <c r="G411" s="2">
        <f>Reach4[[#This Row],[Q1''2025]]-Reach4[[#This Row],[Q4''2024]]</f>
        <v>0</v>
      </c>
    </row>
    <row r="412" spans="1:7" x14ac:dyDescent="0.45">
      <c r="A412" s="3" t="s">
        <v>404</v>
      </c>
      <c r="B412" s="3">
        <v>0</v>
      </c>
      <c r="C412" s="3">
        <v>0</v>
      </c>
      <c r="D412" s="3">
        <v>0</v>
      </c>
      <c r="E412" s="3">
        <v>0</v>
      </c>
      <c r="F412" s="2">
        <f>VLOOKUP(Reach4[[#This Row],[Station]],'[2]Reach and Share'!$A$2:$B$562,2,0)</f>
        <v>0</v>
      </c>
      <c r="G412" s="2">
        <f>Reach4[[#This Row],[Q1''2025]]-Reach4[[#This Row],[Q4''2024]]</f>
        <v>0</v>
      </c>
    </row>
    <row r="413" spans="1:7" x14ac:dyDescent="0.45">
      <c r="A413" s="3" t="s">
        <v>42</v>
      </c>
      <c r="B413" s="3">
        <v>0</v>
      </c>
      <c r="C413" s="3">
        <v>0</v>
      </c>
      <c r="D413" s="3">
        <v>0</v>
      </c>
      <c r="E413" s="3">
        <v>0</v>
      </c>
      <c r="F413" s="2">
        <f>VLOOKUP(Reach4[[#This Row],[Station]],'[2]Reach and Share'!$A$2:$B$562,2,0)</f>
        <v>0</v>
      </c>
      <c r="G413" s="2">
        <f>Reach4[[#This Row],[Q1''2025]]-Reach4[[#This Row],[Q4''2024]]</f>
        <v>0</v>
      </c>
    </row>
    <row r="414" spans="1:7" x14ac:dyDescent="0.45">
      <c r="A414" s="3" t="s">
        <v>394</v>
      </c>
      <c r="B414" s="3">
        <v>0</v>
      </c>
      <c r="C414" s="3">
        <v>0</v>
      </c>
      <c r="D414" s="3">
        <v>0</v>
      </c>
      <c r="E414" s="3">
        <v>0</v>
      </c>
      <c r="F414" s="2">
        <f>VLOOKUP(Reach4[[#This Row],[Station]],'[2]Reach and Share'!$A$2:$B$562,2,0)</f>
        <v>0</v>
      </c>
      <c r="G414" s="2">
        <f>Reach4[[#This Row],[Q1''2025]]-Reach4[[#This Row],[Q4''2024]]</f>
        <v>0</v>
      </c>
    </row>
    <row r="415" spans="1:7" x14ac:dyDescent="0.45">
      <c r="A415" s="3" t="s">
        <v>405</v>
      </c>
      <c r="B415" s="3">
        <v>0</v>
      </c>
      <c r="C415" s="3">
        <v>0</v>
      </c>
      <c r="D415" s="3">
        <v>0</v>
      </c>
      <c r="E415" s="3">
        <v>0</v>
      </c>
      <c r="F415" s="2">
        <f>VLOOKUP(Reach4[[#This Row],[Station]],'[2]Reach and Share'!$A$2:$B$562,2,0)</f>
        <v>0</v>
      </c>
      <c r="G415" s="2">
        <f>Reach4[[#This Row],[Q1''2025]]-Reach4[[#This Row],[Q4''2024]]</f>
        <v>0</v>
      </c>
    </row>
    <row r="416" spans="1:7" x14ac:dyDescent="0.45">
      <c r="A416" s="3" t="s">
        <v>338</v>
      </c>
      <c r="B416" s="3">
        <v>0</v>
      </c>
      <c r="C416" s="3">
        <v>0</v>
      </c>
      <c r="D416" s="3">
        <v>0</v>
      </c>
      <c r="E416" s="3">
        <v>0</v>
      </c>
      <c r="F416" s="2">
        <f>VLOOKUP(Reach4[[#This Row],[Station]],'[2]Reach and Share'!$A$2:$B$562,2,0)</f>
        <v>0</v>
      </c>
      <c r="G416" s="2">
        <f>Reach4[[#This Row],[Q1''2025]]-Reach4[[#This Row],[Q4''2024]]</f>
        <v>0</v>
      </c>
    </row>
    <row r="417" spans="1:7" x14ac:dyDescent="0.45">
      <c r="A417" s="3" t="s">
        <v>144</v>
      </c>
      <c r="B417" s="3">
        <v>0</v>
      </c>
      <c r="C417" s="3">
        <v>0</v>
      </c>
      <c r="D417" s="3">
        <v>0</v>
      </c>
      <c r="E417" s="3">
        <v>0</v>
      </c>
      <c r="F417" s="2">
        <f>VLOOKUP(Reach4[[#This Row],[Station]],'[2]Reach and Share'!$A$2:$B$562,2,0)</f>
        <v>0</v>
      </c>
      <c r="G417" s="2">
        <f>Reach4[[#This Row],[Q1''2025]]-Reach4[[#This Row],[Q4''2024]]</f>
        <v>0</v>
      </c>
    </row>
    <row r="418" spans="1:7" x14ac:dyDescent="0.45">
      <c r="A418" s="3" t="s">
        <v>236</v>
      </c>
      <c r="B418" s="3">
        <v>0</v>
      </c>
      <c r="C418" s="3">
        <v>0</v>
      </c>
      <c r="D418" s="3">
        <v>0</v>
      </c>
      <c r="E418" s="3">
        <v>0</v>
      </c>
      <c r="F418" s="2">
        <f>VLOOKUP(Reach4[[#This Row],[Station]],'[2]Reach and Share'!$A$2:$B$562,2,0)</f>
        <v>0</v>
      </c>
      <c r="G418" s="2">
        <f>Reach4[[#This Row],[Q1''2025]]-Reach4[[#This Row],[Q4''2024]]</f>
        <v>0</v>
      </c>
    </row>
    <row r="419" spans="1:7" x14ac:dyDescent="0.45">
      <c r="A419" s="3" t="s">
        <v>337</v>
      </c>
      <c r="B419" s="3">
        <v>0</v>
      </c>
      <c r="C419" s="3">
        <v>0</v>
      </c>
      <c r="D419" s="3">
        <v>0</v>
      </c>
      <c r="E419" s="3">
        <v>0</v>
      </c>
      <c r="F419" s="2">
        <f>VLOOKUP(Reach4[[#This Row],[Station]],'[2]Reach and Share'!$A$2:$B$562,2,0)</f>
        <v>0</v>
      </c>
      <c r="G419" s="2">
        <f>Reach4[[#This Row],[Q1''2025]]-Reach4[[#This Row],[Q4''2024]]</f>
        <v>0</v>
      </c>
    </row>
    <row r="420" spans="1:7" x14ac:dyDescent="0.45">
      <c r="A420" s="3" t="s">
        <v>76</v>
      </c>
      <c r="B420" s="3">
        <v>0</v>
      </c>
      <c r="C420" s="3">
        <v>0</v>
      </c>
      <c r="D420" s="3">
        <v>0</v>
      </c>
      <c r="E420" s="3">
        <v>0</v>
      </c>
      <c r="F420" s="2">
        <f>VLOOKUP(Reach4[[#This Row],[Station]],'[2]Reach and Share'!$A$2:$B$562,2,0)</f>
        <v>0</v>
      </c>
      <c r="G420" s="2">
        <f>Reach4[[#This Row],[Q1''2025]]-Reach4[[#This Row],[Q4''2024]]</f>
        <v>0</v>
      </c>
    </row>
    <row r="421" spans="1:7" x14ac:dyDescent="0.45">
      <c r="A421" s="3" t="s">
        <v>496</v>
      </c>
      <c r="B421" s="3"/>
      <c r="C421" s="3"/>
      <c r="D421" s="3"/>
      <c r="E421" s="3">
        <v>0</v>
      </c>
      <c r="F421" s="2">
        <f>VLOOKUP(Reach4[[#This Row],[Station]],'[2]Reach and Share'!$A$2:$B$562,2,0)</f>
        <v>0</v>
      </c>
      <c r="G421" s="2">
        <f>Reach4[[#This Row],[Q1''2025]]-Reach4[[#This Row],[Q4''2024]]</f>
        <v>0</v>
      </c>
    </row>
    <row r="422" spans="1:7" x14ac:dyDescent="0.45">
      <c r="A422" s="3" t="s">
        <v>270</v>
      </c>
      <c r="B422" s="3">
        <v>0</v>
      </c>
      <c r="C422" s="3">
        <v>0</v>
      </c>
      <c r="D422" s="3">
        <v>0</v>
      </c>
      <c r="E422" s="3">
        <v>0</v>
      </c>
      <c r="F422" s="2">
        <f>VLOOKUP(Reach4[[#This Row],[Station]],'[2]Reach and Share'!$A$2:$B$562,2,0)</f>
        <v>0</v>
      </c>
      <c r="G422" s="2">
        <f>Reach4[[#This Row],[Q1''2025]]-Reach4[[#This Row],[Q4''2024]]</f>
        <v>0</v>
      </c>
    </row>
    <row r="423" spans="1:7" x14ac:dyDescent="0.45">
      <c r="A423" s="3" t="s">
        <v>161</v>
      </c>
      <c r="B423" s="3">
        <v>0</v>
      </c>
      <c r="C423" s="3">
        <v>0</v>
      </c>
      <c r="D423" s="3">
        <v>0</v>
      </c>
      <c r="E423" s="3">
        <v>0</v>
      </c>
      <c r="F423" s="2">
        <f>VLOOKUP(Reach4[[#This Row],[Station]],'[2]Reach and Share'!$A$2:$B$562,2,0)</f>
        <v>0</v>
      </c>
      <c r="G423" s="2">
        <f>Reach4[[#This Row],[Q1''2025]]-Reach4[[#This Row],[Q4''2024]]</f>
        <v>0</v>
      </c>
    </row>
    <row r="424" spans="1:7" x14ac:dyDescent="0.45">
      <c r="A424" s="3" t="s">
        <v>339</v>
      </c>
      <c r="B424" s="3">
        <v>0</v>
      </c>
      <c r="C424" s="3">
        <v>0</v>
      </c>
      <c r="D424" s="3">
        <v>0</v>
      </c>
      <c r="E424" s="3">
        <v>0</v>
      </c>
      <c r="F424" s="2">
        <f>VLOOKUP(Reach4[[#This Row],[Station]],'[2]Reach and Share'!$A$2:$B$562,2,0)</f>
        <v>0</v>
      </c>
      <c r="G424" s="2">
        <f>Reach4[[#This Row],[Q1''2025]]-Reach4[[#This Row],[Q4''2024]]</f>
        <v>0</v>
      </c>
    </row>
    <row r="425" spans="1:7" x14ac:dyDescent="0.45">
      <c r="A425" s="3" t="s">
        <v>134</v>
      </c>
      <c r="B425" s="3">
        <v>0</v>
      </c>
      <c r="C425" s="3">
        <v>0</v>
      </c>
      <c r="D425" s="3">
        <v>0</v>
      </c>
      <c r="E425" s="3">
        <v>0</v>
      </c>
      <c r="F425" s="2">
        <f>VLOOKUP(Reach4[[#This Row],[Station]],'[2]Reach and Share'!$A$2:$B$562,2,0)</f>
        <v>0</v>
      </c>
      <c r="G425" s="2">
        <f>Reach4[[#This Row],[Q1''2025]]-Reach4[[#This Row],[Q4''2024]]</f>
        <v>0</v>
      </c>
    </row>
    <row r="426" spans="1:7" x14ac:dyDescent="0.45">
      <c r="A426" s="3" t="s">
        <v>387</v>
      </c>
      <c r="B426" s="3">
        <v>0</v>
      </c>
      <c r="C426" s="3">
        <v>0</v>
      </c>
      <c r="D426" s="3">
        <v>0</v>
      </c>
      <c r="E426" s="3">
        <v>0</v>
      </c>
      <c r="F426" s="2">
        <f>VLOOKUP(Reach4[[#This Row],[Station]],'[2]Reach and Share'!$A$2:$B$562,2,0)</f>
        <v>0</v>
      </c>
      <c r="G426" s="2">
        <f>Reach4[[#This Row],[Q1''2025]]-Reach4[[#This Row],[Q4''2024]]</f>
        <v>0</v>
      </c>
    </row>
    <row r="427" spans="1:7" x14ac:dyDescent="0.45">
      <c r="A427" s="3" t="s">
        <v>35</v>
      </c>
      <c r="B427" s="3">
        <v>0</v>
      </c>
      <c r="C427" s="3">
        <v>0</v>
      </c>
      <c r="D427" s="3">
        <v>0</v>
      </c>
      <c r="E427" s="3">
        <v>0</v>
      </c>
      <c r="F427" s="2">
        <f>VLOOKUP(Reach4[[#This Row],[Station]],'[2]Reach and Share'!$A$2:$B$562,2,0)</f>
        <v>0</v>
      </c>
      <c r="G427" s="2">
        <f>Reach4[[#This Row],[Q1''2025]]-Reach4[[#This Row],[Q4''2024]]</f>
        <v>0</v>
      </c>
    </row>
    <row r="428" spans="1:7" x14ac:dyDescent="0.45">
      <c r="A428" s="3" t="s">
        <v>458</v>
      </c>
      <c r="B428" s="3"/>
      <c r="C428" s="3">
        <v>0</v>
      </c>
      <c r="D428" s="3">
        <v>0</v>
      </c>
      <c r="E428" s="3">
        <v>0</v>
      </c>
      <c r="F428" s="2">
        <f>VLOOKUP(Reach4[[#This Row],[Station]],'[2]Reach and Share'!$A$2:$B$562,2,0)</f>
        <v>0</v>
      </c>
      <c r="G428" s="2">
        <f>Reach4[[#This Row],[Q1''2025]]-Reach4[[#This Row],[Q4''2024]]</f>
        <v>0</v>
      </c>
    </row>
    <row r="429" spans="1:7" x14ac:dyDescent="0.45">
      <c r="A429" s="3" t="s">
        <v>433</v>
      </c>
      <c r="B429" s="3"/>
      <c r="C429" s="3">
        <v>0</v>
      </c>
      <c r="D429" s="3">
        <v>0</v>
      </c>
      <c r="E429" s="3">
        <v>0</v>
      </c>
      <c r="F429" s="2">
        <f>VLOOKUP(Reach4[[#This Row],[Station]],'[2]Reach and Share'!$A$2:$B$562,2,0)</f>
        <v>0</v>
      </c>
      <c r="G429" s="2">
        <f>Reach4[[#This Row],[Q1''2025]]-Reach4[[#This Row],[Q4''2024]]</f>
        <v>0</v>
      </c>
    </row>
    <row r="430" spans="1:7" x14ac:dyDescent="0.45">
      <c r="A430" s="3" t="s">
        <v>172</v>
      </c>
      <c r="B430" s="3">
        <v>0</v>
      </c>
      <c r="C430" s="3">
        <v>0</v>
      </c>
      <c r="D430" s="3">
        <v>0</v>
      </c>
      <c r="E430" s="3">
        <v>0</v>
      </c>
      <c r="F430" s="2">
        <f>VLOOKUP(Reach4[[#This Row],[Station]],'[2]Reach and Share'!$A$2:$B$562,2,0)</f>
        <v>0</v>
      </c>
      <c r="G430" s="2">
        <f>Reach4[[#This Row],[Q1''2025]]-Reach4[[#This Row],[Q4''2024]]</f>
        <v>0</v>
      </c>
    </row>
    <row r="431" spans="1:7" x14ac:dyDescent="0.45">
      <c r="A431" s="3" t="s">
        <v>401</v>
      </c>
      <c r="B431" s="3">
        <v>0</v>
      </c>
      <c r="C431" s="3">
        <v>0</v>
      </c>
      <c r="D431" s="3">
        <v>0</v>
      </c>
      <c r="E431" s="3">
        <v>0</v>
      </c>
      <c r="F431" s="2">
        <f>VLOOKUP(Reach4[[#This Row],[Station]],'[2]Reach and Share'!$A$2:$B$562,2,0)</f>
        <v>0</v>
      </c>
      <c r="G431" s="2">
        <f>Reach4[[#This Row],[Q1''2025]]-Reach4[[#This Row],[Q4''2024]]</f>
        <v>0</v>
      </c>
    </row>
    <row r="432" spans="1:7" x14ac:dyDescent="0.45">
      <c r="A432" s="3" t="s">
        <v>208</v>
      </c>
      <c r="B432" s="3">
        <v>0</v>
      </c>
      <c r="C432" s="3">
        <v>0</v>
      </c>
      <c r="D432" s="3">
        <v>0</v>
      </c>
      <c r="E432" s="3">
        <v>0</v>
      </c>
      <c r="F432" s="2">
        <f>VLOOKUP(Reach4[[#This Row],[Station]],'[2]Reach and Share'!$A$2:$B$562,2,0)</f>
        <v>0</v>
      </c>
      <c r="G432" s="2">
        <f>Reach4[[#This Row],[Q1''2025]]-Reach4[[#This Row],[Q4''2024]]</f>
        <v>0</v>
      </c>
    </row>
    <row r="433" spans="1:7" x14ac:dyDescent="0.45">
      <c r="A433" s="3" t="s">
        <v>203</v>
      </c>
      <c r="B433" s="3">
        <v>0</v>
      </c>
      <c r="C433" s="3">
        <v>0</v>
      </c>
      <c r="D433" s="3">
        <v>0</v>
      </c>
      <c r="E433" s="3">
        <v>0</v>
      </c>
      <c r="F433" s="2">
        <f>VLOOKUP(Reach4[[#This Row],[Station]],'[2]Reach and Share'!$A$2:$B$562,2,0)</f>
        <v>0</v>
      </c>
      <c r="G433" s="2">
        <f>Reach4[[#This Row],[Q1''2025]]-Reach4[[#This Row],[Q4''2024]]</f>
        <v>0</v>
      </c>
    </row>
    <row r="434" spans="1:7" x14ac:dyDescent="0.45">
      <c r="A434" s="3" t="s">
        <v>436</v>
      </c>
      <c r="B434" s="3"/>
      <c r="C434" s="3">
        <v>0</v>
      </c>
      <c r="D434" s="3">
        <v>0</v>
      </c>
      <c r="E434" s="3">
        <v>0</v>
      </c>
      <c r="F434" s="2">
        <f>VLOOKUP(Reach4[[#This Row],[Station]],'[2]Reach and Share'!$A$2:$B$562,2,0)</f>
        <v>0</v>
      </c>
      <c r="G434" s="2">
        <f>Reach4[[#This Row],[Q1''2025]]-Reach4[[#This Row],[Q4''2024]]</f>
        <v>0</v>
      </c>
    </row>
    <row r="435" spans="1:7" x14ac:dyDescent="0.45">
      <c r="A435" s="3" t="s">
        <v>237</v>
      </c>
      <c r="B435" s="3">
        <v>0</v>
      </c>
      <c r="C435" s="3">
        <v>0</v>
      </c>
      <c r="D435" s="3">
        <v>0</v>
      </c>
      <c r="E435" s="3">
        <v>0</v>
      </c>
      <c r="F435" s="2">
        <f>VLOOKUP(Reach4[[#This Row],[Station]],'[2]Reach and Share'!$A$2:$B$562,2,0)</f>
        <v>0</v>
      </c>
      <c r="G435" s="2">
        <f>Reach4[[#This Row],[Q1''2025]]-Reach4[[#This Row],[Q4''2024]]</f>
        <v>0</v>
      </c>
    </row>
    <row r="436" spans="1:7" x14ac:dyDescent="0.45">
      <c r="A436" s="3" t="s">
        <v>201</v>
      </c>
      <c r="B436" s="3">
        <v>0</v>
      </c>
      <c r="C436" s="3">
        <v>0</v>
      </c>
      <c r="D436" s="3">
        <v>0</v>
      </c>
      <c r="E436" s="3">
        <v>0</v>
      </c>
      <c r="F436" s="2">
        <f>VLOOKUP(Reach4[[#This Row],[Station]],'[2]Reach and Share'!$A$2:$B$562,2,0)</f>
        <v>0</v>
      </c>
      <c r="G436" s="2">
        <f>Reach4[[#This Row],[Q1''2025]]-Reach4[[#This Row],[Q4''2024]]</f>
        <v>0</v>
      </c>
    </row>
    <row r="437" spans="1:7" x14ac:dyDescent="0.45">
      <c r="A437" s="3" t="s">
        <v>437</v>
      </c>
      <c r="B437" s="3"/>
      <c r="C437" s="3">
        <v>0</v>
      </c>
      <c r="D437" s="3">
        <v>0</v>
      </c>
      <c r="E437" s="3">
        <v>0</v>
      </c>
      <c r="F437" s="2">
        <f>VLOOKUP(Reach4[[#This Row],[Station]],'[2]Reach and Share'!$A$2:$B$562,2,0)</f>
        <v>0</v>
      </c>
      <c r="G437" s="2">
        <f>Reach4[[#This Row],[Q1''2025]]-Reach4[[#This Row],[Q4''2024]]</f>
        <v>0</v>
      </c>
    </row>
    <row r="438" spans="1:7" x14ac:dyDescent="0.45">
      <c r="A438" s="3" t="s">
        <v>399</v>
      </c>
      <c r="B438" s="3">
        <v>0</v>
      </c>
      <c r="C438" s="3">
        <v>0</v>
      </c>
      <c r="D438" s="3">
        <v>0</v>
      </c>
      <c r="E438" s="3">
        <v>0</v>
      </c>
      <c r="F438" s="2">
        <f>VLOOKUP(Reach4[[#This Row],[Station]],'[2]Reach and Share'!$A$2:$B$562,2,0)</f>
        <v>0</v>
      </c>
      <c r="G438" s="2">
        <f>Reach4[[#This Row],[Q1''2025]]-Reach4[[#This Row],[Q4''2024]]</f>
        <v>0</v>
      </c>
    </row>
    <row r="439" spans="1:7" x14ac:dyDescent="0.45">
      <c r="A439" s="3" t="s">
        <v>430</v>
      </c>
      <c r="B439" s="3">
        <v>0</v>
      </c>
      <c r="C439" s="3">
        <v>0</v>
      </c>
      <c r="D439" s="3">
        <v>0</v>
      </c>
      <c r="E439" s="3">
        <v>0</v>
      </c>
      <c r="F439" s="2">
        <f>VLOOKUP(Reach4[[#This Row],[Station]],'[2]Reach and Share'!$A$2:$B$562,2,0)</f>
        <v>0</v>
      </c>
      <c r="G439" s="2">
        <f>Reach4[[#This Row],[Q1''2025]]-Reach4[[#This Row],[Q4''2024]]</f>
        <v>0</v>
      </c>
    </row>
    <row r="440" spans="1:7" x14ac:dyDescent="0.45">
      <c r="A440" s="3" t="s">
        <v>429</v>
      </c>
      <c r="B440" s="3">
        <v>0</v>
      </c>
      <c r="C440" s="3">
        <v>0</v>
      </c>
      <c r="D440" s="3">
        <v>0</v>
      </c>
      <c r="E440" s="3">
        <v>0</v>
      </c>
      <c r="F440" s="2">
        <f>VLOOKUP(Reach4[[#This Row],[Station]],'[2]Reach and Share'!$A$2:$B$562,2,0)</f>
        <v>0</v>
      </c>
      <c r="G440" s="2">
        <f>Reach4[[#This Row],[Q1''2025]]-Reach4[[#This Row],[Q4''2024]]</f>
        <v>0</v>
      </c>
    </row>
    <row r="441" spans="1:7" x14ac:dyDescent="0.45">
      <c r="A441" s="3" t="s">
        <v>428</v>
      </c>
      <c r="B441" s="3">
        <v>0</v>
      </c>
      <c r="C441" s="3">
        <v>0</v>
      </c>
      <c r="D441" s="3">
        <v>0</v>
      </c>
      <c r="E441" s="3">
        <v>0</v>
      </c>
      <c r="F441" s="2">
        <f>VLOOKUP(Reach4[[#This Row],[Station]],'[2]Reach and Share'!$A$2:$B$562,2,0)</f>
        <v>0</v>
      </c>
      <c r="G441" s="2">
        <f>Reach4[[#This Row],[Q1''2025]]-Reach4[[#This Row],[Q4''2024]]</f>
        <v>0</v>
      </c>
    </row>
    <row r="442" spans="1:7" x14ac:dyDescent="0.45">
      <c r="A442" s="3" t="s">
        <v>410</v>
      </c>
      <c r="B442" s="3">
        <v>0</v>
      </c>
      <c r="C442" s="3">
        <v>0</v>
      </c>
      <c r="D442" s="3">
        <v>0</v>
      </c>
      <c r="E442" s="3">
        <v>0</v>
      </c>
      <c r="F442" s="2">
        <f>VLOOKUP(Reach4[[#This Row],[Station]],'[2]Reach and Share'!$A$2:$B$562,2,0)</f>
        <v>0</v>
      </c>
      <c r="G442" s="2">
        <f>Reach4[[#This Row],[Q1''2025]]-Reach4[[#This Row],[Q4''2024]]</f>
        <v>0</v>
      </c>
    </row>
    <row r="443" spans="1:7" x14ac:dyDescent="0.45">
      <c r="A443" s="3" t="s">
        <v>422</v>
      </c>
      <c r="B443" s="3">
        <v>0</v>
      </c>
      <c r="C443" s="3">
        <v>0</v>
      </c>
      <c r="D443" s="3">
        <v>0</v>
      </c>
      <c r="E443" s="3">
        <v>0</v>
      </c>
      <c r="F443" s="2">
        <f>VLOOKUP(Reach4[[#This Row],[Station]],'[2]Reach and Share'!$A$2:$B$562,2,0)</f>
        <v>0</v>
      </c>
      <c r="G443" s="2">
        <f>Reach4[[#This Row],[Q1''2025]]-Reach4[[#This Row],[Q4''2024]]</f>
        <v>0</v>
      </c>
    </row>
    <row r="444" spans="1:7" x14ac:dyDescent="0.45">
      <c r="A444" s="3" t="s">
        <v>445</v>
      </c>
      <c r="B444" s="3"/>
      <c r="C444" s="3">
        <v>0</v>
      </c>
      <c r="D444" s="3">
        <v>0</v>
      </c>
      <c r="E444" s="3">
        <v>0</v>
      </c>
      <c r="F444" s="2">
        <f>VLOOKUP(Reach4[[#This Row],[Station]],'[2]Reach and Share'!$A$2:$B$562,2,0)</f>
        <v>0</v>
      </c>
      <c r="G444" s="2">
        <f>Reach4[[#This Row],[Q1''2025]]-Reach4[[#This Row],[Q4''2024]]</f>
        <v>0</v>
      </c>
    </row>
    <row r="445" spans="1:7" x14ac:dyDescent="0.45">
      <c r="A445" s="3" t="s">
        <v>475</v>
      </c>
      <c r="B445" s="3"/>
      <c r="C445" s="3"/>
      <c r="D445" s="3">
        <v>0</v>
      </c>
      <c r="E445" s="3">
        <v>0</v>
      </c>
      <c r="F445" s="2">
        <f>VLOOKUP(Reach4[[#This Row],[Station]],'[2]Reach and Share'!$A$2:$B$562,2,0)</f>
        <v>0</v>
      </c>
      <c r="G445" s="2">
        <f>Reach4[[#This Row],[Q1''2025]]-Reach4[[#This Row],[Q4''2024]]</f>
        <v>0</v>
      </c>
    </row>
    <row r="446" spans="1:7" x14ac:dyDescent="0.45">
      <c r="A446" s="3" t="s">
        <v>388</v>
      </c>
      <c r="B446" s="3">
        <v>0</v>
      </c>
      <c r="C446" s="3">
        <v>0</v>
      </c>
      <c r="D446" s="3">
        <v>0</v>
      </c>
      <c r="E446" s="3">
        <v>0</v>
      </c>
      <c r="F446" s="2">
        <f>VLOOKUP(Reach4[[#This Row],[Station]],'[2]Reach and Share'!$A$2:$B$562,2,0)</f>
        <v>0</v>
      </c>
      <c r="G446" s="2">
        <f>Reach4[[#This Row],[Q1''2025]]-Reach4[[#This Row],[Q4''2024]]</f>
        <v>0</v>
      </c>
    </row>
    <row r="447" spans="1:7" x14ac:dyDescent="0.45">
      <c r="A447" s="3" t="s">
        <v>502</v>
      </c>
      <c r="B447" s="3"/>
      <c r="C447" s="3"/>
      <c r="D447" s="3"/>
      <c r="E447" s="3">
        <v>0</v>
      </c>
      <c r="F447" s="2">
        <f>VLOOKUP(Reach4[[#This Row],[Station]],'[2]Reach and Share'!$A$2:$B$562,2,0)</f>
        <v>0</v>
      </c>
      <c r="G447" s="2">
        <f>Reach4[[#This Row],[Q1''2025]]-Reach4[[#This Row],[Q4''2024]]</f>
        <v>0</v>
      </c>
    </row>
    <row r="448" spans="1:7" x14ac:dyDescent="0.45">
      <c r="A448" s="3" t="s">
        <v>400</v>
      </c>
      <c r="B448" s="3">
        <v>0</v>
      </c>
      <c r="C448" s="3">
        <v>0</v>
      </c>
      <c r="D448" s="3">
        <v>0</v>
      </c>
      <c r="E448" s="3">
        <v>0</v>
      </c>
      <c r="F448" s="2">
        <f>VLOOKUP(Reach4[[#This Row],[Station]],'[2]Reach and Share'!$A$2:$B$562,2,0)</f>
        <v>0</v>
      </c>
      <c r="G448" s="2">
        <f>Reach4[[#This Row],[Q1''2025]]-Reach4[[#This Row],[Q4''2024]]</f>
        <v>0</v>
      </c>
    </row>
    <row r="449" spans="1:7" x14ac:dyDescent="0.45">
      <c r="A449" s="3" t="s">
        <v>398</v>
      </c>
      <c r="B449" s="3">
        <v>0</v>
      </c>
      <c r="C449" s="3">
        <v>0</v>
      </c>
      <c r="D449" s="3">
        <v>0</v>
      </c>
      <c r="E449" s="3">
        <v>0</v>
      </c>
      <c r="F449" s="2">
        <f>VLOOKUP(Reach4[[#This Row],[Station]],'[2]Reach and Share'!$A$2:$B$562,2,0)</f>
        <v>0</v>
      </c>
      <c r="G449" s="2">
        <f>Reach4[[#This Row],[Q1''2025]]-Reach4[[#This Row],[Q4''2024]]</f>
        <v>0</v>
      </c>
    </row>
    <row r="450" spans="1:7" x14ac:dyDescent="0.45">
      <c r="A450" s="3" t="s">
        <v>521</v>
      </c>
      <c r="B450" s="3"/>
      <c r="C450" s="3"/>
      <c r="D450" s="3"/>
      <c r="E450" s="3">
        <v>0</v>
      </c>
      <c r="F450" s="2">
        <f>VLOOKUP(Reach4[[#This Row],[Station]],'[2]Reach and Share'!$A$2:$B$562,2,0)</f>
        <v>0</v>
      </c>
      <c r="G450" s="2">
        <f>Reach4[[#This Row],[Q1''2025]]-Reach4[[#This Row],[Q4''2024]]</f>
        <v>0</v>
      </c>
    </row>
    <row r="451" spans="1:7" x14ac:dyDescent="0.45">
      <c r="A451" s="3" t="s">
        <v>392</v>
      </c>
      <c r="B451" s="3">
        <v>0</v>
      </c>
      <c r="C451" s="3">
        <v>0</v>
      </c>
      <c r="D451" s="3">
        <v>0</v>
      </c>
      <c r="E451" s="3">
        <v>0</v>
      </c>
      <c r="F451" s="2">
        <f>VLOOKUP(Reach4[[#This Row],[Station]],'[2]Reach and Share'!$A$2:$B$562,2,0)</f>
        <v>0</v>
      </c>
      <c r="G451" s="2">
        <f>Reach4[[#This Row],[Q1''2025]]-Reach4[[#This Row],[Q4''2024]]</f>
        <v>0</v>
      </c>
    </row>
    <row r="452" spans="1:7" x14ac:dyDescent="0.45">
      <c r="A452" s="3" t="s">
        <v>187</v>
      </c>
      <c r="B452" s="3">
        <v>0</v>
      </c>
      <c r="C452" s="3">
        <v>0</v>
      </c>
      <c r="D452" s="3">
        <v>0</v>
      </c>
      <c r="E452" s="3">
        <v>0</v>
      </c>
      <c r="F452" s="2">
        <f>VLOOKUP(Reach4[[#This Row],[Station]],'[2]Reach and Share'!$A$2:$B$562,2,0)</f>
        <v>0</v>
      </c>
      <c r="G452" s="2">
        <f>Reach4[[#This Row],[Q1''2025]]-Reach4[[#This Row],[Q4''2024]]</f>
        <v>0</v>
      </c>
    </row>
    <row r="453" spans="1:7" x14ac:dyDescent="0.45">
      <c r="A453" s="3" t="s">
        <v>146</v>
      </c>
      <c r="B453" s="3">
        <v>0</v>
      </c>
      <c r="C453" s="3">
        <v>0</v>
      </c>
      <c r="D453" s="3">
        <v>0</v>
      </c>
      <c r="E453" s="3">
        <v>0</v>
      </c>
      <c r="F453" s="2">
        <f>VLOOKUP(Reach4[[#This Row],[Station]],'[2]Reach and Share'!$A$2:$B$562,2,0)</f>
        <v>0</v>
      </c>
      <c r="G453" s="2">
        <f>Reach4[[#This Row],[Q1''2025]]-Reach4[[#This Row],[Q4''2024]]</f>
        <v>0</v>
      </c>
    </row>
    <row r="454" spans="1:7" x14ac:dyDescent="0.45">
      <c r="A454" s="3" t="s">
        <v>520</v>
      </c>
      <c r="B454" s="3"/>
      <c r="C454" s="3"/>
      <c r="D454" s="3"/>
      <c r="E454" s="3">
        <v>0</v>
      </c>
      <c r="F454" s="2">
        <f>VLOOKUP(Reach4[[#This Row],[Station]],'[2]Reach and Share'!$A$2:$B$562,2,0)</f>
        <v>0</v>
      </c>
      <c r="G454" s="2">
        <f>Reach4[[#This Row],[Q1''2025]]-Reach4[[#This Row],[Q4''2024]]</f>
        <v>0</v>
      </c>
    </row>
    <row r="455" spans="1:7" x14ac:dyDescent="0.45">
      <c r="A455" s="3" t="s">
        <v>474</v>
      </c>
      <c r="B455" s="3"/>
      <c r="C455" s="3"/>
      <c r="D455" s="3">
        <v>0</v>
      </c>
      <c r="E455" s="3">
        <v>0</v>
      </c>
      <c r="F455" s="2">
        <f>VLOOKUP(Reach4[[#This Row],[Station]],'[2]Reach and Share'!$A$2:$B$562,2,0)</f>
        <v>0</v>
      </c>
      <c r="G455" s="2">
        <f>Reach4[[#This Row],[Q1''2025]]-Reach4[[#This Row],[Q4''2024]]</f>
        <v>0</v>
      </c>
    </row>
    <row r="456" spans="1:7" x14ac:dyDescent="0.45">
      <c r="A456" s="3" t="s">
        <v>390</v>
      </c>
      <c r="B456" s="3">
        <v>0</v>
      </c>
      <c r="C456" s="3">
        <v>0</v>
      </c>
      <c r="D456" s="3">
        <v>0</v>
      </c>
      <c r="E456" s="3">
        <v>0</v>
      </c>
      <c r="F456" s="2">
        <f>VLOOKUP(Reach4[[#This Row],[Station]],'[2]Reach and Share'!$A$2:$B$562,2,0)</f>
        <v>0</v>
      </c>
      <c r="G456" s="2">
        <f>Reach4[[#This Row],[Q1''2025]]-Reach4[[#This Row],[Q4''2024]]</f>
        <v>0</v>
      </c>
    </row>
    <row r="457" spans="1:7" x14ac:dyDescent="0.45">
      <c r="A457" s="3" t="s">
        <v>389</v>
      </c>
      <c r="B457" s="3">
        <v>0</v>
      </c>
      <c r="C457" s="3">
        <v>0</v>
      </c>
      <c r="D457" s="3">
        <v>0</v>
      </c>
      <c r="E457" s="3">
        <v>0</v>
      </c>
      <c r="F457" s="2">
        <f>VLOOKUP(Reach4[[#This Row],[Station]],'[2]Reach and Share'!$A$2:$B$562,2,0)</f>
        <v>0</v>
      </c>
      <c r="G457" s="2">
        <f>Reach4[[#This Row],[Q1''2025]]-Reach4[[#This Row],[Q4''2024]]</f>
        <v>0</v>
      </c>
    </row>
    <row r="458" spans="1:7" x14ac:dyDescent="0.45">
      <c r="A458" s="3" t="s">
        <v>45</v>
      </c>
      <c r="B458" s="3">
        <v>0</v>
      </c>
      <c r="C458" s="3">
        <v>0</v>
      </c>
      <c r="D458" s="3">
        <v>0</v>
      </c>
      <c r="E458" s="3">
        <v>0</v>
      </c>
      <c r="F458" s="2">
        <f>VLOOKUP(Reach4[[#This Row],[Station]],'[2]Reach and Share'!$A$2:$B$562,2,0)</f>
        <v>0</v>
      </c>
      <c r="G458" s="2">
        <f>Reach4[[#This Row],[Q1''2025]]-Reach4[[#This Row],[Q4''2024]]</f>
        <v>0</v>
      </c>
    </row>
    <row r="459" spans="1:7" x14ac:dyDescent="0.45">
      <c r="A459" s="3" t="s">
        <v>271</v>
      </c>
      <c r="B459" s="3">
        <v>0</v>
      </c>
      <c r="C459" s="3">
        <v>0</v>
      </c>
      <c r="D459" s="3">
        <v>0</v>
      </c>
      <c r="E459" s="3">
        <v>0</v>
      </c>
      <c r="F459" s="2">
        <f>VLOOKUP(Reach4[[#This Row],[Station]],'[2]Reach and Share'!$A$2:$B$562,2,0)</f>
        <v>0</v>
      </c>
      <c r="G459" s="2">
        <f>Reach4[[#This Row],[Q1''2025]]-Reach4[[#This Row],[Q4''2024]]</f>
        <v>0</v>
      </c>
    </row>
    <row r="460" spans="1:7" x14ac:dyDescent="0.45">
      <c r="A460" s="3" t="s">
        <v>265</v>
      </c>
      <c r="B460" s="3">
        <v>0</v>
      </c>
      <c r="C460" s="3">
        <v>0</v>
      </c>
      <c r="D460" s="3">
        <v>5.0000000000000001E-4</v>
      </c>
      <c r="E460" s="3">
        <v>0</v>
      </c>
      <c r="F460" s="2">
        <f>VLOOKUP(Reach4[[#This Row],[Station]],'[2]Reach and Share'!$A$2:$B$562,2,0)</f>
        <v>0</v>
      </c>
      <c r="G460" s="2">
        <f>Reach4[[#This Row],[Q1''2025]]-Reach4[[#This Row],[Q4''2024]]</f>
        <v>0</v>
      </c>
    </row>
    <row r="461" spans="1:7" x14ac:dyDescent="0.45">
      <c r="A461" s="3" t="s">
        <v>504</v>
      </c>
      <c r="B461" s="3"/>
      <c r="C461" s="3"/>
      <c r="D461" s="3"/>
      <c r="E461" s="3">
        <v>0</v>
      </c>
      <c r="F461" s="2">
        <f>VLOOKUP(Reach4[[#This Row],[Station]],'[2]Reach and Share'!$A$2:$B$562,2,0)</f>
        <v>0</v>
      </c>
      <c r="G461" s="2">
        <f>Reach4[[#This Row],[Q1''2025]]-Reach4[[#This Row],[Q4''2024]]</f>
        <v>0</v>
      </c>
    </row>
    <row r="462" spans="1:7" x14ac:dyDescent="0.45">
      <c r="A462" s="3" t="s">
        <v>184</v>
      </c>
      <c r="B462" s="3">
        <v>0</v>
      </c>
      <c r="C462" s="3">
        <v>0</v>
      </c>
      <c r="D462" s="3">
        <v>0</v>
      </c>
      <c r="E462" s="3">
        <v>0</v>
      </c>
      <c r="F462" s="2">
        <f>VLOOKUP(Reach4[[#This Row],[Station]],'[2]Reach and Share'!$A$2:$B$562,2,0)</f>
        <v>0</v>
      </c>
      <c r="G462" s="2">
        <f>Reach4[[#This Row],[Q1''2025]]-Reach4[[#This Row],[Q4''2024]]</f>
        <v>0</v>
      </c>
    </row>
    <row r="463" spans="1:7" x14ac:dyDescent="0.45">
      <c r="A463" s="3" t="s">
        <v>33</v>
      </c>
      <c r="B463" s="3">
        <v>0</v>
      </c>
      <c r="C463" s="3">
        <v>0</v>
      </c>
      <c r="D463" s="3">
        <v>0</v>
      </c>
      <c r="E463" s="3">
        <v>0</v>
      </c>
      <c r="F463" s="2">
        <f>VLOOKUP(Reach4[[#This Row],[Station]],'[2]Reach and Share'!$A$2:$B$562,2,0)</f>
        <v>0</v>
      </c>
      <c r="G463" s="2">
        <f>Reach4[[#This Row],[Q1''2025]]-Reach4[[#This Row],[Q4''2024]]</f>
        <v>0</v>
      </c>
    </row>
    <row r="464" spans="1:7" x14ac:dyDescent="0.45">
      <c r="A464" s="3" t="s">
        <v>25</v>
      </c>
      <c r="B464" s="3">
        <v>0</v>
      </c>
      <c r="C464" s="3">
        <v>0</v>
      </c>
      <c r="D464" s="3">
        <v>4.0000000000000002E-4</v>
      </c>
      <c r="E464" s="3">
        <v>0</v>
      </c>
      <c r="F464" s="2">
        <f>VLOOKUP(Reach4[[#This Row],[Station]],'[2]Reach and Share'!$A$2:$B$562,2,0)</f>
        <v>0</v>
      </c>
      <c r="G464" s="2">
        <f>Reach4[[#This Row],[Q1''2025]]-Reach4[[#This Row],[Q4''2024]]</f>
        <v>0</v>
      </c>
    </row>
    <row r="465" spans="1:7" x14ac:dyDescent="0.45">
      <c r="A465" s="3" t="s">
        <v>221</v>
      </c>
      <c r="B465" s="3">
        <v>0</v>
      </c>
      <c r="C465" s="3">
        <v>0</v>
      </c>
      <c r="D465" s="3">
        <v>0</v>
      </c>
      <c r="E465" s="3">
        <v>0</v>
      </c>
      <c r="F465" s="2">
        <f>VLOOKUP(Reach4[[#This Row],[Station]],'[2]Reach and Share'!$A$2:$B$562,2,0)</f>
        <v>0</v>
      </c>
      <c r="G465" s="2">
        <f>Reach4[[#This Row],[Q1''2025]]-Reach4[[#This Row],[Q4''2024]]</f>
        <v>0</v>
      </c>
    </row>
    <row r="466" spans="1:7" x14ac:dyDescent="0.45">
      <c r="A466" s="3" t="s">
        <v>159</v>
      </c>
      <c r="B466" s="3">
        <v>0</v>
      </c>
      <c r="C466" s="3">
        <v>0</v>
      </c>
      <c r="D466" s="3">
        <v>0</v>
      </c>
      <c r="E466" s="3">
        <v>0</v>
      </c>
      <c r="F466" s="2">
        <f>VLOOKUP(Reach4[[#This Row],[Station]],'[2]Reach and Share'!$A$2:$B$562,2,0)</f>
        <v>0</v>
      </c>
      <c r="G466" s="2">
        <f>Reach4[[#This Row],[Q1''2025]]-Reach4[[#This Row],[Q4''2024]]</f>
        <v>0</v>
      </c>
    </row>
    <row r="467" spans="1:7" x14ac:dyDescent="0.45">
      <c r="A467" s="3" t="s">
        <v>266</v>
      </c>
      <c r="B467" s="3">
        <v>0</v>
      </c>
      <c r="C467" s="3">
        <v>0</v>
      </c>
      <c r="D467" s="3">
        <v>0</v>
      </c>
      <c r="E467" s="3">
        <v>0</v>
      </c>
      <c r="F467" s="2">
        <f>VLOOKUP(Reach4[[#This Row],[Station]],'[2]Reach and Share'!$A$2:$B$562,2,0)</f>
        <v>0</v>
      </c>
      <c r="G467" s="2">
        <f>Reach4[[#This Row],[Q1''2025]]-Reach4[[#This Row],[Q4''2024]]</f>
        <v>0</v>
      </c>
    </row>
    <row r="468" spans="1:7" x14ac:dyDescent="0.45">
      <c r="A468" s="3" t="s">
        <v>39</v>
      </c>
      <c r="B468" s="3">
        <v>0</v>
      </c>
      <c r="C468" s="3">
        <v>0</v>
      </c>
      <c r="D468" s="3">
        <v>0</v>
      </c>
      <c r="E468" s="3">
        <v>0</v>
      </c>
      <c r="F468" s="2">
        <f>VLOOKUP(Reach4[[#This Row],[Station]],'[2]Reach and Share'!$A$2:$B$562,2,0)</f>
        <v>0</v>
      </c>
      <c r="G468" s="2">
        <f>Reach4[[#This Row],[Q1''2025]]-Reach4[[#This Row],[Q4''2024]]</f>
        <v>0</v>
      </c>
    </row>
    <row r="469" spans="1:7" x14ac:dyDescent="0.45">
      <c r="A469" s="3" t="s">
        <v>286</v>
      </c>
      <c r="B469" s="3">
        <v>0</v>
      </c>
      <c r="C469" s="3">
        <v>0</v>
      </c>
      <c r="D469" s="3">
        <v>0</v>
      </c>
      <c r="E469" s="3">
        <v>0</v>
      </c>
      <c r="F469" s="2">
        <f>VLOOKUP(Reach4[[#This Row],[Station]],'[2]Reach and Share'!$A$2:$B$562,2,0)</f>
        <v>0</v>
      </c>
      <c r="G469" s="2">
        <f>Reach4[[#This Row],[Q1''2025]]-Reach4[[#This Row],[Q4''2024]]</f>
        <v>0</v>
      </c>
    </row>
    <row r="470" spans="1:7" x14ac:dyDescent="0.45">
      <c r="A470" s="3" t="s">
        <v>452</v>
      </c>
      <c r="B470" s="3"/>
      <c r="C470" s="3">
        <v>0</v>
      </c>
      <c r="D470" s="3">
        <v>0</v>
      </c>
      <c r="E470" s="3">
        <v>0</v>
      </c>
      <c r="F470" s="2">
        <f>VLOOKUP(Reach4[[#This Row],[Station]],'[2]Reach and Share'!$A$2:$B$562,2,0)</f>
        <v>0</v>
      </c>
      <c r="G470" s="2">
        <f>Reach4[[#This Row],[Q1''2025]]-Reach4[[#This Row],[Q4''2024]]</f>
        <v>0</v>
      </c>
    </row>
    <row r="471" spans="1:7" x14ac:dyDescent="0.45">
      <c r="A471" s="3" t="s">
        <v>287</v>
      </c>
      <c r="B471" s="3">
        <v>0</v>
      </c>
      <c r="C471" s="3">
        <v>0</v>
      </c>
      <c r="D471" s="3">
        <v>8.0000000000000004E-4</v>
      </c>
      <c r="E471" s="3">
        <v>0</v>
      </c>
      <c r="F471" s="2">
        <f>VLOOKUP(Reach4[[#This Row],[Station]],'[2]Reach and Share'!$A$2:$B$562,2,0)</f>
        <v>0</v>
      </c>
      <c r="G471" s="2">
        <f>Reach4[[#This Row],[Q1''2025]]-Reach4[[#This Row],[Q4''2024]]</f>
        <v>0</v>
      </c>
    </row>
    <row r="472" spans="1:7" x14ac:dyDescent="0.45">
      <c r="A472" s="3" t="s">
        <v>522</v>
      </c>
      <c r="B472" s="3"/>
      <c r="C472" s="3"/>
      <c r="D472" s="3"/>
      <c r="E472" s="3">
        <v>0</v>
      </c>
      <c r="F472" s="2">
        <f>VLOOKUP(Reach4[[#This Row],[Station]],'[2]Reach and Share'!$A$2:$B$562,2,0)</f>
        <v>0</v>
      </c>
      <c r="G472" s="2">
        <f>Reach4[[#This Row],[Q1''2025]]-Reach4[[#This Row],[Q4''2024]]</f>
        <v>0</v>
      </c>
    </row>
    <row r="473" spans="1:7" x14ac:dyDescent="0.45">
      <c r="A473" s="3" t="s">
        <v>479</v>
      </c>
      <c r="B473" s="3"/>
      <c r="C473" s="3"/>
      <c r="D473" s="3">
        <v>0</v>
      </c>
      <c r="E473" s="3">
        <v>0</v>
      </c>
      <c r="F473" s="2">
        <f>VLOOKUP(Reach4[[#This Row],[Station]],'[2]Reach and Share'!$A$2:$B$562,2,0)</f>
        <v>0</v>
      </c>
      <c r="G473" s="2">
        <f>Reach4[[#This Row],[Q1''2025]]-Reach4[[#This Row],[Q4''2024]]</f>
        <v>0</v>
      </c>
    </row>
    <row r="474" spans="1:7" x14ac:dyDescent="0.45">
      <c r="A474" s="3" t="s">
        <v>478</v>
      </c>
      <c r="B474" s="3"/>
      <c r="C474" s="3"/>
      <c r="D474" s="3">
        <v>0</v>
      </c>
      <c r="E474" s="3">
        <v>0</v>
      </c>
      <c r="F474" s="2">
        <f>VLOOKUP(Reach4[[#This Row],[Station]],'[2]Reach and Share'!$A$2:$B$562,2,0)</f>
        <v>0</v>
      </c>
      <c r="G474" s="2">
        <f>Reach4[[#This Row],[Q1''2025]]-Reach4[[#This Row],[Q4''2024]]</f>
        <v>0</v>
      </c>
    </row>
    <row r="475" spans="1:7" x14ac:dyDescent="0.45">
      <c r="A475" s="3" t="s">
        <v>153</v>
      </c>
      <c r="B475" s="3">
        <v>0</v>
      </c>
      <c r="C475" s="3">
        <v>0</v>
      </c>
      <c r="D475" s="3">
        <v>0</v>
      </c>
      <c r="E475" s="3">
        <v>0</v>
      </c>
      <c r="F475" s="2">
        <f>VLOOKUP(Reach4[[#This Row],[Station]],'[2]Reach and Share'!$A$2:$B$562,2,0)</f>
        <v>0</v>
      </c>
      <c r="G475" s="2">
        <f>Reach4[[#This Row],[Q1''2025]]-Reach4[[#This Row],[Q4''2024]]</f>
        <v>0</v>
      </c>
    </row>
    <row r="476" spans="1:7" x14ac:dyDescent="0.45">
      <c r="A476" s="3" t="s">
        <v>251</v>
      </c>
      <c r="B476" s="3">
        <v>0</v>
      </c>
      <c r="C476" s="3">
        <v>0</v>
      </c>
      <c r="D476" s="3">
        <v>0</v>
      </c>
      <c r="E476" s="3">
        <v>0</v>
      </c>
      <c r="F476" s="2">
        <f>VLOOKUP(Reach4[[#This Row],[Station]],'[2]Reach and Share'!$A$2:$B$562,2,0)</f>
        <v>0</v>
      </c>
      <c r="G476" s="2">
        <f>Reach4[[#This Row],[Q1''2025]]-Reach4[[#This Row],[Q4''2024]]</f>
        <v>0</v>
      </c>
    </row>
    <row r="477" spans="1:7" x14ac:dyDescent="0.45">
      <c r="A477" s="3" t="s">
        <v>229</v>
      </c>
      <c r="B477" s="3">
        <v>0</v>
      </c>
      <c r="C477" s="3">
        <v>0</v>
      </c>
      <c r="D477" s="3">
        <v>0</v>
      </c>
      <c r="E477" s="3">
        <v>0</v>
      </c>
      <c r="F477" s="2">
        <f>VLOOKUP(Reach4[[#This Row],[Station]],'[2]Reach and Share'!$A$2:$B$562,2,0)</f>
        <v>0</v>
      </c>
      <c r="G477" s="2">
        <f>Reach4[[#This Row],[Q1''2025]]-Reach4[[#This Row],[Q4''2024]]</f>
        <v>0</v>
      </c>
    </row>
    <row r="478" spans="1:7" x14ac:dyDescent="0.45">
      <c r="A478" s="3" t="s">
        <v>47</v>
      </c>
      <c r="B478" s="3">
        <v>0</v>
      </c>
      <c r="C478" s="3">
        <v>0</v>
      </c>
      <c r="D478" s="3">
        <v>0</v>
      </c>
      <c r="E478" s="3">
        <v>0</v>
      </c>
      <c r="F478" s="2">
        <f>VLOOKUP(Reach4[[#This Row],[Station]],'[2]Reach and Share'!$A$2:$B$562,2,0)</f>
        <v>0</v>
      </c>
      <c r="G478" s="2">
        <f>Reach4[[#This Row],[Q1''2025]]-Reach4[[#This Row],[Q4''2024]]</f>
        <v>0</v>
      </c>
    </row>
    <row r="479" spans="1:7" x14ac:dyDescent="0.45">
      <c r="A479" s="3" t="s">
        <v>252</v>
      </c>
      <c r="B479" s="3">
        <v>0</v>
      </c>
      <c r="C479" s="3">
        <v>0</v>
      </c>
      <c r="D479" s="3">
        <v>0</v>
      </c>
      <c r="E479" s="3">
        <v>0</v>
      </c>
      <c r="F479" s="2">
        <f>VLOOKUP(Reach4[[#This Row],[Station]],'[2]Reach and Share'!$A$2:$B$562,2,0)</f>
        <v>0</v>
      </c>
      <c r="G479" s="2">
        <f>Reach4[[#This Row],[Q1''2025]]-Reach4[[#This Row],[Q4''2024]]</f>
        <v>0</v>
      </c>
    </row>
    <row r="480" spans="1:7" x14ac:dyDescent="0.45">
      <c r="A480" s="3" t="s">
        <v>79</v>
      </c>
      <c r="B480" s="3">
        <v>0</v>
      </c>
      <c r="C480" s="3">
        <v>0</v>
      </c>
      <c r="D480" s="3">
        <v>1E-3</v>
      </c>
      <c r="E480" s="3">
        <v>0</v>
      </c>
      <c r="F480" s="2">
        <f>VLOOKUP(Reach4[[#This Row],[Station]],'[2]Reach and Share'!$A$2:$B$562,2,0)</f>
        <v>0</v>
      </c>
      <c r="G480" s="2">
        <f>Reach4[[#This Row],[Q1''2025]]-Reach4[[#This Row],[Q4''2024]]</f>
        <v>0</v>
      </c>
    </row>
    <row r="481" spans="1:7" x14ac:dyDescent="0.45">
      <c r="A481" s="3" t="s">
        <v>451</v>
      </c>
      <c r="B481" s="3"/>
      <c r="C481" s="3">
        <v>0</v>
      </c>
      <c r="D481" s="3">
        <v>0</v>
      </c>
      <c r="E481" s="3">
        <v>0</v>
      </c>
      <c r="F481" s="2">
        <f>VLOOKUP(Reach4[[#This Row],[Station]],'[2]Reach and Share'!$A$2:$B$562,2,0)</f>
        <v>0</v>
      </c>
      <c r="G481" s="2">
        <f>Reach4[[#This Row],[Q1''2025]]-Reach4[[#This Row],[Q4''2024]]</f>
        <v>0</v>
      </c>
    </row>
    <row r="482" spans="1:7" x14ac:dyDescent="0.45">
      <c r="A482" s="3" t="s">
        <v>20</v>
      </c>
      <c r="B482" s="3">
        <v>0</v>
      </c>
      <c r="C482" s="3">
        <v>0</v>
      </c>
      <c r="D482" s="3">
        <v>0</v>
      </c>
      <c r="E482" s="3">
        <v>0</v>
      </c>
      <c r="F482" s="2">
        <f>VLOOKUP(Reach4[[#This Row],[Station]],'[2]Reach and Share'!$A$2:$B$562,2,0)</f>
        <v>0</v>
      </c>
      <c r="G482" s="2">
        <f>Reach4[[#This Row],[Q1''2025]]-Reach4[[#This Row],[Q4''2024]]</f>
        <v>0</v>
      </c>
    </row>
    <row r="483" spans="1:7" x14ac:dyDescent="0.45">
      <c r="A483" s="3" t="s">
        <v>245</v>
      </c>
      <c r="B483" s="3">
        <v>0</v>
      </c>
      <c r="C483" s="3">
        <v>0</v>
      </c>
      <c r="D483" s="3">
        <v>0</v>
      </c>
      <c r="E483" s="3">
        <v>0</v>
      </c>
      <c r="F483" s="2">
        <f>VLOOKUP(Reach4[[#This Row],[Station]],'[2]Reach and Share'!$A$2:$B$562,2,0)</f>
        <v>0</v>
      </c>
      <c r="G483" s="2">
        <f>Reach4[[#This Row],[Q1''2025]]-Reach4[[#This Row],[Q4''2024]]</f>
        <v>0</v>
      </c>
    </row>
    <row r="484" spans="1:7" x14ac:dyDescent="0.45">
      <c r="A484" s="3" t="s">
        <v>485</v>
      </c>
      <c r="B484" s="3"/>
      <c r="C484" s="3"/>
      <c r="D484" s="3">
        <v>0</v>
      </c>
      <c r="E484" s="3">
        <v>0</v>
      </c>
      <c r="F484" s="2">
        <f>VLOOKUP(Reach4[[#This Row],[Station]],'[2]Reach and Share'!$A$2:$B$562,2,0)</f>
        <v>0</v>
      </c>
      <c r="G484" s="2">
        <f>Reach4[[#This Row],[Q1''2025]]-Reach4[[#This Row],[Q4''2024]]</f>
        <v>0</v>
      </c>
    </row>
    <row r="485" spans="1:7" x14ac:dyDescent="0.45">
      <c r="A485" s="3" t="s">
        <v>244</v>
      </c>
      <c r="B485" s="3">
        <v>0</v>
      </c>
      <c r="C485" s="3">
        <v>0</v>
      </c>
      <c r="D485" s="3">
        <v>2.2000000000000001E-3</v>
      </c>
      <c r="E485" s="3">
        <v>0</v>
      </c>
      <c r="F485" s="2">
        <f>VLOOKUP(Reach4[[#This Row],[Station]],'[2]Reach and Share'!$A$2:$B$562,2,0)</f>
        <v>0</v>
      </c>
      <c r="G485" s="2">
        <f>Reach4[[#This Row],[Q1''2025]]-Reach4[[#This Row],[Q4''2024]]</f>
        <v>0</v>
      </c>
    </row>
    <row r="486" spans="1:7" x14ac:dyDescent="0.45">
      <c r="A486" s="3" t="s">
        <v>247</v>
      </c>
      <c r="B486" s="3">
        <v>0</v>
      </c>
      <c r="C486" s="3">
        <v>0</v>
      </c>
      <c r="D486" s="3">
        <v>0</v>
      </c>
      <c r="E486" s="3">
        <v>0</v>
      </c>
      <c r="F486" s="2">
        <f>VLOOKUP(Reach4[[#This Row],[Station]],'[2]Reach and Share'!$A$2:$B$562,2,0)</f>
        <v>0</v>
      </c>
      <c r="G486" s="2">
        <f>Reach4[[#This Row],[Q1''2025]]-Reach4[[#This Row],[Q4''2024]]</f>
        <v>0</v>
      </c>
    </row>
    <row r="487" spans="1:7" x14ac:dyDescent="0.45">
      <c r="A487" s="3" t="s">
        <v>250</v>
      </c>
      <c r="B487" s="3">
        <v>0</v>
      </c>
      <c r="C487" s="3">
        <v>0</v>
      </c>
      <c r="D487" s="3">
        <v>0</v>
      </c>
      <c r="E487" s="3">
        <v>0</v>
      </c>
      <c r="F487" s="2">
        <f>VLOOKUP(Reach4[[#This Row],[Station]],'[2]Reach and Share'!$A$2:$B$562,2,0)</f>
        <v>0</v>
      </c>
      <c r="G487" s="2">
        <f>Reach4[[#This Row],[Q1''2025]]-Reach4[[#This Row],[Q4''2024]]</f>
        <v>0</v>
      </c>
    </row>
    <row r="488" spans="1:7" x14ac:dyDescent="0.45">
      <c r="A488" s="3" t="s">
        <v>249</v>
      </c>
      <c r="B488" s="3">
        <v>0</v>
      </c>
      <c r="C488" s="3">
        <v>0</v>
      </c>
      <c r="D488" s="3">
        <v>0</v>
      </c>
      <c r="E488" s="3">
        <v>0</v>
      </c>
      <c r="F488" s="2">
        <f>VLOOKUP(Reach4[[#This Row],[Station]],'[2]Reach and Share'!$A$2:$B$562,2,0)</f>
        <v>0</v>
      </c>
      <c r="G488" s="2">
        <f>Reach4[[#This Row],[Q1''2025]]-Reach4[[#This Row],[Q4''2024]]</f>
        <v>0</v>
      </c>
    </row>
    <row r="489" spans="1:7" x14ac:dyDescent="0.45">
      <c r="A489" s="3" t="s">
        <v>248</v>
      </c>
      <c r="B489" s="3">
        <v>0</v>
      </c>
      <c r="C489" s="3">
        <v>0</v>
      </c>
      <c r="D489" s="3">
        <v>0</v>
      </c>
      <c r="E489" s="3">
        <v>0</v>
      </c>
      <c r="F489" s="2">
        <f>VLOOKUP(Reach4[[#This Row],[Station]],'[2]Reach and Share'!$A$2:$B$562,2,0)</f>
        <v>0</v>
      </c>
      <c r="G489" s="2">
        <f>Reach4[[#This Row],[Q1''2025]]-Reach4[[#This Row],[Q4''2024]]</f>
        <v>0</v>
      </c>
    </row>
    <row r="490" spans="1:7" x14ac:dyDescent="0.45">
      <c r="A490" s="3" t="s">
        <v>285</v>
      </c>
      <c r="B490" s="3">
        <v>0</v>
      </c>
      <c r="C490" s="3">
        <v>0</v>
      </c>
      <c r="D490" s="3">
        <v>0</v>
      </c>
      <c r="E490" s="3">
        <v>0</v>
      </c>
      <c r="F490" s="2">
        <f>VLOOKUP(Reach4[[#This Row],[Station]],'[2]Reach and Share'!$A$2:$B$562,2,0)</f>
        <v>0</v>
      </c>
      <c r="G490" s="2">
        <f>Reach4[[#This Row],[Q1''2025]]-Reach4[[#This Row],[Q4''2024]]</f>
        <v>0</v>
      </c>
    </row>
    <row r="491" spans="1:7" x14ac:dyDescent="0.45">
      <c r="A491" s="3" t="s">
        <v>510</v>
      </c>
      <c r="B491" s="3"/>
      <c r="C491" s="3"/>
      <c r="D491" s="3"/>
      <c r="E491" s="3">
        <v>0</v>
      </c>
      <c r="F491" s="2">
        <f>VLOOKUP(Reach4[[#This Row],[Station]],'[2]Reach and Share'!$A$2:$B$562,2,0)</f>
        <v>0</v>
      </c>
      <c r="G491" s="2">
        <f>Reach4[[#This Row],[Q1''2025]]-Reach4[[#This Row],[Q4''2024]]</f>
        <v>0</v>
      </c>
    </row>
    <row r="492" spans="1:7" x14ac:dyDescent="0.45">
      <c r="A492" s="3" t="s">
        <v>73</v>
      </c>
      <c r="B492" s="3">
        <v>0</v>
      </c>
      <c r="C492" s="3">
        <v>0</v>
      </c>
      <c r="D492" s="3">
        <v>0</v>
      </c>
      <c r="E492" s="3">
        <v>0</v>
      </c>
      <c r="F492" s="2">
        <f>VLOOKUP(Reach4[[#This Row],[Station]],'[2]Reach and Share'!$A$2:$B$562,2,0)</f>
        <v>0</v>
      </c>
      <c r="G492" s="2">
        <f>Reach4[[#This Row],[Q1''2025]]-Reach4[[#This Row],[Q4''2024]]</f>
        <v>0</v>
      </c>
    </row>
    <row r="493" spans="1:7" x14ac:dyDescent="0.45">
      <c r="A493" s="3" t="s">
        <v>446</v>
      </c>
      <c r="B493" s="3"/>
      <c r="C493" s="3">
        <v>0</v>
      </c>
      <c r="D493" s="3">
        <v>0</v>
      </c>
      <c r="E493" s="3">
        <v>0</v>
      </c>
      <c r="F493" s="2">
        <f>VLOOKUP(Reach4[[#This Row],[Station]],'[2]Reach and Share'!$A$2:$B$562,2,0)</f>
        <v>0</v>
      </c>
      <c r="G493" s="2">
        <f>Reach4[[#This Row],[Q1''2025]]-Reach4[[#This Row],[Q4''2024]]</f>
        <v>0</v>
      </c>
    </row>
    <row r="494" spans="1:7" x14ac:dyDescent="0.45">
      <c r="A494" s="3" t="s">
        <v>181</v>
      </c>
      <c r="B494" s="3">
        <v>0</v>
      </c>
      <c r="C494" s="3">
        <v>0</v>
      </c>
      <c r="D494" s="3">
        <v>0</v>
      </c>
      <c r="E494" s="3">
        <v>0</v>
      </c>
      <c r="F494" s="2">
        <f>VLOOKUP(Reach4[[#This Row],[Station]],'[2]Reach and Share'!$A$2:$B$562,2,0)</f>
        <v>0</v>
      </c>
      <c r="G494" s="2">
        <f>Reach4[[#This Row],[Q1''2025]]-Reach4[[#This Row],[Q4''2024]]</f>
        <v>0</v>
      </c>
    </row>
    <row r="495" spans="1:7" x14ac:dyDescent="0.45">
      <c r="A495" s="3" t="s">
        <v>280</v>
      </c>
      <c r="B495" s="3">
        <v>0</v>
      </c>
      <c r="C495" s="3">
        <v>0</v>
      </c>
      <c r="D495" s="3">
        <v>0</v>
      </c>
      <c r="E495" s="3">
        <v>0</v>
      </c>
      <c r="F495" s="2">
        <f>VLOOKUP(Reach4[[#This Row],[Station]],'[2]Reach and Share'!$A$2:$B$562,2,0)</f>
        <v>0</v>
      </c>
      <c r="G495" s="2">
        <f>Reach4[[#This Row],[Q1''2025]]-Reach4[[#This Row],[Q4''2024]]</f>
        <v>0</v>
      </c>
    </row>
    <row r="496" spans="1:7" x14ac:dyDescent="0.45">
      <c r="A496" s="3" t="s">
        <v>278</v>
      </c>
      <c r="B496" s="3">
        <v>0</v>
      </c>
      <c r="C496" s="3">
        <v>0</v>
      </c>
      <c r="D496" s="3">
        <v>0</v>
      </c>
      <c r="E496" s="3">
        <v>0</v>
      </c>
      <c r="F496" s="2">
        <f>VLOOKUP(Reach4[[#This Row],[Station]],'[2]Reach and Share'!$A$2:$B$562,2,0)</f>
        <v>0</v>
      </c>
      <c r="G496" s="2">
        <f>Reach4[[#This Row],[Q1''2025]]-Reach4[[#This Row],[Q4''2024]]</f>
        <v>0</v>
      </c>
    </row>
    <row r="497" spans="1:7" x14ac:dyDescent="0.45">
      <c r="A497" s="3" t="s">
        <v>40</v>
      </c>
      <c r="B497" s="3">
        <v>0</v>
      </c>
      <c r="C497" s="3">
        <v>0</v>
      </c>
      <c r="D497" s="3">
        <v>0</v>
      </c>
      <c r="E497" s="3">
        <v>0</v>
      </c>
      <c r="F497" s="2">
        <f>VLOOKUP(Reach4[[#This Row],[Station]],'[2]Reach and Share'!$A$2:$B$562,2,0)</f>
        <v>0</v>
      </c>
      <c r="G497" s="2">
        <f>Reach4[[#This Row],[Q1''2025]]-Reach4[[#This Row],[Q4''2024]]</f>
        <v>0</v>
      </c>
    </row>
    <row r="498" spans="1:7" x14ac:dyDescent="0.45">
      <c r="A498" s="3" t="s">
        <v>268</v>
      </c>
      <c r="B498" s="3">
        <v>0</v>
      </c>
      <c r="C498" s="3">
        <v>5.0000000000000001E-4</v>
      </c>
      <c r="D498" s="3">
        <v>0</v>
      </c>
      <c r="E498" s="3">
        <v>0</v>
      </c>
      <c r="F498" s="2">
        <f>VLOOKUP(Reach4[[#This Row],[Station]],'[2]Reach and Share'!$A$2:$B$562,2,0)</f>
        <v>0</v>
      </c>
      <c r="G498" s="2">
        <f>Reach4[[#This Row],[Q1''2025]]-Reach4[[#This Row],[Q4''2024]]</f>
        <v>0</v>
      </c>
    </row>
    <row r="499" spans="1:7" x14ac:dyDescent="0.45">
      <c r="A499" s="3" t="s">
        <v>273</v>
      </c>
      <c r="B499" s="3">
        <v>0</v>
      </c>
      <c r="C499" s="3">
        <v>0</v>
      </c>
      <c r="D499" s="3">
        <v>0</v>
      </c>
      <c r="E499" s="3">
        <v>0</v>
      </c>
      <c r="F499" s="2">
        <f>VLOOKUP(Reach4[[#This Row],[Station]],'[2]Reach and Share'!$A$2:$B$562,2,0)</f>
        <v>0</v>
      </c>
      <c r="G499" s="2">
        <f>Reach4[[#This Row],[Q1''2025]]-Reach4[[#This Row],[Q4''2024]]</f>
        <v>0</v>
      </c>
    </row>
    <row r="500" spans="1:7" x14ac:dyDescent="0.45">
      <c r="A500" s="3" t="s">
        <v>494</v>
      </c>
      <c r="B500" s="3"/>
      <c r="C500" s="3"/>
      <c r="D500" s="3"/>
      <c r="E500" s="3">
        <v>0</v>
      </c>
      <c r="F500" s="2">
        <f>VLOOKUP(Reach4[[#This Row],[Station]],'[2]Reach and Share'!$A$2:$B$562,2,0)</f>
        <v>0</v>
      </c>
      <c r="G500" s="2">
        <f>Reach4[[#This Row],[Q1''2025]]-Reach4[[#This Row],[Q4''2024]]</f>
        <v>0</v>
      </c>
    </row>
    <row r="501" spans="1:7" x14ac:dyDescent="0.45">
      <c r="A501" s="3" t="s">
        <v>272</v>
      </c>
      <c r="B501" s="3">
        <v>0</v>
      </c>
      <c r="C501" s="3">
        <v>0</v>
      </c>
      <c r="D501" s="3">
        <v>0</v>
      </c>
      <c r="E501" s="3">
        <v>0</v>
      </c>
      <c r="F501" s="2">
        <f>VLOOKUP(Reach4[[#This Row],[Station]],'[2]Reach and Share'!$A$2:$B$562,2,0)</f>
        <v>0</v>
      </c>
      <c r="G501" s="2">
        <f>Reach4[[#This Row],[Q1''2025]]-Reach4[[#This Row],[Q4''2024]]</f>
        <v>0</v>
      </c>
    </row>
    <row r="502" spans="1:7" x14ac:dyDescent="0.45">
      <c r="A502" s="3" t="s">
        <v>274</v>
      </c>
      <c r="B502" s="3">
        <v>0</v>
      </c>
      <c r="C502" s="3">
        <v>0</v>
      </c>
      <c r="D502" s="3">
        <v>0</v>
      </c>
      <c r="E502" s="3">
        <v>0</v>
      </c>
      <c r="F502" s="2">
        <f>VLOOKUP(Reach4[[#This Row],[Station]],'[2]Reach and Share'!$A$2:$B$562,2,0)</f>
        <v>0</v>
      </c>
      <c r="G502" s="2">
        <f>Reach4[[#This Row],[Q1''2025]]-Reach4[[#This Row],[Q4''2024]]</f>
        <v>0</v>
      </c>
    </row>
    <row r="503" spans="1:7" x14ac:dyDescent="0.45">
      <c r="A503" s="3" t="s">
        <v>277</v>
      </c>
      <c r="B503" s="3">
        <v>1.1999999999999999E-3</v>
      </c>
      <c r="C503" s="3">
        <v>0</v>
      </c>
      <c r="D503" s="3">
        <v>0</v>
      </c>
      <c r="E503" s="3">
        <v>0</v>
      </c>
      <c r="F503" s="2">
        <f>VLOOKUP(Reach4[[#This Row],[Station]],'[2]Reach and Share'!$A$2:$B$562,2,0)</f>
        <v>0</v>
      </c>
      <c r="G503" s="2">
        <f>Reach4[[#This Row],[Q1''2025]]-Reach4[[#This Row],[Q4''2024]]</f>
        <v>0</v>
      </c>
    </row>
    <row r="504" spans="1:7" x14ac:dyDescent="0.45">
      <c r="A504" s="3" t="s">
        <v>276</v>
      </c>
      <c r="B504" s="3">
        <v>0</v>
      </c>
      <c r="C504" s="3">
        <v>0</v>
      </c>
      <c r="D504" s="3">
        <v>0</v>
      </c>
      <c r="E504" s="3">
        <v>0</v>
      </c>
      <c r="F504" s="2">
        <f>VLOOKUP(Reach4[[#This Row],[Station]],'[2]Reach and Share'!$A$2:$B$562,2,0)</f>
        <v>0</v>
      </c>
      <c r="G504" s="2">
        <f>Reach4[[#This Row],[Q1''2025]]-Reach4[[#This Row],[Q4''2024]]</f>
        <v>0</v>
      </c>
    </row>
    <row r="505" spans="1:7" x14ac:dyDescent="0.45">
      <c r="A505" s="3" t="s">
        <v>275</v>
      </c>
      <c r="B505" s="3">
        <v>0</v>
      </c>
      <c r="C505" s="3">
        <v>0</v>
      </c>
      <c r="D505" s="3">
        <v>0</v>
      </c>
      <c r="E505" s="3">
        <v>0</v>
      </c>
      <c r="F505" s="2">
        <f>VLOOKUP(Reach4[[#This Row],[Station]],'[2]Reach and Share'!$A$2:$B$562,2,0)</f>
        <v>0</v>
      </c>
      <c r="G505" s="2">
        <f>Reach4[[#This Row],[Q1''2025]]-Reach4[[#This Row],[Q4''2024]]</f>
        <v>0</v>
      </c>
    </row>
    <row r="506" spans="1:7" x14ac:dyDescent="0.45">
      <c r="A506" s="3" t="s">
        <v>269</v>
      </c>
      <c r="B506" s="3">
        <v>0</v>
      </c>
      <c r="C506" s="3">
        <v>0</v>
      </c>
      <c r="D506" s="3">
        <v>0</v>
      </c>
      <c r="E506" s="3">
        <v>0</v>
      </c>
      <c r="F506" s="2">
        <f>VLOOKUP(Reach4[[#This Row],[Station]],'[2]Reach and Share'!$A$2:$B$562,2,0)</f>
        <v>0</v>
      </c>
      <c r="G506" s="2">
        <f>Reach4[[#This Row],[Q1''2025]]-Reach4[[#This Row],[Q4''2024]]</f>
        <v>0</v>
      </c>
    </row>
    <row r="507" spans="1:7" x14ac:dyDescent="0.45">
      <c r="A507" s="3" t="s">
        <v>503</v>
      </c>
      <c r="B507" s="3"/>
      <c r="C507" s="3"/>
      <c r="D507" s="3"/>
      <c r="E507" s="3">
        <v>0</v>
      </c>
      <c r="F507" s="2">
        <f>VLOOKUP(Reach4[[#This Row],[Station]],'[2]Reach and Share'!$A$2:$B$562,2,0)</f>
        <v>0</v>
      </c>
      <c r="G507" s="2">
        <f>Reach4[[#This Row],[Q1''2025]]-Reach4[[#This Row],[Q4''2024]]</f>
        <v>0</v>
      </c>
    </row>
    <row r="508" spans="1:7" x14ac:dyDescent="0.45">
      <c r="A508" s="3" t="s">
        <v>466</v>
      </c>
      <c r="B508" s="3"/>
      <c r="C508" s="3"/>
      <c r="D508" s="3">
        <v>0</v>
      </c>
      <c r="E508" s="3">
        <v>0</v>
      </c>
      <c r="F508" s="2">
        <f>VLOOKUP(Reach4[[#This Row],[Station]],'[2]Reach and Share'!$A$2:$B$562,2,0)</f>
        <v>0</v>
      </c>
      <c r="G508" s="2">
        <f>Reach4[[#This Row],[Q1''2025]]-Reach4[[#This Row],[Q4''2024]]</f>
        <v>0</v>
      </c>
    </row>
    <row r="509" spans="1:7" x14ac:dyDescent="0.45">
      <c r="A509" s="3" t="s">
        <v>282</v>
      </c>
      <c r="B509" s="3">
        <v>0</v>
      </c>
      <c r="C509" s="3">
        <v>0</v>
      </c>
      <c r="D509" s="3">
        <v>0</v>
      </c>
      <c r="E509" s="3">
        <v>0</v>
      </c>
      <c r="F509" s="2">
        <f>VLOOKUP(Reach4[[#This Row],[Station]],'[2]Reach and Share'!$A$2:$B$562,2,0)</f>
        <v>0</v>
      </c>
      <c r="G509" s="2">
        <f>Reach4[[#This Row],[Q1''2025]]-Reach4[[#This Row],[Q4''2024]]</f>
        <v>0</v>
      </c>
    </row>
    <row r="510" spans="1:7" x14ac:dyDescent="0.45">
      <c r="A510" s="3" t="s">
        <v>93</v>
      </c>
      <c r="B510" s="3">
        <v>0</v>
      </c>
      <c r="C510" s="3">
        <v>0</v>
      </c>
      <c r="D510" s="3">
        <v>0</v>
      </c>
      <c r="E510" s="3">
        <v>0</v>
      </c>
      <c r="F510" s="2">
        <f>VLOOKUP(Reach4[[#This Row],[Station]],'[2]Reach and Share'!$A$2:$B$562,2,0)</f>
        <v>0</v>
      </c>
      <c r="G510" s="2">
        <f>Reach4[[#This Row],[Q1''2025]]-Reach4[[#This Row],[Q4''2024]]</f>
        <v>0</v>
      </c>
    </row>
    <row r="511" spans="1:7" x14ac:dyDescent="0.45">
      <c r="A511" s="3" t="s">
        <v>284</v>
      </c>
      <c r="B511" s="3">
        <v>0</v>
      </c>
      <c r="C511" s="3">
        <v>0</v>
      </c>
      <c r="D511" s="3">
        <v>0</v>
      </c>
      <c r="E511" s="3">
        <v>0</v>
      </c>
      <c r="F511" s="2">
        <f>VLOOKUP(Reach4[[#This Row],[Station]],'[2]Reach and Share'!$A$2:$B$562,2,0)</f>
        <v>0</v>
      </c>
      <c r="G511" s="2">
        <f>Reach4[[#This Row],[Q1''2025]]-Reach4[[#This Row],[Q4''2024]]</f>
        <v>0</v>
      </c>
    </row>
    <row r="512" spans="1:7" x14ac:dyDescent="0.45">
      <c r="A512" s="3" t="s">
        <v>495</v>
      </c>
      <c r="B512" s="3"/>
      <c r="C512" s="3"/>
      <c r="D512" s="3"/>
      <c r="E512" s="3">
        <v>0</v>
      </c>
      <c r="F512" s="2">
        <f>VLOOKUP(Reach4[[#This Row],[Station]],'[2]Reach and Share'!$A$2:$B$562,2,0)</f>
        <v>0</v>
      </c>
      <c r="G512" s="2">
        <f>Reach4[[#This Row],[Q1''2025]]-Reach4[[#This Row],[Q4''2024]]</f>
        <v>0</v>
      </c>
    </row>
    <row r="513" spans="1:7" x14ac:dyDescent="0.45">
      <c r="A513" s="3" t="s">
        <v>267</v>
      </c>
      <c r="B513" s="3">
        <v>0</v>
      </c>
      <c r="C513" s="3">
        <v>4.1000000000000003E-3</v>
      </c>
      <c r="D513" s="3">
        <v>0</v>
      </c>
      <c r="E513" s="3">
        <v>0</v>
      </c>
      <c r="F513" s="2">
        <f>VLOOKUP(Reach4[[#This Row],[Station]],'[2]Reach and Share'!$A$2:$B$562,2,0)</f>
        <v>0</v>
      </c>
      <c r="G513" s="2">
        <f>Reach4[[#This Row],[Q1''2025]]-Reach4[[#This Row],[Q4''2024]]</f>
        <v>0</v>
      </c>
    </row>
    <row r="514" spans="1:7" x14ac:dyDescent="0.45">
      <c r="A514" s="3" t="s">
        <v>477</v>
      </c>
      <c r="B514" s="3"/>
      <c r="C514" s="3"/>
      <c r="D514" s="3">
        <v>0</v>
      </c>
      <c r="E514" s="3">
        <v>0</v>
      </c>
      <c r="F514" s="2">
        <f>VLOOKUP(Reach4[[#This Row],[Station]],'[2]Reach and Share'!$A$2:$B$562,2,0)</f>
        <v>0</v>
      </c>
      <c r="G514" s="2">
        <f>Reach4[[#This Row],[Q1''2025]]-Reach4[[#This Row],[Q4''2024]]</f>
        <v>0</v>
      </c>
    </row>
    <row r="515" spans="1:7" x14ac:dyDescent="0.45">
      <c r="A515" s="3" t="s">
        <v>283</v>
      </c>
      <c r="B515" s="3">
        <v>0</v>
      </c>
      <c r="C515" s="3">
        <v>0</v>
      </c>
      <c r="D515" s="3">
        <v>0</v>
      </c>
      <c r="E515" s="3">
        <v>0</v>
      </c>
      <c r="F515" s="2">
        <f>VLOOKUP(Reach4[[#This Row],[Station]],'[2]Reach and Share'!$A$2:$B$562,2,0)</f>
        <v>0</v>
      </c>
      <c r="G515" s="2">
        <f>Reach4[[#This Row],[Q1''2025]]-Reach4[[#This Row],[Q4''2024]]</f>
        <v>0</v>
      </c>
    </row>
    <row r="516" spans="1:7" x14ac:dyDescent="0.45">
      <c r="A516" s="3" t="s">
        <v>281</v>
      </c>
      <c r="B516" s="3">
        <v>0</v>
      </c>
      <c r="C516" s="3">
        <v>0</v>
      </c>
      <c r="D516" s="3">
        <v>0</v>
      </c>
      <c r="E516" s="3">
        <v>0</v>
      </c>
      <c r="F516" s="2">
        <f>VLOOKUP(Reach4[[#This Row],[Station]],'[2]Reach and Share'!$A$2:$B$562,2,0)</f>
        <v>0</v>
      </c>
      <c r="G516" s="2">
        <f>Reach4[[#This Row],[Q1''2025]]-Reach4[[#This Row],[Q4''2024]]</f>
        <v>0</v>
      </c>
    </row>
    <row r="517" spans="1:7" x14ac:dyDescent="0.45">
      <c r="A517" s="3" t="s">
        <v>78</v>
      </c>
      <c r="B517" s="3">
        <v>0</v>
      </c>
      <c r="C517" s="3">
        <v>0</v>
      </c>
      <c r="D517" s="3">
        <v>0</v>
      </c>
      <c r="E517" s="3">
        <v>0</v>
      </c>
      <c r="F517" s="2">
        <f>VLOOKUP(Reach4[[#This Row],[Station]],'[2]Reach and Share'!$A$2:$B$562,2,0)</f>
        <v>0</v>
      </c>
      <c r="G517" s="2">
        <f>Reach4[[#This Row],[Q1''2025]]-Reach4[[#This Row],[Q4''2024]]</f>
        <v>0</v>
      </c>
    </row>
    <row r="518" spans="1:7" x14ac:dyDescent="0.45">
      <c r="A518" s="3" t="s">
        <v>288</v>
      </c>
      <c r="B518" s="3">
        <v>0</v>
      </c>
      <c r="C518" s="3">
        <v>0</v>
      </c>
      <c r="D518" s="3">
        <v>0</v>
      </c>
      <c r="E518" s="3">
        <v>0</v>
      </c>
      <c r="F518" s="2">
        <f>VLOOKUP(Reach4[[#This Row],[Station]],'[2]Reach and Share'!$A$2:$B$562,2,0)</f>
        <v>0</v>
      </c>
      <c r="G518" s="2">
        <f>Reach4[[#This Row],[Q1''2025]]-Reach4[[#This Row],[Q4''2024]]</f>
        <v>0</v>
      </c>
    </row>
    <row r="519" spans="1:7" x14ac:dyDescent="0.45">
      <c r="A519" s="3" t="s">
        <v>188</v>
      </c>
      <c r="B519" s="3">
        <v>0</v>
      </c>
      <c r="C519" s="3">
        <v>0</v>
      </c>
      <c r="D519" s="3">
        <v>0</v>
      </c>
      <c r="E519" s="3">
        <v>0</v>
      </c>
      <c r="F519" s="2">
        <f>VLOOKUP(Reach4[[#This Row],[Station]],'[2]Reach and Share'!$A$2:$B$562,2,0)</f>
        <v>0</v>
      </c>
      <c r="G519" s="2">
        <f>Reach4[[#This Row],[Q1''2025]]-Reach4[[#This Row],[Q4''2024]]</f>
        <v>0</v>
      </c>
    </row>
    <row r="520" spans="1:7" x14ac:dyDescent="0.45">
      <c r="A520" s="3" t="s">
        <v>222</v>
      </c>
      <c r="B520" s="3">
        <v>0</v>
      </c>
      <c r="C520" s="3">
        <v>0</v>
      </c>
      <c r="D520" s="3">
        <v>0</v>
      </c>
      <c r="E520" s="3">
        <v>0</v>
      </c>
      <c r="F520" s="2">
        <f>VLOOKUP(Reach4[[#This Row],[Station]],'[2]Reach and Share'!$A$2:$B$562,2,0)</f>
        <v>0</v>
      </c>
      <c r="G520" s="2">
        <f>Reach4[[#This Row],[Q1''2025]]-Reach4[[#This Row],[Q4''2024]]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0"/>
  <sheetViews>
    <sheetView workbookViewId="0">
      <selection activeCell="G2" sqref="G2"/>
    </sheetView>
  </sheetViews>
  <sheetFormatPr defaultRowHeight="14.25" x14ac:dyDescent="0.45"/>
  <cols>
    <col min="1" max="1" width="31.796875" bestFit="1" customWidth="1"/>
    <col min="2" max="5" width="11.73046875" bestFit="1" customWidth="1"/>
    <col min="6" max="6" width="9.06640625" style="2"/>
  </cols>
  <sheetData>
    <row r="1" spans="1:10" x14ac:dyDescent="0.45">
      <c r="A1" s="3" t="s">
        <v>0</v>
      </c>
      <c r="B1" s="2" t="s">
        <v>527</v>
      </c>
      <c r="C1" s="2" t="s">
        <v>528</v>
      </c>
      <c r="D1" s="2" t="s">
        <v>529</v>
      </c>
      <c r="E1" s="2" t="s">
        <v>530</v>
      </c>
      <c r="F1" s="2" t="s">
        <v>531</v>
      </c>
      <c r="G1" t="s">
        <v>532</v>
      </c>
    </row>
    <row r="2" spans="1:10" x14ac:dyDescent="0.45">
      <c r="A2" s="3" t="s">
        <v>4</v>
      </c>
      <c r="B2" s="2">
        <v>1</v>
      </c>
      <c r="C2" s="2">
        <v>1</v>
      </c>
      <c r="D2" s="2">
        <v>1</v>
      </c>
      <c r="E2" s="2">
        <v>1</v>
      </c>
      <c r="F2" s="2">
        <f>VLOOKUP(Share5[[#This Row],[Station]],'[2]Reach and Share'!$A$1:$C$562,3,0)</f>
        <v>1</v>
      </c>
      <c r="G2" s="2">
        <f>Share5[[#This Row],[Q1''2025]]-Share5[[#This Row],[Q4''2024]]</f>
        <v>0</v>
      </c>
    </row>
    <row r="3" spans="1:10" x14ac:dyDescent="0.45">
      <c r="A3" s="3" t="s">
        <v>425</v>
      </c>
      <c r="B3" s="2">
        <v>0.30921909380753521</v>
      </c>
      <c r="C3" s="2">
        <v>0.29821726175445679</v>
      </c>
      <c r="D3" s="2">
        <v>0.25859616422229847</v>
      </c>
      <c r="E3" s="2">
        <v>0.25606380654089878</v>
      </c>
      <c r="F3" s="2">
        <f>VLOOKUP(Share5[[#This Row],[Station]],'[2]Reach and Share'!$A$1:$C$562,3,0)</f>
        <v>0.28589043508895551</v>
      </c>
      <c r="G3" s="2">
        <f>Share5[[#This Row],[Q1''2025]]-Share5[[#This Row],[Q4''2024]]</f>
        <v>2.9826628548056733E-2</v>
      </c>
    </row>
    <row r="4" spans="1:10" x14ac:dyDescent="0.45">
      <c r="A4" s="3" t="s">
        <v>5</v>
      </c>
      <c r="B4" s="2">
        <v>0.20809196641070549</v>
      </c>
      <c r="C4" s="2">
        <v>0.2151911519620221</v>
      </c>
      <c r="D4" s="2">
        <v>0.26428606464904109</v>
      </c>
      <c r="E4" s="2">
        <v>0.2705950906839536</v>
      </c>
      <c r="F4" s="2">
        <f>VLOOKUP(Share5[[#This Row],[Station]],'[2]Reach and Share'!$A$1:$C$562,3,0)</f>
        <v>0.1382420292407962</v>
      </c>
      <c r="G4" s="2">
        <f>Share5[[#This Row],[Q1''2025]]-Share5[[#This Row],[Q4''2024]]</f>
        <v>-0.13235306144315739</v>
      </c>
    </row>
    <row r="5" spans="1:10" x14ac:dyDescent="0.45">
      <c r="A5" s="3" t="s">
        <v>396</v>
      </c>
      <c r="B5" s="2">
        <v>6.2194081458529803E-2</v>
      </c>
      <c r="C5" s="2">
        <v>4.888641987778395E-2</v>
      </c>
      <c r="D5" s="2">
        <v>7.2006670917741697E-2</v>
      </c>
      <c r="E5" s="2">
        <v>0.14895476728093821</v>
      </c>
      <c r="F5" s="2">
        <f>VLOOKUP(Share5[[#This Row],[Station]],'[2]Reach and Share'!$A$1:$C$562,3,0)</f>
        <v>0.11696318478069399</v>
      </c>
      <c r="G5" s="2">
        <f>Share5[[#This Row],[Q1''2025]]-Share5[[#This Row],[Q4''2024]]</f>
        <v>-3.1991582500244212E-2</v>
      </c>
      <c r="J5">
        <v>100</v>
      </c>
    </row>
    <row r="6" spans="1:10" x14ac:dyDescent="0.45">
      <c r="A6" s="3" t="s">
        <v>8</v>
      </c>
      <c r="B6" s="2">
        <v>4.0055682787731833E-2</v>
      </c>
      <c r="C6" s="2">
        <v>4.3078632392303425E-2</v>
      </c>
      <c r="D6" s="2">
        <v>2.5015941531368033E-2</v>
      </c>
      <c r="E6" s="2">
        <v>3.36513948576007E-2</v>
      </c>
      <c r="F6" s="2">
        <f>VLOOKUP(Share5[[#This Row],[Station]],'[2]Reach and Share'!$A$1:$C$562,3,0)</f>
        <v>9.5754800070459736E-2</v>
      </c>
      <c r="G6" s="2">
        <f>Share5[[#This Row],[Q1''2025]]-Share5[[#This Row],[Q4''2024]]</f>
        <v>6.2103405212859036E-2</v>
      </c>
    </row>
    <row r="7" spans="1:10" x14ac:dyDescent="0.45">
      <c r="A7" s="3" t="s">
        <v>6</v>
      </c>
      <c r="B7" s="2">
        <v>8.1189096950918305E-2</v>
      </c>
      <c r="C7" s="2">
        <v>5.7673854855815367E-2</v>
      </c>
      <c r="D7" s="2">
        <v>2.8890959925442678E-2</v>
      </c>
      <c r="E7" s="2">
        <v>3.4124845218151359E-2</v>
      </c>
      <c r="F7" s="2">
        <f>VLOOKUP(Share5[[#This Row],[Station]],'[2]Reach and Share'!$A$1:$C$562,3,0)</f>
        <v>6.93676237449357E-2</v>
      </c>
      <c r="G7" s="2">
        <f>Share5[[#This Row],[Q1''2025]]-Share5[[#This Row],[Q4''2024]]</f>
        <v>3.5242778526784341E-2</v>
      </c>
    </row>
    <row r="8" spans="1:10" x14ac:dyDescent="0.45">
      <c r="A8" s="3" t="s">
        <v>322</v>
      </c>
      <c r="B8" s="2">
        <v>2.6090080380798422E-2</v>
      </c>
      <c r="C8" s="2">
        <v>7.0703499823241249E-3</v>
      </c>
      <c r="D8" s="2">
        <v>7.9462402511404333E-3</v>
      </c>
      <c r="E8" s="2">
        <v>8.784325151139924E-2</v>
      </c>
      <c r="F8" s="2">
        <f>VLOOKUP(Share5[[#This Row],[Station]],'[2]Reach and Share'!$A$1:$C$562,3,0)</f>
        <v>5.027303153073806E-2</v>
      </c>
      <c r="G8" s="2">
        <f>Share5[[#This Row],[Q1''2025]]-Share5[[#This Row],[Q4''2024]]</f>
        <v>-3.7570219980661179E-2</v>
      </c>
    </row>
    <row r="9" spans="1:10" x14ac:dyDescent="0.45">
      <c r="A9" s="3" t="s">
        <v>335</v>
      </c>
      <c r="B9" s="2">
        <v>6.2508419776370741E-2</v>
      </c>
      <c r="C9" s="2">
        <v>4.833089237917277E-2</v>
      </c>
      <c r="D9" s="2">
        <v>5.2533477215872863E-2</v>
      </c>
      <c r="E9" s="2">
        <v>2.8370602374535658E-2</v>
      </c>
      <c r="F9" s="2">
        <f>VLOOKUP(Share5[[#This Row],[Station]],'[2]Reach and Share'!$A$1:$C$562,3,0)</f>
        <v>3.565263343315131E-2</v>
      </c>
      <c r="G9" s="2">
        <f>Share5[[#This Row],[Q1''2025]]-Share5[[#This Row],[Q4''2024]]</f>
        <v>7.2820310586156518E-3</v>
      </c>
    </row>
    <row r="10" spans="1:10" x14ac:dyDescent="0.45">
      <c r="A10" s="3" t="s">
        <v>14</v>
      </c>
      <c r="B10" s="2">
        <v>2.1015761821366018E-2</v>
      </c>
      <c r="C10" s="2">
        <v>2.0504014948739959E-2</v>
      </c>
      <c r="D10" s="2">
        <v>2.1337126600284487E-2</v>
      </c>
      <c r="E10" s="2">
        <v>3.4197683735159148E-2</v>
      </c>
      <c r="F10" s="2">
        <f>VLOOKUP(Share5[[#This Row],[Station]],'[2]Reach and Share'!$A$1:$C$562,3,0)</f>
        <v>3.1178439316540421E-2</v>
      </c>
      <c r="G10" s="2">
        <f>Share5[[#This Row],[Q1''2025]]-Share5[[#This Row],[Q4''2024]]</f>
        <v>-3.0192444186187273E-3</v>
      </c>
    </row>
    <row r="11" spans="1:10" x14ac:dyDescent="0.45">
      <c r="A11" s="3" t="s">
        <v>419</v>
      </c>
      <c r="B11" s="2">
        <v>5.3886568772733398E-4</v>
      </c>
      <c r="C11" s="2">
        <v>1.464572496338569E-2</v>
      </c>
      <c r="D11" s="2">
        <v>6.5237651444547996E-3</v>
      </c>
      <c r="E11" s="2">
        <v>1.2819578993371701E-2</v>
      </c>
      <c r="F11" s="2">
        <f>VLOOKUP(Share5[[#This Row],[Station]],'[2]Reach and Share'!$A$1:$C$562,3,0)</f>
        <v>3.0544301567729429E-2</v>
      </c>
      <c r="G11" s="2">
        <f>Share5[[#This Row],[Q1''2025]]-Share5[[#This Row],[Q4''2024]]</f>
        <v>1.7724722574357726E-2</v>
      </c>
    </row>
    <row r="12" spans="1:10" x14ac:dyDescent="0.45">
      <c r="A12" s="3" t="s">
        <v>7</v>
      </c>
      <c r="B12" s="2">
        <v>1.091203017647851E-2</v>
      </c>
      <c r="C12" s="2">
        <v>4.4088682389778304E-2</v>
      </c>
      <c r="D12" s="2">
        <v>2.0993770540050041E-2</v>
      </c>
      <c r="E12" s="2">
        <v>2.9645276422172052E-2</v>
      </c>
      <c r="F12" s="2">
        <f>VLOOKUP(Share5[[#This Row],[Station]],'[2]Reach and Share'!$A$1:$C$562,3,0)</f>
        <v>2.124361458516822E-2</v>
      </c>
      <c r="G12" s="2">
        <f>Share5[[#This Row],[Q1''2025]]-Share5[[#This Row],[Q4''2024]]</f>
        <v>-8.4016618370038321E-3</v>
      </c>
    </row>
    <row r="13" spans="1:10" x14ac:dyDescent="0.45">
      <c r="A13" s="3" t="s">
        <v>381</v>
      </c>
      <c r="B13" s="2">
        <v>0</v>
      </c>
      <c r="C13" s="2">
        <v>0</v>
      </c>
      <c r="D13" s="2">
        <v>3.433560602344631E-4</v>
      </c>
      <c r="E13" s="2">
        <v>3.532668074877995E-3</v>
      </c>
      <c r="F13" s="2">
        <f>VLOOKUP(Share5[[#This Row],[Station]],'[2]Reach and Share'!$A$1:$C$562,3,0)</f>
        <v>1.920028183899947E-2</v>
      </c>
      <c r="G13" s="2">
        <f>Share5[[#This Row],[Q1''2025]]-Share5[[#This Row],[Q4''2024]]</f>
        <v>1.5667613764121475E-2</v>
      </c>
    </row>
    <row r="14" spans="1:10" x14ac:dyDescent="0.45">
      <c r="A14" s="3" t="s">
        <v>11</v>
      </c>
      <c r="B14" s="2">
        <v>1.5357672100229021E-2</v>
      </c>
      <c r="C14" s="2">
        <v>3.2725619918185962E-2</v>
      </c>
      <c r="D14" s="2">
        <v>1.113454652474616E-2</v>
      </c>
      <c r="E14" s="2">
        <v>2.1487362517299147E-3</v>
      </c>
      <c r="F14" s="2">
        <f>VLOOKUP(Share5[[#This Row],[Station]],'[2]Reach and Share'!$A$1:$C$562,3,0)</f>
        <v>1.451470847278492E-2</v>
      </c>
      <c r="G14" s="2">
        <f>Share5[[#This Row],[Q1''2025]]-Share5[[#This Row],[Q4''2024]]</f>
        <v>1.2365972221055005E-2</v>
      </c>
    </row>
    <row r="15" spans="1:10" x14ac:dyDescent="0.45">
      <c r="A15" s="3" t="s">
        <v>19</v>
      </c>
      <c r="B15" s="2">
        <v>1.432484619875163E-2</v>
      </c>
      <c r="C15" s="2">
        <v>8.9389424776526449E-3</v>
      </c>
      <c r="D15" s="2">
        <v>3.580713199587973E-3</v>
      </c>
      <c r="E15" s="2">
        <v>1.318377157841067E-2</v>
      </c>
      <c r="F15" s="2">
        <f>VLOOKUP(Share5[[#This Row],[Station]],'[2]Reach and Share'!$A$1:$C$562,3,0)</f>
        <v>1.159062885326757E-2</v>
      </c>
      <c r="G15" s="2">
        <f>Share5[[#This Row],[Q1''2025]]-Share5[[#This Row],[Q4''2024]]</f>
        <v>-1.5931427251431006E-3</v>
      </c>
    </row>
    <row r="16" spans="1:10" x14ac:dyDescent="0.45">
      <c r="A16" s="3" t="s">
        <v>305</v>
      </c>
      <c r="B16" s="2">
        <v>5.3751852350801564E-2</v>
      </c>
      <c r="C16" s="2">
        <v>8.8833897277915255E-2</v>
      </c>
      <c r="D16" s="2">
        <v>9.0057389512924899E-2</v>
      </c>
      <c r="E16" s="2">
        <v>3.838589846310729E-2</v>
      </c>
      <c r="F16" s="2">
        <f>VLOOKUP(Share5[[#This Row],[Station]],'[2]Reach and Share'!$A$1:$C$562,3,0)</f>
        <v>8.8779284833538832E-3</v>
      </c>
      <c r="G16" s="2">
        <f>Share5[[#This Row],[Q1''2025]]-Share5[[#This Row],[Q4''2024]]</f>
        <v>-2.9507969979753405E-2</v>
      </c>
    </row>
    <row r="17" spans="1:7" x14ac:dyDescent="0.45">
      <c r="A17" s="3" t="s">
        <v>256</v>
      </c>
      <c r="B17" s="2">
        <v>1.2573532713637788E-3</v>
      </c>
      <c r="C17" s="2">
        <v>0</v>
      </c>
      <c r="D17" s="2">
        <v>0</v>
      </c>
      <c r="E17" s="2">
        <v>2.8407021633039546E-3</v>
      </c>
      <c r="F17" s="2">
        <f>VLOOKUP(Share5[[#This Row],[Station]],'[2]Reach and Share'!$A$1:$C$562,3,0)</f>
        <v>7.6801127355997888E-3</v>
      </c>
      <c r="G17" s="2">
        <f>Share5[[#This Row],[Q1''2025]]-Share5[[#This Row],[Q4''2024]]</f>
        <v>4.8394105722958346E-3</v>
      </c>
    </row>
    <row r="18" spans="1:7" x14ac:dyDescent="0.45">
      <c r="A18" s="3" t="s">
        <v>41</v>
      </c>
      <c r="B18" s="2">
        <v>0</v>
      </c>
      <c r="C18" s="2">
        <v>0</v>
      </c>
      <c r="D18" s="2">
        <v>2.6977976161279248E-3</v>
      </c>
      <c r="E18" s="2">
        <v>2.8407021633039546E-3</v>
      </c>
      <c r="F18" s="2">
        <f>VLOOKUP(Share5[[#This Row],[Station]],'[2]Reach and Share'!$A$1:$C$562,3,0)</f>
        <v>7.3630438611942918E-3</v>
      </c>
      <c r="G18" s="2">
        <f>Share5[[#This Row],[Q1''2025]]-Share5[[#This Row],[Q4''2024]]</f>
        <v>4.5223416978903367E-3</v>
      </c>
    </row>
    <row r="19" spans="1:7" x14ac:dyDescent="0.45">
      <c r="A19" s="3" t="s">
        <v>279</v>
      </c>
      <c r="B19" s="2">
        <v>7.4992141542053973E-3</v>
      </c>
      <c r="C19" s="2">
        <v>3.5553759911115611E-2</v>
      </c>
      <c r="D19" s="2">
        <v>2.3299161230195709E-2</v>
      </c>
      <c r="E19" s="2">
        <v>1.318377157841067E-2</v>
      </c>
      <c r="F19" s="2">
        <f>VLOOKUP(Share5[[#This Row],[Station]],'[2]Reach and Share'!$A$1:$C$562,3,0)</f>
        <v>5.2844812400915974E-3</v>
      </c>
      <c r="G19" s="2">
        <f>Share5[[#This Row],[Q1''2025]]-Share5[[#This Row],[Q4''2024]]</f>
        <v>-7.8992903383190739E-3</v>
      </c>
    </row>
    <row r="20" spans="1:7" x14ac:dyDescent="0.45">
      <c r="A20" s="3" t="s">
        <v>375</v>
      </c>
      <c r="B20" s="2">
        <v>0</v>
      </c>
      <c r="C20" s="2">
        <v>0</v>
      </c>
      <c r="D20" s="2">
        <v>0</v>
      </c>
      <c r="E20" s="2">
        <v>0</v>
      </c>
      <c r="F20" s="2">
        <f>VLOOKUP(Share5[[#This Row],[Station]],'[2]Reach and Share'!$A$1:$C$562,3,0)</f>
        <v>5.073101990487933E-3</v>
      </c>
      <c r="G20" s="2">
        <f>Share5[[#This Row],[Q1''2025]]-Share5[[#This Row],[Q4''2024]]</f>
        <v>5.073101990487933E-3</v>
      </c>
    </row>
    <row r="21" spans="1:7" x14ac:dyDescent="0.45">
      <c r="A21" s="3" t="s">
        <v>27</v>
      </c>
      <c r="B21" s="2">
        <v>0</v>
      </c>
      <c r="C21" s="2">
        <v>0</v>
      </c>
      <c r="D21" s="2">
        <v>0</v>
      </c>
      <c r="E21" s="2">
        <v>2.6586058707844711E-3</v>
      </c>
      <c r="F21" s="2">
        <f>VLOOKUP(Share5[[#This Row],[Station]],'[2]Reach and Share'!$A$1:$C$562,3,0)</f>
        <v>4.8617227408842686E-3</v>
      </c>
      <c r="G21" s="2">
        <f>Share5[[#This Row],[Q1''2025]]-Share5[[#This Row],[Q4''2024]]</f>
        <v>2.2031168700997975E-3</v>
      </c>
    </row>
    <row r="22" spans="1:7" x14ac:dyDescent="0.45">
      <c r="A22" s="3" t="s">
        <v>17</v>
      </c>
      <c r="B22" s="2">
        <v>5.074318559432394E-3</v>
      </c>
      <c r="C22" s="2">
        <v>0</v>
      </c>
      <c r="D22" s="2">
        <v>1.3243733751900719E-3</v>
      </c>
      <c r="E22" s="2">
        <v>6.0820161701507754E-3</v>
      </c>
      <c r="F22" s="2">
        <f>VLOOKUP(Share5[[#This Row],[Station]],'[2]Reach and Share'!$A$1:$C$562,3,0)</f>
        <v>4.4741941166108858E-3</v>
      </c>
      <c r="G22" s="2">
        <f>Share5[[#This Row],[Q1''2025]]-Share5[[#This Row],[Q4''2024]]</f>
        <v>-1.6078220535398896E-3</v>
      </c>
    </row>
    <row r="23" spans="1:7" x14ac:dyDescent="0.45">
      <c r="A23" s="3" t="s">
        <v>13</v>
      </c>
      <c r="B23" s="2">
        <v>8.6218510036373437E-3</v>
      </c>
      <c r="C23" s="2">
        <v>1.565577496086056E-3</v>
      </c>
      <c r="D23" s="2">
        <v>3.6788149310835326E-3</v>
      </c>
      <c r="E23" s="2">
        <v>1.420351081651978E-3</v>
      </c>
      <c r="F23" s="2">
        <f>VLOOKUP(Share5[[#This Row],[Station]],'[2]Reach and Share'!$A$1:$C$562,3,0)</f>
        <v>3.7343667429980622E-3</v>
      </c>
      <c r="G23" s="2">
        <f>Share5[[#This Row],[Q1''2025]]-Share5[[#This Row],[Q4''2024]]</f>
        <v>2.3140156613460842E-3</v>
      </c>
    </row>
    <row r="24" spans="1:7" x14ac:dyDescent="0.45">
      <c r="A24" s="3" t="s">
        <v>24</v>
      </c>
      <c r="B24" s="2">
        <v>0</v>
      </c>
      <c r="C24" s="2">
        <v>0</v>
      </c>
      <c r="D24" s="2">
        <v>0</v>
      </c>
      <c r="E24" s="2">
        <v>0</v>
      </c>
      <c r="F24" s="2">
        <f>VLOOKUP(Share5[[#This Row],[Station]],'[2]Reach and Share'!$A$1:$C$562,3,0)</f>
        <v>3.064999119253127E-3</v>
      </c>
      <c r="G24" s="2">
        <f>Share5[[#This Row],[Q1''2025]]-Share5[[#This Row],[Q4''2024]]</f>
        <v>3.064999119253127E-3</v>
      </c>
    </row>
    <row r="25" spans="1:7" x14ac:dyDescent="0.45">
      <c r="A25" s="3" t="s">
        <v>52</v>
      </c>
      <c r="B25" s="2">
        <v>5.837711617046118E-4</v>
      </c>
      <c r="C25" s="2">
        <v>0</v>
      </c>
      <c r="D25" s="2">
        <v>6.0823073527247751E-3</v>
      </c>
      <c r="E25" s="2">
        <v>3.60550659188579E-3</v>
      </c>
      <c r="F25" s="2">
        <f>VLOOKUP(Share5[[#This Row],[Station]],'[2]Reach and Share'!$A$1:$C$562,3,0)</f>
        <v>2.9240796195173502E-3</v>
      </c>
      <c r="G25" s="2">
        <f>Share5[[#This Row],[Q1''2025]]-Share5[[#This Row],[Q4''2024]]</f>
        <v>-6.8142697236843984E-4</v>
      </c>
    </row>
    <row r="26" spans="1:7" x14ac:dyDescent="0.45">
      <c r="A26" s="3" t="s">
        <v>148</v>
      </c>
      <c r="B26" s="2">
        <v>6.8256320445462303E-3</v>
      </c>
      <c r="C26" s="2">
        <v>5.6057774859855566E-3</v>
      </c>
      <c r="D26" s="2">
        <v>0</v>
      </c>
      <c r="E26" s="2">
        <v>3.6783451088935829E-3</v>
      </c>
      <c r="F26" s="2">
        <f>VLOOKUP(Share5[[#This Row],[Station]],'[2]Reach and Share'!$A$1:$C$562,3,0)</f>
        <v>2.3604016205742472E-3</v>
      </c>
      <c r="G26" s="2">
        <f>Share5[[#This Row],[Q1''2025]]-Share5[[#This Row],[Q4''2024]]</f>
        <v>-1.3179434883193357E-3</v>
      </c>
    </row>
    <row r="27" spans="1:7" x14ac:dyDescent="0.45">
      <c r="A27" s="3" t="s">
        <v>30</v>
      </c>
      <c r="B27" s="2">
        <v>3.1388926310117207E-2</v>
      </c>
      <c r="C27" s="2">
        <v>7.7773849805565379E-3</v>
      </c>
      <c r="D27" s="2">
        <v>1.628488742826311E-2</v>
      </c>
      <c r="E27" s="2">
        <v>6.4462087551897451E-3</v>
      </c>
      <c r="F27" s="2">
        <f>VLOOKUP(Share5[[#This Row],[Station]],'[2]Reach and Share'!$A$1:$C$562,3,0)</f>
        <v>2.2194821208384708E-3</v>
      </c>
      <c r="G27" s="2">
        <f>Share5[[#This Row],[Q1''2025]]-Share5[[#This Row],[Q4''2024]]</f>
        <v>-4.2267266343512747E-3</v>
      </c>
    </row>
    <row r="28" spans="1:7" x14ac:dyDescent="0.45">
      <c r="A28" s="3" t="s">
        <v>295</v>
      </c>
      <c r="B28" s="2">
        <v>0</v>
      </c>
      <c r="C28" s="2">
        <v>0</v>
      </c>
      <c r="D28" s="2">
        <v>0</v>
      </c>
      <c r="E28" s="2">
        <v>0</v>
      </c>
      <c r="F28" s="2">
        <f>VLOOKUP(Share5[[#This Row],[Station]],'[2]Reach and Share'!$A$1:$C$562,3,0)</f>
        <v>2.113792496036639E-3</v>
      </c>
      <c r="G28" s="2">
        <f>Share5[[#This Row],[Q1''2025]]-Share5[[#This Row],[Q4''2024]]</f>
        <v>2.113792496036639E-3</v>
      </c>
    </row>
    <row r="29" spans="1:7" x14ac:dyDescent="0.45">
      <c r="A29" s="3" t="s">
        <v>427</v>
      </c>
      <c r="B29" s="2">
        <v>0</v>
      </c>
      <c r="C29" s="2">
        <v>0</v>
      </c>
      <c r="D29" s="2">
        <v>0</v>
      </c>
      <c r="E29" s="2">
        <v>3.2413140068468212E-3</v>
      </c>
      <c r="F29" s="2">
        <f>VLOOKUP(Share5[[#This Row],[Station]],'[2]Reach and Share'!$A$1:$C$562,3,0)</f>
        <v>1.9728729963008631E-3</v>
      </c>
      <c r="G29" s="2">
        <f>Share5[[#This Row],[Q1''2025]]-Share5[[#This Row],[Q4''2024]]</f>
        <v>-1.2684410105459581E-3</v>
      </c>
    </row>
    <row r="30" spans="1:7" x14ac:dyDescent="0.45">
      <c r="A30" s="3" t="s">
        <v>431</v>
      </c>
      <c r="B30" s="2">
        <v>0</v>
      </c>
      <c r="C30" s="2">
        <v>0</v>
      </c>
      <c r="D30" s="2">
        <v>0</v>
      </c>
      <c r="E30" s="2">
        <v>0</v>
      </c>
      <c r="F30" s="2">
        <f>VLOOKUP(Share5[[#This Row],[Station]],'[2]Reach and Share'!$A$1:$C$562,3,0)</f>
        <v>1.9376431213669191E-3</v>
      </c>
      <c r="G30" s="2">
        <f>Share5[[#This Row],[Q1''2025]]-Share5[[#This Row],[Q4''2024]]</f>
        <v>1.9376431213669191E-3</v>
      </c>
    </row>
    <row r="31" spans="1:7" x14ac:dyDescent="0.45">
      <c r="A31" s="3" t="s">
        <v>138</v>
      </c>
      <c r="B31" s="2">
        <v>0</v>
      </c>
      <c r="C31" s="2">
        <v>2.4746224938134438E-3</v>
      </c>
      <c r="D31" s="2">
        <v>1.3488988080639619E-2</v>
      </c>
      <c r="E31" s="2">
        <v>5.9363391361351879E-3</v>
      </c>
      <c r="F31" s="2">
        <f>VLOOKUP(Share5[[#This Row],[Station]],'[2]Reach and Share'!$A$1:$C$562,3,0)</f>
        <v>1.6910339968293109E-3</v>
      </c>
      <c r="G31" s="2">
        <f>Share5[[#This Row],[Q1''2025]]-Share5[[#This Row],[Q4''2024]]</f>
        <v>-4.2453051393058772E-3</v>
      </c>
    </row>
    <row r="32" spans="1:7" x14ac:dyDescent="0.45">
      <c r="A32" s="3" t="s">
        <v>424</v>
      </c>
      <c r="B32" s="2">
        <v>0</v>
      </c>
      <c r="C32" s="2">
        <v>0</v>
      </c>
      <c r="D32" s="2">
        <v>4.2674253200568977E-3</v>
      </c>
      <c r="E32" s="2">
        <v>0</v>
      </c>
      <c r="F32" s="2">
        <f>VLOOKUP(Share5[[#This Row],[Station]],'[2]Reach and Share'!$A$1:$C$562,3,0)</f>
        <v>1.550114497093535E-3</v>
      </c>
      <c r="G32" s="2">
        <f>Share5[[#This Row],[Q1''2025]]-Share5[[#This Row],[Q4''2024]]</f>
        <v>1.550114497093535E-3</v>
      </c>
    </row>
    <row r="33" spans="1:7" x14ac:dyDescent="0.45">
      <c r="A33" s="3" t="s">
        <v>254</v>
      </c>
      <c r="B33" s="2">
        <v>0</v>
      </c>
      <c r="C33" s="2">
        <v>0</v>
      </c>
      <c r="D33" s="2">
        <v>0</v>
      </c>
      <c r="E33" s="2">
        <v>2.9135406803117489E-4</v>
      </c>
      <c r="F33" s="2">
        <f>VLOOKUP(Share5[[#This Row],[Station]],'[2]Reach and Share'!$A$1:$C$562,3,0)</f>
        <v>1.514884622159591E-3</v>
      </c>
      <c r="G33" s="2">
        <f>Share5[[#This Row],[Q1''2025]]-Share5[[#This Row],[Q4''2024]]</f>
        <v>1.2235305541284161E-3</v>
      </c>
    </row>
    <row r="34" spans="1:7" x14ac:dyDescent="0.45">
      <c r="A34" s="3" t="s">
        <v>412</v>
      </c>
      <c r="B34" s="2">
        <v>0</v>
      </c>
      <c r="C34" s="2">
        <v>0</v>
      </c>
      <c r="D34" s="2">
        <v>0</v>
      </c>
      <c r="E34" s="2">
        <v>0</v>
      </c>
      <c r="F34" s="2">
        <f>VLOOKUP(Share5[[#This Row],[Station]],'[2]Reach and Share'!$A$1:$C$562,3,0)</f>
        <v>1.409194997357759E-3</v>
      </c>
      <c r="G34" s="2">
        <f>Share5[[#This Row],[Q1''2025]]-Share5[[#This Row],[Q4''2024]]</f>
        <v>1.409194997357759E-3</v>
      </c>
    </row>
    <row r="35" spans="1:7" x14ac:dyDescent="0.45">
      <c r="A35" s="3" t="s">
        <v>358</v>
      </c>
      <c r="B35" s="2">
        <v>0</v>
      </c>
      <c r="C35" s="2">
        <v>0</v>
      </c>
      <c r="D35" s="2">
        <v>2.2563398243979011E-3</v>
      </c>
      <c r="E35" s="2">
        <v>0</v>
      </c>
      <c r="F35" s="2">
        <f>VLOOKUP(Share5[[#This Row],[Station]],'[2]Reach and Share'!$A$1:$C$562,3,0)</f>
        <v>1.409194997357759E-3</v>
      </c>
      <c r="G35" s="2">
        <f>Share5[[#This Row],[Q1''2025]]-Share5[[#This Row],[Q4''2024]]</f>
        <v>1.409194997357759E-3</v>
      </c>
    </row>
    <row r="36" spans="1:7" x14ac:dyDescent="0.45">
      <c r="A36" s="3" t="s">
        <v>409</v>
      </c>
      <c r="B36" s="2">
        <v>0</v>
      </c>
      <c r="C36" s="2">
        <v>0</v>
      </c>
      <c r="D36" s="2">
        <v>0</v>
      </c>
      <c r="E36" s="2">
        <v>0</v>
      </c>
      <c r="F36" s="2">
        <f>VLOOKUP(Share5[[#This Row],[Station]],'[2]Reach and Share'!$A$1:$C$562,3,0)</f>
        <v>1.303505372555927E-3</v>
      </c>
      <c r="G36" s="2">
        <f>Share5[[#This Row],[Q1''2025]]-Share5[[#This Row],[Q4''2024]]</f>
        <v>1.303505372555927E-3</v>
      </c>
    </row>
    <row r="37" spans="1:7" x14ac:dyDescent="0.45">
      <c r="A37" s="3" t="s">
        <v>192</v>
      </c>
      <c r="B37" s="2">
        <v>9.4301495352283442E-4</v>
      </c>
      <c r="C37" s="2">
        <v>0</v>
      </c>
      <c r="D37" s="2">
        <v>0</v>
      </c>
      <c r="E37" s="2">
        <v>0</v>
      </c>
      <c r="F37" s="2">
        <f>VLOOKUP(Share5[[#This Row],[Station]],'[2]Reach and Share'!$A$1:$C$562,3,0)</f>
        <v>9.8643649815043154E-4</v>
      </c>
      <c r="G37" s="2">
        <f>Share5[[#This Row],[Q1''2025]]-Share5[[#This Row],[Q4''2024]]</f>
        <v>9.8643649815043154E-4</v>
      </c>
    </row>
    <row r="38" spans="1:7" x14ac:dyDescent="0.45">
      <c r="A38" s="3" t="s">
        <v>292</v>
      </c>
      <c r="B38" s="2">
        <v>0</v>
      </c>
      <c r="C38" s="2">
        <v>2.0453512448866219E-2</v>
      </c>
      <c r="D38" s="2">
        <v>0</v>
      </c>
      <c r="E38" s="2">
        <v>0</v>
      </c>
      <c r="F38" s="2">
        <f>VLOOKUP(Share5[[#This Row],[Station]],'[2]Reach and Share'!$A$1:$C$562,3,0)</f>
        <v>8.8074687334859956E-4</v>
      </c>
      <c r="G38" s="2">
        <f>Share5[[#This Row],[Q1''2025]]-Share5[[#This Row],[Q4''2024]]</f>
        <v>8.8074687334859956E-4</v>
      </c>
    </row>
    <row r="39" spans="1:7" x14ac:dyDescent="0.45">
      <c r="A39" s="3" t="s">
        <v>393</v>
      </c>
      <c r="B39" s="2">
        <v>0</v>
      </c>
      <c r="C39" s="2">
        <v>2.166557244583607E-2</v>
      </c>
      <c r="D39" s="2">
        <v>4.2183744543091177E-3</v>
      </c>
      <c r="E39" s="2">
        <v>0</v>
      </c>
      <c r="F39" s="2">
        <f>VLOOKUP(Share5[[#This Row],[Station]],'[2]Reach and Share'!$A$1:$C$562,3,0)</f>
        <v>7.7505724854676759E-4</v>
      </c>
      <c r="G39" s="2">
        <f>Share5[[#This Row],[Q1''2025]]-Share5[[#This Row],[Q4''2024]]</f>
        <v>7.7505724854676759E-4</v>
      </c>
    </row>
    <row r="40" spans="1:7" x14ac:dyDescent="0.45">
      <c r="A40" s="3" t="s">
        <v>12</v>
      </c>
      <c r="B40" s="2">
        <v>8.5320400556827879E-4</v>
      </c>
      <c r="C40" s="2">
        <v>1.363567496591081E-3</v>
      </c>
      <c r="D40" s="2">
        <v>7.8481385196448722E-4</v>
      </c>
      <c r="E40" s="2">
        <v>4.6616650884987983E-3</v>
      </c>
      <c r="F40" s="2">
        <f>VLOOKUP(Share5[[#This Row],[Station]],'[2]Reach and Share'!$A$1:$C$562,3,0)</f>
        <v>7.7505724854676759E-4</v>
      </c>
      <c r="G40" s="2">
        <f>Share5[[#This Row],[Q1''2025]]-Share5[[#This Row],[Q4''2024]]</f>
        <v>-3.8866078399520309E-3</v>
      </c>
    </row>
    <row r="41" spans="1:7" x14ac:dyDescent="0.45">
      <c r="A41" s="3" t="s">
        <v>94</v>
      </c>
      <c r="B41" s="2">
        <v>0</v>
      </c>
      <c r="C41" s="2">
        <v>0</v>
      </c>
      <c r="D41" s="2">
        <v>0</v>
      </c>
      <c r="E41" s="2">
        <v>0</v>
      </c>
      <c r="F41" s="2">
        <f>VLOOKUP(Share5[[#This Row],[Station]],'[2]Reach and Share'!$A$1:$C$562,3,0)</f>
        <v>7.398273736128236E-4</v>
      </c>
      <c r="G41" s="2">
        <f>Share5[[#This Row],[Q1''2025]]-Share5[[#This Row],[Q4''2024]]</f>
        <v>7.398273736128236E-4</v>
      </c>
    </row>
    <row r="42" spans="1:7" x14ac:dyDescent="0.45">
      <c r="A42" s="3" t="s">
        <v>9</v>
      </c>
      <c r="B42" s="2">
        <v>6.7807265705689523E-3</v>
      </c>
      <c r="C42" s="2">
        <v>0</v>
      </c>
      <c r="D42" s="2">
        <v>0</v>
      </c>
      <c r="E42" s="2">
        <v>1.420351081651978E-3</v>
      </c>
      <c r="F42" s="2">
        <f>VLOOKUP(Share5[[#This Row],[Station]],'[2]Reach and Share'!$A$1:$C$562,3,0)</f>
        <v>7.398273736128236E-4</v>
      </c>
      <c r="G42" s="2">
        <f>Share5[[#This Row],[Q1''2025]]-Share5[[#This Row],[Q4''2024]]</f>
        <v>-6.8052370803915437E-4</v>
      </c>
    </row>
    <row r="43" spans="1:7" x14ac:dyDescent="0.45">
      <c r="A43" s="3" t="s">
        <v>349</v>
      </c>
      <c r="B43" s="2">
        <v>0</v>
      </c>
      <c r="C43" s="2">
        <v>0</v>
      </c>
      <c r="D43" s="2">
        <v>0</v>
      </c>
      <c r="E43" s="2">
        <v>0</v>
      </c>
      <c r="F43" s="2">
        <f>VLOOKUP(Share5[[#This Row],[Station]],'[2]Reach and Share'!$A$1:$C$562,3,0)</f>
        <v>0</v>
      </c>
      <c r="G43" s="2">
        <f>Share5[[#This Row],[Q1''2025]]-Share5[[#This Row],[Q4''2024]]</f>
        <v>0</v>
      </c>
    </row>
    <row r="44" spans="1:7" x14ac:dyDescent="0.45">
      <c r="A44" s="3" t="s">
        <v>340</v>
      </c>
      <c r="B44" s="2">
        <v>0</v>
      </c>
      <c r="C44" s="2">
        <v>0</v>
      </c>
      <c r="D44" s="2">
        <v>0</v>
      </c>
      <c r="E44" s="2">
        <v>0</v>
      </c>
      <c r="F44" s="2">
        <f>VLOOKUP(Share5[[#This Row],[Station]],'[2]Reach and Share'!$A$1:$C$562,3,0)</f>
        <v>0</v>
      </c>
      <c r="G44" s="2">
        <f>Share5[[#This Row],[Q1''2025]]-Share5[[#This Row],[Q4''2024]]</f>
        <v>0</v>
      </c>
    </row>
    <row r="45" spans="1:7" x14ac:dyDescent="0.45">
      <c r="A45" s="3" t="s">
        <v>350</v>
      </c>
      <c r="B45" s="2">
        <v>0</v>
      </c>
      <c r="C45" s="2">
        <v>0</v>
      </c>
      <c r="D45" s="2">
        <v>0</v>
      </c>
      <c r="E45" s="2">
        <v>0</v>
      </c>
      <c r="F45" s="2">
        <f>VLOOKUP(Share5[[#This Row],[Station]],'[2]Reach and Share'!$A$1:$C$562,3,0)</f>
        <v>0</v>
      </c>
      <c r="G45" s="2">
        <f>Share5[[#This Row],[Q1''2025]]-Share5[[#This Row],[Q4''2024]]</f>
        <v>0</v>
      </c>
    </row>
    <row r="46" spans="1:7" x14ac:dyDescent="0.45">
      <c r="A46" s="3" t="s">
        <v>506</v>
      </c>
      <c r="B46" s="2">
        <v>0</v>
      </c>
      <c r="C46" s="2">
        <v>0</v>
      </c>
      <c r="D46" s="2">
        <v>0</v>
      </c>
      <c r="E46" s="2">
        <v>0</v>
      </c>
      <c r="F46" s="2">
        <f>VLOOKUP(Share5[[#This Row],[Station]],'[2]Reach and Share'!$A$1:$C$562,3,0)</f>
        <v>0</v>
      </c>
      <c r="G46" s="2">
        <f>Share5[[#This Row],[Q1''2025]]-Share5[[#This Row],[Q4''2024]]</f>
        <v>0</v>
      </c>
    </row>
    <row r="47" spans="1:7" x14ac:dyDescent="0.45">
      <c r="A47" s="3" t="s">
        <v>348</v>
      </c>
      <c r="B47" s="2">
        <v>0</v>
      </c>
      <c r="C47" s="2">
        <v>0</v>
      </c>
      <c r="D47" s="2">
        <v>0</v>
      </c>
      <c r="E47" s="2">
        <v>0</v>
      </c>
      <c r="F47" s="2">
        <f>VLOOKUP(Share5[[#This Row],[Station]],'[2]Reach and Share'!$A$1:$C$562,3,0)</f>
        <v>0</v>
      </c>
      <c r="G47" s="2">
        <f>Share5[[#This Row],[Q1''2025]]-Share5[[#This Row],[Q4''2024]]</f>
        <v>0</v>
      </c>
    </row>
    <row r="48" spans="1:7" x14ac:dyDescent="0.45">
      <c r="A48" s="3" t="s">
        <v>378</v>
      </c>
      <c r="B48" s="2">
        <v>0</v>
      </c>
      <c r="C48" s="2">
        <v>0</v>
      </c>
      <c r="D48" s="2">
        <v>0</v>
      </c>
      <c r="E48" s="2">
        <v>0</v>
      </c>
      <c r="F48" s="2">
        <f>VLOOKUP(Share5[[#This Row],[Station]],'[2]Reach and Share'!$A$1:$C$562,3,0)</f>
        <v>0</v>
      </c>
      <c r="G48" s="2">
        <f>Share5[[#This Row],[Q1''2025]]-Share5[[#This Row],[Q4''2024]]</f>
        <v>0</v>
      </c>
    </row>
    <row r="49" spans="1:7" x14ac:dyDescent="0.45">
      <c r="A49" s="3" t="s">
        <v>519</v>
      </c>
      <c r="B49" s="2">
        <v>0</v>
      </c>
      <c r="C49" s="2">
        <v>0</v>
      </c>
      <c r="D49" s="2">
        <v>0</v>
      </c>
      <c r="E49" s="2">
        <v>0</v>
      </c>
      <c r="F49" s="2">
        <f>VLOOKUP(Share5[[#This Row],[Station]],'[2]Reach and Share'!$A$1:$C$562,3,0)</f>
        <v>0</v>
      </c>
      <c r="G49" s="2">
        <f>Share5[[#This Row],[Q1''2025]]-Share5[[#This Row],[Q4''2024]]</f>
        <v>0</v>
      </c>
    </row>
    <row r="50" spans="1:7" x14ac:dyDescent="0.45">
      <c r="A50" s="3" t="s">
        <v>346</v>
      </c>
      <c r="B50" s="2">
        <v>0</v>
      </c>
      <c r="C50" s="2">
        <v>0</v>
      </c>
      <c r="D50" s="2">
        <v>0</v>
      </c>
      <c r="E50" s="2">
        <v>0</v>
      </c>
      <c r="F50" s="2">
        <f>VLOOKUP(Share5[[#This Row],[Station]],'[2]Reach and Share'!$A$1:$C$562,3,0)</f>
        <v>0</v>
      </c>
      <c r="G50" s="2">
        <f>Share5[[#This Row],[Q1''2025]]-Share5[[#This Row],[Q4''2024]]</f>
        <v>0</v>
      </c>
    </row>
    <row r="51" spans="1:7" x14ac:dyDescent="0.45">
      <c r="A51" s="3" t="s">
        <v>347</v>
      </c>
      <c r="B51" s="2">
        <v>0</v>
      </c>
      <c r="C51" s="2">
        <v>0</v>
      </c>
      <c r="D51" s="2">
        <v>0</v>
      </c>
      <c r="E51" s="2">
        <v>0</v>
      </c>
      <c r="F51" s="2">
        <f>VLOOKUP(Share5[[#This Row],[Station]],'[2]Reach and Share'!$A$1:$C$562,3,0)</f>
        <v>0</v>
      </c>
      <c r="G51" s="2">
        <f>Share5[[#This Row],[Q1''2025]]-Share5[[#This Row],[Q4''2024]]</f>
        <v>0</v>
      </c>
    </row>
    <row r="52" spans="1:7" x14ac:dyDescent="0.45">
      <c r="A52" s="3" t="s">
        <v>351</v>
      </c>
      <c r="B52" s="2">
        <v>0</v>
      </c>
      <c r="C52" s="2">
        <v>0</v>
      </c>
      <c r="D52" s="2">
        <v>0</v>
      </c>
      <c r="E52" s="2">
        <v>0</v>
      </c>
      <c r="F52" s="2">
        <f>VLOOKUP(Share5[[#This Row],[Station]],'[2]Reach and Share'!$A$1:$C$562,3,0)</f>
        <v>0</v>
      </c>
      <c r="G52" s="2">
        <f>Share5[[#This Row],[Q1''2025]]-Share5[[#This Row],[Q4''2024]]</f>
        <v>0</v>
      </c>
    </row>
    <row r="53" spans="1:7" x14ac:dyDescent="0.45">
      <c r="A53" s="3" t="s">
        <v>507</v>
      </c>
      <c r="B53" s="2">
        <v>0</v>
      </c>
      <c r="C53" s="2">
        <v>0</v>
      </c>
      <c r="D53" s="2">
        <v>0</v>
      </c>
      <c r="E53" s="2">
        <v>0</v>
      </c>
      <c r="F53" s="2">
        <f>VLOOKUP(Share5[[#This Row],[Station]],'[2]Reach and Share'!$A$1:$C$562,3,0)</f>
        <v>0</v>
      </c>
      <c r="G53" s="2">
        <f>Share5[[#This Row],[Q1''2025]]-Share5[[#This Row],[Q4''2024]]</f>
        <v>0</v>
      </c>
    </row>
    <row r="54" spans="1:7" x14ac:dyDescent="0.45">
      <c r="A54" s="3" t="s">
        <v>376</v>
      </c>
      <c r="B54" s="2">
        <v>0</v>
      </c>
      <c r="C54" s="2">
        <v>0</v>
      </c>
      <c r="D54" s="2">
        <v>0</v>
      </c>
      <c r="E54" s="2">
        <v>0</v>
      </c>
      <c r="F54" s="2">
        <f>VLOOKUP(Share5[[#This Row],[Station]],'[2]Reach and Share'!$A$1:$C$562,3,0)</f>
        <v>0</v>
      </c>
      <c r="G54" s="2">
        <f>Share5[[#This Row],[Q1''2025]]-Share5[[#This Row],[Q4''2024]]</f>
        <v>0</v>
      </c>
    </row>
    <row r="55" spans="1:7" x14ac:dyDescent="0.45">
      <c r="A55" s="3" t="s">
        <v>169</v>
      </c>
      <c r="B55" s="2">
        <v>0</v>
      </c>
      <c r="C55" s="2">
        <v>0</v>
      </c>
      <c r="D55" s="2">
        <v>0</v>
      </c>
      <c r="E55" s="2">
        <v>0</v>
      </c>
      <c r="F55" s="2">
        <f>VLOOKUP(Share5[[#This Row],[Station]],'[2]Reach and Share'!$A$1:$C$562,3,0)</f>
        <v>0</v>
      </c>
      <c r="G55" s="2">
        <f>Share5[[#This Row],[Q1''2025]]-Share5[[#This Row],[Q4''2024]]</f>
        <v>0</v>
      </c>
    </row>
    <row r="56" spans="1:7" x14ac:dyDescent="0.45">
      <c r="A56" s="3" t="s">
        <v>92</v>
      </c>
      <c r="B56" s="2">
        <v>0</v>
      </c>
      <c r="C56" s="2">
        <v>0</v>
      </c>
      <c r="D56" s="2">
        <v>0</v>
      </c>
      <c r="E56" s="2">
        <v>0</v>
      </c>
      <c r="F56" s="2">
        <f>VLOOKUP(Share5[[#This Row],[Station]],'[2]Reach and Share'!$A$1:$C$562,3,0)</f>
        <v>0</v>
      </c>
      <c r="G56" s="2">
        <f>Share5[[#This Row],[Q1''2025]]-Share5[[#This Row],[Q4''2024]]</f>
        <v>0</v>
      </c>
    </row>
    <row r="57" spans="1:7" x14ac:dyDescent="0.45">
      <c r="A57" s="3" t="s">
        <v>374</v>
      </c>
      <c r="B57" s="2">
        <v>0</v>
      </c>
      <c r="C57" s="2">
        <v>0</v>
      </c>
      <c r="D57" s="2">
        <v>0</v>
      </c>
      <c r="E57" s="2">
        <v>0</v>
      </c>
      <c r="F57" s="2">
        <f>VLOOKUP(Share5[[#This Row],[Station]],'[2]Reach and Share'!$A$1:$C$562,3,0)</f>
        <v>0</v>
      </c>
      <c r="G57" s="2">
        <f>Share5[[#This Row],[Q1''2025]]-Share5[[#This Row],[Q4''2024]]</f>
        <v>0</v>
      </c>
    </row>
    <row r="58" spans="1:7" x14ac:dyDescent="0.45">
      <c r="A58" s="3" t="s">
        <v>117</v>
      </c>
      <c r="B58" s="2">
        <v>0</v>
      </c>
      <c r="C58" s="2">
        <v>0</v>
      </c>
      <c r="D58" s="2">
        <v>0</v>
      </c>
      <c r="E58" s="2">
        <v>0</v>
      </c>
      <c r="F58" s="2">
        <f>VLOOKUP(Share5[[#This Row],[Station]],'[2]Reach and Share'!$A$1:$C$562,3,0)</f>
        <v>0</v>
      </c>
      <c r="G58" s="2">
        <f>Share5[[#This Row],[Q1''2025]]-Share5[[#This Row],[Q4''2024]]</f>
        <v>0</v>
      </c>
    </row>
    <row r="59" spans="1:7" x14ac:dyDescent="0.45">
      <c r="A59" s="3" t="s">
        <v>354</v>
      </c>
      <c r="B59" s="2">
        <v>0</v>
      </c>
      <c r="C59" s="2">
        <v>0</v>
      </c>
      <c r="D59" s="2">
        <v>0</v>
      </c>
      <c r="E59" s="2">
        <v>0</v>
      </c>
      <c r="F59" s="2">
        <f>VLOOKUP(Share5[[#This Row],[Station]],'[2]Reach and Share'!$A$1:$C$562,3,0)</f>
        <v>0</v>
      </c>
      <c r="G59" s="2">
        <f>Share5[[#This Row],[Q1''2025]]-Share5[[#This Row],[Q4''2024]]</f>
        <v>0</v>
      </c>
    </row>
    <row r="60" spans="1:7" x14ac:dyDescent="0.45">
      <c r="A60" s="3" t="s">
        <v>353</v>
      </c>
      <c r="B60" s="2">
        <v>0</v>
      </c>
      <c r="C60" s="2">
        <v>0</v>
      </c>
      <c r="D60" s="2">
        <v>0</v>
      </c>
      <c r="E60" s="2">
        <v>0</v>
      </c>
      <c r="F60" s="2">
        <f>VLOOKUP(Share5[[#This Row],[Station]],'[2]Reach and Share'!$A$1:$C$562,3,0)</f>
        <v>0</v>
      </c>
      <c r="G60" s="2">
        <f>Share5[[#This Row],[Q1''2025]]-Share5[[#This Row],[Q4''2024]]</f>
        <v>0</v>
      </c>
    </row>
    <row r="61" spans="1:7" x14ac:dyDescent="0.45">
      <c r="A61" s="3" t="s">
        <v>352</v>
      </c>
      <c r="B61" s="2">
        <v>0</v>
      </c>
      <c r="C61" s="2">
        <v>0</v>
      </c>
      <c r="D61" s="2">
        <v>0</v>
      </c>
      <c r="E61" s="2">
        <v>0</v>
      </c>
      <c r="F61" s="2">
        <f>VLOOKUP(Share5[[#This Row],[Station]],'[2]Reach and Share'!$A$1:$C$562,3,0)</f>
        <v>0</v>
      </c>
      <c r="G61" s="2">
        <f>Share5[[#This Row],[Q1''2025]]-Share5[[#This Row],[Q4''2024]]</f>
        <v>0</v>
      </c>
    </row>
    <row r="62" spans="1:7" x14ac:dyDescent="0.45">
      <c r="A62" s="3" t="s">
        <v>473</v>
      </c>
      <c r="B62" s="2">
        <v>0</v>
      </c>
      <c r="C62" s="2">
        <v>0</v>
      </c>
      <c r="D62" s="2">
        <v>0</v>
      </c>
      <c r="E62" s="2">
        <v>0</v>
      </c>
      <c r="F62" s="2">
        <f>VLOOKUP(Share5[[#This Row],[Station]],'[2]Reach and Share'!$A$1:$C$562,3,0)</f>
        <v>0</v>
      </c>
      <c r="G62" s="2">
        <f>Share5[[#This Row],[Q1''2025]]-Share5[[#This Row],[Q4''2024]]</f>
        <v>0</v>
      </c>
    </row>
    <row r="63" spans="1:7" x14ac:dyDescent="0.45">
      <c r="A63" s="3" t="s">
        <v>377</v>
      </c>
      <c r="B63" s="2">
        <v>0</v>
      </c>
      <c r="C63" s="2">
        <v>0</v>
      </c>
      <c r="D63" s="2">
        <v>0</v>
      </c>
      <c r="E63" s="2">
        <v>0</v>
      </c>
      <c r="F63" s="2">
        <f>VLOOKUP(Share5[[#This Row],[Station]],'[2]Reach and Share'!$A$1:$C$562,3,0)</f>
        <v>0</v>
      </c>
      <c r="G63" s="2">
        <f>Share5[[#This Row],[Q1''2025]]-Share5[[#This Row],[Q4''2024]]</f>
        <v>0</v>
      </c>
    </row>
    <row r="64" spans="1:7" x14ac:dyDescent="0.45">
      <c r="A64" s="3" t="s">
        <v>213</v>
      </c>
      <c r="B64" s="2">
        <v>0</v>
      </c>
      <c r="C64" s="2">
        <v>0</v>
      </c>
      <c r="D64" s="2">
        <v>0</v>
      </c>
      <c r="E64" s="2">
        <v>0</v>
      </c>
      <c r="F64" s="2">
        <f>VLOOKUP(Share5[[#This Row],[Station]],'[2]Reach and Share'!$A$1:$C$562,3,0)</f>
        <v>0</v>
      </c>
      <c r="G64" s="2">
        <f>Share5[[#This Row],[Q1''2025]]-Share5[[#This Row],[Q4''2024]]</f>
        <v>0</v>
      </c>
    </row>
    <row r="65" spans="1:7" x14ac:dyDescent="0.45">
      <c r="A65" s="3" t="s">
        <v>432</v>
      </c>
      <c r="B65" s="2">
        <v>0</v>
      </c>
      <c r="C65" s="2">
        <v>0</v>
      </c>
      <c r="D65" s="2">
        <v>9.4177662235738462E-3</v>
      </c>
      <c r="E65" s="2">
        <v>0</v>
      </c>
      <c r="F65" s="2">
        <f>VLOOKUP(Share5[[#This Row],[Station]],'[2]Reach and Share'!$A$1:$C$562,3,0)</f>
        <v>0</v>
      </c>
      <c r="G65" s="2">
        <f>Share5[[#This Row],[Q1''2025]]-Share5[[#This Row],[Q4''2024]]</f>
        <v>0</v>
      </c>
    </row>
    <row r="66" spans="1:7" x14ac:dyDescent="0.45">
      <c r="A66" s="3" t="s">
        <v>380</v>
      </c>
      <c r="B66" s="2">
        <v>0</v>
      </c>
      <c r="C66" s="2">
        <v>0</v>
      </c>
      <c r="D66" s="2">
        <v>0</v>
      </c>
      <c r="E66" s="2">
        <v>0</v>
      </c>
      <c r="F66" s="2">
        <f>VLOOKUP(Share5[[#This Row],[Station]],'[2]Reach and Share'!$A$1:$C$562,3,0)</f>
        <v>0</v>
      </c>
      <c r="G66" s="2">
        <f>Share5[[#This Row],[Q1''2025]]-Share5[[#This Row],[Q4''2024]]</f>
        <v>0</v>
      </c>
    </row>
    <row r="67" spans="1:7" x14ac:dyDescent="0.45">
      <c r="A67" s="3" t="s">
        <v>379</v>
      </c>
      <c r="B67" s="2">
        <v>0</v>
      </c>
      <c r="C67" s="2">
        <v>0</v>
      </c>
      <c r="D67" s="2">
        <v>0</v>
      </c>
      <c r="E67" s="2">
        <v>0</v>
      </c>
      <c r="F67" s="2">
        <f>VLOOKUP(Share5[[#This Row],[Station]],'[2]Reach and Share'!$A$1:$C$562,3,0)</f>
        <v>0</v>
      </c>
      <c r="G67" s="2">
        <f>Share5[[#This Row],[Q1''2025]]-Share5[[#This Row],[Q4''2024]]</f>
        <v>0</v>
      </c>
    </row>
    <row r="68" spans="1:7" x14ac:dyDescent="0.45">
      <c r="A68" s="3" t="s">
        <v>362</v>
      </c>
      <c r="B68" s="2">
        <v>0</v>
      </c>
      <c r="C68" s="2">
        <v>0</v>
      </c>
      <c r="D68" s="2">
        <v>0</v>
      </c>
      <c r="E68" s="2">
        <v>0</v>
      </c>
      <c r="F68" s="2">
        <f>VLOOKUP(Share5[[#This Row],[Station]],'[2]Reach and Share'!$A$1:$C$562,3,0)</f>
        <v>0</v>
      </c>
      <c r="G68" s="2">
        <f>Share5[[#This Row],[Q1''2025]]-Share5[[#This Row],[Q4''2024]]</f>
        <v>0</v>
      </c>
    </row>
    <row r="69" spans="1:7" x14ac:dyDescent="0.45">
      <c r="A69" s="3" t="s">
        <v>382</v>
      </c>
      <c r="B69" s="2">
        <v>0</v>
      </c>
      <c r="C69" s="2">
        <v>0</v>
      </c>
      <c r="D69" s="2">
        <v>0</v>
      </c>
      <c r="E69" s="2">
        <v>0</v>
      </c>
      <c r="F69" s="2">
        <f>VLOOKUP(Share5[[#This Row],[Station]],'[2]Reach and Share'!$A$1:$C$562,3,0)</f>
        <v>0</v>
      </c>
      <c r="G69" s="2">
        <f>Share5[[#This Row],[Q1''2025]]-Share5[[#This Row],[Q4''2024]]</f>
        <v>0</v>
      </c>
    </row>
    <row r="70" spans="1:7" x14ac:dyDescent="0.45">
      <c r="A70" s="3" t="s">
        <v>383</v>
      </c>
      <c r="B70" s="2">
        <v>0</v>
      </c>
      <c r="C70" s="2">
        <v>0</v>
      </c>
      <c r="D70" s="2">
        <v>0</v>
      </c>
      <c r="E70" s="2">
        <v>0</v>
      </c>
      <c r="F70" s="2">
        <f>VLOOKUP(Share5[[#This Row],[Station]],'[2]Reach and Share'!$A$1:$C$562,3,0)</f>
        <v>0</v>
      </c>
      <c r="G70" s="2">
        <f>Share5[[#This Row],[Q1''2025]]-Share5[[#This Row],[Q4''2024]]</f>
        <v>0</v>
      </c>
    </row>
    <row r="71" spans="1:7" x14ac:dyDescent="0.45">
      <c r="A71" s="3" t="s">
        <v>384</v>
      </c>
      <c r="B71" s="2">
        <v>0</v>
      </c>
      <c r="C71" s="2">
        <v>0</v>
      </c>
      <c r="D71" s="2">
        <v>0</v>
      </c>
      <c r="E71" s="2">
        <v>0</v>
      </c>
      <c r="F71" s="2">
        <f>VLOOKUP(Share5[[#This Row],[Station]],'[2]Reach and Share'!$A$1:$C$562,3,0)</f>
        <v>0</v>
      </c>
      <c r="G71" s="2">
        <f>Share5[[#This Row],[Q1''2025]]-Share5[[#This Row],[Q4''2024]]</f>
        <v>0</v>
      </c>
    </row>
    <row r="72" spans="1:7" x14ac:dyDescent="0.45">
      <c r="A72" s="3" t="s">
        <v>241</v>
      </c>
      <c r="B72" s="2">
        <v>0</v>
      </c>
      <c r="C72" s="2">
        <v>0</v>
      </c>
      <c r="D72" s="2">
        <v>0</v>
      </c>
      <c r="E72" s="2">
        <v>0</v>
      </c>
      <c r="F72" s="2">
        <f>VLOOKUP(Share5[[#This Row],[Station]],'[2]Reach and Share'!$A$1:$C$562,3,0)</f>
        <v>0</v>
      </c>
      <c r="G72" s="2">
        <f>Share5[[#This Row],[Q1''2025]]-Share5[[#This Row],[Q4''2024]]</f>
        <v>0</v>
      </c>
    </row>
    <row r="73" spans="1:7" x14ac:dyDescent="0.45">
      <c r="A73" s="3" t="s">
        <v>426</v>
      </c>
      <c r="B73" s="2">
        <v>0</v>
      </c>
      <c r="C73" s="2">
        <v>0</v>
      </c>
      <c r="D73" s="2">
        <v>0</v>
      </c>
      <c r="E73" s="2">
        <v>0</v>
      </c>
      <c r="F73" s="2">
        <f>VLOOKUP(Share5[[#This Row],[Station]],'[2]Reach and Share'!$A$1:$C$562,3,0)</f>
        <v>0</v>
      </c>
      <c r="G73" s="2">
        <f>Share5[[#This Row],[Q1''2025]]-Share5[[#This Row],[Q4''2024]]</f>
        <v>0</v>
      </c>
    </row>
    <row r="74" spans="1:7" x14ac:dyDescent="0.45">
      <c r="A74" s="3" t="s">
        <v>29</v>
      </c>
      <c r="B74" s="2">
        <v>0</v>
      </c>
      <c r="C74" s="2">
        <v>0</v>
      </c>
      <c r="D74" s="2">
        <v>1.569627703928974E-3</v>
      </c>
      <c r="E74" s="2">
        <v>0</v>
      </c>
      <c r="F74" s="2">
        <f>VLOOKUP(Share5[[#This Row],[Station]],'[2]Reach and Share'!$A$1:$C$562,3,0)</f>
        <v>0</v>
      </c>
      <c r="G74" s="2">
        <f>Share5[[#This Row],[Q1''2025]]-Share5[[#This Row],[Q4''2024]]</f>
        <v>0</v>
      </c>
    </row>
    <row r="75" spans="1:7" x14ac:dyDescent="0.45">
      <c r="A75" s="3" t="s">
        <v>343</v>
      </c>
      <c r="B75" s="2">
        <v>0</v>
      </c>
      <c r="C75" s="2">
        <v>0</v>
      </c>
      <c r="D75" s="2">
        <v>0</v>
      </c>
      <c r="E75" s="2">
        <v>0</v>
      </c>
      <c r="F75" s="2">
        <f>VLOOKUP(Share5[[#This Row],[Station]],'[2]Reach and Share'!$A$1:$C$562,3,0)</f>
        <v>0</v>
      </c>
      <c r="G75" s="2">
        <f>Share5[[#This Row],[Q1''2025]]-Share5[[#This Row],[Q4''2024]]</f>
        <v>0</v>
      </c>
    </row>
    <row r="76" spans="1:7" x14ac:dyDescent="0.45">
      <c r="A76" s="3" t="s">
        <v>462</v>
      </c>
      <c r="B76" s="2">
        <v>0</v>
      </c>
      <c r="C76" s="2">
        <v>0</v>
      </c>
      <c r="D76" s="2">
        <v>0</v>
      </c>
      <c r="E76" s="2">
        <v>0</v>
      </c>
      <c r="F76" s="2">
        <f>VLOOKUP(Share5[[#This Row],[Station]],'[2]Reach and Share'!$A$1:$C$562,3,0)</f>
        <v>0</v>
      </c>
      <c r="G76" s="2">
        <f>Share5[[#This Row],[Q1''2025]]-Share5[[#This Row],[Q4''2024]]</f>
        <v>0</v>
      </c>
    </row>
    <row r="77" spans="1:7" x14ac:dyDescent="0.45">
      <c r="A77" s="3" t="s">
        <v>344</v>
      </c>
      <c r="B77" s="2">
        <v>0</v>
      </c>
      <c r="C77" s="2">
        <v>0</v>
      </c>
      <c r="D77" s="2">
        <v>0</v>
      </c>
      <c r="E77" s="2">
        <v>0</v>
      </c>
      <c r="F77" s="2">
        <f>VLOOKUP(Share5[[#This Row],[Station]],'[2]Reach and Share'!$A$1:$C$562,3,0)</f>
        <v>0</v>
      </c>
      <c r="G77" s="2">
        <f>Share5[[#This Row],[Q1''2025]]-Share5[[#This Row],[Q4''2024]]</f>
        <v>0</v>
      </c>
    </row>
    <row r="78" spans="1:7" x14ac:dyDescent="0.45">
      <c r="A78" s="3" t="s">
        <v>345</v>
      </c>
      <c r="B78" s="2">
        <v>0</v>
      </c>
      <c r="C78" s="2">
        <v>0</v>
      </c>
      <c r="D78" s="2">
        <v>0</v>
      </c>
      <c r="E78" s="2">
        <v>0</v>
      </c>
      <c r="F78" s="2">
        <f>VLOOKUP(Share5[[#This Row],[Station]],'[2]Reach and Share'!$A$1:$C$562,3,0)</f>
        <v>0</v>
      </c>
      <c r="G78" s="2">
        <f>Share5[[#This Row],[Q1''2025]]-Share5[[#This Row],[Q4''2024]]</f>
        <v>0</v>
      </c>
    </row>
    <row r="79" spans="1:7" x14ac:dyDescent="0.45">
      <c r="A79" s="3" t="s">
        <v>180</v>
      </c>
      <c r="B79" s="2">
        <v>0</v>
      </c>
      <c r="C79" s="2">
        <v>0</v>
      </c>
      <c r="D79" s="2">
        <v>0</v>
      </c>
      <c r="E79" s="2">
        <v>0</v>
      </c>
      <c r="F79" s="2">
        <f>VLOOKUP(Share5[[#This Row],[Station]],'[2]Reach and Share'!$A$1:$C$562,3,0)</f>
        <v>0</v>
      </c>
      <c r="G79" s="2">
        <f>Share5[[#This Row],[Q1''2025]]-Share5[[#This Row],[Q4''2024]]</f>
        <v>0</v>
      </c>
    </row>
    <row r="80" spans="1:7" x14ac:dyDescent="0.45">
      <c r="A80" s="3" t="s">
        <v>493</v>
      </c>
      <c r="B80" s="2">
        <v>0</v>
      </c>
      <c r="C80" s="2">
        <v>0</v>
      </c>
      <c r="D80" s="2">
        <v>0</v>
      </c>
      <c r="E80" s="2">
        <v>0</v>
      </c>
      <c r="F80" s="2">
        <f>VLOOKUP(Share5[[#This Row],[Station]],'[2]Reach and Share'!$A$1:$C$562,3,0)</f>
        <v>0</v>
      </c>
      <c r="G80" s="2">
        <f>Share5[[#This Row],[Q1''2025]]-Share5[[#This Row],[Q4''2024]]</f>
        <v>0</v>
      </c>
    </row>
    <row r="81" spans="1:7" x14ac:dyDescent="0.45">
      <c r="A81" s="3" t="s">
        <v>36</v>
      </c>
      <c r="B81" s="2">
        <v>0</v>
      </c>
      <c r="C81" s="2">
        <v>0</v>
      </c>
      <c r="D81" s="2">
        <v>0</v>
      </c>
      <c r="E81" s="2">
        <v>0</v>
      </c>
      <c r="F81" s="2">
        <f>VLOOKUP(Share5[[#This Row],[Station]],'[2]Reach and Share'!$A$1:$C$562,3,0)</f>
        <v>0</v>
      </c>
      <c r="G81" s="2">
        <f>Share5[[#This Row],[Q1''2025]]-Share5[[#This Row],[Q4''2024]]</f>
        <v>0</v>
      </c>
    </row>
    <row r="82" spans="1:7" x14ac:dyDescent="0.45">
      <c r="A82" s="3" t="s">
        <v>444</v>
      </c>
      <c r="B82" s="2">
        <v>0</v>
      </c>
      <c r="C82" s="2">
        <v>0</v>
      </c>
      <c r="D82" s="2">
        <v>0</v>
      </c>
      <c r="E82" s="2">
        <v>0</v>
      </c>
      <c r="F82" s="2">
        <f>VLOOKUP(Share5[[#This Row],[Station]],'[2]Reach and Share'!$A$1:$C$562,3,0)</f>
        <v>0</v>
      </c>
      <c r="G82" s="2">
        <f>Share5[[#This Row],[Q1''2025]]-Share5[[#This Row],[Q4''2024]]</f>
        <v>0</v>
      </c>
    </row>
    <row r="83" spans="1:7" x14ac:dyDescent="0.45">
      <c r="A83" s="3" t="s">
        <v>361</v>
      </c>
      <c r="B83" s="2">
        <v>0</v>
      </c>
      <c r="C83" s="2">
        <v>0</v>
      </c>
      <c r="D83" s="2">
        <v>0</v>
      </c>
      <c r="E83" s="2">
        <v>0</v>
      </c>
      <c r="F83" s="2">
        <f>VLOOKUP(Share5[[#This Row],[Station]],'[2]Reach and Share'!$A$1:$C$562,3,0)</f>
        <v>0</v>
      </c>
      <c r="G83" s="2">
        <f>Share5[[#This Row],[Q1''2025]]-Share5[[#This Row],[Q4''2024]]</f>
        <v>0</v>
      </c>
    </row>
    <row r="84" spans="1:7" x14ac:dyDescent="0.45">
      <c r="A84" s="3" t="s">
        <v>342</v>
      </c>
      <c r="B84" s="2">
        <v>0</v>
      </c>
      <c r="C84" s="2">
        <v>0</v>
      </c>
      <c r="D84" s="2">
        <v>0</v>
      </c>
      <c r="E84" s="2">
        <v>0</v>
      </c>
      <c r="F84" s="2">
        <f>VLOOKUP(Share5[[#This Row],[Station]],'[2]Reach and Share'!$A$1:$C$562,3,0)</f>
        <v>0</v>
      </c>
      <c r="G84" s="2">
        <f>Share5[[#This Row],[Q1''2025]]-Share5[[#This Row],[Q4''2024]]</f>
        <v>0</v>
      </c>
    </row>
    <row r="85" spans="1:7" x14ac:dyDescent="0.45">
      <c r="A85" s="3" t="s">
        <v>341</v>
      </c>
      <c r="B85" s="2">
        <v>0</v>
      </c>
      <c r="C85" s="2">
        <v>0</v>
      </c>
      <c r="D85" s="2">
        <v>0</v>
      </c>
      <c r="E85" s="2">
        <v>0</v>
      </c>
      <c r="F85" s="2">
        <f>VLOOKUP(Share5[[#This Row],[Station]],'[2]Reach and Share'!$A$1:$C$562,3,0)</f>
        <v>0</v>
      </c>
      <c r="G85" s="2">
        <f>Share5[[#This Row],[Q1''2025]]-Share5[[#This Row],[Q4''2024]]</f>
        <v>0</v>
      </c>
    </row>
    <row r="86" spans="1:7" x14ac:dyDescent="0.45">
      <c r="A86" s="3" t="s">
        <v>415</v>
      </c>
      <c r="B86" s="2">
        <v>0</v>
      </c>
      <c r="C86" s="2">
        <v>0</v>
      </c>
      <c r="D86" s="2">
        <v>0</v>
      </c>
      <c r="E86" s="2">
        <v>0</v>
      </c>
      <c r="F86" s="2">
        <f>VLOOKUP(Share5[[#This Row],[Station]],'[2]Reach and Share'!$A$1:$C$562,3,0)</f>
        <v>0</v>
      </c>
      <c r="G86" s="2">
        <f>Share5[[#This Row],[Q1''2025]]-Share5[[#This Row],[Q4''2024]]</f>
        <v>0</v>
      </c>
    </row>
    <row r="87" spans="1:7" x14ac:dyDescent="0.45">
      <c r="A87" s="3" t="s">
        <v>469</v>
      </c>
      <c r="B87" s="2">
        <v>0</v>
      </c>
      <c r="C87" s="2">
        <v>0</v>
      </c>
      <c r="D87" s="2">
        <v>0</v>
      </c>
      <c r="E87" s="2">
        <v>0</v>
      </c>
      <c r="F87" s="2">
        <f>VLOOKUP(Share5[[#This Row],[Station]],'[2]Reach and Share'!$A$1:$C$562,3,0)</f>
        <v>0</v>
      </c>
      <c r="G87" s="2">
        <f>Share5[[#This Row],[Q1''2025]]-Share5[[#This Row],[Q4''2024]]</f>
        <v>0</v>
      </c>
    </row>
    <row r="88" spans="1:7" x14ac:dyDescent="0.45">
      <c r="A88" s="3" t="s">
        <v>456</v>
      </c>
      <c r="B88" s="2">
        <v>0</v>
      </c>
      <c r="C88" s="2">
        <v>0</v>
      </c>
      <c r="D88" s="2">
        <v>0</v>
      </c>
      <c r="E88" s="2">
        <v>0</v>
      </c>
      <c r="F88" s="2">
        <f>VLOOKUP(Share5[[#This Row],[Station]],'[2]Reach and Share'!$A$1:$C$562,3,0)</f>
        <v>0</v>
      </c>
      <c r="G88" s="2">
        <f>Share5[[#This Row],[Q1''2025]]-Share5[[#This Row],[Q4''2024]]</f>
        <v>0</v>
      </c>
    </row>
    <row r="89" spans="1:7" x14ac:dyDescent="0.45">
      <c r="A89" s="3" t="s">
        <v>416</v>
      </c>
      <c r="B89" s="2">
        <v>0</v>
      </c>
      <c r="C89" s="2">
        <v>0</v>
      </c>
      <c r="D89" s="2">
        <v>0</v>
      </c>
      <c r="E89" s="2">
        <v>0</v>
      </c>
      <c r="F89" s="2">
        <f>VLOOKUP(Share5[[#This Row],[Station]],'[2]Reach and Share'!$A$1:$C$562,3,0)</f>
        <v>0</v>
      </c>
      <c r="G89" s="2">
        <f>Share5[[#This Row],[Q1''2025]]-Share5[[#This Row],[Q4''2024]]</f>
        <v>0</v>
      </c>
    </row>
    <row r="90" spans="1:7" x14ac:dyDescent="0.45">
      <c r="A90" s="3" t="s">
        <v>207</v>
      </c>
      <c r="B90" s="2">
        <v>0</v>
      </c>
      <c r="C90" s="2">
        <v>0</v>
      </c>
      <c r="D90" s="2">
        <v>0</v>
      </c>
      <c r="E90" s="2">
        <v>0</v>
      </c>
      <c r="F90" s="2">
        <f>VLOOKUP(Share5[[#This Row],[Station]],'[2]Reach and Share'!$A$1:$C$562,3,0)</f>
        <v>0</v>
      </c>
      <c r="G90" s="2">
        <f>Share5[[#This Row],[Q1''2025]]-Share5[[#This Row],[Q4''2024]]</f>
        <v>0</v>
      </c>
    </row>
    <row r="91" spans="1:7" x14ac:dyDescent="0.45">
      <c r="A91" s="3" t="s">
        <v>471</v>
      </c>
      <c r="B91" s="2">
        <v>0</v>
      </c>
      <c r="C91" s="2">
        <v>0</v>
      </c>
      <c r="D91" s="2">
        <v>0</v>
      </c>
      <c r="E91" s="2">
        <v>0</v>
      </c>
      <c r="F91" s="2">
        <f>VLOOKUP(Share5[[#This Row],[Station]],'[2]Reach and Share'!$A$1:$C$562,3,0)</f>
        <v>0</v>
      </c>
      <c r="G91" s="2">
        <f>Share5[[#This Row],[Q1''2025]]-Share5[[#This Row],[Q4''2024]]</f>
        <v>0</v>
      </c>
    </row>
    <row r="92" spans="1:7" x14ac:dyDescent="0.45">
      <c r="A92" s="3" t="s">
        <v>418</v>
      </c>
      <c r="B92" s="2">
        <v>0</v>
      </c>
      <c r="C92" s="2">
        <v>0</v>
      </c>
      <c r="D92" s="2">
        <v>0</v>
      </c>
      <c r="E92" s="2">
        <v>0</v>
      </c>
      <c r="F92" s="2">
        <f>VLOOKUP(Share5[[#This Row],[Station]],'[2]Reach and Share'!$A$1:$C$562,3,0)</f>
        <v>0</v>
      </c>
      <c r="G92" s="2">
        <f>Share5[[#This Row],[Q1''2025]]-Share5[[#This Row],[Q4''2024]]</f>
        <v>0</v>
      </c>
    </row>
    <row r="93" spans="1:7" x14ac:dyDescent="0.45">
      <c r="A93" s="3" t="s">
        <v>91</v>
      </c>
      <c r="B93" s="2">
        <v>0</v>
      </c>
      <c r="C93" s="2">
        <v>0</v>
      </c>
      <c r="D93" s="2">
        <v>0</v>
      </c>
      <c r="E93" s="2">
        <v>0</v>
      </c>
      <c r="F93" s="2">
        <f>VLOOKUP(Share5[[#This Row],[Station]],'[2]Reach and Share'!$A$1:$C$562,3,0)</f>
        <v>0</v>
      </c>
      <c r="G93" s="2">
        <f>Share5[[#This Row],[Q1''2025]]-Share5[[#This Row],[Q4''2024]]</f>
        <v>0</v>
      </c>
    </row>
    <row r="94" spans="1:7" x14ac:dyDescent="0.45">
      <c r="A94" s="3" t="s">
        <v>413</v>
      </c>
      <c r="B94" s="2">
        <v>0</v>
      </c>
      <c r="C94" s="2">
        <v>0</v>
      </c>
      <c r="D94" s="2">
        <v>0</v>
      </c>
      <c r="E94" s="2">
        <v>0</v>
      </c>
      <c r="F94" s="2">
        <f>VLOOKUP(Share5[[#This Row],[Station]],'[2]Reach and Share'!$A$1:$C$562,3,0)</f>
        <v>0</v>
      </c>
      <c r="G94" s="2">
        <f>Share5[[#This Row],[Q1''2025]]-Share5[[#This Row],[Q4''2024]]</f>
        <v>0</v>
      </c>
    </row>
    <row r="95" spans="1:7" x14ac:dyDescent="0.45">
      <c r="A95" s="3" t="s">
        <v>411</v>
      </c>
      <c r="B95" s="2">
        <v>0</v>
      </c>
      <c r="C95" s="2">
        <v>0</v>
      </c>
      <c r="D95" s="2">
        <v>0</v>
      </c>
      <c r="E95" s="2">
        <v>0</v>
      </c>
      <c r="F95" s="2">
        <f>VLOOKUP(Share5[[#This Row],[Station]],'[2]Reach and Share'!$A$1:$C$562,3,0)</f>
        <v>0</v>
      </c>
      <c r="G95" s="2">
        <f>Share5[[#This Row],[Q1''2025]]-Share5[[#This Row],[Q4''2024]]</f>
        <v>0</v>
      </c>
    </row>
    <row r="96" spans="1:7" x14ac:dyDescent="0.45">
      <c r="A96" s="3" t="s">
        <v>501</v>
      </c>
      <c r="B96" s="2">
        <v>0</v>
      </c>
      <c r="C96" s="2">
        <v>0</v>
      </c>
      <c r="D96" s="2">
        <v>0</v>
      </c>
      <c r="E96" s="2">
        <v>0</v>
      </c>
      <c r="F96" s="2">
        <f>VLOOKUP(Share5[[#This Row],[Station]],'[2]Reach and Share'!$A$1:$C$562,3,0)</f>
        <v>0</v>
      </c>
      <c r="G96" s="2">
        <f>Share5[[#This Row],[Q1''2025]]-Share5[[#This Row],[Q4''2024]]</f>
        <v>0</v>
      </c>
    </row>
    <row r="97" spans="1:7" x14ac:dyDescent="0.45">
      <c r="A97" s="3" t="s">
        <v>147</v>
      </c>
      <c r="B97" s="2">
        <v>0</v>
      </c>
      <c r="C97" s="2">
        <v>0</v>
      </c>
      <c r="D97" s="2">
        <v>0</v>
      </c>
      <c r="E97" s="2">
        <v>0</v>
      </c>
      <c r="F97" s="2">
        <f>VLOOKUP(Share5[[#This Row],[Station]],'[2]Reach and Share'!$A$1:$C$562,3,0)</f>
        <v>0</v>
      </c>
      <c r="G97" s="2">
        <f>Share5[[#This Row],[Q1''2025]]-Share5[[#This Row],[Q4''2024]]</f>
        <v>0</v>
      </c>
    </row>
    <row r="98" spans="1:7" x14ac:dyDescent="0.45">
      <c r="A98" s="3" t="s">
        <v>491</v>
      </c>
      <c r="B98" s="2">
        <v>0</v>
      </c>
      <c r="C98" s="2">
        <v>0</v>
      </c>
      <c r="D98" s="2">
        <v>0</v>
      </c>
      <c r="E98" s="2">
        <v>0</v>
      </c>
      <c r="F98" s="2">
        <f>VLOOKUP(Share5[[#This Row],[Station]],'[2]Reach and Share'!$A$1:$C$562,3,0)</f>
        <v>0</v>
      </c>
      <c r="G98" s="2">
        <f>Share5[[#This Row],[Q1''2025]]-Share5[[#This Row],[Q4''2024]]</f>
        <v>0</v>
      </c>
    </row>
    <row r="99" spans="1:7" x14ac:dyDescent="0.45">
      <c r="A99" s="3" t="s">
        <v>414</v>
      </c>
      <c r="B99" s="2">
        <v>0</v>
      </c>
      <c r="C99" s="2">
        <v>0</v>
      </c>
      <c r="D99" s="2">
        <v>0</v>
      </c>
      <c r="E99" s="2">
        <v>0</v>
      </c>
      <c r="F99" s="2">
        <f>VLOOKUP(Share5[[#This Row],[Station]],'[2]Reach and Share'!$A$1:$C$562,3,0)</f>
        <v>0</v>
      </c>
      <c r="G99" s="2">
        <f>Share5[[#This Row],[Q1''2025]]-Share5[[#This Row],[Q4''2024]]</f>
        <v>0</v>
      </c>
    </row>
    <row r="100" spans="1:7" x14ac:dyDescent="0.45">
      <c r="A100" s="3" t="s">
        <v>421</v>
      </c>
      <c r="B100" s="2">
        <v>0</v>
      </c>
      <c r="C100" s="2">
        <v>0</v>
      </c>
      <c r="D100" s="2">
        <v>0</v>
      </c>
      <c r="E100" s="2">
        <v>0</v>
      </c>
      <c r="F100" s="2">
        <f>VLOOKUP(Share5[[#This Row],[Station]],'[2]Reach and Share'!$A$1:$C$562,3,0)</f>
        <v>0</v>
      </c>
      <c r="G100" s="2">
        <f>Share5[[#This Row],[Q1''2025]]-Share5[[#This Row],[Q4''2024]]</f>
        <v>0</v>
      </c>
    </row>
    <row r="101" spans="1:7" x14ac:dyDescent="0.45">
      <c r="A101" s="3" t="s">
        <v>238</v>
      </c>
      <c r="B101" s="2">
        <v>0</v>
      </c>
      <c r="C101" s="2">
        <v>0</v>
      </c>
      <c r="D101" s="2">
        <v>0</v>
      </c>
      <c r="E101" s="2">
        <v>0</v>
      </c>
      <c r="F101" s="2">
        <f>VLOOKUP(Share5[[#This Row],[Station]],'[2]Reach and Share'!$A$1:$C$562,3,0)</f>
        <v>0</v>
      </c>
      <c r="G101" s="2">
        <f>Share5[[#This Row],[Q1''2025]]-Share5[[#This Row],[Q4''2024]]</f>
        <v>0</v>
      </c>
    </row>
    <row r="102" spans="1:7" x14ac:dyDescent="0.45">
      <c r="A102" s="3" t="s">
        <v>163</v>
      </c>
      <c r="B102" s="2">
        <v>0</v>
      </c>
      <c r="C102" s="2">
        <v>0</v>
      </c>
      <c r="D102" s="2">
        <v>0</v>
      </c>
      <c r="E102" s="2">
        <v>0</v>
      </c>
      <c r="F102" s="2">
        <f>VLOOKUP(Share5[[#This Row],[Station]],'[2]Reach and Share'!$A$1:$C$562,3,0)</f>
        <v>0</v>
      </c>
      <c r="G102" s="2">
        <f>Share5[[#This Row],[Q1''2025]]-Share5[[#This Row],[Q4''2024]]</f>
        <v>0</v>
      </c>
    </row>
    <row r="103" spans="1:7" x14ac:dyDescent="0.45">
      <c r="A103" s="3" t="s">
        <v>191</v>
      </c>
      <c r="B103" s="2">
        <v>0</v>
      </c>
      <c r="C103" s="2">
        <v>0</v>
      </c>
      <c r="D103" s="2">
        <v>0</v>
      </c>
      <c r="E103" s="2">
        <v>0</v>
      </c>
      <c r="F103" s="2">
        <f>VLOOKUP(Share5[[#This Row],[Station]],'[2]Reach and Share'!$A$1:$C$562,3,0)</f>
        <v>0</v>
      </c>
      <c r="G103" s="2">
        <f>Share5[[#This Row],[Q1''2025]]-Share5[[#This Row],[Q4''2024]]</f>
        <v>0</v>
      </c>
    </row>
    <row r="104" spans="1:7" x14ac:dyDescent="0.45">
      <c r="A104" s="3" t="s">
        <v>457</v>
      </c>
      <c r="B104" s="2">
        <v>0</v>
      </c>
      <c r="C104" s="2">
        <v>0</v>
      </c>
      <c r="D104" s="2">
        <v>0</v>
      </c>
      <c r="E104" s="2">
        <v>0</v>
      </c>
      <c r="F104" s="2">
        <f>VLOOKUP(Share5[[#This Row],[Station]],'[2]Reach and Share'!$A$1:$C$562,3,0)</f>
        <v>0</v>
      </c>
      <c r="G104" s="2">
        <f>Share5[[#This Row],[Q1''2025]]-Share5[[#This Row],[Q4''2024]]</f>
        <v>0</v>
      </c>
    </row>
    <row r="105" spans="1:7" x14ac:dyDescent="0.45">
      <c r="A105" s="3" t="s">
        <v>186</v>
      </c>
      <c r="B105" s="2">
        <v>0</v>
      </c>
      <c r="C105" s="2">
        <v>0</v>
      </c>
      <c r="D105" s="2">
        <v>0</v>
      </c>
      <c r="E105" s="2">
        <v>0</v>
      </c>
      <c r="F105" s="2">
        <f>VLOOKUP(Share5[[#This Row],[Station]],'[2]Reach and Share'!$A$1:$C$562,3,0)</f>
        <v>0</v>
      </c>
      <c r="G105" s="2">
        <f>Share5[[#This Row],[Q1''2025]]-Share5[[#This Row],[Q4''2024]]</f>
        <v>0</v>
      </c>
    </row>
    <row r="106" spans="1:7" x14ac:dyDescent="0.45">
      <c r="A106" s="3" t="s">
        <v>32</v>
      </c>
      <c r="B106" s="2">
        <v>0</v>
      </c>
      <c r="C106" s="2">
        <v>0</v>
      </c>
      <c r="D106" s="2">
        <v>0</v>
      </c>
      <c r="E106" s="2">
        <v>0</v>
      </c>
      <c r="F106" s="2">
        <f>VLOOKUP(Share5[[#This Row],[Station]],'[2]Reach and Share'!$A$1:$C$562,3,0)</f>
        <v>0</v>
      </c>
      <c r="G106" s="2">
        <f>Share5[[#This Row],[Q1''2025]]-Share5[[#This Row],[Q4''2024]]</f>
        <v>0</v>
      </c>
    </row>
    <row r="107" spans="1:7" x14ac:dyDescent="0.45">
      <c r="A107" s="3" t="s">
        <v>417</v>
      </c>
      <c r="B107" s="2">
        <v>0</v>
      </c>
      <c r="C107" s="2">
        <v>0</v>
      </c>
      <c r="D107" s="2">
        <v>0</v>
      </c>
      <c r="E107" s="2">
        <v>0</v>
      </c>
      <c r="F107" s="2">
        <f>VLOOKUP(Share5[[#This Row],[Station]],'[2]Reach and Share'!$A$1:$C$562,3,0)</f>
        <v>0</v>
      </c>
      <c r="G107" s="2">
        <f>Share5[[#This Row],[Q1''2025]]-Share5[[#This Row],[Q4''2024]]</f>
        <v>0</v>
      </c>
    </row>
    <row r="108" spans="1:7" x14ac:dyDescent="0.45">
      <c r="A108" s="3" t="s">
        <v>423</v>
      </c>
      <c r="B108" s="2">
        <v>0</v>
      </c>
      <c r="C108" s="2">
        <v>0</v>
      </c>
      <c r="D108" s="2">
        <v>0</v>
      </c>
      <c r="E108" s="2">
        <v>0</v>
      </c>
      <c r="F108" s="2">
        <f>VLOOKUP(Share5[[#This Row],[Station]],'[2]Reach and Share'!$A$1:$C$562,3,0)</f>
        <v>0</v>
      </c>
      <c r="G108" s="2">
        <f>Share5[[#This Row],[Q1''2025]]-Share5[[#This Row],[Q4''2024]]</f>
        <v>0</v>
      </c>
    </row>
    <row r="109" spans="1:7" x14ac:dyDescent="0.45">
      <c r="A109" s="3" t="s">
        <v>518</v>
      </c>
      <c r="B109" s="2">
        <v>0</v>
      </c>
      <c r="C109" s="2">
        <v>0</v>
      </c>
      <c r="D109" s="2">
        <v>0</v>
      </c>
      <c r="E109" s="2">
        <v>0</v>
      </c>
      <c r="F109" s="2">
        <f>VLOOKUP(Share5[[#This Row],[Station]],'[2]Reach and Share'!$A$1:$C$562,3,0)</f>
        <v>0</v>
      </c>
      <c r="G109" s="2">
        <f>Share5[[#This Row],[Q1''2025]]-Share5[[#This Row],[Q4''2024]]</f>
        <v>0</v>
      </c>
    </row>
    <row r="110" spans="1:7" x14ac:dyDescent="0.45">
      <c r="A110" s="3" t="s">
        <v>190</v>
      </c>
      <c r="B110" s="2">
        <v>0</v>
      </c>
      <c r="C110" s="2">
        <v>0</v>
      </c>
      <c r="D110" s="2">
        <v>0</v>
      </c>
      <c r="E110" s="2">
        <v>0</v>
      </c>
      <c r="F110" s="2">
        <f>VLOOKUP(Share5[[#This Row],[Station]],'[2]Reach and Share'!$A$1:$C$562,3,0)</f>
        <v>0</v>
      </c>
      <c r="G110" s="2">
        <f>Share5[[#This Row],[Q1''2025]]-Share5[[#This Row],[Q4''2024]]</f>
        <v>0</v>
      </c>
    </row>
    <row r="111" spans="1:7" x14ac:dyDescent="0.45">
      <c r="A111" s="3" t="s">
        <v>173</v>
      </c>
      <c r="B111" s="2">
        <v>0</v>
      </c>
      <c r="C111" s="2">
        <v>0</v>
      </c>
      <c r="D111" s="2">
        <v>0</v>
      </c>
      <c r="E111" s="2">
        <v>0</v>
      </c>
      <c r="F111" s="2">
        <f>VLOOKUP(Share5[[#This Row],[Station]],'[2]Reach and Share'!$A$1:$C$562,3,0)</f>
        <v>0</v>
      </c>
      <c r="G111" s="2">
        <f>Share5[[#This Row],[Q1''2025]]-Share5[[#This Row],[Q4''2024]]</f>
        <v>0</v>
      </c>
    </row>
    <row r="112" spans="1:7" x14ac:dyDescent="0.45">
      <c r="A112" s="3" t="s">
        <v>217</v>
      </c>
      <c r="B112" s="2">
        <v>0</v>
      </c>
      <c r="C112" s="2">
        <v>0</v>
      </c>
      <c r="D112" s="2">
        <v>0</v>
      </c>
      <c r="E112" s="2">
        <v>0</v>
      </c>
      <c r="F112" s="2">
        <f>VLOOKUP(Share5[[#This Row],[Station]],'[2]Reach and Share'!$A$1:$C$562,3,0)</f>
        <v>0</v>
      </c>
      <c r="G112" s="2">
        <f>Share5[[#This Row],[Q1''2025]]-Share5[[#This Row],[Q4''2024]]</f>
        <v>0</v>
      </c>
    </row>
    <row r="113" spans="1:7" x14ac:dyDescent="0.45">
      <c r="A113" s="3" t="s">
        <v>359</v>
      </c>
      <c r="B113" s="2">
        <v>0</v>
      </c>
      <c r="C113" s="2">
        <v>0</v>
      </c>
      <c r="D113" s="2">
        <v>0</v>
      </c>
      <c r="E113" s="2">
        <v>0</v>
      </c>
      <c r="F113" s="2">
        <f>VLOOKUP(Share5[[#This Row],[Station]],'[2]Reach and Share'!$A$1:$C$562,3,0)</f>
        <v>0</v>
      </c>
      <c r="G113" s="2">
        <f>Share5[[#This Row],[Q1''2025]]-Share5[[#This Row],[Q4''2024]]</f>
        <v>0</v>
      </c>
    </row>
    <row r="114" spans="1:7" x14ac:dyDescent="0.45">
      <c r="A114" s="3" t="s">
        <v>158</v>
      </c>
      <c r="B114" s="2">
        <v>0</v>
      </c>
      <c r="C114" s="2">
        <v>0</v>
      </c>
      <c r="D114" s="2">
        <v>0</v>
      </c>
      <c r="E114" s="2">
        <v>0</v>
      </c>
      <c r="F114" s="2">
        <f>VLOOKUP(Share5[[#This Row],[Station]],'[2]Reach and Share'!$A$1:$C$562,3,0)</f>
        <v>0</v>
      </c>
      <c r="G114" s="2">
        <f>Share5[[#This Row],[Q1''2025]]-Share5[[#This Row],[Q4''2024]]</f>
        <v>0</v>
      </c>
    </row>
    <row r="115" spans="1:7" x14ac:dyDescent="0.45">
      <c r="A115" s="3" t="s">
        <v>225</v>
      </c>
      <c r="B115" s="2">
        <v>0</v>
      </c>
      <c r="C115" s="2">
        <v>0</v>
      </c>
      <c r="D115" s="2">
        <v>0</v>
      </c>
      <c r="E115" s="2">
        <v>0</v>
      </c>
      <c r="F115" s="2">
        <f>VLOOKUP(Share5[[#This Row],[Station]],'[2]Reach and Share'!$A$1:$C$562,3,0)</f>
        <v>0</v>
      </c>
      <c r="G115" s="2">
        <f>Share5[[#This Row],[Q1''2025]]-Share5[[#This Row],[Q4''2024]]</f>
        <v>0</v>
      </c>
    </row>
    <row r="116" spans="1:7" x14ac:dyDescent="0.45">
      <c r="A116" s="3" t="s">
        <v>360</v>
      </c>
      <c r="B116" s="2">
        <v>0</v>
      </c>
      <c r="C116" s="2">
        <v>0</v>
      </c>
      <c r="D116" s="2">
        <v>0</v>
      </c>
      <c r="E116" s="2">
        <v>0</v>
      </c>
      <c r="F116" s="2">
        <f>VLOOKUP(Share5[[#This Row],[Station]],'[2]Reach and Share'!$A$1:$C$562,3,0)</f>
        <v>0</v>
      </c>
      <c r="G116" s="2">
        <f>Share5[[#This Row],[Q1''2025]]-Share5[[#This Row],[Q4''2024]]</f>
        <v>0</v>
      </c>
    </row>
    <row r="117" spans="1:7" x14ac:dyDescent="0.45">
      <c r="A117" s="3" t="s">
        <v>239</v>
      </c>
      <c r="B117" s="2">
        <v>0</v>
      </c>
      <c r="C117" s="2">
        <v>0</v>
      </c>
      <c r="D117" s="2">
        <v>0</v>
      </c>
      <c r="E117" s="2">
        <v>0</v>
      </c>
      <c r="F117" s="2">
        <f>VLOOKUP(Share5[[#This Row],[Station]],'[2]Reach and Share'!$A$1:$C$562,3,0)</f>
        <v>0</v>
      </c>
      <c r="G117" s="2">
        <f>Share5[[#This Row],[Q1''2025]]-Share5[[#This Row],[Q4''2024]]</f>
        <v>0</v>
      </c>
    </row>
    <row r="118" spans="1:7" x14ac:dyDescent="0.45">
      <c r="A118" s="3" t="s">
        <v>472</v>
      </c>
      <c r="B118" s="2">
        <v>0</v>
      </c>
      <c r="C118" s="2">
        <v>0</v>
      </c>
      <c r="D118" s="2">
        <v>0</v>
      </c>
      <c r="E118" s="2">
        <v>0</v>
      </c>
      <c r="F118" s="2">
        <f>VLOOKUP(Share5[[#This Row],[Station]],'[2]Reach and Share'!$A$1:$C$562,3,0)</f>
        <v>0</v>
      </c>
      <c r="G118" s="2">
        <f>Share5[[#This Row],[Q1''2025]]-Share5[[#This Row],[Q4''2024]]</f>
        <v>0</v>
      </c>
    </row>
    <row r="119" spans="1:7" x14ac:dyDescent="0.45">
      <c r="A119" s="3" t="s">
        <v>242</v>
      </c>
      <c r="B119" s="2">
        <v>0</v>
      </c>
      <c r="C119" s="2">
        <v>0</v>
      </c>
      <c r="D119" s="2">
        <v>0</v>
      </c>
      <c r="E119" s="2">
        <v>0</v>
      </c>
      <c r="F119" s="2">
        <f>VLOOKUP(Share5[[#This Row],[Station]],'[2]Reach and Share'!$A$1:$C$562,3,0)</f>
        <v>0</v>
      </c>
      <c r="G119" s="2">
        <f>Share5[[#This Row],[Q1''2025]]-Share5[[#This Row],[Q4''2024]]</f>
        <v>0</v>
      </c>
    </row>
    <row r="120" spans="1:7" x14ac:dyDescent="0.45">
      <c r="A120" s="3" t="s">
        <v>119</v>
      </c>
      <c r="B120" s="2">
        <v>0</v>
      </c>
      <c r="C120" s="2">
        <v>0</v>
      </c>
      <c r="D120" s="2">
        <v>0</v>
      </c>
      <c r="E120" s="2">
        <v>0</v>
      </c>
      <c r="F120" s="2">
        <f>VLOOKUP(Share5[[#This Row],[Station]],'[2]Reach and Share'!$A$1:$C$562,3,0)</f>
        <v>0</v>
      </c>
      <c r="G120" s="2">
        <f>Share5[[#This Row],[Q1''2025]]-Share5[[#This Row],[Q4''2024]]</f>
        <v>0</v>
      </c>
    </row>
    <row r="121" spans="1:7" x14ac:dyDescent="0.45">
      <c r="A121" s="3" t="s">
        <v>118</v>
      </c>
      <c r="B121" s="2">
        <v>0</v>
      </c>
      <c r="C121" s="2">
        <v>0</v>
      </c>
      <c r="D121" s="2">
        <v>0</v>
      </c>
      <c r="E121" s="2">
        <v>0</v>
      </c>
      <c r="F121" s="2">
        <f>VLOOKUP(Share5[[#This Row],[Station]],'[2]Reach and Share'!$A$1:$C$562,3,0)</f>
        <v>0</v>
      </c>
      <c r="G121" s="2">
        <f>Share5[[#This Row],[Q1''2025]]-Share5[[#This Row],[Q4''2024]]</f>
        <v>0</v>
      </c>
    </row>
    <row r="122" spans="1:7" x14ac:dyDescent="0.45">
      <c r="A122" s="3" t="s">
        <v>355</v>
      </c>
      <c r="B122" s="2">
        <v>0</v>
      </c>
      <c r="C122" s="2">
        <v>0</v>
      </c>
      <c r="D122" s="2">
        <v>0</v>
      </c>
      <c r="E122" s="2">
        <v>0</v>
      </c>
      <c r="F122" s="2">
        <f>VLOOKUP(Share5[[#This Row],[Station]],'[2]Reach and Share'!$A$1:$C$562,3,0)</f>
        <v>0</v>
      </c>
      <c r="G122" s="2">
        <f>Share5[[#This Row],[Q1''2025]]-Share5[[#This Row],[Q4''2024]]</f>
        <v>0</v>
      </c>
    </row>
    <row r="123" spans="1:7" x14ac:dyDescent="0.45">
      <c r="A123" s="3" t="s">
        <v>420</v>
      </c>
      <c r="B123" s="2">
        <v>0</v>
      </c>
      <c r="C123" s="2">
        <v>0</v>
      </c>
      <c r="D123" s="2">
        <v>3.1883062736057289E-3</v>
      </c>
      <c r="E123" s="2">
        <v>0</v>
      </c>
      <c r="F123" s="2">
        <f>VLOOKUP(Share5[[#This Row],[Station]],'[2]Reach and Share'!$A$1:$C$562,3,0)</f>
        <v>0</v>
      </c>
      <c r="G123" s="2">
        <f>Share5[[#This Row],[Q1''2025]]-Share5[[#This Row],[Q4''2024]]</f>
        <v>0</v>
      </c>
    </row>
    <row r="124" spans="1:7" x14ac:dyDescent="0.45">
      <c r="A124" s="3" t="s">
        <v>356</v>
      </c>
      <c r="B124" s="2">
        <v>0</v>
      </c>
      <c r="C124" s="2">
        <v>0</v>
      </c>
      <c r="D124" s="2">
        <v>0</v>
      </c>
      <c r="E124" s="2">
        <v>0</v>
      </c>
      <c r="F124" s="2">
        <f>VLOOKUP(Share5[[#This Row],[Station]],'[2]Reach and Share'!$A$1:$C$562,3,0)</f>
        <v>0</v>
      </c>
      <c r="G124" s="2">
        <f>Share5[[#This Row],[Q1''2025]]-Share5[[#This Row],[Q4''2024]]</f>
        <v>0</v>
      </c>
    </row>
    <row r="125" spans="1:7" x14ac:dyDescent="0.45">
      <c r="A125" s="3" t="s">
        <v>443</v>
      </c>
      <c r="B125" s="2">
        <v>0</v>
      </c>
      <c r="C125" s="2">
        <v>0</v>
      </c>
      <c r="D125" s="2">
        <v>0</v>
      </c>
      <c r="E125" s="2">
        <v>0</v>
      </c>
      <c r="F125" s="2">
        <f>VLOOKUP(Share5[[#This Row],[Station]],'[2]Reach and Share'!$A$1:$C$562,3,0)</f>
        <v>0</v>
      </c>
      <c r="G125" s="2">
        <f>Share5[[#This Row],[Q1''2025]]-Share5[[#This Row],[Q4''2024]]</f>
        <v>0</v>
      </c>
    </row>
    <row r="126" spans="1:7" x14ac:dyDescent="0.45">
      <c r="A126" s="3" t="s">
        <v>226</v>
      </c>
      <c r="B126" s="2">
        <v>0</v>
      </c>
      <c r="C126" s="2">
        <v>0</v>
      </c>
      <c r="D126" s="2">
        <v>0</v>
      </c>
      <c r="E126" s="2">
        <v>0</v>
      </c>
      <c r="F126" s="2">
        <f>VLOOKUP(Share5[[#This Row],[Station]],'[2]Reach and Share'!$A$1:$C$562,3,0)</f>
        <v>0</v>
      </c>
      <c r="G126" s="2">
        <f>Share5[[#This Row],[Q1''2025]]-Share5[[#This Row],[Q4''2024]]</f>
        <v>0</v>
      </c>
    </row>
    <row r="127" spans="1:7" x14ac:dyDescent="0.45">
      <c r="A127" s="3" t="s">
        <v>34</v>
      </c>
      <c r="B127" s="2">
        <v>0</v>
      </c>
      <c r="C127" s="2">
        <v>0</v>
      </c>
      <c r="D127" s="2">
        <v>0</v>
      </c>
      <c r="E127" s="2">
        <v>0</v>
      </c>
      <c r="F127" s="2">
        <f>VLOOKUP(Share5[[#This Row],[Station]],'[2]Reach and Share'!$A$1:$C$562,3,0)</f>
        <v>0</v>
      </c>
      <c r="G127" s="2">
        <f>Share5[[#This Row],[Q1''2025]]-Share5[[#This Row],[Q4''2024]]</f>
        <v>0</v>
      </c>
    </row>
    <row r="128" spans="1:7" x14ac:dyDescent="0.45">
      <c r="A128" s="3" t="s">
        <v>386</v>
      </c>
      <c r="B128" s="2">
        <v>0</v>
      </c>
      <c r="C128" s="2">
        <v>0</v>
      </c>
      <c r="D128" s="2">
        <v>0</v>
      </c>
      <c r="E128" s="2">
        <v>0</v>
      </c>
      <c r="F128" s="2">
        <f>VLOOKUP(Share5[[#This Row],[Station]],'[2]Reach and Share'!$A$1:$C$562,3,0)</f>
        <v>0</v>
      </c>
      <c r="G128" s="2">
        <f>Share5[[#This Row],[Q1''2025]]-Share5[[#This Row],[Q4''2024]]</f>
        <v>0</v>
      </c>
    </row>
    <row r="129" spans="1:7" x14ac:dyDescent="0.45">
      <c r="A129" s="3" t="s">
        <v>195</v>
      </c>
      <c r="B129" s="2">
        <v>0</v>
      </c>
      <c r="C129" s="2">
        <v>0</v>
      </c>
      <c r="D129" s="2">
        <v>0</v>
      </c>
      <c r="E129" s="2">
        <v>0</v>
      </c>
      <c r="F129" s="2">
        <f>VLOOKUP(Share5[[#This Row],[Station]],'[2]Reach and Share'!$A$1:$C$562,3,0)</f>
        <v>0</v>
      </c>
      <c r="G129" s="2">
        <f>Share5[[#This Row],[Q1''2025]]-Share5[[#This Row],[Q4''2024]]</f>
        <v>0</v>
      </c>
    </row>
    <row r="130" spans="1:7" x14ac:dyDescent="0.45">
      <c r="A130" s="3" t="s">
        <v>500</v>
      </c>
      <c r="B130" s="2">
        <v>0</v>
      </c>
      <c r="C130" s="2">
        <v>0</v>
      </c>
      <c r="D130" s="2">
        <v>0</v>
      </c>
      <c r="E130" s="2">
        <v>0</v>
      </c>
      <c r="F130" s="2">
        <f>VLOOKUP(Share5[[#This Row],[Station]],'[2]Reach and Share'!$A$1:$C$562,3,0)</f>
        <v>0</v>
      </c>
      <c r="G130" s="2">
        <f>Share5[[#This Row],[Q1''2025]]-Share5[[#This Row],[Q4''2024]]</f>
        <v>0</v>
      </c>
    </row>
    <row r="131" spans="1:7" x14ac:dyDescent="0.45">
      <c r="A131" s="3" t="s">
        <v>463</v>
      </c>
      <c r="B131" s="2">
        <v>0</v>
      </c>
      <c r="C131" s="2">
        <v>0</v>
      </c>
      <c r="D131" s="2">
        <v>0</v>
      </c>
      <c r="E131" s="2">
        <v>0</v>
      </c>
      <c r="F131" s="2">
        <f>VLOOKUP(Share5[[#This Row],[Station]],'[2]Reach and Share'!$A$1:$C$562,3,0)</f>
        <v>0</v>
      </c>
      <c r="G131" s="2">
        <f>Share5[[#This Row],[Q1''2025]]-Share5[[#This Row],[Q4''2024]]</f>
        <v>0</v>
      </c>
    </row>
    <row r="132" spans="1:7" x14ac:dyDescent="0.45">
      <c r="A132" s="3" t="s">
        <v>442</v>
      </c>
      <c r="B132" s="2">
        <v>0</v>
      </c>
      <c r="C132" s="2">
        <v>0</v>
      </c>
      <c r="D132" s="2">
        <v>0</v>
      </c>
      <c r="E132" s="2">
        <v>0</v>
      </c>
      <c r="F132" s="2">
        <f>VLOOKUP(Share5[[#This Row],[Station]],'[2]Reach and Share'!$A$1:$C$562,3,0)</f>
        <v>0</v>
      </c>
      <c r="G132" s="2">
        <f>Share5[[#This Row],[Q1''2025]]-Share5[[#This Row],[Q4''2024]]</f>
        <v>0</v>
      </c>
    </row>
    <row r="133" spans="1:7" x14ac:dyDescent="0.45">
      <c r="A133" s="3" t="s">
        <v>23</v>
      </c>
      <c r="B133" s="2">
        <v>0</v>
      </c>
      <c r="C133" s="2">
        <v>0</v>
      </c>
      <c r="D133" s="2">
        <v>0</v>
      </c>
      <c r="E133" s="2">
        <v>0</v>
      </c>
      <c r="F133" s="2">
        <f>VLOOKUP(Share5[[#This Row],[Station]],'[2]Reach and Share'!$A$1:$C$562,3,0)</f>
        <v>0</v>
      </c>
      <c r="G133" s="2">
        <f>Share5[[#This Row],[Q1''2025]]-Share5[[#This Row],[Q4''2024]]</f>
        <v>0</v>
      </c>
    </row>
    <row r="134" spans="1:7" x14ac:dyDescent="0.45">
      <c r="A134" s="3" t="s">
        <v>385</v>
      </c>
      <c r="B134" s="2">
        <v>0</v>
      </c>
      <c r="C134" s="2">
        <v>0</v>
      </c>
      <c r="D134" s="2">
        <v>0</v>
      </c>
      <c r="E134" s="2">
        <v>0</v>
      </c>
      <c r="F134" s="2">
        <f>VLOOKUP(Share5[[#This Row],[Station]],'[2]Reach and Share'!$A$1:$C$562,3,0)</f>
        <v>0</v>
      </c>
      <c r="G134" s="2">
        <f>Share5[[#This Row],[Q1''2025]]-Share5[[#This Row],[Q4''2024]]</f>
        <v>0</v>
      </c>
    </row>
    <row r="135" spans="1:7" x14ac:dyDescent="0.45">
      <c r="A135" s="3" t="s">
        <v>508</v>
      </c>
      <c r="B135" s="2">
        <v>0</v>
      </c>
      <c r="C135" s="2">
        <v>0</v>
      </c>
      <c r="D135" s="2">
        <v>0</v>
      </c>
      <c r="E135" s="2">
        <v>0</v>
      </c>
      <c r="F135" s="2">
        <f>VLOOKUP(Share5[[#This Row],[Station]],'[2]Reach and Share'!$A$1:$C$562,3,0)</f>
        <v>0</v>
      </c>
      <c r="G135" s="2">
        <f>Share5[[#This Row],[Q1''2025]]-Share5[[#This Row],[Q4''2024]]</f>
        <v>0</v>
      </c>
    </row>
    <row r="136" spans="1:7" x14ac:dyDescent="0.45">
      <c r="A136" s="3" t="s">
        <v>438</v>
      </c>
      <c r="B136" s="2">
        <v>0</v>
      </c>
      <c r="C136" s="2">
        <v>0</v>
      </c>
      <c r="D136" s="2">
        <v>0</v>
      </c>
      <c r="E136" s="2">
        <v>0</v>
      </c>
      <c r="F136" s="2">
        <f>VLOOKUP(Share5[[#This Row],[Station]],'[2]Reach and Share'!$A$1:$C$562,3,0)</f>
        <v>0</v>
      </c>
      <c r="G136" s="2">
        <f>Share5[[#This Row],[Q1''2025]]-Share5[[#This Row],[Q4''2024]]</f>
        <v>0</v>
      </c>
    </row>
    <row r="137" spans="1:7" x14ac:dyDescent="0.45">
      <c r="A137" s="3" t="s">
        <v>363</v>
      </c>
      <c r="B137" s="2">
        <v>0</v>
      </c>
      <c r="C137" s="2">
        <v>0</v>
      </c>
      <c r="D137" s="2">
        <v>0</v>
      </c>
      <c r="E137" s="2">
        <v>0</v>
      </c>
      <c r="F137" s="2">
        <f>VLOOKUP(Share5[[#This Row],[Station]],'[2]Reach and Share'!$A$1:$C$562,3,0)</f>
        <v>0</v>
      </c>
      <c r="G137" s="2">
        <f>Share5[[#This Row],[Q1''2025]]-Share5[[#This Row],[Q4''2024]]</f>
        <v>0</v>
      </c>
    </row>
    <row r="138" spans="1:7" x14ac:dyDescent="0.45">
      <c r="A138" s="3" t="s">
        <v>364</v>
      </c>
      <c r="B138" s="2">
        <v>0</v>
      </c>
      <c r="C138" s="2">
        <v>0</v>
      </c>
      <c r="D138" s="2">
        <v>0</v>
      </c>
      <c r="E138" s="2">
        <v>0</v>
      </c>
      <c r="F138" s="2">
        <f>VLOOKUP(Share5[[#This Row],[Station]],'[2]Reach and Share'!$A$1:$C$562,3,0)</f>
        <v>0</v>
      </c>
      <c r="G138" s="2">
        <f>Share5[[#This Row],[Q1''2025]]-Share5[[#This Row],[Q4''2024]]</f>
        <v>0</v>
      </c>
    </row>
    <row r="139" spans="1:7" x14ac:dyDescent="0.45">
      <c r="A139" s="3" t="s">
        <v>96</v>
      </c>
      <c r="B139" s="2">
        <v>0</v>
      </c>
      <c r="C139" s="2">
        <v>0</v>
      </c>
      <c r="D139" s="2">
        <v>0</v>
      </c>
      <c r="E139" s="2">
        <v>0</v>
      </c>
      <c r="F139" s="2">
        <f>VLOOKUP(Share5[[#This Row],[Station]],'[2]Reach and Share'!$A$1:$C$562,3,0)</f>
        <v>0</v>
      </c>
      <c r="G139" s="2">
        <f>Share5[[#This Row],[Q1''2025]]-Share5[[#This Row],[Q4''2024]]</f>
        <v>0</v>
      </c>
    </row>
    <row r="140" spans="1:7" x14ac:dyDescent="0.45">
      <c r="A140" s="3" t="s">
        <v>227</v>
      </c>
      <c r="B140" s="2">
        <v>0</v>
      </c>
      <c r="C140" s="2">
        <v>0</v>
      </c>
      <c r="D140" s="2">
        <v>0</v>
      </c>
      <c r="E140" s="2">
        <v>0</v>
      </c>
      <c r="F140" s="2">
        <f>VLOOKUP(Share5[[#This Row],[Station]],'[2]Reach and Share'!$A$1:$C$562,3,0)</f>
        <v>0</v>
      </c>
      <c r="G140" s="2">
        <f>Share5[[#This Row],[Q1''2025]]-Share5[[#This Row],[Q4''2024]]</f>
        <v>0</v>
      </c>
    </row>
    <row r="141" spans="1:7" x14ac:dyDescent="0.45">
      <c r="A141" s="3" t="s">
        <v>70</v>
      </c>
      <c r="B141" s="2">
        <v>0</v>
      </c>
      <c r="C141" s="2">
        <v>0</v>
      </c>
      <c r="D141" s="2">
        <v>0</v>
      </c>
      <c r="E141" s="2">
        <v>0</v>
      </c>
      <c r="F141" s="2">
        <f>VLOOKUP(Share5[[#This Row],[Station]],'[2]Reach and Share'!$A$1:$C$562,3,0)</f>
        <v>0</v>
      </c>
      <c r="G141" s="2">
        <f>Share5[[#This Row],[Q1''2025]]-Share5[[#This Row],[Q4''2024]]</f>
        <v>0</v>
      </c>
    </row>
    <row r="142" spans="1:7" x14ac:dyDescent="0.45">
      <c r="A142" s="3" t="s">
        <v>77</v>
      </c>
      <c r="B142" s="2">
        <v>0</v>
      </c>
      <c r="C142" s="2">
        <v>0</v>
      </c>
      <c r="D142" s="2">
        <v>0</v>
      </c>
      <c r="E142" s="2">
        <v>0</v>
      </c>
      <c r="F142" s="2">
        <f>VLOOKUP(Share5[[#This Row],[Station]],'[2]Reach and Share'!$A$1:$C$562,3,0)</f>
        <v>0</v>
      </c>
      <c r="G142" s="2">
        <f>Share5[[#This Row],[Q1''2025]]-Share5[[#This Row],[Q4''2024]]</f>
        <v>0</v>
      </c>
    </row>
    <row r="143" spans="1:7" x14ac:dyDescent="0.45">
      <c r="A143" s="3" t="s">
        <v>124</v>
      </c>
      <c r="B143" s="2">
        <v>0</v>
      </c>
      <c r="C143" s="2">
        <v>0</v>
      </c>
      <c r="D143" s="2">
        <v>0</v>
      </c>
      <c r="E143" s="2">
        <v>0</v>
      </c>
      <c r="F143" s="2">
        <f>VLOOKUP(Share5[[#This Row],[Station]],'[2]Reach and Share'!$A$1:$C$562,3,0)</f>
        <v>0</v>
      </c>
      <c r="G143" s="2">
        <f>Share5[[#This Row],[Q1''2025]]-Share5[[#This Row],[Q4''2024]]</f>
        <v>0</v>
      </c>
    </row>
    <row r="144" spans="1:7" x14ac:dyDescent="0.45">
      <c r="A144" s="3" t="s">
        <v>122</v>
      </c>
      <c r="B144" s="2">
        <v>0</v>
      </c>
      <c r="C144" s="2">
        <v>0</v>
      </c>
      <c r="D144" s="2">
        <v>0</v>
      </c>
      <c r="E144" s="2">
        <v>0</v>
      </c>
      <c r="F144" s="2">
        <f>VLOOKUP(Share5[[#This Row],[Station]],'[2]Reach and Share'!$A$1:$C$562,3,0)</f>
        <v>0</v>
      </c>
      <c r="G144" s="2">
        <f>Share5[[#This Row],[Q1''2025]]-Share5[[#This Row],[Q4''2024]]</f>
        <v>0</v>
      </c>
    </row>
    <row r="145" spans="1:7" x14ac:dyDescent="0.45">
      <c r="A145" s="3" t="s">
        <v>98</v>
      </c>
      <c r="B145" s="2">
        <v>0</v>
      </c>
      <c r="C145" s="2">
        <v>0</v>
      </c>
      <c r="D145" s="2">
        <v>0</v>
      </c>
      <c r="E145" s="2">
        <v>0</v>
      </c>
      <c r="F145" s="2">
        <f>VLOOKUP(Share5[[#This Row],[Station]],'[2]Reach and Share'!$A$1:$C$562,3,0)</f>
        <v>0</v>
      </c>
      <c r="G145" s="2">
        <f>Share5[[#This Row],[Q1''2025]]-Share5[[#This Row],[Q4''2024]]</f>
        <v>0</v>
      </c>
    </row>
    <row r="146" spans="1:7" x14ac:dyDescent="0.45">
      <c r="A146" s="3" t="s">
        <v>65</v>
      </c>
      <c r="B146" s="2">
        <v>0</v>
      </c>
      <c r="C146" s="2">
        <v>0</v>
      </c>
      <c r="D146" s="2">
        <v>0</v>
      </c>
      <c r="E146" s="2">
        <v>0</v>
      </c>
      <c r="F146" s="2">
        <f>VLOOKUP(Share5[[#This Row],[Station]],'[2]Reach and Share'!$A$1:$C$562,3,0)</f>
        <v>0</v>
      </c>
      <c r="G146" s="2">
        <f>Share5[[#This Row],[Q1''2025]]-Share5[[#This Row],[Q4''2024]]</f>
        <v>0</v>
      </c>
    </row>
    <row r="147" spans="1:7" x14ac:dyDescent="0.45">
      <c r="A147" s="3" t="s">
        <v>67</v>
      </c>
      <c r="B147" s="2">
        <v>0</v>
      </c>
      <c r="C147" s="2">
        <v>0</v>
      </c>
      <c r="D147" s="2">
        <v>0</v>
      </c>
      <c r="E147" s="2">
        <v>0</v>
      </c>
      <c r="F147" s="2">
        <f>VLOOKUP(Share5[[#This Row],[Station]],'[2]Reach and Share'!$A$1:$C$562,3,0)</f>
        <v>0</v>
      </c>
      <c r="G147" s="2">
        <f>Share5[[#This Row],[Q1''2025]]-Share5[[#This Row],[Q4''2024]]</f>
        <v>0</v>
      </c>
    </row>
    <row r="148" spans="1:7" x14ac:dyDescent="0.45">
      <c r="A148" s="3" t="s">
        <v>66</v>
      </c>
      <c r="B148" s="2">
        <v>0</v>
      </c>
      <c r="C148" s="2">
        <v>0</v>
      </c>
      <c r="D148" s="2">
        <v>0</v>
      </c>
      <c r="E148" s="2">
        <v>0</v>
      </c>
      <c r="F148" s="2">
        <f>VLOOKUP(Share5[[#This Row],[Station]],'[2]Reach and Share'!$A$1:$C$562,3,0)</f>
        <v>0</v>
      </c>
      <c r="G148" s="2">
        <f>Share5[[#This Row],[Q1''2025]]-Share5[[#This Row],[Q4''2024]]</f>
        <v>0</v>
      </c>
    </row>
    <row r="149" spans="1:7" x14ac:dyDescent="0.45">
      <c r="A149" s="3" t="s">
        <v>178</v>
      </c>
      <c r="B149" s="2">
        <v>9.3403385872737887E-3</v>
      </c>
      <c r="C149" s="2">
        <v>0</v>
      </c>
      <c r="D149" s="2">
        <v>0</v>
      </c>
      <c r="E149" s="2">
        <v>0</v>
      </c>
      <c r="F149" s="2">
        <f>VLOOKUP(Share5[[#This Row],[Station]],'[2]Reach and Share'!$A$1:$C$562,3,0)</f>
        <v>0</v>
      </c>
      <c r="G149" s="2">
        <f>Share5[[#This Row],[Q1''2025]]-Share5[[#This Row],[Q4''2024]]</f>
        <v>0</v>
      </c>
    </row>
    <row r="150" spans="1:7" x14ac:dyDescent="0.45">
      <c r="A150" s="3" t="s">
        <v>60</v>
      </c>
      <c r="B150" s="2">
        <v>0</v>
      </c>
      <c r="C150" s="2">
        <v>0</v>
      </c>
      <c r="D150" s="2">
        <v>0</v>
      </c>
      <c r="E150" s="2">
        <v>0</v>
      </c>
      <c r="F150" s="2">
        <f>VLOOKUP(Share5[[#This Row],[Station]],'[2]Reach and Share'!$A$1:$C$562,3,0)</f>
        <v>0</v>
      </c>
      <c r="G150" s="2">
        <f>Share5[[#This Row],[Q1''2025]]-Share5[[#This Row],[Q4''2024]]</f>
        <v>0</v>
      </c>
    </row>
    <row r="151" spans="1:7" x14ac:dyDescent="0.45">
      <c r="A151" s="3" t="s">
        <v>69</v>
      </c>
      <c r="B151" s="2">
        <v>0</v>
      </c>
      <c r="C151" s="2">
        <v>0</v>
      </c>
      <c r="D151" s="2">
        <v>0</v>
      </c>
      <c r="E151" s="2">
        <v>0</v>
      </c>
      <c r="F151" s="2">
        <f>VLOOKUP(Share5[[#This Row],[Station]],'[2]Reach and Share'!$A$1:$C$562,3,0)</f>
        <v>0</v>
      </c>
      <c r="G151" s="2">
        <f>Share5[[#This Row],[Q1''2025]]-Share5[[#This Row],[Q4''2024]]</f>
        <v>0</v>
      </c>
    </row>
    <row r="152" spans="1:7" x14ac:dyDescent="0.45">
      <c r="A152" s="3" t="s">
        <v>68</v>
      </c>
      <c r="B152" s="2">
        <v>0</v>
      </c>
      <c r="C152" s="2">
        <v>0</v>
      </c>
      <c r="D152" s="2">
        <v>0</v>
      </c>
      <c r="E152" s="2">
        <v>0</v>
      </c>
      <c r="F152" s="2">
        <f>VLOOKUP(Share5[[#This Row],[Station]],'[2]Reach and Share'!$A$1:$C$562,3,0)</f>
        <v>0</v>
      </c>
      <c r="G152" s="2">
        <f>Share5[[#This Row],[Q1''2025]]-Share5[[#This Row],[Q4''2024]]</f>
        <v>0</v>
      </c>
    </row>
    <row r="153" spans="1:7" x14ac:dyDescent="0.45">
      <c r="A153" s="3" t="s">
        <v>198</v>
      </c>
      <c r="B153" s="2">
        <v>0</v>
      </c>
      <c r="C153" s="2">
        <v>0</v>
      </c>
      <c r="D153" s="2">
        <v>0</v>
      </c>
      <c r="E153" s="2">
        <v>0</v>
      </c>
      <c r="F153" s="2">
        <f>VLOOKUP(Share5[[#This Row],[Station]],'[2]Reach and Share'!$A$1:$C$562,3,0)</f>
        <v>0</v>
      </c>
      <c r="G153" s="2">
        <f>Share5[[#This Row],[Q1''2025]]-Share5[[#This Row],[Q4''2024]]</f>
        <v>0</v>
      </c>
    </row>
    <row r="154" spans="1:7" x14ac:dyDescent="0.45">
      <c r="A154" s="3" t="s">
        <v>179</v>
      </c>
      <c r="B154" s="2">
        <v>0</v>
      </c>
      <c r="C154" s="2">
        <v>0</v>
      </c>
      <c r="D154" s="2">
        <v>0</v>
      </c>
      <c r="E154" s="2">
        <v>0</v>
      </c>
      <c r="F154" s="2">
        <f>VLOOKUP(Share5[[#This Row],[Station]],'[2]Reach and Share'!$A$1:$C$562,3,0)</f>
        <v>0</v>
      </c>
      <c r="G154" s="2">
        <f>Share5[[#This Row],[Q1''2025]]-Share5[[#This Row],[Q4''2024]]</f>
        <v>0</v>
      </c>
    </row>
    <row r="155" spans="1:7" x14ac:dyDescent="0.45">
      <c r="A155" s="3" t="s">
        <v>189</v>
      </c>
      <c r="B155" s="2">
        <v>0</v>
      </c>
      <c r="C155" s="2">
        <v>0</v>
      </c>
      <c r="D155" s="2">
        <v>0</v>
      </c>
      <c r="E155" s="2">
        <v>0</v>
      </c>
      <c r="F155" s="2">
        <f>VLOOKUP(Share5[[#This Row],[Station]],'[2]Reach and Share'!$A$1:$C$562,3,0)</f>
        <v>0</v>
      </c>
      <c r="G155" s="2">
        <f>Share5[[#This Row],[Q1''2025]]-Share5[[#This Row],[Q4''2024]]</f>
        <v>0</v>
      </c>
    </row>
    <row r="156" spans="1:7" x14ac:dyDescent="0.45">
      <c r="A156" s="3" t="s">
        <v>490</v>
      </c>
      <c r="B156" s="2">
        <v>0</v>
      </c>
      <c r="C156" s="2">
        <v>0</v>
      </c>
      <c r="D156" s="2">
        <v>0</v>
      </c>
      <c r="E156" s="2">
        <v>0</v>
      </c>
      <c r="F156" s="2">
        <f>VLOOKUP(Share5[[#This Row],[Station]],'[2]Reach and Share'!$A$1:$C$562,3,0)</f>
        <v>0</v>
      </c>
      <c r="G156" s="2">
        <f>Share5[[#This Row],[Q1''2025]]-Share5[[#This Row],[Q4''2024]]</f>
        <v>0</v>
      </c>
    </row>
    <row r="157" spans="1:7" x14ac:dyDescent="0.45">
      <c r="A157" s="3" t="s">
        <v>196</v>
      </c>
      <c r="B157" s="2">
        <v>0</v>
      </c>
      <c r="C157" s="2">
        <v>0</v>
      </c>
      <c r="D157" s="2">
        <v>0</v>
      </c>
      <c r="E157" s="2">
        <v>0</v>
      </c>
      <c r="F157" s="2">
        <f>VLOOKUP(Share5[[#This Row],[Station]],'[2]Reach and Share'!$A$1:$C$562,3,0)</f>
        <v>0</v>
      </c>
      <c r="G157" s="2">
        <f>Share5[[#This Row],[Q1''2025]]-Share5[[#This Row],[Q4''2024]]</f>
        <v>0</v>
      </c>
    </row>
    <row r="158" spans="1:7" x14ac:dyDescent="0.45">
      <c r="A158" s="3" t="s">
        <v>129</v>
      </c>
      <c r="B158" s="2">
        <v>0</v>
      </c>
      <c r="C158" s="2">
        <v>0</v>
      </c>
      <c r="D158" s="2">
        <v>0</v>
      </c>
      <c r="E158" s="2">
        <v>0</v>
      </c>
      <c r="F158" s="2">
        <f>VLOOKUP(Share5[[#This Row],[Station]],'[2]Reach and Share'!$A$1:$C$562,3,0)</f>
        <v>0</v>
      </c>
      <c r="G158" s="2">
        <f>Share5[[#This Row],[Q1''2025]]-Share5[[#This Row],[Q4''2024]]</f>
        <v>0</v>
      </c>
    </row>
    <row r="159" spans="1:7" x14ac:dyDescent="0.45">
      <c r="A159" s="3" t="s">
        <v>515</v>
      </c>
      <c r="B159" s="2">
        <v>0</v>
      </c>
      <c r="C159" s="2">
        <v>0</v>
      </c>
      <c r="D159" s="2">
        <v>0</v>
      </c>
      <c r="E159" s="2">
        <v>0</v>
      </c>
      <c r="F159" s="2">
        <f>VLOOKUP(Share5[[#This Row],[Station]],'[2]Reach and Share'!$A$1:$C$562,3,0)</f>
        <v>0</v>
      </c>
      <c r="G159" s="2">
        <f>Share5[[#This Row],[Q1''2025]]-Share5[[#This Row],[Q4''2024]]</f>
        <v>0</v>
      </c>
    </row>
    <row r="160" spans="1:7" x14ac:dyDescent="0.45">
      <c r="A160" s="3" t="s">
        <v>132</v>
      </c>
      <c r="B160" s="2">
        <v>0</v>
      </c>
      <c r="C160" s="2">
        <v>0</v>
      </c>
      <c r="D160" s="2">
        <v>0</v>
      </c>
      <c r="E160" s="2">
        <v>0</v>
      </c>
      <c r="F160" s="2">
        <f>VLOOKUP(Share5[[#This Row],[Station]],'[2]Reach and Share'!$A$1:$C$562,3,0)</f>
        <v>0</v>
      </c>
      <c r="G160" s="2">
        <f>Share5[[#This Row],[Q1''2025]]-Share5[[#This Row],[Q4''2024]]</f>
        <v>0</v>
      </c>
    </row>
    <row r="161" spans="1:7" x14ac:dyDescent="0.45">
      <c r="A161" s="3" t="s">
        <v>454</v>
      </c>
      <c r="B161" s="2">
        <v>0</v>
      </c>
      <c r="C161" s="2">
        <v>0</v>
      </c>
      <c r="D161" s="2">
        <v>0</v>
      </c>
      <c r="E161" s="2">
        <v>0</v>
      </c>
      <c r="F161" s="2">
        <f>VLOOKUP(Share5[[#This Row],[Station]],'[2]Reach and Share'!$A$1:$C$562,3,0)</f>
        <v>0</v>
      </c>
      <c r="G161" s="2">
        <f>Share5[[#This Row],[Q1''2025]]-Share5[[#This Row],[Q4''2024]]</f>
        <v>0</v>
      </c>
    </row>
    <row r="162" spans="1:7" x14ac:dyDescent="0.45">
      <c r="A162" s="3" t="s">
        <v>216</v>
      </c>
      <c r="B162" s="2">
        <v>0</v>
      </c>
      <c r="C162" s="2">
        <v>0</v>
      </c>
      <c r="D162" s="2">
        <v>0</v>
      </c>
      <c r="E162" s="2">
        <v>0</v>
      </c>
      <c r="F162" s="2">
        <f>VLOOKUP(Share5[[#This Row],[Station]],'[2]Reach and Share'!$A$1:$C$562,3,0)</f>
        <v>0</v>
      </c>
      <c r="G162" s="2">
        <f>Share5[[#This Row],[Q1''2025]]-Share5[[#This Row],[Q4''2024]]</f>
        <v>0</v>
      </c>
    </row>
    <row r="163" spans="1:7" x14ac:dyDescent="0.45">
      <c r="A163" s="3" t="s">
        <v>125</v>
      </c>
      <c r="B163" s="2">
        <v>0</v>
      </c>
      <c r="C163" s="2">
        <v>0</v>
      </c>
      <c r="D163" s="2">
        <v>0</v>
      </c>
      <c r="E163" s="2">
        <v>0</v>
      </c>
      <c r="F163" s="2">
        <f>VLOOKUP(Share5[[#This Row],[Station]],'[2]Reach and Share'!$A$1:$C$562,3,0)</f>
        <v>0</v>
      </c>
      <c r="G163" s="2">
        <f>Share5[[#This Row],[Q1''2025]]-Share5[[#This Row],[Q4''2024]]</f>
        <v>0</v>
      </c>
    </row>
    <row r="164" spans="1:7" x14ac:dyDescent="0.45">
      <c r="A164" s="3" t="s">
        <v>137</v>
      </c>
      <c r="B164" s="2">
        <v>0</v>
      </c>
      <c r="C164" s="2">
        <v>0</v>
      </c>
      <c r="D164" s="2">
        <v>2.6977976161279248E-3</v>
      </c>
      <c r="E164" s="2">
        <v>0</v>
      </c>
      <c r="F164" s="2">
        <f>VLOOKUP(Share5[[#This Row],[Station]],'[2]Reach and Share'!$A$1:$C$562,3,0)</f>
        <v>0</v>
      </c>
      <c r="G164" s="2">
        <f>Share5[[#This Row],[Q1''2025]]-Share5[[#This Row],[Q4''2024]]</f>
        <v>0</v>
      </c>
    </row>
    <row r="165" spans="1:7" x14ac:dyDescent="0.45">
      <c r="A165" s="3" t="s">
        <v>210</v>
      </c>
      <c r="B165" s="2">
        <v>0</v>
      </c>
      <c r="C165" s="2">
        <v>0</v>
      </c>
      <c r="D165" s="2">
        <v>0</v>
      </c>
      <c r="E165" s="2">
        <v>0</v>
      </c>
      <c r="F165" s="2">
        <f>VLOOKUP(Share5[[#This Row],[Station]],'[2]Reach and Share'!$A$1:$C$562,3,0)</f>
        <v>0</v>
      </c>
      <c r="G165" s="2">
        <f>Share5[[#This Row],[Q1''2025]]-Share5[[#This Row],[Q4''2024]]</f>
        <v>0</v>
      </c>
    </row>
    <row r="166" spans="1:7" x14ac:dyDescent="0.45">
      <c r="A166" s="3" t="s">
        <v>126</v>
      </c>
      <c r="B166" s="2">
        <v>0</v>
      </c>
      <c r="C166" s="2">
        <v>0</v>
      </c>
      <c r="D166" s="2">
        <v>0</v>
      </c>
      <c r="E166" s="2">
        <v>0</v>
      </c>
      <c r="F166" s="2">
        <f>VLOOKUP(Share5[[#This Row],[Station]],'[2]Reach and Share'!$A$1:$C$562,3,0)</f>
        <v>0</v>
      </c>
      <c r="G166" s="2">
        <f>Share5[[#This Row],[Q1''2025]]-Share5[[#This Row],[Q4''2024]]</f>
        <v>0</v>
      </c>
    </row>
    <row r="167" spans="1:7" x14ac:dyDescent="0.45">
      <c r="A167" s="3" t="s">
        <v>128</v>
      </c>
      <c r="B167" s="2">
        <v>0</v>
      </c>
      <c r="C167" s="2">
        <v>0</v>
      </c>
      <c r="D167" s="2">
        <v>0</v>
      </c>
      <c r="E167" s="2">
        <v>0</v>
      </c>
      <c r="F167" s="2">
        <f>VLOOKUP(Share5[[#This Row],[Station]],'[2]Reach and Share'!$A$1:$C$562,3,0)</f>
        <v>0</v>
      </c>
      <c r="G167" s="2">
        <f>Share5[[#This Row],[Q1''2025]]-Share5[[#This Row],[Q4''2024]]</f>
        <v>0</v>
      </c>
    </row>
    <row r="168" spans="1:7" x14ac:dyDescent="0.45">
      <c r="A168" s="3" t="s">
        <v>514</v>
      </c>
      <c r="B168" s="2">
        <v>0</v>
      </c>
      <c r="C168" s="2">
        <v>0</v>
      </c>
      <c r="D168" s="2">
        <v>0</v>
      </c>
      <c r="E168" s="2">
        <v>0</v>
      </c>
      <c r="F168" s="2">
        <f>VLOOKUP(Share5[[#This Row],[Station]],'[2]Reach and Share'!$A$1:$C$562,3,0)</f>
        <v>0</v>
      </c>
      <c r="G168" s="2">
        <f>Share5[[#This Row],[Q1''2025]]-Share5[[#This Row],[Q4''2024]]</f>
        <v>0</v>
      </c>
    </row>
    <row r="169" spans="1:7" x14ac:dyDescent="0.45">
      <c r="A169" s="3" t="s">
        <v>460</v>
      </c>
      <c r="B169" s="2">
        <v>0</v>
      </c>
      <c r="C169" s="2">
        <v>0</v>
      </c>
      <c r="D169" s="2">
        <v>0</v>
      </c>
      <c r="E169" s="2">
        <v>0</v>
      </c>
      <c r="F169" s="2">
        <f>VLOOKUP(Share5[[#This Row],[Station]],'[2]Reach and Share'!$A$1:$C$562,3,0)</f>
        <v>0</v>
      </c>
      <c r="G169" s="2">
        <f>Share5[[#This Row],[Q1''2025]]-Share5[[#This Row],[Q4''2024]]</f>
        <v>0</v>
      </c>
    </row>
    <row r="170" spans="1:7" x14ac:dyDescent="0.45">
      <c r="A170" s="3" t="s">
        <v>209</v>
      </c>
      <c r="B170" s="2">
        <v>0</v>
      </c>
      <c r="C170" s="2">
        <v>0</v>
      </c>
      <c r="D170" s="2">
        <v>0</v>
      </c>
      <c r="E170" s="2">
        <v>0</v>
      </c>
      <c r="F170" s="2">
        <f>VLOOKUP(Share5[[#This Row],[Station]],'[2]Reach and Share'!$A$1:$C$562,3,0)</f>
        <v>0</v>
      </c>
      <c r="G170" s="2">
        <f>Share5[[#This Row],[Q1''2025]]-Share5[[#This Row],[Q4''2024]]</f>
        <v>0</v>
      </c>
    </row>
    <row r="171" spans="1:7" x14ac:dyDescent="0.45">
      <c r="A171" s="3" t="s">
        <v>71</v>
      </c>
      <c r="B171" s="2">
        <v>0</v>
      </c>
      <c r="C171" s="2">
        <v>0</v>
      </c>
      <c r="D171" s="2">
        <v>0</v>
      </c>
      <c r="E171" s="2">
        <v>0</v>
      </c>
      <c r="F171" s="2">
        <f>VLOOKUP(Share5[[#This Row],[Station]],'[2]Reach and Share'!$A$1:$C$562,3,0)</f>
        <v>0</v>
      </c>
      <c r="G171" s="2">
        <f>Share5[[#This Row],[Q1''2025]]-Share5[[#This Row],[Q4''2024]]</f>
        <v>0</v>
      </c>
    </row>
    <row r="172" spans="1:7" x14ac:dyDescent="0.45">
      <c r="A172" s="3" t="s">
        <v>74</v>
      </c>
      <c r="B172" s="2">
        <v>0</v>
      </c>
      <c r="C172" s="2">
        <v>0</v>
      </c>
      <c r="D172" s="2">
        <v>0</v>
      </c>
      <c r="E172" s="2">
        <v>0</v>
      </c>
      <c r="F172" s="2">
        <f>VLOOKUP(Share5[[#This Row],[Station]],'[2]Reach and Share'!$A$1:$C$562,3,0)</f>
        <v>0</v>
      </c>
      <c r="G172" s="2">
        <f>Share5[[#This Row],[Q1''2025]]-Share5[[#This Row],[Q4''2024]]</f>
        <v>0</v>
      </c>
    </row>
    <row r="173" spans="1:7" x14ac:dyDescent="0.45">
      <c r="A173" s="3" t="s">
        <v>53</v>
      </c>
      <c r="B173" s="2">
        <v>0</v>
      </c>
      <c r="C173" s="2">
        <v>0</v>
      </c>
      <c r="D173" s="2">
        <v>0</v>
      </c>
      <c r="E173" s="2">
        <v>0</v>
      </c>
      <c r="F173" s="2">
        <f>VLOOKUP(Share5[[#This Row],[Station]],'[2]Reach and Share'!$A$1:$C$562,3,0)</f>
        <v>0</v>
      </c>
      <c r="G173" s="2">
        <f>Share5[[#This Row],[Q1''2025]]-Share5[[#This Row],[Q4''2024]]</f>
        <v>0</v>
      </c>
    </row>
    <row r="174" spans="1:7" x14ac:dyDescent="0.45">
      <c r="A174" s="3" t="s">
        <v>55</v>
      </c>
      <c r="B174" s="2">
        <v>0</v>
      </c>
      <c r="C174" s="2">
        <v>0</v>
      </c>
      <c r="D174" s="2">
        <v>0</v>
      </c>
      <c r="E174" s="2">
        <v>0</v>
      </c>
      <c r="F174" s="2">
        <f>VLOOKUP(Share5[[#This Row],[Station]],'[2]Reach and Share'!$A$1:$C$562,3,0)</f>
        <v>0</v>
      </c>
      <c r="G174" s="2">
        <f>Share5[[#This Row],[Q1''2025]]-Share5[[#This Row],[Q4''2024]]</f>
        <v>0</v>
      </c>
    </row>
    <row r="175" spans="1:7" x14ac:dyDescent="0.45">
      <c r="A175" s="3" t="s">
        <v>214</v>
      </c>
      <c r="B175" s="2">
        <v>0</v>
      </c>
      <c r="C175" s="2">
        <v>0</v>
      </c>
      <c r="D175" s="2">
        <v>0</v>
      </c>
      <c r="E175" s="2">
        <v>0</v>
      </c>
      <c r="F175" s="2">
        <f>VLOOKUP(Share5[[#This Row],[Station]],'[2]Reach and Share'!$A$1:$C$562,3,0)</f>
        <v>0</v>
      </c>
      <c r="G175" s="2">
        <f>Share5[[#This Row],[Q1''2025]]-Share5[[#This Row],[Q4''2024]]</f>
        <v>0</v>
      </c>
    </row>
    <row r="176" spans="1:7" x14ac:dyDescent="0.45">
      <c r="A176" s="3" t="s">
        <v>54</v>
      </c>
      <c r="B176" s="2">
        <v>0</v>
      </c>
      <c r="C176" s="2">
        <v>0</v>
      </c>
      <c r="D176" s="2">
        <v>0</v>
      </c>
      <c r="E176" s="2">
        <v>0</v>
      </c>
      <c r="F176" s="2">
        <f>VLOOKUP(Share5[[#This Row],[Station]],'[2]Reach and Share'!$A$1:$C$562,3,0)</f>
        <v>0</v>
      </c>
      <c r="G176" s="2">
        <f>Share5[[#This Row],[Q1''2025]]-Share5[[#This Row],[Q4''2024]]</f>
        <v>0</v>
      </c>
    </row>
    <row r="177" spans="1:7" x14ac:dyDescent="0.45">
      <c r="A177" s="3" t="s">
        <v>86</v>
      </c>
      <c r="B177" s="2">
        <v>0</v>
      </c>
      <c r="C177" s="2">
        <v>0</v>
      </c>
      <c r="D177" s="2">
        <v>0</v>
      </c>
      <c r="E177" s="2">
        <v>0</v>
      </c>
      <c r="F177" s="2">
        <f>VLOOKUP(Share5[[#This Row],[Station]],'[2]Reach and Share'!$A$1:$C$562,3,0)</f>
        <v>0</v>
      </c>
      <c r="G177" s="2">
        <f>Share5[[#This Row],[Q1''2025]]-Share5[[#This Row],[Q4''2024]]</f>
        <v>0</v>
      </c>
    </row>
    <row r="178" spans="1:7" x14ac:dyDescent="0.45">
      <c r="A178" s="3" t="s">
        <v>470</v>
      </c>
      <c r="B178" s="2">
        <v>0</v>
      </c>
      <c r="C178" s="2">
        <v>0</v>
      </c>
      <c r="D178" s="2">
        <v>0</v>
      </c>
      <c r="E178" s="2">
        <v>0</v>
      </c>
      <c r="F178" s="2">
        <f>VLOOKUP(Share5[[#This Row],[Station]],'[2]Reach and Share'!$A$1:$C$562,3,0)</f>
        <v>0</v>
      </c>
      <c r="G178" s="2">
        <f>Share5[[#This Row],[Q1''2025]]-Share5[[#This Row],[Q4''2024]]</f>
        <v>0</v>
      </c>
    </row>
    <row r="179" spans="1:7" x14ac:dyDescent="0.45">
      <c r="A179" s="3" t="s">
        <v>517</v>
      </c>
      <c r="B179" s="2">
        <v>0</v>
      </c>
      <c r="C179" s="2">
        <v>0</v>
      </c>
      <c r="D179" s="2">
        <v>0</v>
      </c>
      <c r="E179" s="2">
        <v>0</v>
      </c>
      <c r="F179" s="2">
        <f>VLOOKUP(Share5[[#This Row],[Station]],'[2]Reach and Share'!$A$1:$C$562,3,0)</f>
        <v>0</v>
      </c>
      <c r="G179" s="2">
        <f>Share5[[#This Row],[Q1''2025]]-Share5[[#This Row],[Q4''2024]]</f>
        <v>0</v>
      </c>
    </row>
    <row r="180" spans="1:7" x14ac:dyDescent="0.45">
      <c r="A180" s="3" t="s">
        <v>516</v>
      </c>
      <c r="B180" s="2">
        <v>0</v>
      </c>
      <c r="C180" s="2">
        <v>0</v>
      </c>
      <c r="D180" s="2">
        <v>0</v>
      </c>
      <c r="E180" s="2">
        <v>0</v>
      </c>
      <c r="F180" s="2">
        <f>VLOOKUP(Share5[[#This Row],[Station]],'[2]Reach and Share'!$A$1:$C$562,3,0)</f>
        <v>0</v>
      </c>
      <c r="G180" s="2">
        <f>Share5[[#This Row],[Q1''2025]]-Share5[[#This Row],[Q4''2024]]</f>
        <v>0</v>
      </c>
    </row>
    <row r="181" spans="1:7" x14ac:dyDescent="0.45">
      <c r="A181" s="3" t="s">
        <v>175</v>
      </c>
      <c r="B181" s="2">
        <v>0</v>
      </c>
      <c r="C181" s="2">
        <v>0</v>
      </c>
      <c r="D181" s="2">
        <v>0</v>
      </c>
      <c r="E181" s="2">
        <v>0</v>
      </c>
      <c r="F181" s="2">
        <f>VLOOKUP(Share5[[#This Row],[Station]],'[2]Reach and Share'!$A$1:$C$562,3,0)</f>
        <v>0</v>
      </c>
      <c r="G181" s="2">
        <f>Share5[[#This Row],[Q1''2025]]-Share5[[#This Row],[Q4''2024]]</f>
        <v>0</v>
      </c>
    </row>
    <row r="182" spans="1:7" x14ac:dyDescent="0.45">
      <c r="A182" s="3" t="s">
        <v>224</v>
      </c>
      <c r="B182" s="2">
        <v>0</v>
      </c>
      <c r="C182" s="2">
        <v>0</v>
      </c>
      <c r="D182" s="2">
        <v>0</v>
      </c>
      <c r="E182" s="2">
        <v>0</v>
      </c>
      <c r="F182" s="2">
        <f>VLOOKUP(Share5[[#This Row],[Station]],'[2]Reach and Share'!$A$1:$C$562,3,0)</f>
        <v>0</v>
      </c>
      <c r="G182" s="2">
        <f>Share5[[#This Row],[Q1''2025]]-Share5[[#This Row],[Q4''2024]]</f>
        <v>0</v>
      </c>
    </row>
    <row r="183" spans="1:7" x14ac:dyDescent="0.45">
      <c r="A183" s="3" t="s">
        <v>95</v>
      </c>
      <c r="B183" s="2">
        <v>0</v>
      </c>
      <c r="C183" s="2">
        <v>0</v>
      </c>
      <c r="D183" s="2">
        <v>0</v>
      </c>
      <c r="E183" s="2">
        <v>0</v>
      </c>
      <c r="F183" s="2">
        <f>VLOOKUP(Share5[[#This Row],[Station]],'[2]Reach and Share'!$A$1:$C$562,3,0)</f>
        <v>0</v>
      </c>
      <c r="G183" s="2">
        <f>Share5[[#This Row],[Q1''2025]]-Share5[[#This Row],[Q4''2024]]</f>
        <v>0</v>
      </c>
    </row>
    <row r="184" spans="1:7" x14ac:dyDescent="0.45">
      <c r="A184" s="3" t="s">
        <v>199</v>
      </c>
      <c r="B184" s="2">
        <v>0</v>
      </c>
      <c r="C184" s="2">
        <v>0</v>
      </c>
      <c r="D184" s="2">
        <v>0</v>
      </c>
      <c r="E184" s="2">
        <v>0</v>
      </c>
      <c r="F184" s="2">
        <f>VLOOKUP(Share5[[#This Row],[Station]],'[2]Reach and Share'!$A$1:$C$562,3,0)</f>
        <v>0</v>
      </c>
      <c r="G184" s="2">
        <f>Share5[[#This Row],[Q1''2025]]-Share5[[#This Row],[Q4''2024]]</f>
        <v>0</v>
      </c>
    </row>
    <row r="185" spans="1:7" x14ac:dyDescent="0.45">
      <c r="A185" s="3" t="s">
        <v>18</v>
      </c>
      <c r="B185" s="2">
        <v>0</v>
      </c>
      <c r="C185" s="2">
        <v>0</v>
      </c>
      <c r="D185" s="2">
        <v>0</v>
      </c>
      <c r="E185" s="2">
        <v>0</v>
      </c>
      <c r="F185" s="2">
        <f>VLOOKUP(Share5[[#This Row],[Station]],'[2]Reach and Share'!$A$1:$C$562,3,0)</f>
        <v>0</v>
      </c>
      <c r="G185" s="2">
        <f>Share5[[#This Row],[Q1''2025]]-Share5[[#This Row],[Q4''2024]]</f>
        <v>0</v>
      </c>
    </row>
    <row r="186" spans="1:7" x14ac:dyDescent="0.45">
      <c r="A186" s="3" t="s">
        <v>61</v>
      </c>
      <c r="B186" s="2">
        <v>0</v>
      </c>
      <c r="C186" s="2">
        <v>0</v>
      </c>
      <c r="D186" s="2">
        <v>0</v>
      </c>
      <c r="E186" s="2">
        <v>0</v>
      </c>
      <c r="F186" s="2">
        <f>VLOOKUP(Share5[[#This Row],[Station]],'[2]Reach and Share'!$A$1:$C$562,3,0)</f>
        <v>0</v>
      </c>
      <c r="G186" s="2">
        <f>Share5[[#This Row],[Q1''2025]]-Share5[[#This Row],[Q4''2024]]</f>
        <v>0</v>
      </c>
    </row>
    <row r="187" spans="1:7" x14ac:dyDescent="0.45">
      <c r="A187" s="3" t="s">
        <v>51</v>
      </c>
      <c r="B187" s="2">
        <v>0</v>
      </c>
      <c r="C187" s="2">
        <v>0</v>
      </c>
      <c r="D187" s="2">
        <v>0</v>
      </c>
      <c r="E187" s="2">
        <v>0</v>
      </c>
      <c r="F187" s="2">
        <f>VLOOKUP(Share5[[#This Row],[Station]],'[2]Reach and Share'!$A$1:$C$562,3,0)</f>
        <v>0</v>
      </c>
      <c r="G187" s="2">
        <f>Share5[[#This Row],[Q1''2025]]-Share5[[#This Row],[Q4''2024]]</f>
        <v>0</v>
      </c>
    </row>
    <row r="188" spans="1:7" x14ac:dyDescent="0.45">
      <c r="A188" s="3" t="s">
        <v>62</v>
      </c>
      <c r="B188" s="2">
        <v>0</v>
      </c>
      <c r="C188" s="2">
        <v>0</v>
      </c>
      <c r="D188" s="2">
        <v>0</v>
      </c>
      <c r="E188" s="2">
        <v>0</v>
      </c>
      <c r="F188" s="2">
        <f>VLOOKUP(Share5[[#This Row],[Station]],'[2]Reach and Share'!$A$1:$C$562,3,0)</f>
        <v>0</v>
      </c>
      <c r="G188" s="2">
        <f>Share5[[#This Row],[Q1''2025]]-Share5[[#This Row],[Q4''2024]]</f>
        <v>0</v>
      </c>
    </row>
    <row r="189" spans="1:7" x14ac:dyDescent="0.45">
      <c r="A189" s="3" t="s">
        <v>64</v>
      </c>
      <c r="B189" s="2">
        <v>0</v>
      </c>
      <c r="C189" s="2">
        <v>0</v>
      </c>
      <c r="D189" s="2">
        <v>0</v>
      </c>
      <c r="E189" s="2">
        <v>0</v>
      </c>
      <c r="F189" s="2">
        <f>VLOOKUP(Share5[[#This Row],[Station]],'[2]Reach and Share'!$A$1:$C$562,3,0)</f>
        <v>0</v>
      </c>
      <c r="G189" s="2">
        <f>Share5[[#This Row],[Q1''2025]]-Share5[[#This Row],[Q4''2024]]</f>
        <v>0</v>
      </c>
    </row>
    <row r="190" spans="1:7" x14ac:dyDescent="0.45">
      <c r="A190" s="3" t="s">
        <v>63</v>
      </c>
      <c r="B190" s="2">
        <v>0</v>
      </c>
      <c r="C190" s="2">
        <v>0</v>
      </c>
      <c r="D190" s="2">
        <v>0</v>
      </c>
      <c r="E190" s="2">
        <v>0</v>
      </c>
      <c r="F190" s="2">
        <f>VLOOKUP(Share5[[#This Row],[Station]],'[2]Reach and Share'!$A$1:$C$562,3,0)</f>
        <v>0</v>
      </c>
      <c r="G190" s="2">
        <f>Share5[[#This Row],[Q1''2025]]-Share5[[#This Row],[Q4''2024]]</f>
        <v>0</v>
      </c>
    </row>
    <row r="191" spans="1:7" x14ac:dyDescent="0.45">
      <c r="A191" s="3" t="s">
        <v>200</v>
      </c>
      <c r="B191" s="2">
        <v>0</v>
      </c>
      <c r="C191" s="2">
        <v>0</v>
      </c>
      <c r="D191" s="2">
        <v>0</v>
      </c>
      <c r="E191" s="2">
        <v>0</v>
      </c>
      <c r="F191" s="2">
        <f>VLOOKUP(Share5[[#This Row],[Station]],'[2]Reach and Share'!$A$1:$C$562,3,0)</f>
        <v>0</v>
      </c>
      <c r="G191" s="2">
        <f>Share5[[#This Row],[Q1''2025]]-Share5[[#This Row],[Q4''2024]]</f>
        <v>0</v>
      </c>
    </row>
    <row r="192" spans="1:7" x14ac:dyDescent="0.45">
      <c r="A192" s="3" t="s">
        <v>489</v>
      </c>
      <c r="B192" s="2">
        <v>0</v>
      </c>
      <c r="C192" s="2">
        <v>0</v>
      </c>
      <c r="D192" s="2">
        <v>0</v>
      </c>
      <c r="E192" s="2">
        <v>0</v>
      </c>
      <c r="F192" s="2">
        <f>VLOOKUP(Share5[[#This Row],[Station]],'[2]Reach and Share'!$A$1:$C$562,3,0)</f>
        <v>0</v>
      </c>
      <c r="G192" s="2">
        <f>Share5[[#This Row],[Q1''2025]]-Share5[[#This Row],[Q4''2024]]</f>
        <v>0</v>
      </c>
    </row>
    <row r="193" spans="1:7" x14ac:dyDescent="0.45">
      <c r="A193" s="3" t="s">
        <v>162</v>
      </c>
      <c r="B193" s="2">
        <v>0</v>
      </c>
      <c r="C193" s="2">
        <v>0</v>
      </c>
      <c r="D193" s="2">
        <v>0</v>
      </c>
      <c r="E193" s="2">
        <v>0</v>
      </c>
      <c r="F193" s="2">
        <f>VLOOKUP(Share5[[#This Row],[Station]],'[2]Reach and Share'!$A$1:$C$562,3,0)</f>
        <v>0</v>
      </c>
      <c r="G193" s="2">
        <f>Share5[[#This Row],[Q1''2025]]-Share5[[#This Row],[Q4''2024]]</f>
        <v>0</v>
      </c>
    </row>
    <row r="194" spans="1:7" x14ac:dyDescent="0.45">
      <c r="A194" s="3" t="s">
        <v>453</v>
      </c>
      <c r="B194" s="2">
        <v>0</v>
      </c>
      <c r="C194" s="2">
        <v>0</v>
      </c>
      <c r="D194" s="2">
        <v>0</v>
      </c>
      <c r="E194" s="2">
        <v>0</v>
      </c>
      <c r="F194" s="2">
        <f>VLOOKUP(Share5[[#This Row],[Station]],'[2]Reach and Share'!$A$1:$C$562,3,0)</f>
        <v>0</v>
      </c>
      <c r="G194" s="2">
        <f>Share5[[#This Row],[Q1''2025]]-Share5[[#This Row],[Q4''2024]]</f>
        <v>0</v>
      </c>
    </row>
    <row r="195" spans="1:7" x14ac:dyDescent="0.45">
      <c r="A195" s="3" t="s">
        <v>56</v>
      </c>
      <c r="B195" s="2">
        <v>0</v>
      </c>
      <c r="C195" s="2">
        <v>0</v>
      </c>
      <c r="D195" s="2">
        <v>0</v>
      </c>
      <c r="E195" s="2">
        <v>0</v>
      </c>
      <c r="F195" s="2">
        <f>VLOOKUP(Share5[[#This Row],[Station]],'[2]Reach and Share'!$A$1:$C$562,3,0)</f>
        <v>0</v>
      </c>
      <c r="G195" s="2">
        <f>Share5[[#This Row],[Q1''2025]]-Share5[[#This Row],[Q4''2024]]</f>
        <v>0</v>
      </c>
    </row>
    <row r="196" spans="1:7" x14ac:dyDescent="0.45">
      <c r="A196" s="3" t="s">
        <v>57</v>
      </c>
      <c r="B196" s="2">
        <v>0</v>
      </c>
      <c r="C196" s="2">
        <v>0</v>
      </c>
      <c r="D196" s="2">
        <v>0</v>
      </c>
      <c r="E196" s="2">
        <v>0</v>
      </c>
      <c r="F196" s="2">
        <f>VLOOKUP(Share5[[#This Row],[Station]],'[2]Reach and Share'!$A$1:$C$562,3,0)</f>
        <v>0</v>
      </c>
      <c r="G196" s="2">
        <f>Share5[[#This Row],[Q1''2025]]-Share5[[#This Row],[Q4''2024]]</f>
        <v>0</v>
      </c>
    </row>
    <row r="197" spans="1:7" x14ac:dyDescent="0.45">
      <c r="A197" s="3" t="s">
        <v>59</v>
      </c>
      <c r="B197" s="2">
        <v>0</v>
      </c>
      <c r="C197" s="2">
        <v>0</v>
      </c>
      <c r="D197" s="2">
        <v>0</v>
      </c>
      <c r="E197" s="2">
        <v>0</v>
      </c>
      <c r="F197" s="2">
        <f>VLOOKUP(Share5[[#This Row],[Station]],'[2]Reach and Share'!$A$1:$C$562,3,0)</f>
        <v>0</v>
      </c>
      <c r="G197" s="2">
        <f>Share5[[#This Row],[Q1''2025]]-Share5[[#This Row],[Q4''2024]]</f>
        <v>0</v>
      </c>
    </row>
    <row r="198" spans="1:7" x14ac:dyDescent="0.45">
      <c r="A198" s="3" t="s">
        <v>441</v>
      </c>
      <c r="B198" s="2">
        <v>0</v>
      </c>
      <c r="C198" s="2">
        <v>0</v>
      </c>
      <c r="D198" s="2">
        <v>0</v>
      </c>
      <c r="E198" s="2">
        <v>0</v>
      </c>
      <c r="F198" s="2">
        <f>VLOOKUP(Share5[[#This Row],[Station]],'[2]Reach and Share'!$A$1:$C$562,3,0)</f>
        <v>0</v>
      </c>
      <c r="G198" s="2">
        <f>Share5[[#This Row],[Q1''2025]]-Share5[[#This Row],[Q4''2024]]</f>
        <v>0</v>
      </c>
    </row>
    <row r="199" spans="1:7" x14ac:dyDescent="0.45">
      <c r="A199" s="3" t="s">
        <v>58</v>
      </c>
      <c r="B199" s="2">
        <v>0</v>
      </c>
      <c r="C199" s="2">
        <v>6.0602999848492507E-4</v>
      </c>
      <c r="D199" s="2">
        <v>2.5996958846323643E-3</v>
      </c>
      <c r="E199" s="2">
        <v>0</v>
      </c>
      <c r="F199" s="2">
        <f>VLOOKUP(Share5[[#This Row],[Station]],'[2]Reach and Share'!$A$1:$C$562,3,0)</f>
        <v>0</v>
      </c>
      <c r="G199" s="2">
        <f>Share5[[#This Row],[Q1''2025]]-Share5[[#This Row],[Q4''2024]]</f>
        <v>0</v>
      </c>
    </row>
    <row r="200" spans="1:7" x14ac:dyDescent="0.45">
      <c r="A200" s="3" t="s">
        <v>205</v>
      </c>
      <c r="B200" s="2">
        <v>0</v>
      </c>
      <c r="C200" s="2">
        <v>0</v>
      </c>
      <c r="D200" s="2">
        <v>0</v>
      </c>
      <c r="E200" s="2">
        <v>0</v>
      </c>
      <c r="F200" s="2">
        <f>VLOOKUP(Share5[[#This Row],[Station]],'[2]Reach and Share'!$A$1:$C$562,3,0)</f>
        <v>0</v>
      </c>
      <c r="G200" s="2">
        <f>Share5[[#This Row],[Q1''2025]]-Share5[[#This Row],[Q4''2024]]</f>
        <v>0</v>
      </c>
    </row>
    <row r="201" spans="1:7" x14ac:dyDescent="0.45">
      <c r="A201" s="3" t="s">
        <v>116</v>
      </c>
      <c r="B201" s="2">
        <v>0</v>
      </c>
      <c r="C201" s="2">
        <v>0</v>
      </c>
      <c r="D201" s="2">
        <v>0</v>
      </c>
      <c r="E201" s="2">
        <v>0</v>
      </c>
      <c r="F201" s="2">
        <f>VLOOKUP(Share5[[#This Row],[Station]],'[2]Reach and Share'!$A$1:$C$562,3,0)</f>
        <v>0</v>
      </c>
      <c r="G201" s="2">
        <f>Share5[[#This Row],[Q1''2025]]-Share5[[#This Row],[Q4''2024]]</f>
        <v>0</v>
      </c>
    </row>
    <row r="202" spans="1:7" x14ac:dyDescent="0.45">
      <c r="A202" s="3" t="s">
        <v>115</v>
      </c>
      <c r="B202" s="2">
        <v>0</v>
      </c>
      <c r="C202" s="2">
        <v>0</v>
      </c>
      <c r="D202" s="2">
        <v>0</v>
      </c>
      <c r="E202" s="2">
        <v>0</v>
      </c>
      <c r="F202" s="2">
        <f>VLOOKUP(Share5[[#This Row],[Station]],'[2]Reach and Share'!$A$1:$C$562,3,0)</f>
        <v>0</v>
      </c>
      <c r="G202" s="2">
        <f>Share5[[#This Row],[Q1''2025]]-Share5[[#This Row],[Q4''2024]]</f>
        <v>0</v>
      </c>
    </row>
    <row r="203" spans="1:7" x14ac:dyDescent="0.45">
      <c r="A203" s="3" t="s">
        <v>240</v>
      </c>
      <c r="B203" s="2">
        <v>0</v>
      </c>
      <c r="C203" s="2">
        <v>0</v>
      </c>
      <c r="D203" s="2">
        <v>0</v>
      </c>
      <c r="E203" s="2">
        <v>0</v>
      </c>
      <c r="F203" s="2">
        <f>VLOOKUP(Share5[[#This Row],[Station]],'[2]Reach and Share'!$A$1:$C$562,3,0)</f>
        <v>0</v>
      </c>
      <c r="G203" s="2">
        <f>Share5[[#This Row],[Q1''2025]]-Share5[[#This Row],[Q4''2024]]</f>
        <v>0</v>
      </c>
    </row>
    <row r="204" spans="1:7" x14ac:dyDescent="0.45">
      <c r="A204" s="3" t="s">
        <v>156</v>
      </c>
      <c r="B204" s="2">
        <v>0</v>
      </c>
      <c r="C204" s="2">
        <v>0</v>
      </c>
      <c r="D204" s="2">
        <v>0</v>
      </c>
      <c r="E204" s="2">
        <v>0</v>
      </c>
      <c r="F204" s="2">
        <f>VLOOKUP(Share5[[#This Row],[Station]],'[2]Reach and Share'!$A$1:$C$562,3,0)</f>
        <v>0</v>
      </c>
      <c r="G204" s="2">
        <f>Share5[[#This Row],[Q1''2025]]-Share5[[#This Row],[Q4''2024]]</f>
        <v>0</v>
      </c>
    </row>
    <row r="205" spans="1:7" x14ac:dyDescent="0.45">
      <c r="A205" s="3" t="s">
        <v>197</v>
      </c>
      <c r="B205" s="2">
        <v>0</v>
      </c>
      <c r="C205" s="2">
        <v>0</v>
      </c>
      <c r="D205" s="2">
        <v>0</v>
      </c>
      <c r="E205" s="2">
        <v>0</v>
      </c>
      <c r="F205" s="2">
        <f>VLOOKUP(Share5[[#This Row],[Station]],'[2]Reach and Share'!$A$1:$C$562,3,0)</f>
        <v>0</v>
      </c>
      <c r="G205" s="2">
        <f>Share5[[#This Row],[Q1''2025]]-Share5[[#This Row],[Q4''2024]]</f>
        <v>0</v>
      </c>
    </row>
    <row r="206" spans="1:7" x14ac:dyDescent="0.45">
      <c r="A206" s="3" t="s">
        <v>166</v>
      </c>
      <c r="B206" s="2">
        <v>0</v>
      </c>
      <c r="C206" s="2">
        <v>0</v>
      </c>
      <c r="D206" s="2">
        <v>0</v>
      </c>
      <c r="E206" s="2">
        <v>0</v>
      </c>
      <c r="F206" s="2">
        <f>VLOOKUP(Share5[[#This Row],[Station]],'[2]Reach and Share'!$A$1:$C$562,3,0)</f>
        <v>0</v>
      </c>
      <c r="G206" s="2">
        <f>Share5[[#This Row],[Q1''2025]]-Share5[[#This Row],[Q4''2024]]</f>
        <v>0</v>
      </c>
    </row>
    <row r="207" spans="1:7" x14ac:dyDescent="0.45">
      <c r="A207" s="3" t="s">
        <v>114</v>
      </c>
      <c r="B207" s="2">
        <v>0</v>
      </c>
      <c r="C207" s="2">
        <v>0</v>
      </c>
      <c r="D207" s="2">
        <v>0</v>
      </c>
      <c r="E207" s="2">
        <v>0</v>
      </c>
      <c r="F207" s="2">
        <f>VLOOKUP(Share5[[#This Row],[Station]],'[2]Reach and Share'!$A$1:$C$562,3,0)</f>
        <v>0</v>
      </c>
      <c r="G207" s="2">
        <f>Share5[[#This Row],[Q1''2025]]-Share5[[#This Row],[Q4''2024]]</f>
        <v>0</v>
      </c>
    </row>
    <row r="208" spans="1:7" x14ac:dyDescent="0.45">
      <c r="A208" s="3" t="s">
        <v>99</v>
      </c>
      <c r="B208" s="2">
        <v>0</v>
      </c>
      <c r="C208" s="2">
        <v>0</v>
      </c>
      <c r="D208" s="2">
        <v>0</v>
      </c>
      <c r="E208" s="2">
        <v>0</v>
      </c>
      <c r="F208" s="2">
        <f>VLOOKUP(Share5[[#This Row],[Station]],'[2]Reach and Share'!$A$1:$C$562,3,0)</f>
        <v>0</v>
      </c>
      <c r="G208" s="2">
        <f>Share5[[#This Row],[Q1''2025]]-Share5[[#This Row],[Q4''2024]]</f>
        <v>0</v>
      </c>
    </row>
    <row r="209" spans="1:7" x14ac:dyDescent="0.45">
      <c r="A209" s="3" t="s">
        <v>108</v>
      </c>
      <c r="B209" s="2">
        <v>0</v>
      </c>
      <c r="C209" s="2">
        <v>0</v>
      </c>
      <c r="D209" s="2">
        <v>0</v>
      </c>
      <c r="E209" s="2">
        <v>0</v>
      </c>
      <c r="F209" s="2">
        <f>VLOOKUP(Share5[[#This Row],[Station]],'[2]Reach and Share'!$A$1:$C$562,3,0)</f>
        <v>0</v>
      </c>
      <c r="G209" s="2">
        <f>Share5[[#This Row],[Q1''2025]]-Share5[[#This Row],[Q4''2024]]</f>
        <v>0</v>
      </c>
    </row>
    <row r="210" spans="1:7" x14ac:dyDescent="0.45">
      <c r="A210" s="3" t="s">
        <v>204</v>
      </c>
      <c r="B210" s="2">
        <v>0</v>
      </c>
      <c r="C210" s="2">
        <v>0</v>
      </c>
      <c r="D210" s="2">
        <v>0</v>
      </c>
      <c r="E210" s="2">
        <v>0</v>
      </c>
      <c r="F210" s="2">
        <f>VLOOKUP(Share5[[#This Row],[Station]],'[2]Reach and Share'!$A$1:$C$562,3,0)</f>
        <v>0</v>
      </c>
      <c r="G210" s="2">
        <f>Share5[[#This Row],[Q1''2025]]-Share5[[#This Row],[Q4''2024]]</f>
        <v>0</v>
      </c>
    </row>
    <row r="211" spans="1:7" x14ac:dyDescent="0.45">
      <c r="A211" s="3" t="s">
        <v>109</v>
      </c>
      <c r="B211" s="2">
        <v>0</v>
      </c>
      <c r="C211" s="2">
        <v>0</v>
      </c>
      <c r="D211" s="2">
        <v>0</v>
      </c>
      <c r="E211" s="2">
        <v>0</v>
      </c>
      <c r="F211" s="2">
        <f>VLOOKUP(Share5[[#This Row],[Station]],'[2]Reach and Share'!$A$1:$C$562,3,0)</f>
        <v>0</v>
      </c>
      <c r="G211" s="2">
        <f>Share5[[#This Row],[Q1''2025]]-Share5[[#This Row],[Q4''2024]]</f>
        <v>0</v>
      </c>
    </row>
    <row r="212" spans="1:7" x14ac:dyDescent="0.45">
      <c r="A212" s="3" t="s">
        <v>113</v>
      </c>
      <c r="B212" s="2">
        <v>0</v>
      </c>
      <c r="C212" s="2">
        <v>0</v>
      </c>
      <c r="D212" s="2">
        <v>0</v>
      </c>
      <c r="E212" s="2">
        <v>0</v>
      </c>
      <c r="F212" s="2">
        <f>VLOOKUP(Share5[[#This Row],[Station]],'[2]Reach and Share'!$A$1:$C$562,3,0)</f>
        <v>0</v>
      </c>
      <c r="G212" s="2">
        <f>Share5[[#This Row],[Q1''2025]]-Share5[[#This Row],[Q4''2024]]</f>
        <v>0</v>
      </c>
    </row>
    <row r="213" spans="1:7" x14ac:dyDescent="0.45">
      <c r="A213" s="3" t="s">
        <v>112</v>
      </c>
      <c r="B213" s="2">
        <v>0</v>
      </c>
      <c r="C213" s="2">
        <v>0</v>
      </c>
      <c r="D213" s="2">
        <v>0</v>
      </c>
      <c r="E213" s="2">
        <v>0</v>
      </c>
      <c r="F213" s="2">
        <f>VLOOKUP(Share5[[#This Row],[Station]],'[2]Reach and Share'!$A$1:$C$562,3,0)</f>
        <v>0</v>
      </c>
      <c r="G213" s="2">
        <f>Share5[[#This Row],[Q1''2025]]-Share5[[#This Row],[Q4''2024]]</f>
        <v>0</v>
      </c>
    </row>
    <row r="214" spans="1:7" x14ac:dyDescent="0.45">
      <c r="A214" s="3" t="s">
        <v>111</v>
      </c>
      <c r="B214" s="2">
        <v>0</v>
      </c>
      <c r="C214" s="2">
        <v>0</v>
      </c>
      <c r="D214" s="2">
        <v>0</v>
      </c>
      <c r="E214" s="2">
        <v>0</v>
      </c>
      <c r="F214" s="2">
        <f>VLOOKUP(Share5[[#This Row],[Station]],'[2]Reach and Share'!$A$1:$C$562,3,0)</f>
        <v>0</v>
      </c>
      <c r="G214" s="2">
        <f>Share5[[#This Row],[Q1''2025]]-Share5[[#This Row],[Q4''2024]]</f>
        <v>0</v>
      </c>
    </row>
    <row r="215" spans="1:7" x14ac:dyDescent="0.45">
      <c r="A215" s="3" t="s">
        <v>243</v>
      </c>
      <c r="B215" s="2">
        <v>0</v>
      </c>
      <c r="C215" s="2">
        <v>0</v>
      </c>
      <c r="D215" s="2">
        <v>0</v>
      </c>
      <c r="E215" s="2">
        <v>0</v>
      </c>
      <c r="F215" s="2">
        <f>VLOOKUP(Share5[[#This Row],[Station]],'[2]Reach and Share'!$A$1:$C$562,3,0)</f>
        <v>0</v>
      </c>
      <c r="G215" s="2">
        <f>Share5[[#This Row],[Q1''2025]]-Share5[[#This Row],[Q4''2024]]</f>
        <v>0</v>
      </c>
    </row>
    <row r="216" spans="1:7" x14ac:dyDescent="0.45">
      <c r="A216" s="3" t="s">
        <v>370</v>
      </c>
      <c r="B216" s="2">
        <v>0</v>
      </c>
      <c r="C216" s="2">
        <v>0</v>
      </c>
      <c r="D216" s="2">
        <v>0</v>
      </c>
      <c r="E216" s="2">
        <v>0</v>
      </c>
      <c r="F216" s="2">
        <f>VLOOKUP(Share5[[#This Row],[Station]],'[2]Reach and Share'!$A$1:$C$562,3,0)</f>
        <v>0</v>
      </c>
      <c r="G216" s="2">
        <f>Share5[[#This Row],[Q1''2025]]-Share5[[#This Row],[Q4''2024]]</f>
        <v>0</v>
      </c>
    </row>
    <row r="217" spans="1:7" x14ac:dyDescent="0.45">
      <c r="A217" s="3" t="s">
        <v>183</v>
      </c>
      <c r="B217" s="2">
        <v>0</v>
      </c>
      <c r="C217" s="2">
        <v>0</v>
      </c>
      <c r="D217" s="2">
        <v>0</v>
      </c>
      <c r="E217" s="2">
        <v>0</v>
      </c>
      <c r="F217" s="2">
        <f>VLOOKUP(Share5[[#This Row],[Station]],'[2]Reach and Share'!$A$1:$C$562,3,0)</f>
        <v>0</v>
      </c>
      <c r="G217" s="2">
        <f>Share5[[#This Row],[Q1''2025]]-Share5[[#This Row],[Q4''2024]]</f>
        <v>0</v>
      </c>
    </row>
    <row r="218" spans="1:7" x14ac:dyDescent="0.45">
      <c r="A218" s="3" t="s">
        <v>368</v>
      </c>
      <c r="B218" s="2">
        <v>0</v>
      </c>
      <c r="C218" s="2">
        <v>0</v>
      </c>
      <c r="D218" s="2">
        <v>0</v>
      </c>
      <c r="E218" s="2">
        <v>0</v>
      </c>
      <c r="F218" s="2">
        <f>VLOOKUP(Share5[[#This Row],[Station]],'[2]Reach and Share'!$A$1:$C$562,3,0)</f>
        <v>0</v>
      </c>
      <c r="G218" s="2">
        <f>Share5[[#This Row],[Q1''2025]]-Share5[[#This Row],[Q4''2024]]</f>
        <v>0</v>
      </c>
    </row>
    <row r="219" spans="1:7" x14ac:dyDescent="0.45">
      <c r="A219" s="3" t="s">
        <v>50</v>
      </c>
      <c r="B219" s="2">
        <v>0</v>
      </c>
      <c r="C219" s="2">
        <v>0</v>
      </c>
      <c r="D219" s="2">
        <v>0</v>
      </c>
      <c r="E219" s="2">
        <v>0</v>
      </c>
      <c r="F219" s="2">
        <f>VLOOKUP(Share5[[#This Row],[Station]],'[2]Reach and Share'!$A$1:$C$562,3,0)</f>
        <v>0</v>
      </c>
      <c r="G219" s="2">
        <f>Share5[[#This Row],[Q1''2025]]-Share5[[#This Row],[Q4''2024]]</f>
        <v>0</v>
      </c>
    </row>
    <row r="220" spans="1:7" x14ac:dyDescent="0.45">
      <c r="A220" s="3" t="s">
        <v>373</v>
      </c>
      <c r="B220" s="2">
        <v>0</v>
      </c>
      <c r="C220" s="2">
        <v>0</v>
      </c>
      <c r="D220" s="2">
        <v>0</v>
      </c>
      <c r="E220" s="2">
        <v>0</v>
      </c>
      <c r="F220" s="2">
        <f>VLOOKUP(Share5[[#This Row],[Station]],'[2]Reach and Share'!$A$1:$C$562,3,0)</f>
        <v>0</v>
      </c>
      <c r="G220" s="2">
        <f>Share5[[#This Row],[Q1''2025]]-Share5[[#This Row],[Q4''2024]]</f>
        <v>0</v>
      </c>
    </row>
    <row r="221" spans="1:7" x14ac:dyDescent="0.45">
      <c r="A221" s="3" t="s">
        <v>372</v>
      </c>
      <c r="B221" s="2">
        <v>0</v>
      </c>
      <c r="C221" s="2">
        <v>0</v>
      </c>
      <c r="D221" s="2">
        <v>0</v>
      </c>
      <c r="E221" s="2">
        <v>0</v>
      </c>
      <c r="F221" s="2">
        <f>VLOOKUP(Share5[[#This Row],[Station]],'[2]Reach and Share'!$A$1:$C$562,3,0)</f>
        <v>0</v>
      </c>
      <c r="G221" s="2">
        <f>Share5[[#This Row],[Q1''2025]]-Share5[[#This Row],[Q4''2024]]</f>
        <v>0</v>
      </c>
    </row>
    <row r="222" spans="1:7" x14ac:dyDescent="0.45">
      <c r="A222" s="3" t="s">
        <v>215</v>
      </c>
      <c r="B222" s="2">
        <v>0</v>
      </c>
      <c r="C222" s="2">
        <v>0</v>
      </c>
      <c r="D222" s="2">
        <v>0</v>
      </c>
      <c r="E222" s="2">
        <v>0</v>
      </c>
      <c r="F222" s="2">
        <f>VLOOKUP(Share5[[#This Row],[Station]],'[2]Reach and Share'!$A$1:$C$562,3,0)</f>
        <v>0</v>
      </c>
      <c r="G222" s="2">
        <f>Share5[[#This Row],[Q1''2025]]-Share5[[#This Row],[Q4''2024]]</f>
        <v>0</v>
      </c>
    </row>
    <row r="223" spans="1:7" x14ac:dyDescent="0.45">
      <c r="A223" s="3" t="s">
        <v>367</v>
      </c>
      <c r="B223" s="2">
        <v>1.077731375454668E-3</v>
      </c>
      <c r="C223" s="2">
        <v>0</v>
      </c>
      <c r="D223" s="2">
        <v>0</v>
      </c>
      <c r="E223" s="2">
        <v>0</v>
      </c>
      <c r="F223" s="2">
        <f>VLOOKUP(Share5[[#This Row],[Station]],'[2]Reach and Share'!$A$1:$C$562,3,0)</f>
        <v>0</v>
      </c>
      <c r="G223" s="2">
        <f>Share5[[#This Row],[Q1''2025]]-Share5[[#This Row],[Q4''2024]]</f>
        <v>0</v>
      </c>
    </row>
    <row r="224" spans="1:7" x14ac:dyDescent="0.45">
      <c r="A224" s="3" t="s">
        <v>366</v>
      </c>
      <c r="B224" s="2">
        <v>0</v>
      </c>
      <c r="C224" s="2">
        <v>0</v>
      </c>
      <c r="D224" s="2">
        <v>0</v>
      </c>
      <c r="E224" s="2">
        <v>0</v>
      </c>
      <c r="F224" s="2">
        <f>VLOOKUP(Share5[[#This Row],[Station]],'[2]Reach and Share'!$A$1:$C$562,3,0)</f>
        <v>0</v>
      </c>
      <c r="G224" s="2">
        <f>Share5[[#This Row],[Q1''2025]]-Share5[[#This Row],[Q4''2024]]</f>
        <v>0</v>
      </c>
    </row>
    <row r="225" spans="1:7" x14ac:dyDescent="0.45">
      <c r="A225" s="3" t="s">
        <v>154</v>
      </c>
      <c r="B225" s="2">
        <v>0</v>
      </c>
      <c r="C225" s="2">
        <v>0</v>
      </c>
      <c r="D225" s="2">
        <v>0</v>
      </c>
      <c r="E225" s="2">
        <v>0</v>
      </c>
      <c r="F225" s="2">
        <f>VLOOKUP(Share5[[#This Row],[Station]],'[2]Reach and Share'!$A$1:$C$562,3,0)</f>
        <v>0</v>
      </c>
      <c r="G225" s="2">
        <f>Share5[[#This Row],[Q1''2025]]-Share5[[#This Row],[Q4''2024]]</f>
        <v>0</v>
      </c>
    </row>
    <row r="226" spans="1:7" x14ac:dyDescent="0.45">
      <c r="A226" s="3" t="s">
        <v>365</v>
      </c>
      <c r="B226" s="2">
        <v>0</v>
      </c>
      <c r="C226" s="2">
        <v>0</v>
      </c>
      <c r="D226" s="2">
        <v>0</v>
      </c>
      <c r="E226" s="2">
        <v>0</v>
      </c>
      <c r="F226" s="2">
        <f>VLOOKUP(Share5[[#This Row],[Station]],'[2]Reach and Share'!$A$1:$C$562,3,0)</f>
        <v>0</v>
      </c>
      <c r="G226" s="2">
        <f>Share5[[#This Row],[Q1''2025]]-Share5[[#This Row],[Q4''2024]]</f>
        <v>0</v>
      </c>
    </row>
    <row r="227" spans="1:7" x14ac:dyDescent="0.45">
      <c r="A227" s="3" t="s">
        <v>206</v>
      </c>
      <c r="B227" s="2">
        <v>0</v>
      </c>
      <c r="C227" s="2">
        <v>0</v>
      </c>
      <c r="D227" s="2">
        <v>0</v>
      </c>
      <c r="E227" s="2">
        <v>0</v>
      </c>
      <c r="F227" s="2">
        <f>VLOOKUP(Share5[[#This Row],[Station]],'[2]Reach and Share'!$A$1:$C$562,3,0)</f>
        <v>0</v>
      </c>
      <c r="G227" s="2">
        <f>Share5[[#This Row],[Q1''2025]]-Share5[[#This Row],[Q4''2024]]</f>
        <v>0</v>
      </c>
    </row>
    <row r="228" spans="1:7" x14ac:dyDescent="0.45">
      <c r="A228" s="3" t="s">
        <v>223</v>
      </c>
      <c r="B228" s="2">
        <v>0</v>
      </c>
      <c r="C228" s="2">
        <v>0</v>
      </c>
      <c r="D228" s="2">
        <v>0</v>
      </c>
      <c r="E228" s="2">
        <v>0</v>
      </c>
      <c r="F228" s="2">
        <f>VLOOKUP(Share5[[#This Row],[Station]],'[2]Reach and Share'!$A$1:$C$562,3,0)</f>
        <v>0</v>
      </c>
      <c r="G228" s="2">
        <f>Share5[[#This Row],[Q1''2025]]-Share5[[#This Row],[Q4''2024]]</f>
        <v>0</v>
      </c>
    </row>
    <row r="229" spans="1:7" x14ac:dyDescent="0.45">
      <c r="A229" s="3" t="s">
        <v>150</v>
      </c>
      <c r="B229" s="2">
        <v>0</v>
      </c>
      <c r="C229" s="2">
        <v>0</v>
      </c>
      <c r="D229" s="2">
        <v>0</v>
      </c>
      <c r="E229" s="2">
        <v>0</v>
      </c>
      <c r="F229" s="2">
        <f>VLOOKUP(Share5[[#This Row],[Station]],'[2]Reach and Share'!$A$1:$C$562,3,0)</f>
        <v>0</v>
      </c>
      <c r="G229" s="2">
        <f>Share5[[#This Row],[Q1''2025]]-Share5[[#This Row],[Q4''2024]]</f>
        <v>0</v>
      </c>
    </row>
    <row r="230" spans="1:7" x14ac:dyDescent="0.45">
      <c r="A230" s="3" t="s">
        <v>230</v>
      </c>
      <c r="B230" s="2">
        <v>0</v>
      </c>
      <c r="C230" s="2">
        <v>0</v>
      </c>
      <c r="D230" s="2">
        <v>0</v>
      </c>
      <c r="E230" s="2">
        <v>0</v>
      </c>
      <c r="F230" s="2">
        <f>VLOOKUP(Share5[[#This Row],[Station]],'[2]Reach and Share'!$A$1:$C$562,3,0)</f>
        <v>0</v>
      </c>
      <c r="G230" s="2">
        <f>Share5[[#This Row],[Q1''2025]]-Share5[[#This Row],[Q4''2024]]</f>
        <v>0</v>
      </c>
    </row>
    <row r="231" spans="1:7" x14ac:dyDescent="0.45">
      <c r="A231" s="3" t="s">
        <v>455</v>
      </c>
      <c r="B231" s="2">
        <v>0</v>
      </c>
      <c r="C231" s="2">
        <v>0</v>
      </c>
      <c r="D231" s="2">
        <v>0</v>
      </c>
      <c r="E231" s="2">
        <v>0</v>
      </c>
      <c r="F231" s="2">
        <f>VLOOKUP(Share5[[#This Row],[Station]],'[2]Reach and Share'!$A$1:$C$562,3,0)</f>
        <v>0</v>
      </c>
      <c r="G231" s="2">
        <f>Share5[[#This Row],[Q1''2025]]-Share5[[#This Row],[Q4''2024]]</f>
        <v>0</v>
      </c>
    </row>
    <row r="232" spans="1:7" x14ac:dyDescent="0.45">
      <c r="A232" s="3" t="s">
        <v>139</v>
      </c>
      <c r="B232" s="2">
        <v>0</v>
      </c>
      <c r="C232" s="2">
        <v>0</v>
      </c>
      <c r="D232" s="2">
        <v>0</v>
      </c>
      <c r="E232" s="2">
        <v>0</v>
      </c>
      <c r="F232" s="2">
        <f>VLOOKUP(Share5[[#This Row],[Station]],'[2]Reach and Share'!$A$1:$C$562,3,0)</f>
        <v>0</v>
      </c>
      <c r="G232" s="2">
        <f>Share5[[#This Row],[Q1''2025]]-Share5[[#This Row],[Q4''2024]]</f>
        <v>0</v>
      </c>
    </row>
    <row r="233" spans="1:7" x14ac:dyDescent="0.45">
      <c r="A233" s="3" t="s">
        <v>145</v>
      </c>
      <c r="B233" s="2">
        <v>0</v>
      </c>
      <c r="C233" s="2">
        <v>0</v>
      </c>
      <c r="D233" s="2">
        <v>0</v>
      </c>
      <c r="E233" s="2">
        <v>0</v>
      </c>
      <c r="F233" s="2">
        <f>VLOOKUP(Share5[[#This Row],[Station]],'[2]Reach and Share'!$A$1:$C$562,3,0)</f>
        <v>0</v>
      </c>
      <c r="G233" s="2">
        <f>Share5[[#This Row],[Q1''2025]]-Share5[[#This Row],[Q4''2024]]</f>
        <v>0</v>
      </c>
    </row>
    <row r="234" spans="1:7" x14ac:dyDescent="0.45">
      <c r="A234" s="3" t="s">
        <v>15</v>
      </c>
      <c r="B234" s="2">
        <v>0</v>
      </c>
      <c r="C234" s="2">
        <v>0</v>
      </c>
      <c r="D234" s="2">
        <v>0</v>
      </c>
      <c r="E234" s="2">
        <v>0</v>
      </c>
      <c r="F234" s="2">
        <f>VLOOKUP(Share5[[#This Row],[Station]],'[2]Reach and Share'!$A$1:$C$562,3,0)</f>
        <v>0</v>
      </c>
      <c r="G234" s="2">
        <f>Share5[[#This Row],[Q1''2025]]-Share5[[#This Row],[Q4''2024]]</f>
        <v>0</v>
      </c>
    </row>
    <row r="235" spans="1:7" x14ac:dyDescent="0.45">
      <c r="A235" s="3" t="s">
        <v>143</v>
      </c>
      <c r="B235" s="2">
        <v>0</v>
      </c>
      <c r="C235" s="2">
        <v>0</v>
      </c>
      <c r="D235" s="2">
        <v>0</v>
      </c>
      <c r="E235" s="2">
        <v>0</v>
      </c>
      <c r="F235" s="2">
        <f>VLOOKUP(Share5[[#This Row],[Station]],'[2]Reach and Share'!$A$1:$C$562,3,0)</f>
        <v>0</v>
      </c>
      <c r="G235" s="2">
        <f>Share5[[#This Row],[Q1''2025]]-Share5[[#This Row],[Q4''2024]]</f>
        <v>0</v>
      </c>
    </row>
    <row r="236" spans="1:7" x14ac:dyDescent="0.45">
      <c r="A236" s="3" t="s">
        <v>141</v>
      </c>
      <c r="B236" s="2">
        <v>0</v>
      </c>
      <c r="C236" s="2">
        <v>0</v>
      </c>
      <c r="D236" s="2">
        <v>0</v>
      </c>
      <c r="E236" s="2">
        <v>0</v>
      </c>
      <c r="F236" s="2">
        <f>VLOOKUP(Share5[[#This Row],[Station]],'[2]Reach and Share'!$A$1:$C$562,3,0)</f>
        <v>0</v>
      </c>
      <c r="G236" s="2">
        <f>Share5[[#This Row],[Q1''2025]]-Share5[[#This Row],[Q4''2024]]</f>
        <v>0</v>
      </c>
    </row>
    <row r="237" spans="1:7" x14ac:dyDescent="0.45">
      <c r="A237" s="3" t="s">
        <v>140</v>
      </c>
      <c r="B237" s="2">
        <v>0</v>
      </c>
      <c r="C237" s="2">
        <v>0</v>
      </c>
      <c r="D237" s="2">
        <v>0</v>
      </c>
      <c r="E237" s="2">
        <v>0</v>
      </c>
      <c r="F237" s="2">
        <f>VLOOKUP(Share5[[#This Row],[Station]],'[2]Reach and Share'!$A$1:$C$562,3,0)</f>
        <v>0</v>
      </c>
      <c r="G237" s="2">
        <f>Share5[[#This Row],[Q1''2025]]-Share5[[#This Row],[Q4''2024]]</f>
        <v>0</v>
      </c>
    </row>
    <row r="238" spans="1:7" x14ac:dyDescent="0.45">
      <c r="A238" s="3" t="s">
        <v>131</v>
      </c>
      <c r="B238" s="2">
        <v>0</v>
      </c>
      <c r="C238" s="2">
        <v>0</v>
      </c>
      <c r="D238" s="2">
        <v>0</v>
      </c>
      <c r="E238" s="2">
        <v>0</v>
      </c>
      <c r="F238" s="2">
        <f>VLOOKUP(Share5[[#This Row],[Station]],'[2]Reach and Share'!$A$1:$C$562,3,0)</f>
        <v>0</v>
      </c>
      <c r="G238" s="2">
        <f>Share5[[#This Row],[Q1''2025]]-Share5[[#This Row],[Q4''2024]]</f>
        <v>0</v>
      </c>
    </row>
    <row r="239" spans="1:7" x14ac:dyDescent="0.45">
      <c r="A239" s="3" t="s">
        <v>155</v>
      </c>
      <c r="B239" s="2">
        <v>0</v>
      </c>
      <c r="C239" s="2">
        <v>0</v>
      </c>
      <c r="D239" s="2">
        <v>0</v>
      </c>
      <c r="E239" s="2">
        <v>0</v>
      </c>
      <c r="F239" s="2">
        <f>VLOOKUP(Share5[[#This Row],[Station]],'[2]Reach and Share'!$A$1:$C$562,3,0)</f>
        <v>0</v>
      </c>
      <c r="G239" s="2">
        <f>Share5[[#This Row],[Q1''2025]]-Share5[[#This Row],[Q4''2024]]</f>
        <v>0</v>
      </c>
    </row>
    <row r="240" spans="1:7" x14ac:dyDescent="0.45">
      <c r="A240" s="3" t="s">
        <v>133</v>
      </c>
      <c r="B240" s="2">
        <v>0</v>
      </c>
      <c r="C240" s="2">
        <v>0</v>
      </c>
      <c r="D240" s="2">
        <v>0</v>
      </c>
      <c r="E240" s="2">
        <v>0</v>
      </c>
      <c r="F240" s="2">
        <f>VLOOKUP(Share5[[#This Row],[Station]],'[2]Reach and Share'!$A$1:$C$562,3,0)</f>
        <v>0</v>
      </c>
      <c r="G240" s="2">
        <f>Share5[[#This Row],[Q1''2025]]-Share5[[#This Row],[Q4''2024]]</f>
        <v>0</v>
      </c>
    </row>
    <row r="241" spans="1:7" x14ac:dyDescent="0.45">
      <c r="A241" s="3" t="s">
        <v>123</v>
      </c>
      <c r="B241" s="2">
        <v>0</v>
      </c>
      <c r="C241" s="2">
        <v>0</v>
      </c>
      <c r="D241" s="2">
        <v>0</v>
      </c>
      <c r="E241" s="2">
        <v>0</v>
      </c>
      <c r="F241" s="2">
        <f>VLOOKUP(Share5[[#This Row],[Station]],'[2]Reach and Share'!$A$1:$C$562,3,0)</f>
        <v>0</v>
      </c>
      <c r="G241" s="2">
        <f>Share5[[#This Row],[Q1''2025]]-Share5[[#This Row],[Q4''2024]]</f>
        <v>0</v>
      </c>
    </row>
    <row r="242" spans="1:7" x14ac:dyDescent="0.45">
      <c r="A242" s="3" t="s">
        <v>135</v>
      </c>
      <c r="B242" s="2">
        <v>0</v>
      </c>
      <c r="C242" s="2">
        <v>0</v>
      </c>
      <c r="D242" s="2">
        <v>0</v>
      </c>
      <c r="E242" s="2">
        <v>0</v>
      </c>
      <c r="F242" s="2">
        <f>VLOOKUP(Share5[[#This Row],[Station]],'[2]Reach and Share'!$A$1:$C$562,3,0)</f>
        <v>0</v>
      </c>
      <c r="G242" s="2">
        <f>Share5[[#This Row],[Q1''2025]]-Share5[[#This Row],[Q4''2024]]</f>
        <v>0</v>
      </c>
    </row>
    <row r="243" spans="1:7" x14ac:dyDescent="0.45">
      <c r="A243" s="3" t="s">
        <v>130</v>
      </c>
      <c r="B243" s="2">
        <v>0</v>
      </c>
      <c r="C243" s="2">
        <v>0</v>
      </c>
      <c r="D243" s="2">
        <v>0</v>
      </c>
      <c r="E243" s="2">
        <v>0</v>
      </c>
      <c r="F243" s="2">
        <f>VLOOKUP(Share5[[#This Row],[Station]],'[2]Reach and Share'!$A$1:$C$562,3,0)</f>
        <v>0</v>
      </c>
      <c r="G243" s="2">
        <f>Share5[[#This Row],[Q1''2025]]-Share5[[#This Row],[Q4''2024]]</f>
        <v>0</v>
      </c>
    </row>
    <row r="244" spans="1:7" x14ac:dyDescent="0.45">
      <c r="A244" s="3" t="s">
        <v>127</v>
      </c>
      <c r="B244" s="2">
        <v>0</v>
      </c>
      <c r="C244" s="2">
        <v>0</v>
      </c>
      <c r="D244" s="2">
        <v>0</v>
      </c>
      <c r="E244" s="2">
        <v>0</v>
      </c>
      <c r="F244" s="2">
        <f>VLOOKUP(Share5[[#This Row],[Station]],'[2]Reach and Share'!$A$1:$C$562,3,0)</f>
        <v>0</v>
      </c>
      <c r="G244" s="2">
        <f>Share5[[#This Row],[Q1''2025]]-Share5[[#This Row],[Q4''2024]]</f>
        <v>0</v>
      </c>
    </row>
    <row r="245" spans="1:7" x14ac:dyDescent="0.45">
      <c r="A245" s="3" t="s">
        <v>136</v>
      </c>
      <c r="B245" s="2">
        <v>0</v>
      </c>
      <c r="C245" s="2">
        <v>0</v>
      </c>
      <c r="D245" s="2">
        <v>0</v>
      </c>
      <c r="E245" s="2">
        <v>0</v>
      </c>
      <c r="F245" s="2">
        <f>VLOOKUP(Share5[[#This Row],[Station]],'[2]Reach and Share'!$A$1:$C$562,3,0)</f>
        <v>0</v>
      </c>
      <c r="G245" s="2">
        <f>Share5[[#This Row],[Q1''2025]]-Share5[[#This Row],[Q4''2024]]</f>
        <v>0</v>
      </c>
    </row>
    <row r="246" spans="1:7" x14ac:dyDescent="0.45">
      <c r="A246" s="3" t="s">
        <v>97</v>
      </c>
      <c r="B246" s="2">
        <v>0</v>
      </c>
      <c r="C246" s="2">
        <v>0</v>
      </c>
      <c r="D246" s="2">
        <v>0</v>
      </c>
      <c r="E246" s="2">
        <v>0</v>
      </c>
      <c r="F246" s="2">
        <f>VLOOKUP(Share5[[#This Row],[Station]],'[2]Reach and Share'!$A$1:$C$562,3,0)</f>
        <v>0</v>
      </c>
      <c r="G246" s="2">
        <f>Share5[[#This Row],[Q1''2025]]-Share5[[#This Row],[Q4''2024]]</f>
        <v>0</v>
      </c>
    </row>
    <row r="247" spans="1:7" x14ac:dyDescent="0.45">
      <c r="A247" s="3" t="s">
        <v>105</v>
      </c>
      <c r="B247" s="2">
        <v>0</v>
      </c>
      <c r="C247" s="2">
        <v>0</v>
      </c>
      <c r="D247" s="2">
        <v>0</v>
      </c>
      <c r="E247" s="2">
        <v>0</v>
      </c>
      <c r="F247" s="2">
        <f>VLOOKUP(Share5[[#This Row],[Station]],'[2]Reach and Share'!$A$1:$C$562,3,0)</f>
        <v>0</v>
      </c>
      <c r="G247" s="2">
        <f>Share5[[#This Row],[Q1''2025]]-Share5[[#This Row],[Q4''2024]]</f>
        <v>0</v>
      </c>
    </row>
    <row r="248" spans="1:7" x14ac:dyDescent="0.45">
      <c r="A248" s="3" t="s">
        <v>104</v>
      </c>
      <c r="B248" s="2">
        <v>0</v>
      </c>
      <c r="C248" s="2">
        <v>0</v>
      </c>
      <c r="D248" s="2">
        <v>0</v>
      </c>
      <c r="E248" s="2">
        <v>0</v>
      </c>
      <c r="F248" s="2">
        <f>VLOOKUP(Share5[[#This Row],[Station]],'[2]Reach and Share'!$A$1:$C$562,3,0)</f>
        <v>0</v>
      </c>
      <c r="G248" s="2">
        <f>Share5[[#This Row],[Q1''2025]]-Share5[[#This Row],[Q4''2024]]</f>
        <v>0</v>
      </c>
    </row>
    <row r="249" spans="1:7" x14ac:dyDescent="0.45">
      <c r="A249" s="3" t="s">
        <v>103</v>
      </c>
      <c r="B249" s="2">
        <v>0</v>
      </c>
      <c r="C249" s="2">
        <v>0</v>
      </c>
      <c r="D249" s="2">
        <v>0</v>
      </c>
      <c r="E249" s="2">
        <v>0</v>
      </c>
      <c r="F249" s="2">
        <f>VLOOKUP(Share5[[#This Row],[Station]],'[2]Reach and Share'!$A$1:$C$562,3,0)</f>
        <v>0</v>
      </c>
      <c r="G249" s="2">
        <f>Share5[[#This Row],[Q1''2025]]-Share5[[#This Row],[Q4''2024]]</f>
        <v>0</v>
      </c>
    </row>
    <row r="250" spans="1:7" x14ac:dyDescent="0.45">
      <c r="A250" s="3" t="s">
        <v>106</v>
      </c>
      <c r="B250" s="2">
        <v>0</v>
      </c>
      <c r="C250" s="2">
        <v>0</v>
      </c>
      <c r="D250" s="2">
        <v>0</v>
      </c>
      <c r="E250" s="2">
        <v>0</v>
      </c>
      <c r="F250" s="2">
        <f>VLOOKUP(Share5[[#This Row],[Station]],'[2]Reach and Share'!$A$1:$C$562,3,0)</f>
        <v>0</v>
      </c>
      <c r="G250" s="2">
        <f>Share5[[#This Row],[Q1''2025]]-Share5[[#This Row],[Q4''2024]]</f>
        <v>0</v>
      </c>
    </row>
    <row r="251" spans="1:7" x14ac:dyDescent="0.45">
      <c r="A251" s="3" t="s">
        <v>107</v>
      </c>
      <c r="B251" s="2">
        <v>0</v>
      </c>
      <c r="C251" s="2">
        <v>0</v>
      </c>
      <c r="D251" s="2">
        <v>0</v>
      </c>
      <c r="E251" s="2">
        <v>0</v>
      </c>
      <c r="F251" s="2">
        <f>VLOOKUP(Share5[[#This Row],[Station]],'[2]Reach and Share'!$A$1:$C$562,3,0)</f>
        <v>0</v>
      </c>
      <c r="G251" s="2">
        <f>Share5[[#This Row],[Q1''2025]]-Share5[[#This Row],[Q4''2024]]</f>
        <v>0</v>
      </c>
    </row>
    <row r="252" spans="1:7" x14ac:dyDescent="0.45">
      <c r="A252" s="3" t="s">
        <v>450</v>
      </c>
      <c r="B252" s="2">
        <v>0</v>
      </c>
      <c r="C252" s="2">
        <v>0</v>
      </c>
      <c r="D252" s="2">
        <v>0</v>
      </c>
      <c r="E252" s="2">
        <v>0</v>
      </c>
      <c r="F252" s="2">
        <f>VLOOKUP(Share5[[#This Row],[Station]],'[2]Reach and Share'!$A$1:$C$562,3,0)</f>
        <v>0</v>
      </c>
      <c r="G252" s="2">
        <f>Share5[[#This Row],[Q1''2025]]-Share5[[#This Row],[Q4''2024]]</f>
        <v>0</v>
      </c>
    </row>
    <row r="253" spans="1:7" x14ac:dyDescent="0.45">
      <c r="A253" s="3" t="s">
        <v>219</v>
      </c>
      <c r="B253" s="2">
        <v>0</v>
      </c>
      <c r="C253" s="2">
        <v>0</v>
      </c>
      <c r="D253" s="2">
        <v>0</v>
      </c>
      <c r="E253" s="2">
        <v>0</v>
      </c>
      <c r="F253" s="2">
        <f>VLOOKUP(Share5[[#This Row],[Station]],'[2]Reach and Share'!$A$1:$C$562,3,0)</f>
        <v>0</v>
      </c>
      <c r="G253" s="2">
        <f>Share5[[#This Row],[Q1''2025]]-Share5[[#This Row],[Q4''2024]]</f>
        <v>0</v>
      </c>
    </row>
    <row r="254" spans="1:7" x14ac:dyDescent="0.45">
      <c r="A254" s="3" t="s">
        <v>102</v>
      </c>
      <c r="B254" s="2">
        <v>0</v>
      </c>
      <c r="C254" s="2">
        <v>0</v>
      </c>
      <c r="D254" s="2">
        <v>0</v>
      </c>
      <c r="E254" s="2">
        <v>0</v>
      </c>
      <c r="F254" s="2">
        <f>VLOOKUP(Share5[[#This Row],[Station]],'[2]Reach and Share'!$A$1:$C$562,3,0)</f>
        <v>0</v>
      </c>
      <c r="G254" s="2">
        <f>Share5[[#This Row],[Q1''2025]]-Share5[[#This Row],[Q4''2024]]</f>
        <v>0</v>
      </c>
    </row>
    <row r="255" spans="1:7" x14ac:dyDescent="0.45">
      <c r="A255" s="3" t="s">
        <v>212</v>
      </c>
      <c r="B255" s="2">
        <v>0</v>
      </c>
      <c r="C255" s="2">
        <v>0</v>
      </c>
      <c r="D255" s="2">
        <v>0</v>
      </c>
      <c r="E255" s="2">
        <v>0</v>
      </c>
      <c r="F255" s="2">
        <f>VLOOKUP(Share5[[#This Row],[Station]],'[2]Reach and Share'!$A$1:$C$562,3,0)</f>
        <v>0</v>
      </c>
      <c r="G255" s="2">
        <f>Share5[[#This Row],[Q1''2025]]-Share5[[#This Row],[Q4''2024]]</f>
        <v>0</v>
      </c>
    </row>
    <row r="256" spans="1:7" x14ac:dyDescent="0.45">
      <c r="A256" s="3" t="s">
        <v>121</v>
      </c>
      <c r="B256" s="2">
        <v>0</v>
      </c>
      <c r="C256" s="2">
        <v>0</v>
      </c>
      <c r="D256" s="2">
        <v>0</v>
      </c>
      <c r="E256" s="2">
        <v>0</v>
      </c>
      <c r="F256" s="2">
        <f>VLOOKUP(Share5[[#This Row],[Station]],'[2]Reach and Share'!$A$1:$C$562,3,0)</f>
        <v>0</v>
      </c>
      <c r="G256" s="2">
        <f>Share5[[#This Row],[Q1''2025]]-Share5[[#This Row],[Q4''2024]]</f>
        <v>0</v>
      </c>
    </row>
    <row r="257" spans="1:7" x14ac:dyDescent="0.45">
      <c r="A257" s="3" t="s">
        <v>211</v>
      </c>
      <c r="B257" s="2">
        <v>0</v>
      </c>
      <c r="C257" s="2">
        <v>0</v>
      </c>
      <c r="D257" s="2">
        <v>0</v>
      </c>
      <c r="E257" s="2">
        <v>0</v>
      </c>
      <c r="F257" s="2">
        <f>VLOOKUP(Share5[[#This Row],[Station]],'[2]Reach and Share'!$A$1:$C$562,3,0)</f>
        <v>0</v>
      </c>
      <c r="G257" s="2">
        <f>Share5[[#This Row],[Q1''2025]]-Share5[[#This Row],[Q4''2024]]</f>
        <v>0</v>
      </c>
    </row>
    <row r="258" spans="1:7" x14ac:dyDescent="0.45">
      <c r="A258" s="3" t="s">
        <v>110</v>
      </c>
      <c r="B258" s="2">
        <v>0</v>
      </c>
      <c r="C258" s="2">
        <v>0</v>
      </c>
      <c r="D258" s="2">
        <v>0</v>
      </c>
      <c r="E258" s="2">
        <v>0</v>
      </c>
      <c r="F258" s="2">
        <f>VLOOKUP(Share5[[#This Row],[Station]],'[2]Reach and Share'!$A$1:$C$562,3,0)</f>
        <v>0</v>
      </c>
      <c r="G258" s="2">
        <f>Share5[[#This Row],[Q1''2025]]-Share5[[#This Row],[Q4''2024]]</f>
        <v>0</v>
      </c>
    </row>
    <row r="259" spans="1:7" x14ac:dyDescent="0.45">
      <c r="A259" s="3" t="s">
        <v>101</v>
      </c>
      <c r="B259" s="2">
        <v>0</v>
      </c>
      <c r="C259" s="2">
        <v>0</v>
      </c>
      <c r="D259" s="2">
        <v>0</v>
      </c>
      <c r="E259" s="2">
        <v>0</v>
      </c>
      <c r="F259" s="2">
        <f>VLOOKUP(Share5[[#This Row],[Station]],'[2]Reach and Share'!$A$1:$C$562,3,0)</f>
        <v>0</v>
      </c>
      <c r="G259" s="2">
        <f>Share5[[#This Row],[Q1''2025]]-Share5[[#This Row],[Q4''2024]]</f>
        <v>0</v>
      </c>
    </row>
    <row r="260" spans="1:7" x14ac:dyDescent="0.45">
      <c r="A260" s="3" t="s">
        <v>100</v>
      </c>
      <c r="B260" s="2">
        <v>0</v>
      </c>
      <c r="C260" s="2">
        <v>0</v>
      </c>
      <c r="D260" s="2">
        <v>0</v>
      </c>
      <c r="E260" s="2">
        <v>0</v>
      </c>
      <c r="F260" s="2">
        <f>VLOOKUP(Share5[[#This Row],[Station]],'[2]Reach and Share'!$A$1:$C$562,3,0)</f>
        <v>0</v>
      </c>
      <c r="G260" s="2">
        <f>Share5[[#This Row],[Q1''2025]]-Share5[[#This Row],[Q4''2024]]</f>
        <v>0</v>
      </c>
    </row>
    <row r="261" spans="1:7" x14ac:dyDescent="0.45">
      <c r="A261" s="3" t="s">
        <v>120</v>
      </c>
      <c r="B261" s="2">
        <v>0</v>
      </c>
      <c r="C261" s="2">
        <v>0</v>
      </c>
      <c r="D261" s="2">
        <v>0</v>
      </c>
      <c r="E261" s="2">
        <v>0</v>
      </c>
      <c r="F261" s="2">
        <f>VLOOKUP(Share5[[#This Row],[Station]],'[2]Reach and Share'!$A$1:$C$562,3,0)</f>
        <v>0</v>
      </c>
      <c r="G261" s="2">
        <f>Share5[[#This Row],[Q1''2025]]-Share5[[#This Row],[Q4''2024]]</f>
        <v>0</v>
      </c>
    </row>
    <row r="262" spans="1:7" x14ac:dyDescent="0.45">
      <c r="A262" s="3" t="s">
        <v>321</v>
      </c>
      <c r="B262" s="2">
        <v>0</v>
      </c>
      <c r="C262" s="2">
        <v>0</v>
      </c>
      <c r="D262" s="2">
        <v>0</v>
      </c>
      <c r="E262" s="2">
        <v>0</v>
      </c>
      <c r="F262" s="2">
        <f>VLOOKUP(Share5[[#This Row],[Station]],'[2]Reach and Share'!$A$1:$C$562,3,0)</f>
        <v>0</v>
      </c>
      <c r="G262" s="2">
        <f>Share5[[#This Row],[Q1''2025]]-Share5[[#This Row],[Q4''2024]]</f>
        <v>0</v>
      </c>
    </row>
    <row r="263" spans="1:7" x14ac:dyDescent="0.45">
      <c r="A263" s="3" t="s">
        <v>481</v>
      </c>
      <c r="B263" s="2">
        <v>0</v>
      </c>
      <c r="C263" s="2">
        <v>0</v>
      </c>
      <c r="D263" s="2">
        <v>0</v>
      </c>
      <c r="E263" s="2">
        <v>0</v>
      </c>
      <c r="F263" s="2">
        <f>VLOOKUP(Share5[[#This Row],[Station]],'[2]Reach and Share'!$A$1:$C$562,3,0)</f>
        <v>0</v>
      </c>
      <c r="G263" s="2">
        <f>Share5[[#This Row],[Q1''2025]]-Share5[[#This Row],[Q4''2024]]</f>
        <v>0</v>
      </c>
    </row>
    <row r="264" spans="1:7" x14ac:dyDescent="0.45">
      <c r="A264" s="3" t="s">
        <v>320</v>
      </c>
      <c r="B264" s="2">
        <v>0</v>
      </c>
      <c r="C264" s="2">
        <v>0</v>
      </c>
      <c r="D264" s="2">
        <v>0</v>
      </c>
      <c r="E264" s="2">
        <v>0</v>
      </c>
      <c r="F264" s="2">
        <f>VLOOKUP(Share5[[#This Row],[Station]],'[2]Reach and Share'!$A$1:$C$562,3,0)</f>
        <v>0</v>
      </c>
      <c r="G264" s="2">
        <f>Share5[[#This Row],[Q1''2025]]-Share5[[#This Row],[Q4''2024]]</f>
        <v>0</v>
      </c>
    </row>
    <row r="265" spans="1:7" x14ac:dyDescent="0.45">
      <c r="A265" s="3" t="s">
        <v>37</v>
      </c>
      <c r="B265" s="2">
        <v>0</v>
      </c>
      <c r="C265" s="2">
        <v>0</v>
      </c>
      <c r="D265" s="2">
        <v>0</v>
      </c>
      <c r="E265" s="2">
        <v>0</v>
      </c>
      <c r="F265" s="2">
        <f>VLOOKUP(Share5[[#This Row],[Station]],'[2]Reach and Share'!$A$1:$C$562,3,0)</f>
        <v>0</v>
      </c>
      <c r="G265" s="2">
        <f>Share5[[#This Row],[Q1''2025]]-Share5[[#This Row],[Q4''2024]]</f>
        <v>0</v>
      </c>
    </row>
    <row r="266" spans="1:7" x14ac:dyDescent="0.45">
      <c r="A266" s="3" t="s">
        <v>323</v>
      </c>
      <c r="B266" s="2">
        <v>0</v>
      </c>
      <c r="C266" s="2">
        <v>0</v>
      </c>
      <c r="D266" s="2">
        <v>0</v>
      </c>
      <c r="E266" s="2">
        <v>0</v>
      </c>
      <c r="F266" s="2">
        <f>VLOOKUP(Share5[[#This Row],[Station]],'[2]Reach and Share'!$A$1:$C$562,3,0)</f>
        <v>0</v>
      </c>
      <c r="G266" s="2">
        <f>Share5[[#This Row],[Q1''2025]]-Share5[[#This Row],[Q4''2024]]</f>
        <v>0</v>
      </c>
    </row>
    <row r="267" spans="1:7" x14ac:dyDescent="0.45">
      <c r="A267" s="3" t="s">
        <v>482</v>
      </c>
      <c r="B267" s="2">
        <v>0</v>
      </c>
      <c r="C267" s="2">
        <v>0</v>
      </c>
      <c r="D267" s="2">
        <v>0</v>
      </c>
      <c r="E267" s="2">
        <v>0</v>
      </c>
      <c r="F267" s="2">
        <f>VLOOKUP(Share5[[#This Row],[Station]],'[2]Reach and Share'!$A$1:$C$562,3,0)</f>
        <v>0</v>
      </c>
      <c r="G267" s="2">
        <f>Share5[[#This Row],[Q1''2025]]-Share5[[#This Row],[Q4''2024]]</f>
        <v>0</v>
      </c>
    </row>
    <row r="268" spans="1:7" x14ac:dyDescent="0.45">
      <c r="A268" s="3" t="s">
        <v>46</v>
      </c>
      <c r="B268" s="2">
        <v>7.2297813103417308E-3</v>
      </c>
      <c r="C268" s="2">
        <v>0</v>
      </c>
      <c r="D268" s="2">
        <v>0</v>
      </c>
      <c r="E268" s="2">
        <v>0</v>
      </c>
      <c r="F268" s="2">
        <f>VLOOKUP(Share5[[#This Row],[Station]],'[2]Reach and Share'!$A$1:$C$562,3,0)</f>
        <v>0</v>
      </c>
      <c r="G268" s="2">
        <f>Share5[[#This Row],[Q1''2025]]-Share5[[#This Row],[Q4''2024]]</f>
        <v>0</v>
      </c>
    </row>
    <row r="269" spans="1:7" x14ac:dyDescent="0.45">
      <c r="A269" s="3" t="s">
        <v>435</v>
      </c>
      <c r="B269" s="2">
        <v>0</v>
      </c>
      <c r="C269" s="2">
        <v>0</v>
      </c>
      <c r="D269" s="2">
        <v>0</v>
      </c>
      <c r="E269" s="2">
        <v>0</v>
      </c>
      <c r="F269" s="2">
        <f>VLOOKUP(Share5[[#This Row],[Station]],'[2]Reach and Share'!$A$1:$C$562,3,0)</f>
        <v>0</v>
      </c>
      <c r="G269" s="2">
        <f>Share5[[#This Row],[Q1''2025]]-Share5[[#This Row],[Q4''2024]]</f>
        <v>0</v>
      </c>
    </row>
    <row r="270" spans="1:7" x14ac:dyDescent="0.45">
      <c r="A270" s="3" t="s">
        <v>82</v>
      </c>
      <c r="B270" s="2">
        <v>0</v>
      </c>
      <c r="C270" s="2">
        <v>0</v>
      </c>
      <c r="D270" s="2">
        <v>0</v>
      </c>
      <c r="E270" s="2">
        <v>0</v>
      </c>
      <c r="F270" s="2">
        <f>VLOOKUP(Share5[[#This Row],[Station]],'[2]Reach and Share'!$A$1:$C$562,3,0)</f>
        <v>0</v>
      </c>
      <c r="G270" s="2">
        <f>Share5[[#This Row],[Q1''2025]]-Share5[[#This Row],[Q4''2024]]</f>
        <v>0</v>
      </c>
    </row>
    <row r="271" spans="1:7" x14ac:dyDescent="0.45">
      <c r="A271" s="3" t="s">
        <v>291</v>
      </c>
      <c r="B271" s="2">
        <v>0</v>
      </c>
      <c r="C271" s="2">
        <v>0</v>
      </c>
      <c r="D271" s="2">
        <v>0</v>
      </c>
      <c r="E271" s="2">
        <v>0</v>
      </c>
      <c r="F271" s="2">
        <f>VLOOKUP(Share5[[#This Row],[Station]],'[2]Reach and Share'!$A$1:$C$562,3,0)</f>
        <v>0</v>
      </c>
      <c r="G271" s="2">
        <f>Share5[[#This Row],[Q1''2025]]-Share5[[#This Row],[Q4''2024]]</f>
        <v>0</v>
      </c>
    </row>
    <row r="272" spans="1:7" x14ac:dyDescent="0.45">
      <c r="A272" s="3" t="s">
        <v>290</v>
      </c>
      <c r="B272" s="2">
        <v>0</v>
      </c>
      <c r="C272" s="2">
        <v>0</v>
      </c>
      <c r="D272" s="2">
        <v>0</v>
      </c>
      <c r="E272" s="2">
        <v>0</v>
      </c>
      <c r="F272" s="2">
        <f>VLOOKUP(Share5[[#This Row],[Station]],'[2]Reach and Share'!$A$1:$C$562,3,0)</f>
        <v>0</v>
      </c>
      <c r="G272" s="2">
        <f>Share5[[#This Row],[Q1''2025]]-Share5[[#This Row],[Q4''2024]]</f>
        <v>0</v>
      </c>
    </row>
    <row r="273" spans="1:7" x14ac:dyDescent="0.45">
      <c r="A273" s="3" t="s">
        <v>315</v>
      </c>
      <c r="B273" s="2">
        <v>0</v>
      </c>
      <c r="C273" s="2">
        <v>0</v>
      </c>
      <c r="D273" s="2">
        <v>0</v>
      </c>
      <c r="E273" s="2">
        <v>0</v>
      </c>
      <c r="F273" s="2">
        <f>VLOOKUP(Share5[[#This Row],[Station]],'[2]Reach and Share'!$A$1:$C$562,3,0)</f>
        <v>0</v>
      </c>
      <c r="G273" s="2">
        <f>Share5[[#This Row],[Q1''2025]]-Share5[[#This Row],[Q4''2024]]</f>
        <v>0</v>
      </c>
    </row>
    <row r="274" spans="1:7" x14ac:dyDescent="0.45">
      <c r="A274" s="3" t="s">
        <v>167</v>
      </c>
      <c r="B274" s="2">
        <v>0</v>
      </c>
      <c r="C274" s="2">
        <v>0</v>
      </c>
      <c r="D274" s="2">
        <v>0</v>
      </c>
      <c r="E274" s="2">
        <v>0</v>
      </c>
      <c r="F274" s="2">
        <f>VLOOKUP(Share5[[#This Row],[Station]],'[2]Reach and Share'!$A$1:$C$562,3,0)</f>
        <v>0</v>
      </c>
      <c r="G274" s="2">
        <f>Share5[[#This Row],[Q1''2025]]-Share5[[#This Row],[Q4''2024]]</f>
        <v>0</v>
      </c>
    </row>
    <row r="275" spans="1:7" x14ac:dyDescent="0.45">
      <c r="A275" s="3" t="s">
        <v>318</v>
      </c>
      <c r="B275" s="2">
        <v>0</v>
      </c>
      <c r="C275" s="2">
        <v>0</v>
      </c>
      <c r="D275" s="2">
        <v>1.6186785696767549E-3</v>
      </c>
      <c r="E275" s="2">
        <v>0</v>
      </c>
      <c r="F275" s="2">
        <f>VLOOKUP(Share5[[#This Row],[Station]],'[2]Reach and Share'!$A$1:$C$562,3,0)</f>
        <v>0</v>
      </c>
      <c r="G275" s="2">
        <f>Share5[[#This Row],[Q1''2025]]-Share5[[#This Row],[Q4''2024]]</f>
        <v>0</v>
      </c>
    </row>
    <row r="276" spans="1:7" x14ac:dyDescent="0.45">
      <c r="A276" s="3" t="s">
        <v>317</v>
      </c>
      <c r="B276" s="2">
        <v>0</v>
      </c>
      <c r="C276" s="2">
        <v>0</v>
      </c>
      <c r="D276" s="2">
        <v>0</v>
      </c>
      <c r="E276" s="2">
        <v>0</v>
      </c>
      <c r="F276" s="2">
        <f>VLOOKUP(Share5[[#This Row],[Station]],'[2]Reach and Share'!$A$1:$C$562,3,0)</f>
        <v>0</v>
      </c>
      <c r="G276" s="2">
        <f>Share5[[#This Row],[Q1''2025]]-Share5[[#This Row],[Q4''2024]]</f>
        <v>0</v>
      </c>
    </row>
    <row r="277" spans="1:7" x14ac:dyDescent="0.45">
      <c r="A277" s="3" t="s">
        <v>330</v>
      </c>
      <c r="B277" s="2">
        <v>0</v>
      </c>
      <c r="C277" s="2">
        <v>0</v>
      </c>
      <c r="D277" s="2">
        <v>0</v>
      </c>
      <c r="E277" s="2">
        <v>0</v>
      </c>
      <c r="F277" s="2">
        <f>VLOOKUP(Share5[[#This Row],[Station]],'[2]Reach and Share'!$A$1:$C$562,3,0)</f>
        <v>0</v>
      </c>
      <c r="G277" s="2">
        <f>Share5[[#This Row],[Q1''2025]]-Share5[[#This Row],[Q4''2024]]</f>
        <v>0</v>
      </c>
    </row>
    <row r="278" spans="1:7" x14ac:dyDescent="0.45">
      <c r="A278" s="3" t="s">
        <v>329</v>
      </c>
      <c r="B278" s="2">
        <v>0</v>
      </c>
      <c r="C278" s="2">
        <v>0</v>
      </c>
      <c r="D278" s="2">
        <v>0</v>
      </c>
      <c r="E278" s="2">
        <v>0</v>
      </c>
      <c r="F278" s="2">
        <f>VLOOKUP(Share5[[#This Row],[Station]],'[2]Reach and Share'!$A$1:$C$562,3,0)</f>
        <v>0</v>
      </c>
      <c r="G278" s="2">
        <f>Share5[[#This Row],[Q1''2025]]-Share5[[#This Row],[Q4''2024]]</f>
        <v>0</v>
      </c>
    </row>
    <row r="279" spans="1:7" x14ac:dyDescent="0.45">
      <c r="A279" s="3" t="s">
        <v>326</v>
      </c>
      <c r="B279" s="2">
        <v>0</v>
      </c>
      <c r="C279" s="2">
        <v>0</v>
      </c>
      <c r="D279" s="2">
        <v>0</v>
      </c>
      <c r="E279" s="2">
        <v>0</v>
      </c>
      <c r="F279" s="2">
        <f>VLOOKUP(Share5[[#This Row],[Station]],'[2]Reach and Share'!$A$1:$C$562,3,0)</f>
        <v>0</v>
      </c>
      <c r="G279" s="2">
        <f>Share5[[#This Row],[Q1''2025]]-Share5[[#This Row],[Q4''2024]]</f>
        <v>0</v>
      </c>
    </row>
    <row r="280" spans="1:7" x14ac:dyDescent="0.45">
      <c r="A280" s="3" t="s">
        <v>87</v>
      </c>
      <c r="B280" s="2">
        <v>0</v>
      </c>
      <c r="C280" s="2">
        <v>0</v>
      </c>
      <c r="D280" s="2">
        <v>0</v>
      </c>
      <c r="E280" s="2">
        <v>0</v>
      </c>
      <c r="F280" s="2">
        <f>VLOOKUP(Share5[[#This Row],[Station]],'[2]Reach and Share'!$A$1:$C$562,3,0)</f>
        <v>0</v>
      </c>
      <c r="G280" s="2">
        <f>Share5[[#This Row],[Q1''2025]]-Share5[[#This Row],[Q4''2024]]</f>
        <v>0</v>
      </c>
    </row>
    <row r="281" spans="1:7" x14ac:dyDescent="0.45">
      <c r="A281" s="3" t="s">
        <v>334</v>
      </c>
      <c r="B281" s="2">
        <v>0</v>
      </c>
      <c r="C281" s="2">
        <v>0</v>
      </c>
      <c r="D281" s="2">
        <v>0</v>
      </c>
      <c r="E281" s="2">
        <v>0</v>
      </c>
      <c r="F281" s="2">
        <f>VLOOKUP(Share5[[#This Row],[Station]],'[2]Reach and Share'!$A$1:$C$562,3,0)</f>
        <v>0</v>
      </c>
      <c r="G281" s="2">
        <f>Share5[[#This Row],[Q1''2025]]-Share5[[#This Row],[Q4''2024]]</f>
        <v>0</v>
      </c>
    </row>
    <row r="282" spans="1:7" x14ac:dyDescent="0.45">
      <c r="A282" s="3" t="s">
        <v>328</v>
      </c>
      <c r="B282" s="2">
        <v>0</v>
      </c>
      <c r="C282" s="2">
        <v>0</v>
      </c>
      <c r="D282" s="2">
        <v>0</v>
      </c>
      <c r="E282" s="2">
        <v>0</v>
      </c>
      <c r="F282" s="2">
        <f>VLOOKUP(Share5[[#This Row],[Station]],'[2]Reach and Share'!$A$1:$C$562,3,0)</f>
        <v>0</v>
      </c>
      <c r="G282" s="2">
        <f>Share5[[#This Row],[Q1''2025]]-Share5[[#This Row],[Q4''2024]]</f>
        <v>0</v>
      </c>
    </row>
    <row r="283" spans="1:7" x14ac:dyDescent="0.45">
      <c r="A283" s="3" t="s">
        <v>332</v>
      </c>
      <c r="B283" s="2">
        <v>0</v>
      </c>
      <c r="C283" s="2">
        <v>0</v>
      </c>
      <c r="D283" s="2">
        <v>0</v>
      </c>
      <c r="E283" s="2">
        <v>0</v>
      </c>
      <c r="F283" s="2">
        <f>VLOOKUP(Share5[[#This Row],[Station]],'[2]Reach and Share'!$A$1:$C$562,3,0)</f>
        <v>0</v>
      </c>
      <c r="G283" s="2">
        <f>Share5[[#This Row],[Q1''2025]]-Share5[[#This Row],[Q4''2024]]</f>
        <v>0</v>
      </c>
    </row>
    <row r="284" spans="1:7" x14ac:dyDescent="0.45">
      <c r="A284" s="3" t="s">
        <v>492</v>
      </c>
      <c r="B284" s="2">
        <v>0</v>
      </c>
      <c r="C284" s="2">
        <v>0</v>
      </c>
      <c r="D284" s="2">
        <v>0</v>
      </c>
      <c r="E284" s="2">
        <v>0</v>
      </c>
      <c r="F284" s="2">
        <f>VLOOKUP(Share5[[#This Row],[Station]],'[2]Reach and Share'!$A$1:$C$562,3,0)</f>
        <v>0</v>
      </c>
      <c r="G284" s="2">
        <f>Share5[[#This Row],[Q1''2025]]-Share5[[#This Row],[Q4''2024]]</f>
        <v>0</v>
      </c>
    </row>
    <row r="285" spans="1:7" x14ac:dyDescent="0.45">
      <c r="A285" s="3" t="s">
        <v>233</v>
      </c>
      <c r="B285" s="2">
        <v>0</v>
      </c>
      <c r="C285" s="2">
        <v>0</v>
      </c>
      <c r="D285" s="2">
        <v>0</v>
      </c>
      <c r="E285" s="2">
        <v>0</v>
      </c>
      <c r="F285" s="2">
        <f>VLOOKUP(Share5[[#This Row],[Station]],'[2]Reach and Share'!$A$1:$C$562,3,0)</f>
        <v>0</v>
      </c>
      <c r="G285" s="2">
        <f>Share5[[#This Row],[Q1''2025]]-Share5[[#This Row],[Q4''2024]]</f>
        <v>0</v>
      </c>
    </row>
    <row r="286" spans="1:7" x14ac:dyDescent="0.45">
      <c r="A286" s="3" t="s">
        <v>483</v>
      </c>
      <c r="B286" s="2">
        <v>0</v>
      </c>
      <c r="C286" s="2">
        <v>0</v>
      </c>
      <c r="D286" s="2">
        <v>0</v>
      </c>
      <c r="E286" s="2">
        <v>0</v>
      </c>
      <c r="F286" s="2">
        <f>VLOOKUP(Share5[[#This Row],[Station]],'[2]Reach and Share'!$A$1:$C$562,3,0)</f>
        <v>0</v>
      </c>
      <c r="G286" s="2">
        <f>Share5[[#This Row],[Q1''2025]]-Share5[[#This Row],[Q4''2024]]</f>
        <v>0</v>
      </c>
    </row>
    <row r="287" spans="1:7" x14ac:dyDescent="0.45">
      <c r="A287" s="3" t="s">
        <v>193</v>
      </c>
      <c r="B287" s="2">
        <v>0</v>
      </c>
      <c r="C287" s="2">
        <v>0</v>
      </c>
      <c r="D287" s="2">
        <v>0</v>
      </c>
      <c r="E287" s="2">
        <v>0</v>
      </c>
      <c r="F287" s="2">
        <f>VLOOKUP(Share5[[#This Row],[Station]],'[2]Reach and Share'!$A$1:$C$562,3,0)</f>
        <v>0</v>
      </c>
      <c r="G287" s="2">
        <f>Share5[[#This Row],[Q1''2025]]-Share5[[#This Row],[Q4''2024]]</f>
        <v>0</v>
      </c>
    </row>
    <row r="288" spans="1:7" x14ac:dyDescent="0.45">
      <c r="A288" s="3" t="s">
        <v>325</v>
      </c>
      <c r="B288" s="2">
        <v>0</v>
      </c>
      <c r="C288" s="2">
        <v>0</v>
      </c>
      <c r="D288" s="2">
        <v>0</v>
      </c>
      <c r="E288" s="2">
        <v>0</v>
      </c>
      <c r="F288" s="2">
        <f>VLOOKUP(Share5[[#This Row],[Station]],'[2]Reach and Share'!$A$1:$C$562,3,0)</f>
        <v>0</v>
      </c>
      <c r="G288" s="2">
        <f>Share5[[#This Row],[Q1''2025]]-Share5[[#This Row],[Q4''2024]]</f>
        <v>0</v>
      </c>
    </row>
    <row r="289" spans="1:7" x14ac:dyDescent="0.45">
      <c r="A289" s="3" t="s">
        <v>319</v>
      </c>
      <c r="B289" s="2">
        <v>0</v>
      </c>
      <c r="C289" s="2">
        <v>0</v>
      </c>
      <c r="D289" s="2">
        <v>0</v>
      </c>
      <c r="E289" s="2">
        <v>0</v>
      </c>
      <c r="F289" s="2">
        <f>VLOOKUP(Share5[[#This Row],[Station]],'[2]Reach and Share'!$A$1:$C$562,3,0)</f>
        <v>0</v>
      </c>
      <c r="G289" s="2">
        <f>Share5[[#This Row],[Q1''2025]]-Share5[[#This Row],[Q4''2024]]</f>
        <v>0</v>
      </c>
    </row>
    <row r="290" spans="1:7" x14ac:dyDescent="0.45">
      <c r="A290" s="3" t="s">
        <v>484</v>
      </c>
      <c r="B290" s="2">
        <v>0</v>
      </c>
      <c r="C290" s="2">
        <v>0</v>
      </c>
      <c r="D290" s="2">
        <v>0</v>
      </c>
      <c r="E290" s="2">
        <v>0</v>
      </c>
      <c r="F290" s="2">
        <f>VLOOKUP(Share5[[#This Row],[Station]],'[2]Reach and Share'!$A$1:$C$562,3,0)</f>
        <v>0</v>
      </c>
      <c r="G290" s="2">
        <f>Share5[[#This Row],[Q1''2025]]-Share5[[#This Row],[Q4''2024]]</f>
        <v>0</v>
      </c>
    </row>
    <row r="291" spans="1:7" x14ac:dyDescent="0.45">
      <c r="A291" s="3" t="s">
        <v>316</v>
      </c>
      <c r="B291" s="2">
        <v>0</v>
      </c>
      <c r="C291" s="2">
        <v>0</v>
      </c>
      <c r="D291" s="2">
        <v>0</v>
      </c>
      <c r="E291" s="2">
        <v>0</v>
      </c>
      <c r="F291" s="2">
        <f>VLOOKUP(Share5[[#This Row],[Station]],'[2]Reach and Share'!$A$1:$C$562,3,0)</f>
        <v>0</v>
      </c>
      <c r="G291" s="2">
        <f>Share5[[#This Row],[Q1''2025]]-Share5[[#This Row],[Q4''2024]]</f>
        <v>0</v>
      </c>
    </row>
    <row r="292" spans="1:7" x14ac:dyDescent="0.45">
      <c r="A292" s="3" t="s">
        <v>289</v>
      </c>
      <c r="B292" s="2">
        <v>0</v>
      </c>
      <c r="C292" s="2">
        <v>0</v>
      </c>
      <c r="D292" s="2">
        <v>0</v>
      </c>
      <c r="E292" s="2">
        <v>0</v>
      </c>
      <c r="F292" s="2">
        <f>VLOOKUP(Share5[[#This Row],[Station]],'[2]Reach and Share'!$A$1:$C$562,3,0)</f>
        <v>0</v>
      </c>
      <c r="G292" s="2">
        <f>Share5[[#This Row],[Q1''2025]]-Share5[[#This Row],[Q4''2024]]</f>
        <v>0</v>
      </c>
    </row>
    <row r="293" spans="1:7" x14ac:dyDescent="0.45">
      <c r="A293" s="3" t="s">
        <v>259</v>
      </c>
      <c r="B293" s="2">
        <v>0</v>
      </c>
      <c r="C293" s="2">
        <v>0</v>
      </c>
      <c r="D293" s="2">
        <v>0</v>
      </c>
      <c r="E293" s="2">
        <v>0</v>
      </c>
      <c r="F293" s="2">
        <f>VLOOKUP(Share5[[#This Row],[Station]],'[2]Reach and Share'!$A$1:$C$562,3,0)</f>
        <v>0</v>
      </c>
      <c r="G293" s="2">
        <f>Share5[[#This Row],[Q1''2025]]-Share5[[#This Row],[Q4''2024]]</f>
        <v>0</v>
      </c>
    </row>
    <row r="294" spans="1:7" x14ac:dyDescent="0.45">
      <c r="A294" s="3" t="s">
        <v>258</v>
      </c>
      <c r="B294" s="2">
        <v>0</v>
      </c>
      <c r="C294" s="2">
        <v>0</v>
      </c>
      <c r="D294" s="2">
        <v>0</v>
      </c>
      <c r="E294" s="2">
        <v>0</v>
      </c>
      <c r="F294" s="2">
        <f>VLOOKUP(Share5[[#This Row],[Station]],'[2]Reach and Share'!$A$1:$C$562,3,0)</f>
        <v>0</v>
      </c>
      <c r="G294" s="2">
        <f>Share5[[#This Row],[Q1''2025]]-Share5[[#This Row],[Q4''2024]]</f>
        <v>0</v>
      </c>
    </row>
    <row r="295" spans="1:7" x14ac:dyDescent="0.45">
      <c r="A295" s="3" t="s">
        <v>511</v>
      </c>
      <c r="B295" s="2">
        <v>0</v>
      </c>
      <c r="C295" s="2">
        <v>0</v>
      </c>
      <c r="D295" s="2">
        <v>0</v>
      </c>
      <c r="E295" s="2">
        <v>0</v>
      </c>
      <c r="F295" s="2">
        <f>VLOOKUP(Share5[[#This Row],[Station]],'[2]Reach and Share'!$A$1:$C$562,3,0)</f>
        <v>0</v>
      </c>
      <c r="G295" s="2">
        <f>Share5[[#This Row],[Q1''2025]]-Share5[[#This Row],[Q4''2024]]</f>
        <v>0</v>
      </c>
    </row>
    <row r="296" spans="1:7" x14ac:dyDescent="0.45">
      <c r="A296" s="3" t="s">
        <v>448</v>
      </c>
      <c r="B296" s="2">
        <v>0</v>
      </c>
      <c r="C296" s="2">
        <v>0</v>
      </c>
      <c r="D296" s="2">
        <v>0</v>
      </c>
      <c r="E296" s="2">
        <v>0</v>
      </c>
      <c r="F296" s="2">
        <f>VLOOKUP(Share5[[#This Row],[Station]],'[2]Reach and Share'!$A$1:$C$562,3,0)</f>
        <v>0</v>
      </c>
      <c r="G296" s="2">
        <f>Share5[[#This Row],[Q1''2025]]-Share5[[#This Row],[Q4''2024]]</f>
        <v>0</v>
      </c>
    </row>
    <row r="297" spans="1:7" x14ac:dyDescent="0.45">
      <c r="A297" s="3" t="s">
        <v>202</v>
      </c>
      <c r="B297" s="2">
        <v>0</v>
      </c>
      <c r="C297" s="2">
        <v>0</v>
      </c>
      <c r="D297" s="2">
        <v>0</v>
      </c>
      <c r="E297" s="2">
        <v>0</v>
      </c>
      <c r="F297" s="2">
        <f>VLOOKUP(Share5[[#This Row],[Station]],'[2]Reach and Share'!$A$1:$C$562,3,0)</f>
        <v>0</v>
      </c>
      <c r="G297" s="2">
        <f>Share5[[#This Row],[Q1''2025]]-Share5[[#This Row],[Q4''2024]]</f>
        <v>0</v>
      </c>
    </row>
    <row r="298" spans="1:7" x14ac:dyDescent="0.45">
      <c r="A298" s="3" t="s">
        <v>261</v>
      </c>
      <c r="B298" s="2">
        <v>0</v>
      </c>
      <c r="C298" s="2">
        <v>1.4645724963385689E-3</v>
      </c>
      <c r="D298" s="2">
        <v>0</v>
      </c>
      <c r="E298" s="2">
        <v>0</v>
      </c>
      <c r="F298" s="2">
        <f>VLOOKUP(Share5[[#This Row],[Station]],'[2]Reach and Share'!$A$1:$C$562,3,0)</f>
        <v>0</v>
      </c>
      <c r="G298" s="2">
        <f>Share5[[#This Row],[Q1''2025]]-Share5[[#This Row],[Q4''2024]]</f>
        <v>0</v>
      </c>
    </row>
    <row r="299" spans="1:7" x14ac:dyDescent="0.45">
      <c r="A299" s="3" t="s">
        <v>260</v>
      </c>
      <c r="B299" s="2">
        <v>0</v>
      </c>
      <c r="C299" s="2">
        <v>0</v>
      </c>
      <c r="D299" s="2">
        <v>0</v>
      </c>
      <c r="E299" s="2">
        <v>0</v>
      </c>
      <c r="F299" s="2">
        <f>VLOOKUP(Share5[[#This Row],[Station]],'[2]Reach and Share'!$A$1:$C$562,3,0)</f>
        <v>0</v>
      </c>
      <c r="G299" s="2">
        <f>Share5[[#This Row],[Q1''2025]]-Share5[[#This Row],[Q4''2024]]</f>
        <v>0</v>
      </c>
    </row>
    <row r="300" spans="1:7" x14ac:dyDescent="0.45">
      <c r="A300" s="3" t="s">
        <v>257</v>
      </c>
      <c r="B300" s="2">
        <v>0</v>
      </c>
      <c r="C300" s="2">
        <v>0</v>
      </c>
      <c r="D300" s="2">
        <v>0</v>
      </c>
      <c r="E300" s="2">
        <v>0</v>
      </c>
      <c r="F300" s="2">
        <f>VLOOKUP(Share5[[#This Row],[Station]],'[2]Reach and Share'!$A$1:$C$562,3,0)</f>
        <v>0</v>
      </c>
      <c r="G300" s="2">
        <f>Share5[[#This Row],[Q1''2025]]-Share5[[#This Row],[Q4''2024]]</f>
        <v>0</v>
      </c>
    </row>
    <row r="301" spans="1:7" x14ac:dyDescent="0.45">
      <c r="A301" s="3" t="s">
        <v>464</v>
      </c>
      <c r="B301" s="2">
        <v>0</v>
      </c>
      <c r="C301" s="2">
        <v>0</v>
      </c>
      <c r="D301" s="2">
        <v>0</v>
      </c>
      <c r="E301" s="2">
        <v>0</v>
      </c>
      <c r="F301" s="2">
        <f>VLOOKUP(Share5[[#This Row],[Station]],'[2]Reach and Share'!$A$1:$C$562,3,0)</f>
        <v>0</v>
      </c>
      <c r="G301" s="2">
        <f>Share5[[#This Row],[Q1''2025]]-Share5[[#This Row],[Q4''2024]]</f>
        <v>0</v>
      </c>
    </row>
    <row r="302" spans="1:7" x14ac:dyDescent="0.45">
      <c r="A302" s="3" t="s">
        <v>246</v>
      </c>
      <c r="B302" s="2">
        <v>0</v>
      </c>
      <c r="C302" s="2">
        <v>0</v>
      </c>
      <c r="D302" s="2">
        <v>0</v>
      </c>
      <c r="E302" s="2">
        <v>0</v>
      </c>
      <c r="F302" s="2">
        <f>VLOOKUP(Share5[[#This Row],[Station]],'[2]Reach and Share'!$A$1:$C$562,3,0)</f>
        <v>0</v>
      </c>
      <c r="G302" s="2">
        <f>Share5[[#This Row],[Q1''2025]]-Share5[[#This Row],[Q4''2024]]</f>
        <v>0</v>
      </c>
    </row>
    <row r="303" spans="1:7" x14ac:dyDescent="0.45">
      <c r="A303" s="3" t="s">
        <v>447</v>
      </c>
      <c r="B303" s="2">
        <v>0</v>
      </c>
      <c r="C303" s="2">
        <v>0</v>
      </c>
      <c r="D303" s="2">
        <v>0</v>
      </c>
      <c r="E303" s="2">
        <v>0</v>
      </c>
      <c r="F303" s="2">
        <f>VLOOKUP(Share5[[#This Row],[Station]],'[2]Reach and Share'!$A$1:$C$562,3,0)</f>
        <v>0</v>
      </c>
      <c r="G303" s="2">
        <f>Share5[[#This Row],[Q1''2025]]-Share5[[#This Row],[Q4''2024]]</f>
        <v>0</v>
      </c>
    </row>
    <row r="304" spans="1:7" x14ac:dyDescent="0.45">
      <c r="A304" s="3" t="s">
        <v>434</v>
      </c>
      <c r="B304" s="2">
        <v>0</v>
      </c>
      <c r="C304" s="2">
        <v>0</v>
      </c>
      <c r="D304" s="2">
        <v>0</v>
      </c>
      <c r="E304" s="2">
        <v>0</v>
      </c>
      <c r="F304" s="2">
        <f>VLOOKUP(Share5[[#This Row],[Station]],'[2]Reach and Share'!$A$1:$C$562,3,0)</f>
        <v>0</v>
      </c>
      <c r="G304" s="2">
        <f>Share5[[#This Row],[Q1''2025]]-Share5[[#This Row],[Q4''2024]]</f>
        <v>0</v>
      </c>
    </row>
    <row r="305" spans="1:7" x14ac:dyDescent="0.45">
      <c r="A305" s="3" t="s">
        <v>48</v>
      </c>
      <c r="B305" s="2">
        <v>0</v>
      </c>
      <c r="C305" s="2">
        <v>8.6359274784101811E-3</v>
      </c>
      <c r="D305" s="2">
        <v>2.9430519448668269E-4</v>
      </c>
      <c r="E305" s="2">
        <v>0</v>
      </c>
      <c r="F305" s="2">
        <f>VLOOKUP(Share5[[#This Row],[Station]],'[2]Reach and Share'!$A$1:$C$562,3,0)</f>
        <v>0</v>
      </c>
      <c r="G305" s="2">
        <f>Share5[[#This Row],[Q1''2025]]-Share5[[#This Row],[Q4''2024]]</f>
        <v>0</v>
      </c>
    </row>
    <row r="306" spans="1:7" x14ac:dyDescent="0.45">
      <c r="A306" s="3" t="s">
        <v>255</v>
      </c>
      <c r="B306" s="2">
        <v>0</v>
      </c>
      <c r="C306" s="2">
        <v>0</v>
      </c>
      <c r="D306" s="2">
        <v>0</v>
      </c>
      <c r="E306" s="2">
        <v>0</v>
      </c>
      <c r="F306" s="2">
        <f>VLOOKUP(Share5[[#This Row],[Station]],'[2]Reach and Share'!$A$1:$C$562,3,0)</f>
        <v>0</v>
      </c>
      <c r="G306" s="2">
        <f>Share5[[#This Row],[Q1''2025]]-Share5[[#This Row],[Q4''2024]]</f>
        <v>0</v>
      </c>
    </row>
    <row r="307" spans="1:7" x14ac:dyDescent="0.45">
      <c r="A307" s="3" t="s">
        <v>26</v>
      </c>
      <c r="B307" s="2">
        <v>0</v>
      </c>
      <c r="C307" s="2">
        <v>0</v>
      </c>
      <c r="D307" s="2">
        <v>0</v>
      </c>
      <c r="E307" s="2">
        <v>0</v>
      </c>
      <c r="F307" s="2">
        <f>VLOOKUP(Share5[[#This Row],[Station]],'[2]Reach and Share'!$A$1:$C$562,3,0)</f>
        <v>0</v>
      </c>
      <c r="G307" s="2">
        <f>Share5[[#This Row],[Q1''2025]]-Share5[[#This Row],[Q4''2024]]</f>
        <v>0</v>
      </c>
    </row>
    <row r="308" spans="1:7" x14ac:dyDescent="0.45">
      <c r="A308" s="3" t="s">
        <v>164</v>
      </c>
      <c r="B308" s="2">
        <v>0</v>
      </c>
      <c r="C308" s="2">
        <v>0</v>
      </c>
      <c r="D308" s="2">
        <v>0</v>
      </c>
      <c r="E308" s="2">
        <v>0</v>
      </c>
      <c r="F308" s="2">
        <f>VLOOKUP(Share5[[#This Row],[Station]],'[2]Reach and Share'!$A$1:$C$562,3,0)</f>
        <v>0</v>
      </c>
      <c r="G308" s="2">
        <f>Share5[[#This Row],[Q1''2025]]-Share5[[#This Row],[Q4''2024]]</f>
        <v>0</v>
      </c>
    </row>
    <row r="309" spans="1:7" x14ac:dyDescent="0.45">
      <c r="A309" s="3" t="s">
        <v>170</v>
      </c>
      <c r="B309" s="2">
        <v>0</v>
      </c>
      <c r="C309" s="2">
        <v>0</v>
      </c>
      <c r="D309" s="2">
        <v>0</v>
      </c>
      <c r="E309" s="2">
        <v>0</v>
      </c>
      <c r="F309" s="2">
        <f>VLOOKUP(Share5[[#This Row],[Station]],'[2]Reach and Share'!$A$1:$C$562,3,0)</f>
        <v>0</v>
      </c>
      <c r="G309" s="2">
        <f>Share5[[#This Row],[Q1''2025]]-Share5[[#This Row],[Q4''2024]]</f>
        <v>0</v>
      </c>
    </row>
    <row r="310" spans="1:7" x14ac:dyDescent="0.45">
      <c r="A310" s="3" t="s">
        <v>264</v>
      </c>
      <c r="B310" s="2">
        <v>9.8342988010238445E-3</v>
      </c>
      <c r="C310" s="2">
        <v>2.1211049946972382E-3</v>
      </c>
      <c r="D310" s="2">
        <v>0</v>
      </c>
      <c r="E310" s="2">
        <v>0</v>
      </c>
      <c r="F310" s="2">
        <f>VLOOKUP(Share5[[#This Row],[Station]],'[2]Reach and Share'!$A$1:$C$562,3,0)</f>
        <v>0</v>
      </c>
      <c r="G310" s="2">
        <f>Share5[[#This Row],[Q1''2025]]-Share5[[#This Row],[Q4''2024]]</f>
        <v>0</v>
      </c>
    </row>
    <row r="311" spans="1:7" x14ac:dyDescent="0.45">
      <c r="A311" s="3" t="s">
        <v>228</v>
      </c>
      <c r="B311" s="2">
        <v>0</v>
      </c>
      <c r="C311" s="2">
        <v>0</v>
      </c>
      <c r="D311" s="2">
        <v>0</v>
      </c>
      <c r="E311" s="2">
        <v>0</v>
      </c>
      <c r="F311" s="2">
        <f>VLOOKUP(Share5[[#This Row],[Station]],'[2]Reach and Share'!$A$1:$C$562,3,0)</f>
        <v>0</v>
      </c>
      <c r="G311" s="2">
        <f>Share5[[#This Row],[Q1''2025]]-Share5[[#This Row],[Q4''2024]]</f>
        <v>0</v>
      </c>
    </row>
    <row r="312" spans="1:7" x14ac:dyDescent="0.45">
      <c r="A312" s="3" t="s">
        <v>220</v>
      </c>
      <c r="B312" s="2">
        <v>0</v>
      </c>
      <c r="C312" s="2">
        <v>0</v>
      </c>
      <c r="D312" s="2">
        <v>0</v>
      </c>
      <c r="E312" s="2">
        <v>0</v>
      </c>
      <c r="F312" s="2">
        <f>VLOOKUP(Share5[[#This Row],[Station]],'[2]Reach and Share'!$A$1:$C$562,3,0)</f>
        <v>0</v>
      </c>
      <c r="G312" s="2">
        <f>Share5[[#This Row],[Q1''2025]]-Share5[[#This Row],[Q4''2024]]</f>
        <v>0</v>
      </c>
    </row>
    <row r="313" spans="1:7" x14ac:dyDescent="0.45">
      <c r="A313" s="3" t="s">
        <v>439</v>
      </c>
      <c r="B313" s="2">
        <v>0</v>
      </c>
      <c r="C313" s="2">
        <v>0</v>
      </c>
      <c r="D313" s="2">
        <v>0</v>
      </c>
      <c r="E313" s="2">
        <v>0</v>
      </c>
      <c r="F313" s="2">
        <f>VLOOKUP(Share5[[#This Row],[Station]],'[2]Reach and Share'!$A$1:$C$562,3,0)</f>
        <v>0</v>
      </c>
      <c r="G313" s="2">
        <f>Share5[[#This Row],[Q1''2025]]-Share5[[#This Row],[Q4''2024]]</f>
        <v>0</v>
      </c>
    </row>
    <row r="314" spans="1:7" x14ac:dyDescent="0.45">
      <c r="A314" s="3" t="s">
        <v>81</v>
      </c>
      <c r="B314" s="2">
        <v>0</v>
      </c>
      <c r="C314" s="2">
        <v>0</v>
      </c>
      <c r="D314" s="2">
        <v>0</v>
      </c>
      <c r="E314" s="2">
        <v>0</v>
      </c>
      <c r="F314" s="2">
        <f>VLOOKUP(Share5[[#This Row],[Station]],'[2]Reach and Share'!$A$1:$C$562,3,0)</f>
        <v>0</v>
      </c>
      <c r="G314" s="2">
        <f>Share5[[#This Row],[Q1''2025]]-Share5[[#This Row],[Q4''2024]]</f>
        <v>0</v>
      </c>
    </row>
    <row r="315" spans="1:7" x14ac:dyDescent="0.45">
      <c r="A315" s="3" t="s">
        <v>49</v>
      </c>
      <c r="B315" s="2">
        <v>1.0238448066819339E-2</v>
      </c>
      <c r="C315" s="2">
        <v>0</v>
      </c>
      <c r="D315" s="2">
        <v>0</v>
      </c>
      <c r="E315" s="2">
        <v>0</v>
      </c>
      <c r="F315" s="2">
        <f>VLOOKUP(Share5[[#This Row],[Station]],'[2]Reach and Share'!$A$1:$C$562,3,0)</f>
        <v>0</v>
      </c>
      <c r="G315" s="2">
        <f>Share5[[#This Row],[Q1''2025]]-Share5[[#This Row],[Q4''2024]]</f>
        <v>0</v>
      </c>
    </row>
    <row r="316" spans="1:7" x14ac:dyDescent="0.45">
      <c r="A316" s="3" t="s">
        <v>174</v>
      </c>
      <c r="B316" s="2">
        <v>0</v>
      </c>
      <c r="C316" s="2">
        <v>0</v>
      </c>
      <c r="D316" s="2">
        <v>0</v>
      </c>
      <c r="E316" s="2">
        <v>0</v>
      </c>
      <c r="F316" s="2">
        <f>VLOOKUP(Share5[[#This Row],[Station]],'[2]Reach and Share'!$A$1:$C$562,3,0)</f>
        <v>0</v>
      </c>
      <c r="G316" s="2">
        <f>Share5[[#This Row],[Q1''2025]]-Share5[[#This Row],[Q4''2024]]</f>
        <v>0</v>
      </c>
    </row>
    <row r="317" spans="1:7" x14ac:dyDescent="0.45">
      <c r="A317" s="3" t="s">
        <v>480</v>
      </c>
      <c r="B317" s="2">
        <v>0</v>
      </c>
      <c r="C317" s="2">
        <v>0</v>
      </c>
      <c r="D317" s="2">
        <v>0</v>
      </c>
      <c r="E317" s="2">
        <v>0</v>
      </c>
      <c r="F317" s="2">
        <f>VLOOKUP(Share5[[#This Row],[Station]],'[2]Reach and Share'!$A$1:$C$562,3,0)</f>
        <v>0</v>
      </c>
      <c r="G317" s="2">
        <f>Share5[[#This Row],[Q1''2025]]-Share5[[#This Row],[Q4''2024]]</f>
        <v>0</v>
      </c>
    </row>
    <row r="318" spans="1:7" x14ac:dyDescent="0.45">
      <c r="A318" s="3" t="s">
        <v>262</v>
      </c>
      <c r="B318" s="2">
        <v>0</v>
      </c>
      <c r="C318" s="2">
        <v>0</v>
      </c>
      <c r="D318" s="2">
        <v>0</v>
      </c>
      <c r="E318" s="2">
        <v>0</v>
      </c>
      <c r="F318" s="2">
        <f>VLOOKUP(Share5[[#This Row],[Station]],'[2]Reach and Share'!$A$1:$C$562,3,0)</f>
        <v>0</v>
      </c>
      <c r="G318" s="2">
        <f>Share5[[#This Row],[Q1''2025]]-Share5[[#This Row],[Q4''2024]]</f>
        <v>0</v>
      </c>
    </row>
    <row r="319" spans="1:7" x14ac:dyDescent="0.45">
      <c r="A319" s="3" t="s">
        <v>185</v>
      </c>
      <c r="B319" s="2">
        <v>0</v>
      </c>
      <c r="C319" s="2">
        <v>0</v>
      </c>
      <c r="D319" s="2">
        <v>0</v>
      </c>
      <c r="E319" s="2">
        <v>0</v>
      </c>
      <c r="F319" s="2">
        <f>VLOOKUP(Share5[[#This Row],[Station]],'[2]Reach and Share'!$A$1:$C$562,3,0)</f>
        <v>0</v>
      </c>
      <c r="G319" s="2">
        <f>Share5[[#This Row],[Q1''2025]]-Share5[[#This Row],[Q4''2024]]</f>
        <v>0</v>
      </c>
    </row>
    <row r="320" spans="1:7" x14ac:dyDescent="0.45">
      <c r="A320" s="3" t="s">
        <v>231</v>
      </c>
      <c r="B320" s="2">
        <v>0</v>
      </c>
      <c r="C320" s="2">
        <v>0</v>
      </c>
      <c r="D320" s="2">
        <v>0</v>
      </c>
      <c r="E320" s="2">
        <v>0</v>
      </c>
      <c r="F320" s="2">
        <f>VLOOKUP(Share5[[#This Row],[Station]],'[2]Reach and Share'!$A$1:$C$562,3,0)</f>
        <v>0</v>
      </c>
      <c r="G320" s="2">
        <f>Share5[[#This Row],[Q1''2025]]-Share5[[#This Row],[Q4''2024]]</f>
        <v>0</v>
      </c>
    </row>
    <row r="321" spans="1:7" x14ac:dyDescent="0.45">
      <c r="A321" s="3" t="s">
        <v>498</v>
      </c>
      <c r="B321" s="2">
        <v>0</v>
      </c>
      <c r="C321" s="2">
        <v>0</v>
      </c>
      <c r="D321" s="2">
        <v>0</v>
      </c>
      <c r="E321" s="2">
        <v>0</v>
      </c>
      <c r="F321" s="2">
        <f>VLOOKUP(Share5[[#This Row],[Station]],'[2]Reach and Share'!$A$1:$C$562,3,0)</f>
        <v>0</v>
      </c>
      <c r="G321" s="2">
        <f>Share5[[#This Row],[Q1''2025]]-Share5[[#This Row],[Q4''2024]]</f>
        <v>0</v>
      </c>
    </row>
    <row r="322" spans="1:7" x14ac:dyDescent="0.45">
      <c r="A322" s="3" t="s">
        <v>263</v>
      </c>
      <c r="B322" s="2">
        <v>0</v>
      </c>
      <c r="C322" s="2">
        <v>0</v>
      </c>
      <c r="D322" s="2">
        <v>0</v>
      </c>
      <c r="E322" s="2">
        <v>0</v>
      </c>
      <c r="F322" s="2">
        <f>VLOOKUP(Share5[[#This Row],[Station]],'[2]Reach and Share'!$A$1:$C$562,3,0)</f>
        <v>0</v>
      </c>
      <c r="G322" s="2">
        <f>Share5[[#This Row],[Q1''2025]]-Share5[[#This Row],[Q4''2024]]</f>
        <v>0</v>
      </c>
    </row>
    <row r="323" spans="1:7" x14ac:dyDescent="0.45">
      <c r="A323" s="3" t="s">
        <v>336</v>
      </c>
      <c r="B323" s="2">
        <v>0</v>
      </c>
      <c r="C323" s="2">
        <v>0</v>
      </c>
      <c r="D323" s="2">
        <v>0</v>
      </c>
      <c r="E323" s="2">
        <v>0</v>
      </c>
      <c r="F323" s="2">
        <f>VLOOKUP(Share5[[#This Row],[Station]],'[2]Reach and Share'!$A$1:$C$562,3,0)</f>
        <v>0</v>
      </c>
      <c r="G323" s="2">
        <f>Share5[[#This Row],[Q1''2025]]-Share5[[#This Row],[Q4''2024]]</f>
        <v>0</v>
      </c>
    </row>
    <row r="324" spans="1:7" x14ac:dyDescent="0.45">
      <c r="A324" s="3" t="s">
        <v>152</v>
      </c>
      <c r="B324" s="2">
        <v>0</v>
      </c>
      <c r="C324" s="2">
        <v>0</v>
      </c>
      <c r="D324" s="2">
        <v>0</v>
      </c>
      <c r="E324" s="2">
        <v>0</v>
      </c>
      <c r="F324" s="2">
        <f>VLOOKUP(Share5[[#This Row],[Station]],'[2]Reach and Share'!$A$1:$C$562,3,0)</f>
        <v>0</v>
      </c>
      <c r="G324" s="2">
        <f>Share5[[#This Row],[Q1''2025]]-Share5[[#This Row],[Q4''2024]]</f>
        <v>0</v>
      </c>
    </row>
    <row r="325" spans="1:7" x14ac:dyDescent="0.45">
      <c r="A325" s="3" t="s">
        <v>307</v>
      </c>
      <c r="B325" s="2">
        <v>0</v>
      </c>
      <c r="C325" s="2">
        <v>0</v>
      </c>
      <c r="D325" s="2">
        <v>0</v>
      </c>
      <c r="E325" s="2">
        <v>0</v>
      </c>
      <c r="F325" s="2">
        <f>VLOOKUP(Share5[[#This Row],[Station]],'[2]Reach and Share'!$A$1:$C$562,3,0)</f>
        <v>0</v>
      </c>
      <c r="G325" s="2">
        <f>Share5[[#This Row],[Q1''2025]]-Share5[[#This Row],[Q4''2024]]</f>
        <v>0</v>
      </c>
    </row>
    <row r="326" spans="1:7" x14ac:dyDescent="0.45">
      <c r="A326" s="3" t="s">
        <v>488</v>
      </c>
      <c r="B326" s="2">
        <v>0</v>
      </c>
      <c r="C326" s="2">
        <v>0</v>
      </c>
      <c r="D326" s="2">
        <v>0</v>
      </c>
      <c r="E326" s="2">
        <v>0</v>
      </c>
      <c r="F326" s="2">
        <f>VLOOKUP(Share5[[#This Row],[Station]],'[2]Reach and Share'!$A$1:$C$562,3,0)</f>
        <v>0</v>
      </c>
      <c r="G326" s="2">
        <f>Share5[[#This Row],[Q1''2025]]-Share5[[#This Row],[Q4''2024]]</f>
        <v>0</v>
      </c>
    </row>
    <row r="327" spans="1:7" x14ac:dyDescent="0.45">
      <c r="A327" s="3" t="s">
        <v>308</v>
      </c>
      <c r="B327" s="2">
        <v>0</v>
      </c>
      <c r="C327" s="2">
        <v>0</v>
      </c>
      <c r="D327" s="2">
        <v>1.4715259724334129E-3</v>
      </c>
      <c r="E327" s="2">
        <v>0</v>
      </c>
      <c r="F327" s="2">
        <f>VLOOKUP(Share5[[#This Row],[Station]],'[2]Reach and Share'!$A$1:$C$562,3,0)</f>
        <v>0</v>
      </c>
      <c r="G327" s="2">
        <f>Share5[[#This Row],[Q1''2025]]-Share5[[#This Row],[Q4''2024]]</f>
        <v>0</v>
      </c>
    </row>
    <row r="328" spans="1:7" x14ac:dyDescent="0.45">
      <c r="A328" s="3" t="s">
        <v>149</v>
      </c>
      <c r="B328" s="2">
        <v>0</v>
      </c>
      <c r="C328" s="2">
        <v>0</v>
      </c>
      <c r="D328" s="2">
        <v>0</v>
      </c>
      <c r="E328" s="2">
        <v>0</v>
      </c>
      <c r="F328" s="2">
        <f>VLOOKUP(Share5[[#This Row],[Station]],'[2]Reach and Share'!$A$1:$C$562,3,0)</f>
        <v>0</v>
      </c>
      <c r="G328" s="2">
        <f>Share5[[#This Row],[Q1''2025]]-Share5[[#This Row],[Q4''2024]]</f>
        <v>0</v>
      </c>
    </row>
    <row r="329" spans="1:7" x14ac:dyDescent="0.45">
      <c r="A329" s="3" t="s">
        <v>310</v>
      </c>
      <c r="B329" s="2">
        <v>0</v>
      </c>
      <c r="C329" s="2">
        <v>0</v>
      </c>
      <c r="D329" s="2">
        <v>0</v>
      </c>
      <c r="E329" s="2">
        <v>0</v>
      </c>
      <c r="F329" s="2">
        <f>VLOOKUP(Share5[[#This Row],[Station]],'[2]Reach and Share'!$A$1:$C$562,3,0)</f>
        <v>0</v>
      </c>
      <c r="G329" s="2">
        <f>Share5[[#This Row],[Q1''2025]]-Share5[[#This Row],[Q4''2024]]</f>
        <v>0</v>
      </c>
    </row>
    <row r="330" spans="1:7" x14ac:dyDescent="0.45">
      <c r="A330" s="3" t="s">
        <v>309</v>
      </c>
      <c r="B330" s="2">
        <v>0</v>
      </c>
      <c r="C330" s="2">
        <v>0</v>
      </c>
      <c r="D330" s="2">
        <v>0</v>
      </c>
      <c r="E330" s="2">
        <v>0</v>
      </c>
      <c r="F330" s="2">
        <f>VLOOKUP(Share5[[#This Row],[Station]],'[2]Reach and Share'!$A$1:$C$562,3,0)</f>
        <v>0</v>
      </c>
      <c r="G330" s="2">
        <f>Share5[[#This Row],[Q1''2025]]-Share5[[#This Row],[Q4''2024]]</f>
        <v>0</v>
      </c>
    </row>
    <row r="331" spans="1:7" x14ac:dyDescent="0.45">
      <c r="A331" s="3" t="s">
        <v>304</v>
      </c>
      <c r="B331" s="2">
        <v>0</v>
      </c>
      <c r="C331" s="2">
        <v>0</v>
      </c>
      <c r="D331" s="2">
        <v>0</v>
      </c>
      <c r="E331" s="2">
        <v>0</v>
      </c>
      <c r="F331" s="2">
        <f>VLOOKUP(Share5[[#This Row],[Station]],'[2]Reach and Share'!$A$1:$C$562,3,0)</f>
        <v>0</v>
      </c>
      <c r="G331" s="2">
        <f>Share5[[#This Row],[Q1''2025]]-Share5[[#This Row],[Q4''2024]]</f>
        <v>0</v>
      </c>
    </row>
    <row r="332" spans="1:7" x14ac:dyDescent="0.45">
      <c r="A332" s="3" t="s">
        <v>16</v>
      </c>
      <c r="B332" s="2">
        <v>0</v>
      </c>
      <c r="C332" s="2">
        <v>0</v>
      </c>
      <c r="D332" s="2">
        <v>0</v>
      </c>
      <c r="E332" s="2">
        <v>0</v>
      </c>
      <c r="F332" s="2">
        <f>VLOOKUP(Share5[[#This Row],[Station]],'[2]Reach and Share'!$A$1:$C$562,3,0)</f>
        <v>0</v>
      </c>
      <c r="G332" s="2">
        <f>Share5[[#This Row],[Q1''2025]]-Share5[[#This Row],[Q4''2024]]</f>
        <v>0</v>
      </c>
    </row>
    <row r="333" spans="1:7" x14ac:dyDescent="0.45">
      <c r="A333" s="3" t="s">
        <v>235</v>
      </c>
      <c r="B333" s="2">
        <v>0</v>
      </c>
      <c r="C333" s="2">
        <v>0</v>
      </c>
      <c r="D333" s="2">
        <v>0</v>
      </c>
      <c r="E333" s="2">
        <v>0</v>
      </c>
      <c r="F333" s="2">
        <f>VLOOKUP(Share5[[#This Row],[Station]],'[2]Reach and Share'!$A$1:$C$562,3,0)</f>
        <v>0</v>
      </c>
      <c r="G333" s="2">
        <f>Share5[[#This Row],[Q1''2025]]-Share5[[#This Row],[Q4''2024]]</f>
        <v>0</v>
      </c>
    </row>
    <row r="334" spans="1:7" x14ac:dyDescent="0.45">
      <c r="A334" s="3" t="s">
        <v>301</v>
      </c>
      <c r="B334" s="2">
        <v>0</v>
      </c>
      <c r="C334" s="2">
        <v>0</v>
      </c>
      <c r="D334" s="2">
        <v>0</v>
      </c>
      <c r="E334" s="2">
        <v>0</v>
      </c>
      <c r="F334" s="2">
        <f>VLOOKUP(Share5[[#This Row],[Station]],'[2]Reach and Share'!$A$1:$C$562,3,0)</f>
        <v>0</v>
      </c>
      <c r="G334" s="2">
        <f>Share5[[#This Row],[Q1''2025]]-Share5[[#This Row],[Q4''2024]]</f>
        <v>0</v>
      </c>
    </row>
    <row r="335" spans="1:7" x14ac:dyDescent="0.45">
      <c r="A335" s="3" t="s">
        <v>302</v>
      </c>
      <c r="B335" s="2">
        <v>0</v>
      </c>
      <c r="C335" s="2">
        <v>0</v>
      </c>
      <c r="D335" s="2">
        <v>0</v>
      </c>
      <c r="E335" s="2">
        <v>0</v>
      </c>
      <c r="F335" s="2">
        <f>VLOOKUP(Share5[[#This Row],[Station]],'[2]Reach and Share'!$A$1:$C$562,3,0)</f>
        <v>0</v>
      </c>
      <c r="G335" s="2">
        <f>Share5[[#This Row],[Q1''2025]]-Share5[[#This Row],[Q4''2024]]</f>
        <v>0</v>
      </c>
    </row>
    <row r="336" spans="1:7" x14ac:dyDescent="0.45">
      <c r="A336" s="3" t="s">
        <v>80</v>
      </c>
      <c r="B336" s="2">
        <v>0</v>
      </c>
      <c r="C336" s="2">
        <v>0</v>
      </c>
      <c r="D336" s="2">
        <v>0</v>
      </c>
      <c r="E336" s="2">
        <v>0</v>
      </c>
      <c r="F336" s="2">
        <f>VLOOKUP(Share5[[#This Row],[Station]],'[2]Reach and Share'!$A$1:$C$562,3,0)</f>
        <v>0</v>
      </c>
      <c r="G336" s="2">
        <f>Share5[[#This Row],[Q1''2025]]-Share5[[#This Row],[Q4''2024]]</f>
        <v>0</v>
      </c>
    </row>
    <row r="337" spans="1:7" x14ac:dyDescent="0.45">
      <c r="A337" s="3" t="s">
        <v>499</v>
      </c>
      <c r="B337" s="2">
        <v>0</v>
      </c>
      <c r="C337" s="2">
        <v>0</v>
      </c>
      <c r="D337" s="2">
        <v>0</v>
      </c>
      <c r="E337" s="2">
        <v>0</v>
      </c>
      <c r="F337" s="2">
        <f>VLOOKUP(Share5[[#This Row],[Station]],'[2]Reach and Share'!$A$1:$C$562,3,0)</f>
        <v>0</v>
      </c>
      <c r="G337" s="2">
        <f>Share5[[#This Row],[Q1''2025]]-Share5[[#This Row],[Q4''2024]]</f>
        <v>0</v>
      </c>
    </row>
    <row r="338" spans="1:7" x14ac:dyDescent="0.45">
      <c r="A338" s="3" t="s">
        <v>312</v>
      </c>
      <c r="B338" s="2">
        <v>0</v>
      </c>
      <c r="C338" s="2">
        <v>0</v>
      </c>
      <c r="D338" s="2">
        <v>0</v>
      </c>
      <c r="E338" s="2">
        <v>0</v>
      </c>
      <c r="F338" s="2">
        <f>VLOOKUP(Share5[[#This Row],[Station]],'[2]Reach and Share'!$A$1:$C$562,3,0)</f>
        <v>0</v>
      </c>
      <c r="G338" s="2">
        <f>Share5[[#This Row],[Q1''2025]]-Share5[[#This Row],[Q4''2024]]</f>
        <v>0</v>
      </c>
    </row>
    <row r="339" spans="1:7" x14ac:dyDescent="0.45">
      <c r="A339" s="3" t="s">
        <v>505</v>
      </c>
      <c r="B339" s="2">
        <v>0</v>
      </c>
      <c r="C339" s="2">
        <v>0</v>
      </c>
      <c r="D339" s="2">
        <v>0</v>
      </c>
      <c r="E339" s="2">
        <v>0</v>
      </c>
      <c r="F339" s="2">
        <f>VLOOKUP(Share5[[#This Row],[Station]],'[2]Reach and Share'!$A$1:$C$562,3,0)</f>
        <v>0</v>
      </c>
      <c r="G339" s="2">
        <f>Share5[[#This Row],[Q1''2025]]-Share5[[#This Row],[Q4''2024]]</f>
        <v>0</v>
      </c>
    </row>
    <row r="340" spans="1:7" x14ac:dyDescent="0.45">
      <c r="A340" s="3" t="s">
        <v>513</v>
      </c>
      <c r="B340" s="2">
        <v>0</v>
      </c>
      <c r="C340" s="2">
        <v>0</v>
      </c>
      <c r="D340" s="2">
        <v>0</v>
      </c>
      <c r="E340" s="2">
        <v>0</v>
      </c>
      <c r="F340" s="2">
        <f>VLOOKUP(Share5[[#This Row],[Station]],'[2]Reach and Share'!$A$1:$C$562,3,0)</f>
        <v>0</v>
      </c>
      <c r="G340" s="2">
        <f>Share5[[#This Row],[Q1''2025]]-Share5[[#This Row],[Q4''2024]]</f>
        <v>0</v>
      </c>
    </row>
    <row r="341" spans="1:7" x14ac:dyDescent="0.45">
      <c r="A341" s="3" t="s">
        <v>512</v>
      </c>
      <c r="B341" s="2">
        <v>0</v>
      </c>
      <c r="C341" s="2">
        <v>0</v>
      </c>
      <c r="D341" s="2">
        <v>0</v>
      </c>
      <c r="E341" s="2">
        <v>0</v>
      </c>
      <c r="F341" s="2">
        <f>VLOOKUP(Share5[[#This Row],[Station]],'[2]Reach and Share'!$A$1:$C$562,3,0)</f>
        <v>0</v>
      </c>
      <c r="G341" s="2">
        <f>Share5[[#This Row],[Q1''2025]]-Share5[[#This Row],[Q4''2024]]</f>
        <v>0</v>
      </c>
    </row>
    <row r="342" spans="1:7" x14ac:dyDescent="0.45">
      <c r="A342" s="3" t="s">
        <v>306</v>
      </c>
      <c r="B342" s="2">
        <v>0</v>
      </c>
      <c r="C342" s="2">
        <v>0</v>
      </c>
      <c r="D342" s="2">
        <v>0</v>
      </c>
      <c r="E342" s="2">
        <v>0</v>
      </c>
      <c r="F342" s="2">
        <f>VLOOKUP(Share5[[#This Row],[Station]],'[2]Reach and Share'!$A$1:$C$562,3,0)</f>
        <v>0</v>
      </c>
      <c r="G342" s="2">
        <f>Share5[[#This Row],[Q1''2025]]-Share5[[#This Row],[Q4''2024]]</f>
        <v>0</v>
      </c>
    </row>
    <row r="343" spans="1:7" x14ac:dyDescent="0.45">
      <c r="A343" s="3" t="s">
        <v>84</v>
      </c>
      <c r="B343" s="2">
        <v>0</v>
      </c>
      <c r="C343" s="2">
        <v>0</v>
      </c>
      <c r="D343" s="2">
        <v>0</v>
      </c>
      <c r="E343" s="2">
        <v>0</v>
      </c>
      <c r="F343" s="2">
        <f>VLOOKUP(Share5[[#This Row],[Station]],'[2]Reach and Share'!$A$1:$C$562,3,0)</f>
        <v>0</v>
      </c>
      <c r="G343" s="2">
        <f>Share5[[#This Row],[Q1''2025]]-Share5[[#This Row],[Q4''2024]]</f>
        <v>0</v>
      </c>
    </row>
    <row r="344" spans="1:7" x14ac:dyDescent="0.45">
      <c r="A344" s="3" t="s">
        <v>311</v>
      </c>
      <c r="B344" s="2">
        <v>0</v>
      </c>
      <c r="C344" s="2">
        <v>0</v>
      </c>
      <c r="D344" s="2">
        <v>0</v>
      </c>
      <c r="E344" s="2">
        <v>0</v>
      </c>
      <c r="F344" s="2">
        <f>VLOOKUP(Share5[[#This Row],[Station]],'[2]Reach and Share'!$A$1:$C$562,3,0)</f>
        <v>0</v>
      </c>
      <c r="G344" s="2">
        <f>Share5[[#This Row],[Q1''2025]]-Share5[[#This Row],[Q4''2024]]</f>
        <v>0</v>
      </c>
    </row>
    <row r="345" spans="1:7" x14ac:dyDescent="0.45">
      <c r="A345" s="3" t="s">
        <v>487</v>
      </c>
      <c r="B345" s="2">
        <v>0</v>
      </c>
      <c r="C345" s="2">
        <v>0</v>
      </c>
      <c r="D345" s="2">
        <v>0</v>
      </c>
      <c r="E345" s="2">
        <v>0</v>
      </c>
      <c r="F345" s="2">
        <f>VLOOKUP(Share5[[#This Row],[Station]],'[2]Reach and Share'!$A$1:$C$562,3,0)</f>
        <v>0</v>
      </c>
      <c r="G345" s="2">
        <f>Share5[[#This Row],[Q1''2025]]-Share5[[#This Row],[Q4''2024]]</f>
        <v>0</v>
      </c>
    </row>
    <row r="346" spans="1:7" x14ac:dyDescent="0.45">
      <c r="A346" s="3" t="s">
        <v>89</v>
      </c>
      <c r="B346" s="2">
        <v>0</v>
      </c>
      <c r="C346" s="2">
        <v>0</v>
      </c>
      <c r="D346" s="2">
        <v>0</v>
      </c>
      <c r="E346" s="2">
        <v>0</v>
      </c>
      <c r="F346" s="2">
        <f>VLOOKUP(Share5[[#This Row],[Station]],'[2]Reach and Share'!$A$1:$C$562,3,0)</f>
        <v>0</v>
      </c>
      <c r="G346" s="2">
        <f>Share5[[#This Row],[Q1''2025]]-Share5[[#This Row],[Q4''2024]]</f>
        <v>0</v>
      </c>
    </row>
    <row r="347" spans="1:7" x14ac:dyDescent="0.45">
      <c r="A347" s="3" t="s">
        <v>486</v>
      </c>
      <c r="B347" s="2">
        <v>0</v>
      </c>
      <c r="C347" s="2">
        <v>0</v>
      </c>
      <c r="D347" s="2">
        <v>0</v>
      </c>
      <c r="E347" s="2">
        <v>0</v>
      </c>
      <c r="F347" s="2">
        <f>VLOOKUP(Share5[[#This Row],[Station]],'[2]Reach and Share'!$A$1:$C$562,3,0)</f>
        <v>0</v>
      </c>
      <c r="G347" s="2">
        <f>Share5[[#This Row],[Q1''2025]]-Share5[[#This Row],[Q4''2024]]</f>
        <v>0</v>
      </c>
    </row>
    <row r="348" spans="1:7" x14ac:dyDescent="0.45">
      <c r="A348" s="3" t="s">
        <v>85</v>
      </c>
      <c r="B348" s="2">
        <v>0</v>
      </c>
      <c r="C348" s="2">
        <v>0</v>
      </c>
      <c r="D348" s="2">
        <v>0</v>
      </c>
      <c r="E348" s="2">
        <v>0</v>
      </c>
      <c r="F348" s="2">
        <f>VLOOKUP(Share5[[#This Row],[Station]],'[2]Reach and Share'!$A$1:$C$562,3,0)</f>
        <v>0</v>
      </c>
      <c r="G348" s="2">
        <f>Share5[[#This Row],[Q1''2025]]-Share5[[#This Row],[Q4''2024]]</f>
        <v>0</v>
      </c>
    </row>
    <row r="349" spans="1:7" x14ac:dyDescent="0.45">
      <c r="A349" s="3" t="s">
        <v>75</v>
      </c>
      <c r="B349" s="2">
        <v>0</v>
      </c>
      <c r="C349" s="2">
        <v>0</v>
      </c>
      <c r="D349" s="2">
        <v>0</v>
      </c>
      <c r="E349" s="2">
        <v>0</v>
      </c>
      <c r="F349" s="2">
        <f>VLOOKUP(Share5[[#This Row],[Station]],'[2]Reach and Share'!$A$1:$C$562,3,0)</f>
        <v>0</v>
      </c>
      <c r="G349" s="2">
        <f>Share5[[#This Row],[Q1''2025]]-Share5[[#This Row],[Q4''2024]]</f>
        <v>0</v>
      </c>
    </row>
    <row r="350" spans="1:7" x14ac:dyDescent="0.45">
      <c r="A350" s="3" t="s">
        <v>300</v>
      </c>
      <c r="B350" s="2">
        <v>0</v>
      </c>
      <c r="C350" s="2">
        <v>0</v>
      </c>
      <c r="D350" s="2">
        <v>0</v>
      </c>
      <c r="E350" s="2">
        <v>0</v>
      </c>
      <c r="F350" s="2">
        <f>VLOOKUP(Share5[[#This Row],[Station]],'[2]Reach and Share'!$A$1:$C$562,3,0)</f>
        <v>0</v>
      </c>
      <c r="G350" s="2">
        <f>Share5[[#This Row],[Q1''2025]]-Share5[[#This Row],[Q4''2024]]</f>
        <v>0</v>
      </c>
    </row>
    <row r="351" spans="1:7" x14ac:dyDescent="0.45">
      <c r="A351" s="3" t="s">
        <v>176</v>
      </c>
      <c r="B351" s="2">
        <v>0</v>
      </c>
      <c r="C351" s="2">
        <v>0</v>
      </c>
      <c r="D351" s="2">
        <v>0</v>
      </c>
      <c r="E351" s="2">
        <v>0</v>
      </c>
      <c r="F351" s="2">
        <f>VLOOKUP(Share5[[#This Row],[Station]],'[2]Reach and Share'!$A$1:$C$562,3,0)</f>
        <v>0</v>
      </c>
      <c r="G351" s="2">
        <f>Share5[[#This Row],[Q1''2025]]-Share5[[#This Row],[Q4''2024]]</f>
        <v>0</v>
      </c>
    </row>
    <row r="352" spans="1:7" x14ac:dyDescent="0.45">
      <c r="A352" s="3" t="s">
        <v>333</v>
      </c>
      <c r="B352" s="2">
        <v>0</v>
      </c>
      <c r="C352" s="2">
        <v>0</v>
      </c>
      <c r="D352" s="2">
        <v>0</v>
      </c>
      <c r="E352" s="2">
        <v>0</v>
      </c>
      <c r="F352" s="2">
        <f>VLOOKUP(Share5[[#This Row],[Station]],'[2]Reach and Share'!$A$1:$C$562,3,0)</f>
        <v>0</v>
      </c>
      <c r="G352" s="2">
        <f>Share5[[#This Row],[Q1''2025]]-Share5[[#This Row],[Q4''2024]]</f>
        <v>0</v>
      </c>
    </row>
    <row r="353" spans="1:7" x14ac:dyDescent="0.45">
      <c r="A353" s="3" t="s">
        <v>43</v>
      </c>
      <c r="B353" s="2">
        <v>0</v>
      </c>
      <c r="C353" s="2">
        <v>0</v>
      </c>
      <c r="D353" s="2">
        <v>0</v>
      </c>
      <c r="E353" s="2">
        <v>0</v>
      </c>
      <c r="F353" s="2">
        <f>VLOOKUP(Share5[[#This Row],[Station]],'[2]Reach and Share'!$A$1:$C$562,3,0)</f>
        <v>0</v>
      </c>
      <c r="G353" s="2">
        <f>Share5[[#This Row],[Q1''2025]]-Share5[[#This Row],[Q4''2024]]</f>
        <v>0</v>
      </c>
    </row>
    <row r="354" spans="1:7" x14ac:dyDescent="0.45">
      <c r="A354" s="3" t="s">
        <v>449</v>
      </c>
      <c r="B354" s="2">
        <v>0</v>
      </c>
      <c r="C354" s="2">
        <v>0</v>
      </c>
      <c r="D354" s="2">
        <v>0</v>
      </c>
      <c r="E354" s="2">
        <v>0</v>
      </c>
      <c r="F354" s="2">
        <f>VLOOKUP(Share5[[#This Row],[Station]],'[2]Reach and Share'!$A$1:$C$562,3,0)</f>
        <v>0</v>
      </c>
      <c r="G354" s="2">
        <f>Share5[[#This Row],[Q1''2025]]-Share5[[#This Row],[Q4''2024]]</f>
        <v>0</v>
      </c>
    </row>
    <row r="355" spans="1:7" x14ac:dyDescent="0.45">
      <c r="A355" s="3" t="s">
        <v>38</v>
      </c>
      <c r="B355" s="2">
        <v>0</v>
      </c>
      <c r="C355" s="2">
        <v>0</v>
      </c>
      <c r="D355" s="2">
        <v>0</v>
      </c>
      <c r="E355" s="2">
        <v>0</v>
      </c>
      <c r="F355" s="2">
        <f>VLOOKUP(Share5[[#This Row],[Station]],'[2]Reach and Share'!$A$1:$C$562,3,0)</f>
        <v>0</v>
      </c>
      <c r="G355" s="2">
        <f>Share5[[#This Row],[Q1''2025]]-Share5[[#This Row],[Q4''2024]]</f>
        <v>0</v>
      </c>
    </row>
    <row r="356" spans="1:7" x14ac:dyDescent="0.45">
      <c r="A356" s="3" t="s">
        <v>151</v>
      </c>
      <c r="B356" s="2">
        <v>0</v>
      </c>
      <c r="C356" s="2">
        <v>0</v>
      </c>
      <c r="D356" s="2">
        <v>0</v>
      </c>
      <c r="E356" s="2">
        <v>0</v>
      </c>
      <c r="F356" s="2">
        <f>VLOOKUP(Share5[[#This Row],[Station]],'[2]Reach and Share'!$A$1:$C$562,3,0)</f>
        <v>0</v>
      </c>
      <c r="G356" s="2">
        <f>Share5[[#This Row],[Q1''2025]]-Share5[[#This Row],[Q4''2024]]</f>
        <v>0</v>
      </c>
    </row>
    <row r="357" spans="1:7" x14ac:dyDescent="0.45">
      <c r="A357" s="3" t="s">
        <v>461</v>
      </c>
      <c r="B357" s="2">
        <v>0</v>
      </c>
      <c r="C357" s="2">
        <v>0</v>
      </c>
      <c r="D357" s="2">
        <v>0</v>
      </c>
      <c r="E357" s="2">
        <v>0</v>
      </c>
      <c r="F357" s="2">
        <f>VLOOKUP(Share5[[#This Row],[Station]],'[2]Reach and Share'!$A$1:$C$562,3,0)</f>
        <v>0</v>
      </c>
      <c r="G357" s="2">
        <f>Share5[[#This Row],[Q1''2025]]-Share5[[#This Row],[Q4''2024]]</f>
        <v>0</v>
      </c>
    </row>
    <row r="358" spans="1:7" x14ac:dyDescent="0.45">
      <c r="A358" s="3" t="s">
        <v>90</v>
      </c>
      <c r="B358" s="2">
        <v>0</v>
      </c>
      <c r="C358" s="2">
        <v>0</v>
      </c>
      <c r="D358" s="2">
        <v>0</v>
      </c>
      <c r="E358" s="2">
        <v>0</v>
      </c>
      <c r="F358" s="2">
        <f>VLOOKUP(Share5[[#This Row],[Station]],'[2]Reach and Share'!$A$1:$C$562,3,0)</f>
        <v>0</v>
      </c>
      <c r="G358" s="2">
        <f>Share5[[#This Row],[Q1''2025]]-Share5[[#This Row],[Q4''2024]]</f>
        <v>0</v>
      </c>
    </row>
    <row r="359" spans="1:7" x14ac:dyDescent="0.45">
      <c r="A359" s="3" t="s">
        <v>314</v>
      </c>
      <c r="B359" s="2">
        <v>0</v>
      </c>
      <c r="C359" s="2">
        <v>0</v>
      </c>
      <c r="D359" s="2">
        <v>0</v>
      </c>
      <c r="E359" s="2">
        <v>0</v>
      </c>
      <c r="F359" s="2">
        <f>VLOOKUP(Share5[[#This Row],[Station]],'[2]Reach and Share'!$A$1:$C$562,3,0)</f>
        <v>0</v>
      </c>
      <c r="G359" s="2">
        <f>Share5[[#This Row],[Q1''2025]]-Share5[[#This Row],[Q4''2024]]</f>
        <v>0</v>
      </c>
    </row>
    <row r="360" spans="1:7" x14ac:dyDescent="0.45">
      <c r="A360" s="3" t="s">
        <v>232</v>
      </c>
      <c r="B360" s="2">
        <v>0</v>
      </c>
      <c r="C360" s="2">
        <v>0</v>
      </c>
      <c r="D360" s="2">
        <v>0</v>
      </c>
      <c r="E360" s="2">
        <v>0</v>
      </c>
      <c r="F360" s="2">
        <f>VLOOKUP(Share5[[#This Row],[Station]],'[2]Reach and Share'!$A$1:$C$562,3,0)</f>
        <v>0</v>
      </c>
      <c r="G360" s="2">
        <f>Share5[[#This Row],[Q1''2025]]-Share5[[#This Row],[Q4''2024]]</f>
        <v>0</v>
      </c>
    </row>
    <row r="361" spans="1:7" x14ac:dyDescent="0.45">
      <c r="A361" s="3" t="s">
        <v>327</v>
      </c>
      <c r="B361" s="2">
        <v>0</v>
      </c>
      <c r="C361" s="2">
        <v>0</v>
      </c>
      <c r="D361" s="2">
        <v>0</v>
      </c>
      <c r="E361" s="2">
        <v>0</v>
      </c>
      <c r="F361" s="2">
        <f>VLOOKUP(Share5[[#This Row],[Station]],'[2]Reach and Share'!$A$1:$C$562,3,0)</f>
        <v>0</v>
      </c>
      <c r="G361" s="2">
        <f>Share5[[#This Row],[Q1''2025]]-Share5[[#This Row],[Q4''2024]]</f>
        <v>0</v>
      </c>
    </row>
    <row r="362" spans="1:7" x14ac:dyDescent="0.45">
      <c r="A362" s="3" t="s">
        <v>83</v>
      </c>
      <c r="B362" s="2">
        <v>0</v>
      </c>
      <c r="C362" s="2">
        <v>0</v>
      </c>
      <c r="D362" s="2">
        <v>0</v>
      </c>
      <c r="E362" s="2">
        <v>0</v>
      </c>
      <c r="F362" s="2">
        <f>VLOOKUP(Share5[[#This Row],[Station]],'[2]Reach and Share'!$A$1:$C$562,3,0)</f>
        <v>0</v>
      </c>
      <c r="G362" s="2">
        <f>Share5[[#This Row],[Q1''2025]]-Share5[[#This Row],[Q4''2024]]</f>
        <v>0</v>
      </c>
    </row>
    <row r="363" spans="1:7" x14ac:dyDescent="0.45">
      <c r="A363" s="3" t="s">
        <v>194</v>
      </c>
      <c r="B363" s="2">
        <v>0</v>
      </c>
      <c r="C363" s="2">
        <v>0</v>
      </c>
      <c r="D363" s="2">
        <v>0</v>
      </c>
      <c r="E363" s="2">
        <v>0</v>
      </c>
      <c r="F363" s="2">
        <f>VLOOKUP(Share5[[#This Row],[Station]],'[2]Reach and Share'!$A$1:$C$562,3,0)</f>
        <v>0</v>
      </c>
      <c r="G363" s="2">
        <f>Share5[[#This Row],[Q1''2025]]-Share5[[#This Row],[Q4''2024]]</f>
        <v>0</v>
      </c>
    </row>
    <row r="364" spans="1:7" x14ac:dyDescent="0.45">
      <c r="A364" s="3" t="s">
        <v>88</v>
      </c>
      <c r="B364" s="2">
        <v>0</v>
      </c>
      <c r="C364" s="2">
        <v>0</v>
      </c>
      <c r="D364" s="2">
        <v>0</v>
      </c>
      <c r="E364" s="2">
        <v>0</v>
      </c>
      <c r="F364" s="2">
        <f>VLOOKUP(Share5[[#This Row],[Station]],'[2]Reach and Share'!$A$1:$C$562,3,0)</f>
        <v>0</v>
      </c>
      <c r="G364" s="2">
        <f>Share5[[#This Row],[Q1''2025]]-Share5[[#This Row],[Q4''2024]]</f>
        <v>0</v>
      </c>
    </row>
    <row r="365" spans="1:7" x14ac:dyDescent="0.45">
      <c r="A365" s="3" t="s">
        <v>165</v>
      </c>
      <c r="B365" s="2">
        <v>0</v>
      </c>
      <c r="C365" s="2">
        <v>0</v>
      </c>
      <c r="D365" s="2">
        <v>0</v>
      </c>
      <c r="E365" s="2">
        <v>0</v>
      </c>
      <c r="F365" s="2">
        <f>VLOOKUP(Share5[[#This Row],[Station]],'[2]Reach and Share'!$A$1:$C$562,3,0)</f>
        <v>0</v>
      </c>
      <c r="G365" s="2">
        <f>Share5[[#This Row],[Q1''2025]]-Share5[[#This Row],[Q4''2024]]</f>
        <v>0</v>
      </c>
    </row>
    <row r="366" spans="1:7" x14ac:dyDescent="0.45">
      <c r="A366" s="3" t="s">
        <v>296</v>
      </c>
      <c r="B366" s="2">
        <v>0</v>
      </c>
      <c r="C366" s="2">
        <v>0</v>
      </c>
      <c r="D366" s="2">
        <v>0</v>
      </c>
      <c r="E366" s="2">
        <v>0</v>
      </c>
      <c r="F366" s="2">
        <f>VLOOKUP(Share5[[#This Row],[Station]],'[2]Reach and Share'!$A$1:$C$562,3,0)</f>
        <v>0</v>
      </c>
      <c r="G366" s="2">
        <f>Share5[[#This Row],[Q1''2025]]-Share5[[#This Row],[Q4''2024]]</f>
        <v>0</v>
      </c>
    </row>
    <row r="367" spans="1:7" x14ac:dyDescent="0.45">
      <c r="A367" s="3" t="s">
        <v>440</v>
      </c>
      <c r="B367" s="2">
        <v>0</v>
      </c>
      <c r="C367" s="2">
        <v>0</v>
      </c>
      <c r="D367" s="2">
        <v>0</v>
      </c>
      <c r="E367" s="2">
        <v>0</v>
      </c>
      <c r="F367" s="2">
        <f>VLOOKUP(Share5[[#This Row],[Station]],'[2]Reach and Share'!$A$1:$C$562,3,0)</f>
        <v>0</v>
      </c>
      <c r="G367" s="2">
        <f>Share5[[#This Row],[Q1''2025]]-Share5[[#This Row],[Q4''2024]]</f>
        <v>0</v>
      </c>
    </row>
    <row r="368" spans="1:7" x14ac:dyDescent="0.45">
      <c r="A368" s="3" t="s">
        <v>234</v>
      </c>
      <c r="B368" s="2">
        <v>0</v>
      </c>
      <c r="C368" s="2">
        <v>0</v>
      </c>
      <c r="D368" s="2">
        <v>0</v>
      </c>
      <c r="E368" s="2">
        <v>0</v>
      </c>
      <c r="F368" s="2">
        <f>VLOOKUP(Share5[[#This Row],[Station]],'[2]Reach and Share'!$A$1:$C$562,3,0)</f>
        <v>0</v>
      </c>
      <c r="G368" s="2">
        <f>Share5[[#This Row],[Q1''2025]]-Share5[[#This Row],[Q4''2024]]</f>
        <v>0</v>
      </c>
    </row>
    <row r="369" spans="1:7" x14ac:dyDescent="0.45">
      <c r="A369" s="3" t="s">
        <v>297</v>
      </c>
      <c r="B369" s="2">
        <v>0</v>
      </c>
      <c r="C369" s="2">
        <v>0</v>
      </c>
      <c r="D369" s="2">
        <v>0</v>
      </c>
      <c r="E369" s="2">
        <v>0</v>
      </c>
      <c r="F369" s="2">
        <f>VLOOKUP(Share5[[#This Row],[Station]],'[2]Reach and Share'!$A$1:$C$562,3,0)</f>
        <v>0</v>
      </c>
      <c r="G369" s="2">
        <f>Share5[[#This Row],[Q1''2025]]-Share5[[#This Row],[Q4''2024]]</f>
        <v>0</v>
      </c>
    </row>
    <row r="370" spans="1:7" x14ac:dyDescent="0.45">
      <c r="A370" s="3" t="s">
        <v>218</v>
      </c>
      <c r="B370" s="2">
        <v>0</v>
      </c>
      <c r="C370" s="2">
        <v>0</v>
      </c>
      <c r="D370" s="2">
        <v>4.9050865747780449E-3</v>
      </c>
      <c r="E370" s="2">
        <v>0</v>
      </c>
      <c r="F370" s="2">
        <f>VLOOKUP(Share5[[#This Row],[Station]],'[2]Reach and Share'!$A$1:$C$562,3,0)</f>
        <v>0</v>
      </c>
      <c r="G370" s="2">
        <f>Share5[[#This Row],[Q1''2025]]-Share5[[#This Row],[Q4''2024]]</f>
        <v>0</v>
      </c>
    </row>
    <row r="371" spans="1:7" x14ac:dyDescent="0.45">
      <c r="A371" s="3" t="s">
        <v>298</v>
      </c>
      <c r="B371" s="2">
        <v>0</v>
      </c>
      <c r="C371" s="2">
        <v>0</v>
      </c>
      <c r="D371" s="2">
        <v>0</v>
      </c>
      <c r="E371" s="2">
        <v>0</v>
      </c>
      <c r="F371" s="2">
        <f>VLOOKUP(Share5[[#This Row],[Station]],'[2]Reach and Share'!$A$1:$C$562,3,0)</f>
        <v>0</v>
      </c>
      <c r="G371" s="2">
        <f>Share5[[#This Row],[Q1''2025]]-Share5[[#This Row],[Q4''2024]]</f>
        <v>0</v>
      </c>
    </row>
    <row r="372" spans="1:7" x14ac:dyDescent="0.45">
      <c r="A372" s="3" t="s">
        <v>157</v>
      </c>
      <c r="B372" s="2">
        <v>0</v>
      </c>
      <c r="C372" s="2">
        <v>0</v>
      </c>
      <c r="D372" s="2">
        <v>0</v>
      </c>
      <c r="E372" s="2">
        <v>0</v>
      </c>
      <c r="F372" s="2">
        <f>VLOOKUP(Share5[[#This Row],[Station]],'[2]Reach and Share'!$A$1:$C$562,3,0)</f>
        <v>0</v>
      </c>
      <c r="G372" s="2">
        <f>Share5[[#This Row],[Q1''2025]]-Share5[[#This Row],[Q4''2024]]</f>
        <v>0</v>
      </c>
    </row>
    <row r="373" spans="1:7" x14ac:dyDescent="0.45">
      <c r="A373" s="3" t="s">
        <v>294</v>
      </c>
      <c r="B373" s="2">
        <v>0</v>
      </c>
      <c r="C373" s="2">
        <v>0</v>
      </c>
      <c r="D373" s="2">
        <v>0</v>
      </c>
      <c r="E373" s="2">
        <v>0</v>
      </c>
      <c r="F373" s="2">
        <f>VLOOKUP(Share5[[#This Row],[Station]],'[2]Reach and Share'!$A$1:$C$562,3,0)</f>
        <v>0</v>
      </c>
      <c r="G373" s="2">
        <f>Share5[[#This Row],[Q1''2025]]-Share5[[#This Row],[Q4''2024]]</f>
        <v>0</v>
      </c>
    </row>
    <row r="374" spans="1:7" x14ac:dyDescent="0.45">
      <c r="A374" s="3" t="s">
        <v>171</v>
      </c>
      <c r="B374" s="2">
        <v>0</v>
      </c>
      <c r="C374" s="2">
        <v>0</v>
      </c>
      <c r="D374" s="2">
        <v>0</v>
      </c>
      <c r="E374" s="2">
        <v>0</v>
      </c>
      <c r="F374" s="2">
        <f>VLOOKUP(Share5[[#This Row],[Station]],'[2]Reach and Share'!$A$1:$C$562,3,0)</f>
        <v>0</v>
      </c>
      <c r="G374" s="2">
        <f>Share5[[#This Row],[Q1''2025]]-Share5[[#This Row],[Q4''2024]]</f>
        <v>0</v>
      </c>
    </row>
    <row r="375" spans="1:7" x14ac:dyDescent="0.45">
      <c r="A375" s="3" t="s">
        <v>303</v>
      </c>
      <c r="B375" s="2">
        <v>0</v>
      </c>
      <c r="C375" s="2">
        <v>0</v>
      </c>
      <c r="D375" s="2">
        <v>0</v>
      </c>
      <c r="E375" s="2">
        <v>0</v>
      </c>
      <c r="F375" s="2">
        <f>VLOOKUP(Share5[[#This Row],[Station]],'[2]Reach and Share'!$A$1:$C$562,3,0)</f>
        <v>0</v>
      </c>
      <c r="G375" s="2">
        <f>Share5[[#This Row],[Q1''2025]]-Share5[[#This Row],[Q4''2024]]</f>
        <v>0</v>
      </c>
    </row>
    <row r="376" spans="1:7" x14ac:dyDescent="0.45">
      <c r="A376" s="3" t="s">
        <v>467</v>
      </c>
      <c r="B376" s="2">
        <v>0</v>
      </c>
      <c r="C376" s="2">
        <v>0</v>
      </c>
      <c r="D376" s="2">
        <v>0</v>
      </c>
      <c r="E376" s="2">
        <v>0</v>
      </c>
      <c r="F376" s="2">
        <f>VLOOKUP(Share5[[#This Row],[Station]],'[2]Reach and Share'!$A$1:$C$562,3,0)</f>
        <v>0</v>
      </c>
      <c r="G376" s="2">
        <f>Share5[[#This Row],[Q1''2025]]-Share5[[#This Row],[Q4''2024]]</f>
        <v>0</v>
      </c>
    </row>
    <row r="377" spans="1:7" x14ac:dyDescent="0.45">
      <c r="A377" s="3" t="s">
        <v>177</v>
      </c>
      <c r="B377" s="2">
        <v>0</v>
      </c>
      <c r="C377" s="2">
        <v>0</v>
      </c>
      <c r="D377" s="2">
        <v>0</v>
      </c>
      <c r="E377" s="2">
        <v>0</v>
      </c>
      <c r="F377" s="2">
        <f>VLOOKUP(Share5[[#This Row],[Station]],'[2]Reach and Share'!$A$1:$C$562,3,0)</f>
        <v>0</v>
      </c>
      <c r="G377" s="2">
        <f>Share5[[#This Row],[Q1''2025]]-Share5[[#This Row],[Q4''2024]]</f>
        <v>0</v>
      </c>
    </row>
    <row r="378" spans="1:7" x14ac:dyDescent="0.45">
      <c r="A378" s="3" t="s">
        <v>293</v>
      </c>
      <c r="B378" s="2">
        <v>0</v>
      </c>
      <c r="C378" s="2">
        <v>0</v>
      </c>
      <c r="D378" s="2">
        <v>0</v>
      </c>
      <c r="E378" s="2">
        <v>0</v>
      </c>
      <c r="F378" s="2">
        <f>VLOOKUP(Share5[[#This Row],[Station]],'[2]Reach and Share'!$A$1:$C$562,3,0)</f>
        <v>0</v>
      </c>
      <c r="G378" s="2">
        <f>Share5[[#This Row],[Q1''2025]]-Share5[[#This Row],[Q4''2024]]</f>
        <v>0</v>
      </c>
    </row>
    <row r="379" spans="1:7" x14ac:dyDescent="0.45">
      <c r="A379" s="3" t="s">
        <v>313</v>
      </c>
      <c r="B379" s="2">
        <v>0</v>
      </c>
      <c r="C379" s="2">
        <v>0</v>
      </c>
      <c r="D379" s="2">
        <v>0</v>
      </c>
      <c r="E379" s="2">
        <v>0</v>
      </c>
      <c r="F379" s="2">
        <f>VLOOKUP(Share5[[#This Row],[Station]],'[2]Reach and Share'!$A$1:$C$562,3,0)</f>
        <v>0</v>
      </c>
      <c r="G379" s="2">
        <f>Share5[[#This Row],[Q1''2025]]-Share5[[#This Row],[Q4''2024]]</f>
        <v>0</v>
      </c>
    </row>
    <row r="380" spans="1:7" x14ac:dyDescent="0.45">
      <c r="A380" s="3" t="s">
        <v>459</v>
      </c>
      <c r="B380" s="2">
        <v>0</v>
      </c>
      <c r="C380" s="2">
        <v>0</v>
      </c>
      <c r="D380" s="2">
        <v>0</v>
      </c>
      <c r="E380" s="2">
        <v>0</v>
      </c>
      <c r="F380" s="2">
        <f>VLOOKUP(Share5[[#This Row],[Station]],'[2]Reach and Share'!$A$1:$C$562,3,0)</f>
        <v>0</v>
      </c>
      <c r="G380" s="2">
        <f>Share5[[#This Row],[Q1''2025]]-Share5[[#This Row],[Q4''2024]]</f>
        <v>0</v>
      </c>
    </row>
    <row r="381" spans="1:7" x14ac:dyDescent="0.45">
      <c r="A381" s="3" t="s">
        <v>253</v>
      </c>
      <c r="B381" s="2">
        <v>0</v>
      </c>
      <c r="C381" s="2">
        <v>0</v>
      </c>
      <c r="D381" s="2">
        <v>0</v>
      </c>
      <c r="E381" s="2">
        <v>0</v>
      </c>
      <c r="F381" s="2">
        <f>VLOOKUP(Share5[[#This Row],[Station]],'[2]Reach and Share'!$A$1:$C$562,3,0)</f>
        <v>0</v>
      </c>
      <c r="G381" s="2">
        <f>Share5[[#This Row],[Q1''2025]]-Share5[[#This Row],[Q4''2024]]</f>
        <v>0</v>
      </c>
    </row>
    <row r="382" spans="1:7" x14ac:dyDescent="0.45">
      <c r="A382" s="3" t="s">
        <v>476</v>
      </c>
      <c r="B382" s="2">
        <v>0</v>
      </c>
      <c r="C382" s="2">
        <v>0</v>
      </c>
      <c r="D382" s="2">
        <v>0</v>
      </c>
      <c r="E382" s="2">
        <v>0</v>
      </c>
      <c r="F382" s="2">
        <f>VLOOKUP(Share5[[#This Row],[Station]],'[2]Reach and Share'!$A$1:$C$562,3,0)</f>
        <v>0</v>
      </c>
      <c r="G382" s="2">
        <f>Share5[[#This Row],[Q1''2025]]-Share5[[#This Row],[Q4''2024]]</f>
        <v>0</v>
      </c>
    </row>
    <row r="383" spans="1:7" x14ac:dyDescent="0.45">
      <c r="A383" s="3" t="s">
        <v>21</v>
      </c>
      <c r="B383" s="2">
        <v>0</v>
      </c>
      <c r="C383" s="2">
        <v>0</v>
      </c>
      <c r="D383" s="2">
        <v>0</v>
      </c>
      <c r="E383" s="2">
        <v>0</v>
      </c>
      <c r="F383" s="2">
        <f>VLOOKUP(Share5[[#This Row],[Station]],'[2]Reach and Share'!$A$1:$C$562,3,0)</f>
        <v>0</v>
      </c>
      <c r="G383" s="2">
        <f>Share5[[#This Row],[Q1''2025]]-Share5[[#This Row],[Q4''2024]]</f>
        <v>0</v>
      </c>
    </row>
    <row r="384" spans="1:7" x14ac:dyDescent="0.45">
      <c r="A384" s="3" t="s">
        <v>406</v>
      </c>
      <c r="B384" s="2">
        <v>0</v>
      </c>
      <c r="C384" s="2">
        <v>0</v>
      </c>
      <c r="D384" s="2">
        <v>0</v>
      </c>
      <c r="E384" s="2">
        <v>0</v>
      </c>
      <c r="F384" s="2">
        <f>VLOOKUP(Share5[[#This Row],[Station]],'[2]Reach and Share'!$A$1:$C$562,3,0)</f>
        <v>0</v>
      </c>
      <c r="G384" s="2">
        <f>Share5[[#This Row],[Q1''2025]]-Share5[[#This Row],[Q4''2024]]</f>
        <v>0</v>
      </c>
    </row>
    <row r="385" spans="1:7" x14ac:dyDescent="0.45">
      <c r="A385" s="3" t="s">
        <v>497</v>
      </c>
      <c r="B385" s="2">
        <v>0</v>
      </c>
      <c r="C385" s="2">
        <v>0</v>
      </c>
      <c r="D385" s="2">
        <v>0</v>
      </c>
      <c r="E385" s="2">
        <v>0</v>
      </c>
      <c r="F385" s="2">
        <f>VLOOKUP(Share5[[#This Row],[Station]],'[2]Reach and Share'!$A$1:$C$562,3,0)</f>
        <v>0</v>
      </c>
      <c r="G385" s="2">
        <f>Share5[[#This Row],[Q1''2025]]-Share5[[#This Row],[Q4''2024]]</f>
        <v>0</v>
      </c>
    </row>
    <row r="386" spans="1:7" x14ac:dyDescent="0.45">
      <c r="A386" s="3" t="s">
        <v>408</v>
      </c>
      <c r="B386" s="2">
        <v>0</v>
      </c>
      <c r="C386" s="2">
        <v>0</v>
      </c>
      <c r="D386" s="2">
        <v>0</v>
      </c>
      <c r="E386" s="2">
        <v>0</v>
      </c>
      <c r="F386" s="2">
        <f>VLOOKUP(Share5[[#This Row],[Station]],'[2]Reach and Share'!$A$1:$C$562,3,0)</f>
        <v>0</v>
      </c>
      <c r="G386" s="2">
        <f>Share5[[#This Row],[Q1''2025]]-Share5[[#This Row],[Q4''2024]]</f>
        <v>0</v>
      </c>
    </row>
    <row r="387" spans="1:7" x14ac:dyDescent="0.45">
      <c r="A387" s="3" t="s">
        <v>160</v>
      </c>
      <c r="B387" s="2">
        <v>0</v>
      </c>
      <c r="C387" s="2">
        <v>0</v>
      </c>
      <c r="D387" s="2">
        <v>0</v>
      </c>
      <c r="E387" s="2">
        <v>0</v>
      </c>
      <c r="F387" s="2">
        <f>VLOOKUP(Share5[[#This Row],[Station]],'[2]Reach and Share'!$A$1:$C$562,3,0)</f>
        <v>0</v>
      </c>
      <c r="G387" s="2">
        <f>Share5[[#This Row],[Q1''2025]]-Share5[[#This Row],[Q4''2024]]</f>
        <v>0</v>
      </c>
    </row>
    <row r="388" spans="1:7" x14ac:dyDescent="0.45">
      <c r="A388" s="3" t="s">
        <v>407</v>
      </c>
      <c r="B388" s="2">
        <v>0</v>
      </c>
      <c r="C388" s="2">
        <v>0</v>
      </c>
      <c r="D388" s="2">
        <v>0</v>
      </c>
      <c r="E388" s="2">
        <v>0</v>
      </c>
      <c r="F388" s="2">
        <f>VLOOKUP(Share5[[#This Row],[Station]],'[2]Reach and Share'!$A$1:$C$562,3,0)</f>
        <v>0</v>
      </c>
      <c r="G388" s="2">
        <f>Share5[[#This Row],[Q1''2025]]-Share5[[#This Row],[Q4''2024]]</f>
        <v>0</v>
      </c>
    </row>
    <row r="389" spans="1:7" x14ac:dyDescent="0.45">
      <c r="A389" s="3" t="s">
        <v>465</v>
      </c>
      <c r="B389" s="2">
        <v>0</v>
      </c>
      <c r="C389" s="2">
        <v>0</v>
      </c>
      <c r="D389" s="2">
        <v>0</v>
      </c>
      <c r="E389" s="2">
        <v>0</v>
      </c>
      <c r="F389" s="2">
        <f>VLOOKUP(Share5[[#This Row],[Station]],'[2]Reach and Share'!$A$1:$C$562,3,0)</f>
        <v>0</v>
      </c>
      <c r="G389" s="2">
        <f>Share5[[#This Row],[Q1''2025]]-Share5[[#This Row],[Q4''2024]]</f>
        <v>0</v>
      </c>
    </row>
    <row r="390" spans="1:7" x14ac:dyDescent="0.45">
      <c r="A390" s="3" t="s">
        <v>403</v>
      </c>
      <c r="B390" s="2">
        <v>0</v>
      </c>
      <c r="C390" s="2">
        <v>0</v>
      </c>
      <c r="D390" s="2">
        <v>0</v>
      </c>
      <c r="E390" s="2">
        <v>0</v>
      </c>
      <c r="F390" s="2">
        <f>VLOOKUP(Share5[[#This Row],[Station]],'[2]Reach and Share'!$A$1:$C$562,3,0)</f>
        <v>0</v>
      </c>
      <c r="G390" s="2">
        <f>Share5[[#This Row],[Q1''2025]]-Share5[[#This Row],[Q4''2024]]</f>
        <v>0</v>
      </c>
    </row>
    <row r="391" spans="1:7" x14ac:dyDescent="0.45">
      <c r="A391" s="3" t="s">
        <v>468</v>
      </c>
      <c r="B391" s="2">
        <v>0</v>
      </c>
      <c r="C391" s="2">
        <v>0</v>
      </c>
      <c r="D391" s="2">
        <v>0</v>
      </c>
      <c r="E391" s="2">
        <v>0</v>
      </c>
      <c r="F391" s="2">
        <f>VLOOKUP(Share5[[#This Row],[Station]],'[2]Reach and Share'!$A$1:$C$562,3,0)</f>
        <v>0</v>
      </c>
      <c r="G391" s="2">
        <f>Share5[[#This Row],[Q1''2025]]-Share5[[#This Row],[Q4''2024]]</f>
        <v>0</v>
      </c>
    </row>
    <row r="392" spans="1:7" x14ac:dyDescent="0.45">
      <c r="A392" s="3" t="s">
        <v>402</v>
      </c>
      <c r="B392" s="2">
        <v>0</v>
      </c>
      <c r="C392" s="2">
        <v>0</v>
      </c>
      <c r="D392" s="2">
        <v>0</v>
      </c>
      <c r="E392" s="2">
        <v>0</v>
      </c>
      <c r="F392" s="2">
        <f>VLOOKUP(Share5[[#This Row],[Station]],'[2]Reach and Share'!$A$1:$C$562,3,0)</f>
        <v>0</v>
      </c>
      <c r="G392" s="2">
        <f>Share5[[#This Row],[Q1''2025]]-Share5[[#This Row],[Q4''2024]]</f>
        <v>0</v>
      </c>
    </row>
    <row r="393" spans="1:7" x14ac:dyDescent="0.45">
      <c r="A393" s="3" t="s">
        <v>404</v>
      </c>
      <c r="B393" s="2">
        <v>0</v>
      </c>
      <c r="C393" s="2">
        <v>0</v>
      </c>
      <c r="D393" s="2">
        <v>0</v>
      </c>
      <c r="E393" s="2">
        <v>0</v>
      </c>
      <c r="F393" s="2">
        <f>VLOOKUP(Share5[[#This Row],[Station]],'[2]Reach and Share'!$A$1:$C$562,3,0)</f>
        <v>0</v>
      </c>
      <c r="G393" s="2">
        <f>Share5[[#This Row],[Q1''2025]]-Share5[[#This Row],[Q4''2024]]</f>
        <v>0</v>
      </c>
    </row>
    <row r="394" spans="1:7" x14ac:dyDescent="0.45">
      <c r="A394" s="3" t="s">
        <v>42</v>
      </c>
      <c r="B394" s="2">
        <v>0</v>
      </c>
      <c r="C394" s="2">
        <v>0</v>
      </c>
      <c r="D394" s="2">
        <v>0</v>
      </c>
      <c r="E394" s="2">
        <v>0</v>
      </c>
      <c r="F394" s="2">
        <f>VLOOKUP(Share5[[#This Row],[Station]],'[2]Reach and Share'!$A$1:$C$562,3,0)</f>
        <v>0</v>
      </c>
      <c r="G394" s="2">
        <f>Share5[[#This Row],[Q1''2025]]-Share5[[#This Row],[Q4''2024]]</f>
        <v>0</v>
      </c>
    </row>
    <row r="395" spans="1:7" x14ac:dyDescent="0.45">
      <c r="A395" s="3" t="s">
        <v>394</v>
      </c>
      <c r="B395" s="2">
        <v>0</v>
      </c>
      <c r="C395" s="2">
        <v>0</v>
      </c>
      <c r="D395" s="2">
        <v>0</v>
      </c>
      <c r="E395" s="2">
        <v>0</v>
      </c>
      <c r="F395" s="2">
        <f>VLOOKUP(Share5[[#This Row],[Station]],'[2]Reach and Share'!$A$1:$C$562,3,0)</f>
        <v>0</v>
      </c>
      <c r="G395" s="2">
        <f>Share5[[#This Row],[Q1''2025]]-Share5[[#This Row],[Q4''2024]]</f>
        <v>0</v>
      </c>
    </row>
    <row r="396" spans="1:7" x14ac:dyDescent="0.45">
      <c r="A396" s="3" t="s">
        <v>405</v>
      </c>
      <c r="B396" s="2">
        <v>0</v>
      </c>
      <c r="C396" s="2">
        <v>0</v>
      </c>
      <c r="D396" s="2">
        <v>0</v>
      </c>
      <c r="E396" s="2">
        <v>0</v>
      </c>
      <c r="F396" s="2">
        <f>VLOOKUP(Share5[[#This Row],[Station]],'[2]Reach and Share'!$A$1:$C$562,3,0)</f>
        <v>0</v>
      </c>
      <c r="G396" s="2">
        <f>Share5[[#This Row],[Q1''2025]]-Share5[[#This Row],[Q4''2024]]</f>
        <v>0</v>
      </c>
    </row>
    <row r="397" spans="1:7" x14ac:dyDescent="0.45">
      <c r="A397" s="3" t="s">
        <v>338</v>
      </c>
      <c r="B397" s="2">
        <v>0</v>
      </c>
      <c r="C397" s="2">
        <v>0</v>
      </c>
      <c r="D397" s="2">
        <v>0</v>
      </c>
      <c r="E397" s="2">
        <v>0</v>
      </c>
      <c r="F397" s="2">
        <f>VLOOKUP(Share5[[#This Row],[Station]],'[2]Reach and Share'!$A$1:$C$562,3,0)</f>
        <v>0</v>
      </c>
      <c r="G397" s="2">
        <f>Share5[[#This Row],[Q1''2025]]-Share5[[#This Row],[Q4''2024]]</f>
        <v>0</v>
      </c>
    </row>
    <row r="398" spans="1:7" x14ac:dyDescent="0.45">
      <c r="A398" s="3" t="s">
        <v>144</v>
      </c>
      <c r="B398" s="2">
        <v>0</v>
      </c>
      <c r="C398" s="2">
        <v>0</v>
      </c>
      <c r="D398" s="2">
        <v>0</v>
      </c>
      <c r="E398" s="2">
        <v>0</v>
      </c>
      <c r="F398" s="2">
        <f>VLOOKUP(Share5[[#This Row],[Station]],'[2]Reach and Share'!$A$1:$C$562,3,0)</f>
        <v>0</v>
      </c>
      <c r="G398" s="2">
        <f>Share5[[#This Row],[Q1''2025]]-Share5[[#This Row],[Q4''2024]]</f>
        <v>0</v>
      </c>
    </row>
    <row r="399" spans="1:7" x14ac:dyDescent="0.45">
      <c r="A399" s="3" t="s">
        <v>236</v>
      </c>
      <c r="B399" s="2">
        <v>0</v>
      </c>
      <c r="C399" s="2">
        <v>0</v>
      </c>
      <c r="D399" s="2">
        <v>0</v>
      </c>
      <c r="E399" s="2">
        <v>0</v>
      </c>
      <c r="F399" s="2">
        <f>VLOOKUP(Share5[[#This Row],[Station]],'[2]Reach and Share'!$A$1:$C$562,3,0)</f>
        <v>0</v>
      </c>
      <c r="G399" s="2">
        <f>Share5[[#This Row],[Q1''2025]]-Share5[[#This Row],[Q4''2024]]</f>
        <v>0</v>
      </c>
    </row>
    <row r="400" spans="1:7" x14ac:dyDescent="0.45">
      <c r="A400" s="3" t="s">
        <v>337</v>
      </c>
      <c r="B400" s="2">
        <v>0</v>
      </c>
      <c r="C400" s="2">
        <v>0</v>
      </c>
      <c r="D400" s="2">
        <v>0</v>
      </c>
      <c r="E400" s="2">
        <v>0</v>
      </c>
      <c r="F400" s="2">
        <f>VLOOKUP(Share5[[#This Row],[Station]],'[2]Reach and Share'!$A$1:$C$562,3,0)</f>
        <v>0</v>
      </c>
      <c r="G400" s="2">
        <f>Share5[[#This Row],[Q1''2025]]-Share5[[#This Row],[Q4''2024]]</f>
        <v>0</v>
      </c>
    </row>
    <row r="401" spans="1:7" x14ac:dyDescent="0.45">
      <c r="A401" s="3" t="s">
        <v>76</v>
      </c>
      <c r="B401" s="2">
        <v>0</v>
      </c>
      <c r="C401" s="2">
        <v>0</v>
      </c>
      <c r="D401" s="2">
        <v>0</v>
      </c>
      <c r="E401" s="2">
        <v>0</v>
      </c>
      <c r="F401" s="2">
        <f>VLOOKUP(Share5[[#This Row],[Station]],'[2]Reach and Share'!$A$1:$C$562,3,0)</f>
        <v>0</v>
      </c>
      <c r="G401" s="2">
        <f>Share5[[#This Row],[Q1''2025]]-Share5[[#This Row],[Q4''2024]]</f>
        <v>0</v>
      </c>
    </row>
    <row r="402" spans="1:7" x14ac:dyDescent="0.45">
      <c r="A402" s="3" t="s">
        <v>496</v>
      </c>
      <c r="B402" s="2">
        <v>0</v>
      </c>
      <c r="C402" s="2">
        <v>0</v>
      </c>
      <c r="D402" s="2">
        <v>0</v>
      </c>
      <c r="E402" s="2">
        <v>0</v>
      </c>
      <c r="F402" s="2">
        <f>VLOOKUP(Share5[[#This Row],[Station]],'[2]Reach and Share'!$A$1:$C$562,3,0)</f>
        <v>0</v>
      </c>
      <c r="G402" s="2">
        <f>Share5[[#This Row],[Q1''2025]]-Share5[[#This Row],[Q4''2024]]</f>
        <v>0</v>
      </c>
    </row>
    <row r="403" spans="1:7" x14ac:dyDescent="0.45">
      <c r="A403" s="3" t="s">
        <v>270</v>
      </c>
      <c r="B403" s="2">
        <v>0</v>
      </c>
      <c r="C403" s="2">
        <v>0</v>
      </c>
      <c r="D403" s="2">
        <v>0</v>
      </c>
      <c r="E403" s="2">
        <v>0</v>
      </c>
      <c r="F403" s="2">
        <f>VLOOKUP(Share5[[#This Row],[Station]],'[2]Reach and Share'!$A$1:$C$562,3,0)</f>
        <v>0</v>
      </c>
      <c r="G403" s="2">
        <f>Share5[[#This Row],[Q1''2025]]-Share5[[#This Row],[Q4''2024]]</f>
        <v>0</v>
      </c>
    </row>
    <row r="404" spans="1:7" x14ac:dyDescent="0.45">
      <c r="A404" s="3" t="s">
        <v>161</v>
      </c>
      <c r="B404" s="2">
        <v>0</v>
      </c>
      <c r="C404" s="2">
        <v>0</v>
      </c>
      <c r="D404" s="2">
        <v>0</v>
      </c>
      <c r="E404" s="2">
        <v>0</v>
      </c>
      <c r="F404" s="2">
        <f>VLOOKUP(Share5[[#This Row],[Station]],'[2]Reach and Share'!$A$1:$C$562,3,0)</f>
        <v>0</v>
      </c>
      <c r="G404" s="2">
        <f>Share5[[#This Row],[Q1''2025]]-Share5[[#This Row],[Q4''2024]]</f>
        <v>0</v>
      </c>
    </row>
    <row r="405" spans="1:7" x14ac:dyDescent="0.45">
      <c r="A405" s="3" t="s">
        <v>339</v>
      </c>
      <c r="B405" s="2">
        <v>0</v>
      </c>
      <c r="C405" s="2">
        <v>0</v>
      </c>
      <c r="D405" s="2">
        <v>0</v>
      </c>
      <c r="E405" s="2">
        <v>0</v>
      </c>
      <c r="F405" s="2">
        <f>VLOOKUP(Share5[[#This Row],[Station]],'[2]Reach and Share'!$A$1:$C$562,3,0)</f>
        <v>0</v>
      </c>
      <c r="G405" s="2">
        <f>Share5[[#This Row],[Q1''2025]]-Share5[[#This Row],[Q4''2024]]</f>
        <v>0</v>
      </c>
    </row>
    <row r="406" spans="1:7" x14ac:dyDescent="0.45">
      <c r="A406" s="3" t="s">
        <v>134</v>
      </c>
      <c r="B406" s="2">
        <v>0</v>
      </c>
      <c r="C406" s="2">
        <v>0</v>
      </c>
      <c r="D406" s="2">
        <v>0</v>
      </c>
      <c r="E406" s="2">
        <v>0</v>
      </c>
      <c r="F406" s="2">
        <f>VLOOKUP(Share5[[#This Row],[Station]],'[2]Reach and Share'!$A$1:$C$562,3,0)</f>
        <v>0</v>
      </c>
      <c r="G406" s="2">
        <f>Share5[[#This Row],[Q1''2025]]-Share5[[#This Row],[Q4''2024]]</f>
        <v>0</v>
      </c>
    </row>
    <row r="407" spans="1:7" x14ac:dyDescent="0.45">
      <c r="A407" s="3" t="s">
        <v>387</v>
      </c>
      <c r="B407" s="2">
        <v>0</v>
      </c>
      <c r="C407" s="2">
        <v>0</v>
      </c>
      <c r="D407" s="2">
        <v>0</v>
      </c>
      <c r="E407" s="2">
        <v>0</v>
      </c>
      <c r="F407" s="2">
        <f>VLOOKUP(Share5[[#This Row],[Station]],'[2]Reach and Share'!$A$1:$C$562,3,0)</f>
        <v>0</v>
      </c>
      <c r="G407" s="2">
        <f>Share5[[#This Row],[Q1''2025]]-Share5[[#This Row],[Q4''2024]]</f>
        <v>0</v>
      </c>
    </row>
    <row r="408" spans="1:7" x14ac:dyDescent="0.45">
      <c r="A408" s="3" t="s">
        <v>35</v>
      </c>
      <c r="B408" s="2">
        <v>0</v>
      </c>
      <c r="C408" s="2">
        <v>0</v>
      </c>
      <c r="D408" s="2">
        <v>0</v>
      </c>
      <c r="E408" s="2">
        <v>0</v>
      </c>
      <c r="F408" s="2">
        <f>VLOOKUP(Share5[[#This Row],[Station]],'[2]Reach and Share'!$A$1:$C$562,3,0)</f>
        <v>0</v>
      </c>
      <c r="G408" s="2">
        <f>Share5[[#This Row],[Q1''2025]]-Share5[[#This Row],[Q4''2024]]</f>
        <v>0</v>
      </c>
    </row>
    <row r="409" spans="1:7" x14ac:dyDescent="0.45">
      <c r="A409" s="3" t="s">
        <v>458</v>
      </c>
      <c r="B409" s="2">
        <v>0</v>
      </c>
      <c r="C409" s="2">
        <v>0</v>
      </c>
      <c r="D409" s="2">
        <v>0</v>
      </c>
      <c r="E409" s="2">
        <v>0</v>
      </c>
      <c r="F409" s="2">
        <f>VLOOKUP(Share5[[#This Row],[Station]],'[2]Reach and Share'!$A$1:$C$562,3,0)</f>
        <v>0</v>
      </c>
      <c r="G409" s="2">
        <f>Share5[[#This Row],[Q1''2025]]-Share5[[#This Row],[Q4''2024]]</f>
        <v>0</v>
      </c>
    </row>
    <row r="410" spans="1:7" x14ac:dyDescent="0.45">
      <c r="A410" s="3" t="s">
        <v>433</v>
      </c>
      <c r="B410" s="2">
        <v>0</v>
      </c>
      <c r="C410" s="2">
        <v>0</v>
      </c>
      <c r="D410" s="2">
        <v>0</v>
      </c>
      <c r="E410" s="2">
        <v>0</v>
      </c>
      <c r="F410" s="2">
        <f>VLOOKUP(Share5[[#This Row],[Station]],'[2]Reach and Share'!$A$1:$C$562,3,0)</f>
        <v>0</v>
      </c>
      <c r="G410" s="2">
        <f>Share5[[#This Row],[Q1''2025]]-Share5[[#This Row],[Q4''2024]]</f>
        <v>0</v>
      </c>
    </row>
    <row r="411" spans="1:7" x14ac:dyDescent="0.45">
      <c r="A411" s="3" t="s">
        <v>172</v>
      </c>
      <c r="B411" s="2">
        <v>0</v>
      </c>
      <c r="C411" s="2">
        <v>0</v>
      </c>
      <c r="D411" s="2">
        <v>0</v>
      </c>
      <c r="E411" s="2">
        <v>0</v>
      </c>
      <c r="F411" s="2">
        <f>VLOOKUP(Share5[[#This Row],[Station]],'[2]Reach and Share'!$A$1:$C$562,3,0)</f>
        <v>0</v>
      </c>
      <c r="G411" s="2">
        <f>Share5[[#This Row],[Q1''2025]]-Share5[[#This Row],[Q4''2024]]</f>
        <v>0</v>
      </c>
    </row>
    <row r="412" spans="1:7" x14ac:dyDescent="0.45">
      <c r="A412" s="3" t="s">
        <v>401</v>
      </c>
      <c r="B412" s="2">
        <v>0</v>
      </c>
      <c r="C412" s="2">
        <v>0</v>
      </c>
      <c r="D412" s="2">
        <v>0</v>
      </c>
      <c r="E412" s="2">
        <v>0</v>
      </c>
      <c r="F412" s="2">
        <f>VLOOKUP(Share5[[#This Row],[Station]],'[2]Reach and Share'!$A$1:$C$562,3,0)</f>
        <v>0</v>
      </c>
      <c r="G412" s="2">
        <f>Share5[[#This Row],[Q1''2025]]-Share5[[#This Row],[Q4''2024]]</f>
        <v>0</v>
      </c>
    </row>
    <row r="413" spans="1:7" x14ac:dyDescent="0.45">
      <c r="A413" s="3" t="s">
        <v>208</v>
      </c>
      <c r="B413" s="2">
        <v>0</v>
      </c>
      <c r="C413" s="2">
        <v>0</v>
      </c>
      <c r="D413" s="2">
        <v>0</v>
      </c>
      <c r="E413" s="2">
        <v>0</v>
      </c>
      <c r="F413" s="2">
        <f>VLOOKUP(Share5[[#This Row],[Station]],'[2]Reach and Share'!$A$1:$C$562,3,0)</f>
        <v>0</v>
      </c>
      <c r="G413" s="2">
        <f>Share5[[#This Row],[Q1''2025]]-Share5[[#This Row],[Q4''2024]]</f>
        <v>0</v>
      </c>
    </row>
    <row r="414" spans="1:7" x14ac:dyDescent="0.45">
      <c r="A414" s="3" t="s">
        <v>203</v>
      </c>
      <c r="B414" s="2">
        <v>0</v>
      </c>
      <c r="C414" s="2">
        <v>0</v>
      </c>
      <c r="D414" s="2">
        <v>0</v>
      </c>
      <c r="E414" s="2">
        <v>0</v>
      </c>
      <c r="F414" s="2">
        <f>VLOOKUP(Share5[[#This Row],[Station]],'[2]Reach and Share'!$A$1:$C$562,3,0)</f>
        <v>0</v>
      </c>
      <c r="G414" s="2">
        <f>Share5[[#This Row],[Q1''2025]]-Share5[[#This Row],[Q4''2024]]</f>
        <v>0</v>
      </c>
    </row>
    <row r="415" spans="1:7" x14ac:dyDescent="0.45">
      <c r="A415" s="3" t="s">
        <v>436</v>
      </c>
      <c r="B415" s="2">
        <v>0</v>
      </c>
      <c r="C415" s="2">
        <v>0</v>
      </c>
      <c r="D415" s="2">
        <v>0</v>
      </c>
      <c r="E415" s="2">
        <v>0</v>
      </c>
      <c r="F415" s="2">
        <f>VLOOKUP(Share5[[#This Row],[Station]],'[2]Reach and Share'!$A$1:$C$562,3,0)</f>
        <v>0</v>
      </c>
      <c r="G415" s="2">
        <f>Share5[[#This Row],[Q1''2025]]-Share5[[#This Row],[Q4''2024]]</f>
        <v>0</v>
      </c>
    </row>
    <row r="416" spans="1:7" x14ac:dyDescent="0.45">
      <c r="A416" s="3" t="s">
        <v>237</v>
      </c>
      <c r="B416" s="2">
        <v>0</v>
      </c>
      <c r="C416" s="2">
        <v>0</v>
      </c>
      <c r="D416" s="2">
        <v>0</v>
      </c>
      <c r="E416" s="2">
        <v>0</v>
      </c>
      <c r="F416" s="2">
        <f>VLOOKUP(Share5[[#This Row],[Station]],'[2]Reach and Share'!$A$1:$C$562,3,0)</f>
        <v>0</v>
      </c>
      <c r="G416" s="2">
        <f>Share5[[#This Row],[Q1''2025]]-Share5[[#This Row],[Q4''2024]]</f>
        <v>0</v>
      </c>
    </row>
    <row r="417" spans="1:7" x14ac:dyDescent="0.45">
      <c r="A417" s="3" t="s">
        <v>201</v>
      </c>
      <c r="B417" s="2">
        <v>0</v>
      </c>
      <c r="C417" s="2">
        <v>0</v>
      </c>
      <c r="D417" s="2">
        <v>0</v>
      </c>
      <c r="E417" s="2">
        <v>0</v>
      </c>
      <c r="F417" s="2">
        <f>VLOOKUP(Share5[[#This Row],[Station]],'[2]Reach and Share'!$A$1:$C$562,3,0)</f>
        <v>0</v>
      </c>
      <c r="G417" s="2">
        <f>Share5[[#This Row],[Q1''2025]]-Share5[[#This Row],[Q4''2024]]</f>
        <v>0</v>
      </c>
    </row>
    <row r="418" spans="1:7" x14ac:dyDescent="0.45">
      <c r="A418" s="3" t="s">
        <v>437</v>
      </c>
      <c r="B418" s="2">
        <v>0</v>
      </c>
      <c r="C418" s="2">
        <v>0</v>
      </c>
      <c r="D418" s="2">
        <v>0</v>
      </c>
      <c r="E418" s="2">
        <v>0</v>
      </c>
      <c r="F418" s="2">
        <f>VLOOKUP(Share5[[#This Row],[Station]],'[2]Reach and Share'!$A$1:$C$562,3,0)</f>
        <v>0</v>
      </c>
      <c r="G418" s="2">
        <f>Share5[[#This Row],[Q1''2025]]-Share5[[#This Row],[Q4''2024]]</f>
        <v>0</v>
      </c>
    </row>
    <row r="419" spans="1:7" x14ac:dyDescent="0.45">
      <c r="A419" s="3" t="s">
        <v>399</v>
      </c>
      <c r="B419" s="2">
        <v>0</v>
      </c>
      <c r="C419" s="2">
        <v>0</v>
      </c>
      <c r="D419" s="2">
        <v>0</v>
      </c>
      <c r="E419" s="2">
        <v>0</v>
      </c>
      <c r="F419" s="2">
        <f>VLOOKUP(Share5[[#This Row],[Station]],'[2]Reach and Share'!$A$1:$C$562,3,0)</f>
        <v>0</v>
      </c>
      <c r="G419" s="2">
        <f>Share5[[#This Row],[Q1''2025]]-Share5[[#This Row],[Q4''2024]]</f>
        <v>0</v>
      </c>
    </row>
    <row r="420" spans="1:7" x14ac:dyDescent="0.45">
      <c r="A420" s="3" t="s">
        <v>430</v>
      </c>
      <c r="B420" s="2">
        <v>0</v>
      </c>
      <c r="C420" s="2">
        <v>0</v>
      </c>
      <c r="D420" s="2">
        <v>0</v>
      </c>
      <c r="E420" s="2">
        <v>0</v>
      </c>
      <c r="F420" s="2">
        <f>VLOOKUP(Share5[[#This Row],[Station]],'[2]Reach and Share'!$A$1:$C$562,3,0)</f>
        <v>0</v>
      </c>
      <c r="G420" s="2">
        <f>Share5[[#This Row],[Q1''2025]]-Share5[[#This Row],[Q4''2024]]</f>
        <v>0</v>
      </c>
    </row>
    <row r="421" spans="1:7" x14ac:dyDescent="0.45">
      <c r="A421" s="3" t="s">
        <v>429</v>
      </c>
      <c r="B421" s="2">
        <v>0</v>
      </c>
      <c r="C421" s="2">
        <v>0</v>
      </c>
      <c r="D421" s="2">
        <v>0</v>
      </c>
      <c r="E421" s="2">
        <v>0</v>
      </c>
      <c r="F421" s="2">
        <f>VLOOKUP(Share5[[#This Row],[Station]],'[2]Reach and Share'!$A$1:$C$562,3,0)</f>
        <v>0</v>
      </c>
      <c r="G421" s="2">
        <f>Share5[[#This Row],[Q1''2025]]-Share5[[#This Row],[Q4''2024]]</f>
        <v>0</v>
      </c>
    </row>
    <row r="422" spans="1:7" x14ac:dyDescent="0.45">
      <c r="A422" s="3" t="s">
        <v>428</v>
      </c>
      <c r="B422" s="2">
        <v>0</v>
      </c>
      <c r="C422" s="2">
        <v>0</v>
      </c>
      <c r="D422" s="2">
        <v>0</v>
      </c>
      <c r="E422" s="2">
        <v>0</v>
      </c>
      <c r="F422" s="2">
        <f>VLOOKUP(Share5[[#This Row],[Station]],'[2]Reach and Share'!$A$1:$C$562,3,0)</f>
        <v>0</v>
      </c>
      <c r="G422" s="2">
        <f>Share5[[#This Row],[Q1''2025]]-Share5[[#This Row],[Q4''2024]]</f>
        <v>0</v>
      </c>
    </row>
    <row r="423" spans="1:7" x14ac:dyDescent="0.45">
      <c r="A423" s="3" t="s">
        <v>410</v>
      </c>
      <c r="B423" s="2">
        <v>0</v>
      </c>
      <c r="C423" s="2">
        <v>0</v>
      </c>
      <c r="D423" s="2">
        <v>0</v>
      </c>
      <c r="E423" s="2">
        <v>0</v>
      </c>
      <c r="F423" s="2">
        <f>VLOOKUP(Share5[[#This Row],[Station]],'[2]Reach and Share'!$A$1:$C$562,3,0)</f>
        <v>0</v>
      </c>
      <c r="G423" s="2">
        <f>Share5[[#This Row],[Q1''2025]]-Share5[[#This Row],[Q4''2024]]</f>
        <v>0</v>
      </c>
    </row>
    <row r="424" spans="1:7" x14ac:dyDescent="0.45">
      <c r="A424" s="3" t="s">
        <v>422</v>
      </c>
      <c r="B424" s="2">
        <v>0</v>
      </c>
      <c r="C424" s="2">
        <v>0</v>
      </c>
      <c r="D424" s="2">
        <v>0</v>
      </c>
      <c r="E424" s="2">
        <v>0</v>
      </c>
      <c r="F424" s="2">
        <f>VLOOKUP(Share5[[#This Row],[Station]],'[2]Reach and Share'!$A$1:$C$562,3,0)</f>
        <v>0</v>
      </c>
      <c r="G424" s="2">
        <f>Share5[[#This Row],[Q1''2025]]-Share5[[#This Row],[Q4''2024]]</f>
        <v>0</v>
      </c>
    </row>
    <row r="425" spans="1:7" x14ac:dyDescent="0.45">
      <c r="A425" s="3" t="s">
        <v>445</v>
      </c>
      <c r="B425" s="2">
        <v>0</v>
      </c>
      <c r="C425" s="2">
        <v>0</v>
      </c>
      <c r="D425" s="2">
        <v>0</v>
      </c>
      <c r="E425" s="2">
        <v>0</v>
      </c>
      <c r="F425" s="2">
        <f>VLOOKUP(Share5[[#This Row],[Station]],'[2]Reach and Share'!$A$1:$C$562,3,0)</f>
        <v>0</v>
      </c>
      <c r="G425" s="2">
        <f>Share5[[#This Row],[Q1''2025]]-Share5[[#This Row],[Q4''2024]]</f>
        <v>0</v>
      </c>
    </row>
    <row r="426" spans="1:7" x14ac:dyDescent="0.45">
      <c r="A426" s="3" t="s">
        <v>475</v>
      </c>
      <c r="B426" s="2">
        <v>0</v>
      </c>
      <c r="C426" s="2">
        <v>0</v>
      </c>
      <c r="D426" s="2">
        <v>0</v>
      </c>
      <c r="E426" s="2">
        <v>0</v>
      </c>
      <c r="F426" s="2">
        <f>VLOOKUP(Share5[[#This Row],[Station]],'[2]Reach and Share'!$A$1:$C$562,3,0)</f>
        <v>0</v>
      </c>
      <c r="G426" s="2">
        <f>Share5[[#This Row],[Q1''2025]]-Share5[[#This Row],[Q4''2024]]</f>
        <v>0</v>
      </c>
    </row>
    <row r="427" spans="1:7" x14ac:dyDescent="0.45">
      <c r="A427" s="3" t="s">
        <v>388</v>
      </c>
      <c r="B427" s="2">
        <v>0</v>
      </c>
      <c r="C427" s="2">
        <v>0</v>
      </c>
      <c r="D427" s="2">
        <v>0</v>
      </c>
      <c r="E427" s="2">
        <v>0</v>
      </c>
      <c r="F427" s="2">
        <f>VLOOKUP(Share5[[#This Row],[Station]],'[2]Reach and Share'!$A$1:$C$562,3,0)</f>
        <v>0</v>
      </c>
      <c r="G427" s="2">
        <f>Share5[[#This Row],[Q1''2025]]-Share5[[#This Row],[Q4''2024]]</f>
        <v>0</v>
      </c>
    </row>
    <row r="428" spans="1:7" x14ac:dyDescent="0.45">
      <c r="A428" s="3" t="s">
        <v>502</v>
      </c>
      <c r="B428" s="2">
        <v>0</v>
      </c>
      <c r="C428" s="2">
        <v>0</v>
      </c>
      <c r="D428" s="2">
        <v>0</v>
      </c>
      <c r="E428" s="2">
        <v>0</v>
      </c>
      <c r="F428" s="2">
        <f>VLOOKUP(Share5[[#This Row],[Station]],'[2]Reach and Share'!$A$1:$C$562,3,0)</f>
        <v>0</v>
      </c>
      <c r="G428" s="2">
        <f>Share5[[#This Row],[Q1''2025]]-Share5[[#This Row],[Q4''2024]]</f>
        <v>0</v>
      </c>
    </row>
    <row r="429" spans="1:7" x14ac:dyDescent="0.45">
      <c r="A429" s="3" t="s">
        <v>400</v>
      </c>
      <c r="B429" s="2">
        <v>0</v>
      </c>
      <c r="C429" s="2">
        <v>0</v>
      </c>
      <c r="D429" s="2">
        <v>0</v>
      </c>
      <c r="E429" s="2">
        <v>0</v>
      </c>
      <c r="F429" s="2">
        <f>VLOOKUP(Share5[[#This Row],[Station]],'[2]Reach and Share'!$A$1:$C$562,3,0)</f>
        <v>0</v>
      </c>
      <c r="G429" s="2">
        <f>Share5[[#This Row],[Q1''2025]]-Share5[[#This Row],[Q4''2024]]</f>
        <v>0</v>
      </c>
    </row>
    <row r="430" spans="1:7" x14ac:dyDescent="0.45">
      <c r="A430" s="3" t="s">
        <v>398</v>
      </c>
      <c r="B430" s="2">
        <v>0</v>
      </c>
      <c r="C430" s="2">
        <v>0</v>
      </c>
      <c r="D430" s="2">
        <v>0</v>
      </c>
      <c r="E430" s="2">
        <v>0</v>
      </c>
      <c r="F430" s="2">
        <f>VLOOKUP(Share5[[#This Row],[Station]],'[2]Reach and Share'!$A$1:$C$562,3,0)</f>
        <v>0</v>
      </c>
      <c r="G430" s="2">
        <f>Share5[[#This Row],[Q1''2025]]-Share5[[#This Row],[Q4''2024]]</f>
        <v>0</v>
      </c>
    </row>
    <row r="431" spans="1:7" x14ac:dyDescent="0.45">
      <c r="A431" s="3" t="s">
        <v>521</v>
      </c>
      <c r="B431" s="2">
        <v>0</v>
      </c>
      <c r="C431" s="2">
        <v>0</v>
      </c>
      <c r="D431" s="2">
        <v>0</v>
      </c>
      <c r="E431" s="2">
        <v>0</v>
      </c>
      <c r="F431" s="2">
        <f>VLOOKUP(Share5[[#This Row],[Station]],'[2]Reach and Share'!$A$1:$C$562,3,0)</f>
        <v>0</v>
      </c>
      <c r="G431" s="2">
        <f>Share5[[#This Row],[Q1''2025]]-Share5[[#This Row],[Q4''2024]]</f>
        <v>0</v>
      </c>
    </row>
    <row r="432" spans="1:7" x14ac:dyDescent="0.45">
      <c r="A432" s="3" t="s">
        <v>392</v>
      </c>
      <c r="B432" s="2">
        <v>0</v>
      </c>
      <c r="C432" s="2">
        <v>0</v>
      </c>
      <c r="D432" s="2">
        <v>0</v>
      </c>
      <c r="E432" s="2">
        <v>0</v>
      </c>
      <c r="F432" s="2">
        <f>VLOOKUP(Share5[[#This Row],[Station]],'[2]Reach and Share'!$A$1:$C$562,3,0)</f>
        <v>0</v>
      </c>
      <c r="G432" s="2">
        <f>Share5[[#This Row],[Q1''2025]]-Share5[[#This Row],[Q4''2024]]</f>
        <v>0</v>
      </c>
    </row>
    <row r="433" spans="1:7" x14ac:dyDescent="0.45">
      <c r="A433" s="3" t="s">
        <v>187</v>
      </c>
      <c r="B433" s="2">
        <v>0</v>
      </c>
      <c r="C433" s="2">
        <v>0</v>
      </c>
      <c r="D433" s="2">
        <v>0</v>
      </c>
      <c r="E433" s="2">
        <v>0</v>
      </c>
      <c r="F433" s="2">
        <f>VLOOKUP(Share5[[#This Row],[Station]],'[2]Reach and Share'!$A$1:$C$562,3,0)</f>
        <v>0</v>
      </c>
      <c r="G433" s="2">
        <f>Share5[[#This Row],[Q1''2025]]-Share5[[#This Row],[Q4''2024]]</f>
        <v>0</v>
      </c>
    </row>
    <row r="434" spans="1:7" x14ac:dyDescent="0.45">
      <c r="A434" s="3" t="s">
        <v>146</v>
      </c>
      <c r="B434" s="2">
        <v>0</v>
      </c>
      <c r="C434" s="2">
        <v>0</v>
      </c>
      <c r="D434" s="2">
        <v>0</v>
      </c>
      <c r="E434" s="2">
        <v>0</v>
      </c>
      <c r="F434" s="2">
        <f>VLOOKUP(Share5[[#This Row],[Station]],'[2]Reach and Share'!$A$1:$C$562,3,0)</f>
        <v>0</v>
      </c>
      <c r="G434" s="2">
        <f>Share5[[#This Row],[Q1''2025]]-Share5[[#This Row],[Q4''2024]]</f>
        <v>0</v>
      </c>
    </row>
    <row r="435" spans="1:7" x14ac:dyDescent="0.45">
      <c r="A435" s="3" t="s">
        <v>520</v>
      </c>
      <c r="B435" s="2">
        <v>0</v>
      </c>
      <c r="C435" s="2">
        <v>0</v>
      </c>
      <c r="D435" s="2">
        <v>0</v>
      </c>
      <c r="E435" s="2">
        <v>0</v>
      </c>
      <c r="F435" s="2">
        <f>VLOOKUP(Share5[[#This Row],[Station]],'[2]Reach and Share'!$A$1:$C$562,3,0)</f>
        <v>0</v>
      </c>
      <c r="G435" s="2">
        <f>Share5[[#This Row],[Q1''2025]]-Share5[[#This Row],[Q4''2024]]</f>
        <v>0</v>
      </c>
    </row>
    <row r="436" spans="1:7" x14ac:dyDescent="0.45">
      <c r="A436" s="3" t="s">
        <v>474</v>
      </c>
      <c r="B436" s="2">
        <v>0</v>
      </c>
      <c r="C436" s="2">
        <v>0</v>
      </c>
      <c r="D436" s="2">
        <v>0</v>
      </c>
      <c r="E436" s="2">
        <v>0</v>
      </c>
      <c r="F436" s="2">
        <f>VLOOKUP(Share5[[#This Row],[Station]],'[2]Reach and Share'!$A$1:$C$562,3,0)</f>
        <v>0</v>
      </c>
      <c r="G436" s="2">
        <f>Share5[[#This Row],[Q1''2025]]-Share5[[#This Row],[Q4''2024]]</f>
        <v>0</v>
      </c>
    </row>
    <row r="437" spans="1:7" x14ac:dyDescent="0.45">
      <c r="A437" s="3" t="s">
        <v>390</v>
      </c>
      <c r="B437" s="2">
        <v>0</v>
      </c>
      <c r="C437" s="2">
        <v>0</v>
      </c>
      <c r="D437" s="2">
        <v>0</v>
      </c>
      <c r="E437" s="2">
        <v>0</v>
      </c>
      <c r="F437" s="2">
        <f>VLOOKUP(Share5[[#This Row],[Station]],'[2]Reach and Share'!$A$1:$C$562,3,0)</f>
        <v>0</v>
      </c>
      <c r="G437" s="2">
        <f>Share5[[#This Row],[Q1''2025]]-Share5[[#This Row],[Q4''2024]]</f>
        <v>0</v>
      </c>
    </row>
    <row r="438" spans="1:7" x14ac:dyDescent="0.45">
      <c r="A438" s="3" t="s">
        <v>389</v>
      </c>
      <c r="B438" s="2">
        <v>0</v>
      </c>
      <c r="C438" s="2">
        <v>0</v>
      </c>
      <c r="D438" s="2">
        <v>0</v>
      </c>
      <c r="E438" s="2">
        <v>0</v>
      </c>
      <c r="F438" s="2">
        <f>VLOOKUP(Share5[[#This Row],[Station]],'[2]Reach and Share'!$A$1:$C$562,3,0)</f>
        <v>0</v>
      </c>
      <c r="G438" s="2">
        <f>Share5[[#This Row],[Q1''2025]]-Share5[[#This Row],[Q4''2024]]</f>
        <v>0</v>
      </c>
    </row>
    <row r="439" spans="1:7" x14ac:dyDescent="0.45">
      <c r="A439" s="3" t="s">
        <v>45</v>
      </c>
      <c r="B439" s="2">
        <v>0</v>
      </c>
      <c r="C439" s="2">
        <v>0</v>
      </c>
      <c r="D439" s="2">
        <v>0</v>
      </c>
      <c r="E439" s="2">
        <v>0</v>
      </c>
      <c r="F439" s="2">
        <f>VLOOKUP(Share5[[#This Row],[Station]],'[2]Reach and Share'!$A$1:$C$562,3,0)</f>
        <v>0</v>
      </c>
      <c r="G439" s="2">
        <f>Share5[[#This Row],[Q1''2025]]-Share5[[#This Row],[Q4''2024]]</f>
        <v>0</v>
      </c>
    </row>
    <row r="440" spans="1:7" x14ac:dyDescent="0.45">
      <c r="A440" s="3" t="s">
        <v>271</v>
      </c>
      <c r="B440" s="2">
        <v>0</v>
      </c>
      <c r="C440" s="2">
        <v>0</v>
      </c>
      <c r="D440" s="2">
        <v>0</v>
      </c>
      <c r="E440" s="2">
        <v>0</v>
      </c>
      <c r="F440" s="2">
        <f>VLOOKUP(Share5[[#This Row],[Station]],'[2]Reach and Share'!$A$1:$C$562,3,0)</f>
        <v>0</v>
      </c>
      <c r="G440" s="2">
        <f>Share5[[#This Row],[Q1''2025]]-Share5[[#This Row],[Q4''2024]]</f>
        <v>0</v>
      </c>
    </row>
    <row r="441" spans="1:7" x14ac:dyDescent="0.45">
      <c r="A441" s="3" t="s">
        <v>265</v>
      </c>
      <c r="B441" s="2">
        <v>0</v>
      </c>
      <c r="C441" s="2">
        <v>0</v>
      </c>
      <c r="D441" s="2">
        <v>4.9050865747780447E-4</v>
      </c>
      <c r="E441" s="2">
        <v>0</v>
      </c>
      <c r="F441" s="2">
        <f>VLOOKUP(Share5[[#This Row],[Station]],'[2]Reach and Share'!$A$1:$C$562,3,0)</f>
        <v>0</v>
      </c>
      <c r="G441" s="2">
        <f>Share5[[#This Row],[Q1''2025]]-Share5[[#This Row],[Q4''2024]]</f>
        <v>0</v>
      </c>
    </row>
    <row r="442" spans="1:7" x14ac:dyDescent="0.45">
      <c r="A442" s="3" t="s">
        <v>504</v>
      </c>
      <c r="B442" s="2">
        <v>0</v>
      </c>
      <c r="C442" s="2">
        <v>0</v>
      </c>
      <c r="D442" s="2">
        <v>0</v>
      </c>
      <c r="E442" s="2">
        <v>0</v>
      </c>
      <c r="F442" s="2">
        <f>VLOOKUP(Share5[[#This Row],[Station]],'[2]Reach and Share'!$A$1:$C$562,3,0)</f>
        <v>0</v>
      </c>
      <c r="G442" s="2">
        <f>Share5[[#This Row],[Q1''2025]]-Share5[[#This Row],[Q4''2024]]</f>
        <v>0</v>
      </c>
    </row>
    <row r="443" spans="1:7" x14ac:dyDescent="0.45">
      <c r="A443" s="3" t="s">
        <v>184</v>
      </c>
      <c r="B443" s="2">
        <v>0</v>
      </c>
      <c r="C443" s="2">
        <v>0</v>
      </c>
      <c r="D443" s="2">
        <v>0</v>
      </c>
      <c r="E443" s="2">
        <v>0</v>
      </c>
      <c r="F443" s="2">
        <f>VLOOKUP(Share5[[#This Row],[Station]],'[2]Reach and Share'!$A$1:$C$562,3,0)</f>
        <v>0</v>
      </c>
      <c r="G443" s="2">
        <f>Share5[[#This Row],[Q1''2025]]-Share5[[#This Row],[Q4''2024]]</f>
        <v>0</v>
      </c>
    </row>
    <row r="444" spans="1:7" x14ac:dyDescent="0.45">
      <c r="A444" s="3" t="s">
        <v>33</v>
      </c>
      <c r="B444" s="2">
        <v>0</v>
      </c>
      <c r="C444" s="2">
        <v>0</v>
      </c>
      <c r="D444" s="2">
        <v>0</v>
      </c>
      <c r="E444" s="2">
        <v>0</v>
      </c>
      <c r="F444" s="2">
        <f>VLOOKUP(Share5[[#This Row],[Station]],'[2]Reach and Share'!$A$1:$C$562,3,0)</f>
        <v>0</v>
      </c>
      <c r="G444" s="2">
        <f>Share5[[#This Row],[Q1''2025]]-Share5[[#This Row],[Q4''2024]]</f>
        <v>0</v>
      </c>
    </row>
    <row r="445" spans="1:7" x14ac:dyDescent="0.45">
      <c r="A445" s="3" t="s">
        <v>25</v>
      </c>
      <c r="B445" s="2">
        <v>0</v>
      </c>
      <c r="C445" s="2">
        <v>0</v>
      </c>
      <c r="D445" s="2">
        <v>6.867121204689262E-4</v>
      </c>
      <c r="E445" s="2">
        <v>0</v>
      </c>
      <c r="F445" s="2">
        <f>VLOOKUP(Share5[[#This Row],[Station]],'[2]Reach and Share'!$A$1:$C$562,3,0)</f>
        <v>0</v>
      </c>
      <c r="G445" s="2">
        <f>Share5[[#This Row],[Q1''2025]]-Share5[[#This Row],[Q4''2024]]</f>
        <v>0</v>
      </c>
    </row>
    <row r="446" spans="1:7" x14ac:dyDescent="0.45">
      <c r="A446" s="3" t="s">
        <v>221</v>
      </c>
      <c r="B446" s="2">
        <v>0</v>
      </c>
      <c r="C446" s="2">
        <v>0</v>
      </c>
      <c r="D446" s="2">
        <v>0</v>
      </c>
      <c r="E446" s="2">
        <v>0</v>
      </c>
      <c r="F446" s="2">
        <f>VLOOKUP(Share5[[#This Row],[Station]],'[2]Reach and Share'!$A$1:$C$562,3,0)</f>
        <v>0</v>
      </c>
      <c r="G446" s="2">
        <f>Share5[[#This Row],[Q1''2025]]-Share5[[#This Row],[Q4''2024]]</f>
        <v>0</v>
      </c>
    </row>
    <row r="447" spans="1:7" x14ac:dyDescent="0.45">
      <c r="A447" s="3" t="s">
        <v>159</v>
      </c>
      <c r="B447" s="2">
        <v>0</v>
      </c>
      <c r="C447" s="2">
        <v>0</v>
      </c>
      <c r="D447" s="2">
        <v>0</v>
      </c>
      <c r="E447" s="2">
        <v>0</v>
      </c>
      <c r="F447" s="2">
        <f>VLOOKUP(Share5[[#This Row],[Station]],'[2]Reach and Share'!$A$1:$C$562,3,0)</f>
        <v>0</v>
      </c>
      <c r="G447" s="2">
        <f>Share5[[#This Row],[Q1''2025]]-Share5[[#This Row],[Q4''2024]]</f>
        <v>0</v>
      </c>
    </row>
    <row r="448" spans="1:7" x14ac:dyDescent="0.45">
      <c r="A448" s="3" t="s">
        <v>266</v>
      </c>
      <c r="B448" s="2">
        <v>0</v>
      </c>
      <c r="C448" s="2">
        <v>0</v>
      </c>
      <c r="D448" s="2">
        <v>0</v>
      </c>
      <c r="E448" s="2">
        <v>0</v>
      </c>
      <c r="F448" s="2">
        <f>VLOOKUP(Share5[[#This Row],[Station]],'[2]Reach and Share'!$A$1:$C$562,3,0)</f>
        <v>0</v>
      </c>
      <c r="G448" s="2">
        <f>Share5[[#This Row],[Q1''2025]]-Share5[[#This Row],[Q4''2024]]</f>
        <v>0</v>
      </c>
    </row>
    <row r="449" spans="1:7" x14ac:dyDescent="0.45">
      <c r="A449" s="3" t="s">
        <v>39</v>
      </c>
      <c r="B449" s="2">
        <v>0</v>
      </c>
      <c r="C449" s="2">
        <v>0</v>
      </c>
      <c r="D449" s="2">
        <v>0</v>
      </c>
      <c r="E449" s="2">
        <v>0</v>
      </c>
      <c r="F449" s="2">
        <f>VLOOKUP(Share5[[#This Row],[Station]],'[2]Reach and Share'!$A$1:$C$562,3,0)</f>
        <v>0</v>
      </c>
      <c r="G449" s="2">
        <f>Share5[[#This Row],[Q1''2025]]-Share5[[#This Row],[Q4''2024]]</f>
        <v>0</v>
      </c>
    </row>
    <row r="450" spans="1:7" x14ac:dyDescent="0.45">
      <c r="A450" s="3" t="s">
        <v>286</v>
      </c>
      <c r="B450" s="2">
        <v>0</v>
      </c>
      <c r="C450" s="2">
        <v>0</v>
      </c>
      <c r="D450" s="2">
        <v>0</v>
      </c>
      <c r="E450" s="2">
        <v>0</v>
      </c>
      <c r="F450" s="2">
        <f>VLOOKUP(Share5[[#This Row],[Station]],'[2]Reach and Share'!$A$1:$C$562,3,0)</f>
        <v>0</v>
      </c>
      <c r="G450" s="2">
        <f>Share5[[#This Row],[Q1''2025]]-Share5[[#This Row],[Q4''2024]]</f>
        <v>0</v>
      </c>
    </row>
    <row r="451" spans="1:7" x14ac:dyDescent="0.45">
      <c r="A451" s="3" t="s">
        <v>452</v>
      </c>
      <c r="B451" s="2">
        <v>0</v>
      </c>
      <c r="C451" s="2">
        <v>0</v>
      </c>
      <c r="D451" s="2">
        <v>0</v>
      </c>
      <c r="E451" s="2">
        <v>0</v>
      </c>
      <c r="F451" s="2">
        <f>VLOOKUP(Share5[[#This Row],[Station]],'[2]Reach and Share'!$A$1:$C$562,3,0)</f>
        <v>0</v>
      </c>
      <c r="G451" s="2">
        <f>Share5[[#This Row],[Q1''2025]]-Share5[[#This Row],[Q4''2024]]</f>
        <v>0</v>
      </c>
    </row>
    <row r="452" spans="1:7" x14ac:dyDescent="0.45">
      <c r="A452" s="3" t="s">
        <v>287</v>
      </c>
      <c r="B452" s="2">
        <v>0</v>
      </c>
      <c r="C452" s="2">
        <v>0</v>
      </c>
      <c r="D452" s="2">
        <v>3.9240692598224361E-4</v>
      </c>
      <c r="E452" s="2">
        <v>0</v>
      </c>
      <c r="F452" s="2">
        <f>VLOOKUP(Share5[[#This Row],[Station]],'[2]Reach and Share'!$A$1:$C$562,3,0)</f>
        <v>0</v>
      </c>
      <c r="G452" s="2">
        <f>Share5[[#This Row],[Q1''2025]]-Share5[[#This Row],[Q4''2024]]</f>
        <v>0</v>
      </c>
    </row>
    <row r="453" spans="1:7" x14ac:dyDescent="0.45">
      <c r="A453" s="3" t="s">
        <v>522</v>
      </c>
      <c r="B453" s="2">
        <v>0</v>
      </c>
      <c r="C453" s="2">
        <v>0</v>
      </c>
      <c r="D453" s="2">
        <v>0</v>
      </c>
      <c r="E453" s="2">
        <v>0</v>
      </c>
      <c r="F453" s="2">
        <f>VLOOKUP(Share5[[#This Row],[Station]],'[2]Reach and Share'!$A$1:$C$562,3,0)</f>
        <v>0</v>
      </c>
      <c r="G453" s="2">
        <f>Share5[[#This Row],[Q1''2025]]-Share5[[#This Row],[Q4''2024]]</f>
        <v>0</v>
      </c>
    </row>
    <row r="454" spans="1:7" x14ac:dyDescent="0.45">
      <c r="A454" s="3" t="s">
        <v>479</v>
      </c>
      <c r="B454" s="2">
        <v>0</v>
      </c>
      <c r="C454" s="2">
        <v>0</v>
      </c>
      <c r="D454" s="2">
        <v>0</v>
      </c>
      <c r="E454" s="2">
        <v>0</v>
      </c>
      <c r="F454" s="2">
        <f>VLOOKUP(Share5[[#This Row],[Station]],'[2]Reach and Share'!$A$1:$C$562,3,0)</f>
        <v>0</v>
      </c>
      <c r="G454" s="2">
        <f>Share5[[#This Row],[Q1''2025]]-Share5[[#This Row],[Q4''2024]]</f>
        <v>0</v>
      </c>
    </row>
    <row r="455" spans="1:7" x14ac:dyDescent="0.45">
      <c r="A455" s="3" t="s">
        <v>478</v>
      </c>
      <c r="B455" s="2">
        <v>0</v>
      </c>
      <c r="C455" s="2">
        <v>0</v>
      </c>
      <c r="D455" s="2">
        <v>0</v>
      </c>
      <c r="E455" s="2">
        <v>0</v>
      </c>
      <c r="F455" s="2">
        <f>VLOOKUP(Share5[[#This Row],[Station]],'[2]Reach and Share'!$A$1:$C$562,3,0)</f>
        <v>0</v>
      </c>
      <c r="G455" s="2">
        <f>Share5[[#This Row],[Q1''2025]]-Share5[[#This Row],[Q4''2024]]</f>
        <v>0</v>
      </c>
    </row>
    <row r="456" spans="1:7" x14ac:dyDescent="0.45">
      <c r="A456" s="3" t="s">
        <v>153</v>
      </c>
      <c r="B456" s="2">
        <v>0</v>
      </c>
      <c r="C456" s="2">
        <v>0</v>
      </c>
      <c r="D456" s="2">
        <v>0</v>
      </c>
      <c r="E456" s="2">
        <v>0</v>
      </c>
      <c r="F456" s="2">
        <f>VLOOKUP(Share5[[#This Row],[Station]],'[2]Reach and Share'!$A$1:$C$562,3,0)</f>
        <v>0</v>
      </c>
      <c r="G456" s="2">
        <f>Share5[[#This Row],[Q1''2025]]-Share5[[#This Row],[Q4''2024]]</f>
        <v>0</v>
      </c>
    </row>
    <row r="457" spans="1:7" x14ac:dyDescent="0.45">
      <c r="A457" s="3" t="s">
        <v>251</v>
      </c>
      <c r="B457" s="2">
        <v>0</v>
      </c>
      <c r="C457" s="2">
        <v>0</v>
      </c>
      <c r="D457" s="2">
        <v>0</v>
      </c>
      <c r="E457" s="2">
        <v>0</v>
      </c>
      <c r="F457" s="2">
        <f>VLOOKUP(Share5[[#This Row],[Station]],'[2]Reach and Share'!$A$1:$C$562,3,0)</f>
        <v>0</v>
      </c>
      <c r="G457" s="2">
        <f>Share5[[#This Row],[Q1''2025]]-Share5[[#This Row],[Q4''2024]]</f>
        <v>0</v>
      </c>
    </row>
    <row r="458" spans="1:7" x14ac:dyDescent="0.45">
      <c r="A458" s="3" t="s">
        <v>229</v>
      </c>
      <c r="B458" s="2">
        <v>0</v>
      </c>
      <c r="C458" s="2">
        <v>0</v>
      </c>
      <c r="D458" s="2">
        <v>0</v>
      </c>
      <c r="E458" s="2">
        <v>0</v>
      </c>
      <c r="F458" s="2">
        <f>VLOOKUP(Share5[[#This Row],[Station]],'[2]Reach and Share'!$A$1:$C$562,3,0)</f>
        <v>0</v>
      </c>
      <c r="G458" s="2">
        <f>Share5[[#This Row],[Q1''2025]]-Share5[[#This Row],[Q4''2024]]</f>
        <v>0</v>
      </c>
    </row>
    <row r="459" spans="1:7" x14ac:dyDescent="0.45">
      <c r="A459" s="3" t="s">
        <v>47</v>
      </c>
      <c r="B459" s="2">
        <v>0</v>
      </c>
      <c r="C459" s="2">
        <v>0</v>
      </c>
      <c r="D459" s="2">
        <v>0</v>
      </c>
      <c r="E459" s="2">
        <v>0</v>
      </c>
      <c r="F459" s="2">
        <f>VLOOKUP(Share5[[#This Row],[Station]],'[2]Reach and Share'!$A$1:$C$562,3,0)</f>
        <v>0</v>
      </c>
      <c r="G459" s="2">
        <f>Share5[[#This Row],[Q1''2025]]-Share5[[#This Row],[Q4''2024]]</f>
        <v>0</v>
      </c>
    </row>
    <row r="460" spans="1:7" x14ac:dyDescent="0.45">
      <c r="A460" s="3" t="s">
        <v>252</v>
      </c>
      <c r="B460" s="2">
        <v>0</v>
      </c>
      <c r="C460" s="2">
        <v>0</v>
      </c>
      <c r="D460" s="2">
        <v>0</v>
      </c>
      <c r="E460" s="2">
        <v>0</v>
      </c>
      <c r="F460" s="2">
        <f>VLOOKUP(Share5[[#This Row],[Station]],'[2]Reach and Share'!$A$1:$C$562,3,0)</f>
        <v>0</v>
      </c>
      <c r="G460" s="2">
        <f>Share5[[#This Row],[Q1''2025]]-Share5[[#This Row],[Q4''2024]]</f>
        <v>0</v>
      </c>
    </row>
    <row r="461" spans="1:7" x14ac:dyDescent="0.45">
      <c r="A461" s="3" t="s">
        <v>79</v>
      </c>
      <c r="B461" s="2">
        <v>0</v>
      </c>
      <c r="C461" s="2">
        <v>0</v>
      </c>
      <c r="D461" s="2">
        <v>1.9620346299112179E-3</v>
      </c>
      <c r="E461" s="2">
        <v>0</v>
      </c>
      <c r="F461" s="2">
        <f>VLOOKUP(Share5[[#This Row],[Station]],'[2]Reach and Share'!$A$1:$C$562,3,0)</f>
        <v>0</v>
      </c>
      <c r="G461" s="2">
        <f>Share5[[#This Row],[Q1''2025]]-Share5[[#This Row],[Q4''2024]]</f>
        <v>0</v>
      </c>
    </row>
    <row r="462" spans="1:7" x14ac:dyDescent="0.45">
      <c r="A462" s="3" t="s">
        <v>451</v>
      </c>
      <c r="B462" s="2">
        <v>0</v>
      </c>
      <c r="C462" s="2">
        <v>0</v>
      </c>
      <c r="D462" s="2">
        <v>0</v>
      </c>
      <c r="E462" s="2">
        <v>0</v>
      </c>
      <c r="F462" s="2">
        <f>VLOOKUP(Share5[[#This Row],[Station]],'[2]Reach and Share'!$A$1:$C$562,3,0)</f>
        <v>0</v>
      </c>
      <c r="G462" s="2">
        <f>Share5[[#This Row],[Q1''2025]]-Share5[[#This Row],[Q4''2024]]</f>
        <v>0</v>
      </c>
    </row>
    <row r="463" spans="1:7" x14ac:dyDescent="0.45">
      <c r="A463" s="3" t="s">
        <v>20</v>
      </c>
      <c r="B463" s="2">
        <v>0</v>
      </c>
      <c r="C463" s="2">
        <v>0</v>
      </c>
      <c r="D463" s="2">
        <v>0</v>
      </c>
      <c r="E463" s="2">
        <v>0</v>
      </c>
      <c r="F463" s="2">
        <f>VLOOKUP(Share5[[#This Row],[Station]],'[2]Reach and Share'!$A$1:$C$562,3,0)</f>
        <v>0</v>
      </c>
      <c r="G463" s="2">
        <f>Share5[[#This Row],[Q1''2025]]-Share5[[#This Row],[Q4''2024]]</f>
        <v>0</v>
      </c>
    </row>
    <row r="464" spans="1:7" x14ac:dyDescent="0.45">
      <c r="A464" s="3" t="s">
        <v>245</v>
      </c>
      <c r="B464" s="2">
        <v>0</v>
      </c>
      <c r="C464" s="2">
        <v>0</v>
      </c>
      <c r="D464" s="2">
        <v>0</v>
      </c>
      <c r="E464" s="2">
        <v>0</v>
      </c>
      <c r="F464" s="2">
        <f>VLOOKUP(Share5[[#This Row],[Station]],'[2]Reach and Share'!$A$1:$C$562,3,0)</f>
        <v>0</v>
      </c>
      <c r="G464" s="2">
        <f>Share5[[#This Row],[Q1''2025]]-Share5[[#This Row],[Q4''2024]]</f>
        <v>0</v>
      </c>
    </row>
    <row r="465" spans="1:7" x14ac:dyDescent="0.45">
      <c r="A465" s="3" t="s">
        <v>485</v>
      </c>
      <c r="B465" s="2">
        <v>0</v>
      </c>
      <c r="C465" s="2">
        <v>0</v>
      </c>
      <c r="D465" s="2">
        <v>0</v>
      </c>
      <c r="E465" s="2">
        <v>0</v>
      </c>
      <c r="F465" s="2">
        <f>VLOOKUP(Share5[[#This Row],[Station]],'[2]Reach and Share'!$A$1:$C$562,3,0)</f>
        <v>0</v>
      </c>
      <c r="G465" s="2">
        <f>Share5[[#This Row],[Q1''2025]]-Share5[[#This Row],[Q4''2024]]</f>
        <v>0</v>
      </c>
    </row>
    <row r="466" spans="1:7" x14ac:dyDescent="0.45">
      <c r="A466" s="3" t="s">
        <v>244</v>
      </c>
      <c r="B466" s="2">
        <v>0</v>
      </c>
      <c r="C466" s="2">
        <v>0</v>
      </c>
      <c r="D466" s="2">
        <v>1.9129837641634381E-2</v>
      </c>
      <c r="E466" s="2">
        <v>0</v>
      </c>
      <c r="F466" s="2">
        <f>VLOOKUP(Share5[[#This Row],[Station]],'[2]Reach and Share'!$A$1:$C$562,3,0)</f>
        <v>0</v>
      </c>
      <c r="G466" s="2">
        <f>Share5[[#This Row],[Q1''2025]]-Share5[[#This Row],[Q4''2024]]</f>
        <v>0</v>
      </c>
    </row>
    <row r="467" spans="1:7" x14ac:dyDescent="0.45">
      <c r="A467" s="3" t="s">
        <v>247</v>
      </c>
      <c r="B467" s="2">
        <v>0</v>
      </c>
      <c r="C467" s="2">
        <v>0</v>
      </c>
      <c r="D467" s="2">
        <v>0</v>
      </c>
      <c r="E467" s="2">
        <v>0</v>
      </c>
      <c r="F467" s="2">
        <f>VLOOKUP(Share5[[#This Row],[Station]],'[2]Reach and Share'!$A$1:$C$562,3,0)</f>
        <v>0</v>
      </c>
      <c r="G467" s="2">
        <f>Share5[[#This Row],[Q1''2025]]-Share5[[#This Row],[Q4''2024]]</f>
        <v>0</v>
      </c>
    </row>
    <row r="468" spans="1:7" x14ac:dyDescent="0.45">
      <c r="A468" s="3" t="s">
        <v>250</v>
      </c>
      <c r="B468" s="2">
        <v>0</v>
      </c>
      <c r="C468" s="2">
        <v>0</v>
      </c>
      <c r="D468" s="2">
        <v>0</v>
      </c>
      <c r="E468" s="2">
        <v>0</v>
      </c>
      <c r="F468" s="2">
        <f>VLOOKUP(Share5[[#This Row],[Station]],'[2]Reach and Share'!$A$1:$C$562,3,0)</f>
        <v>0</v>
      </c>
      <c r="G468" s="2">
        <f>Share5[[#This Row],[Q1''2025]]-Share5[[#This Row],[Q4''2024]]</f>
        <v>0</v>
      </c>
    </row>
    <row r="469" spans="1:7" x14ac:dyDescent="0.45">
      <c r="A469" s="3" t="s">
        <v>249</v>
      </c>
      <c r="B469" s="2">
        <v>0</v>
      </c>
      <c r="C469" s="2">
        <v>0</v>
      </c>
      <c r="D469" s="2">
        <v>0</v>
      </c>
      <c r="E469" s="2">
        <v>0</v>
      </c>
      <c r="F469" s="2">
        <f>VLOOKUP(Share5[[#This Row],[Station]],'[2]Reach and Share'!$A$1:$C$562,3,0)</f>
        <v>0</v>
      </c>
      <c r="G469" s="2">
        <f>Share5[[#This Row],[Q1''2025]]-Share5[[#This Row],[Q4''2024]]</f>
        <v>0</v>
      </c>
    </row>
    <row r="470" spans="1:7" x14ac:dyDescent="0.45">
      <c r="A470" s="3" t="s">
        <v>248</v>
      </c>
      <c r="B470" s="2">
        <v>0</v>
      </c>
      <c r="C470" s="2">
        <v>0</v>
      </c>
      <c r="D470" s="2">
        <v>0</v>
      </c>
      <c r="E470" s="2">
        <v>0</v>
      </c>
      <c r="F470" s="2">
        <f>VLOOKUP(Share5[[#This Row],[Station]],'[2]Reach and Share'!$A$1:$C$562,3,0)</f>
        <v>0</v>
      </c>
      <c r="G470" s="2">
        <f>Share5[[#This Row],[Q1''2025]]-Share5[[#This Row],[Q4''2024]]</f>
        <v>0</v>
      </c>
    </row>
    <row r="471" spans="1:7" x14ac:dyDescent="0.45">
      <c r="A471" s="3" t="s">
        <v>285</v>
      </c>
      <c r="B471" s="2">
        <v>0</v>
      </c>
      <c r="C471" s="2">
        <v>0</v>
      </c>
      <c r="D471" s="2">
        <v>0</v>
      </c>
      <c r="E471" s="2">
        <v>0</v>
      </c>
      <c r="F471" s="2">
        <f>VLOOKUP(Share5[[#This Row],[Station]],'[2]Reach and Share'!$A$1:$C$562,3,0)</f>
        <v>0</v>
      </c>
      <c r="G471" s="2">
        <f>Share5[[#This Row],[Q1''2025]]-Share5[[#This Row],[Q4''2024]]</f>
        <v>0</v>
      </c>
    </row>
    <row r="472" spans="1:7" x14ac:dyDescent="0.45">
      <c r="A472" s="3" t="s">
        <v>510</v>
      </c>
      <c r="B472" s="2">
        <v>0</v>
      </c>
      <c r="C472" s="2">
        <v>0</v>
      </c>
      <c r="D472" s="2">
        <v>0</v>
      </c>
      <c r="E472" s="2">
        <v>0</v>
      </c>
      <c r="F472" s="2">
        <f>VLOOKUP(Share5[[#This Row],[Station]],'[2]Reach and Share'!$A$1:$C$562,3,0)</f>
        <v>0</v>
      </c>
      <c r="G472" s="2">
        <f>Share5[[#This Row],[Q1''2025]]-Share5[[#This Row],[Q4''2024]]</f>
        <v>0</v>
      </c>
    </row>
    <row r="473" spans="1:7" x14ac:dyDescent="0.45">
      <c r="A473" s="3" t="s">
        <v>73</v>
      </c>
      <c r="B473" s="2">
        <v>0</v>
      </c>
      <c r="C473" s="2">
        <v>0</v>
      </c>
      <c r="D473" s="2">
        <v>0</v>
      </c>
      <c r="E473" s="2">
        <v>0</v>
      </c>
      <c r="F473" s="2">
        <f>VLOOKUP(Share5[[#This Row],[Station]],'[2]Reach and Share'!$A$1:$C$562,3,0)</f>
        <v>0</v>
      </c>
      <c r="G473" s="2">
        <f>Share5[[#This Row],[Q1''2025]]-Share5[[#This Row],[Q4''2024]]</f>
        <v>0</v>
      </c>
    </row>
    <row r="474" spans="1:7" x14ac:dyDescent="0.45">
      <c r="A474" s="3" t="s">
        <v>446</v>
      </c>
      <c r="B474" s="2">
        <v>0</v>
      </c>
      <c r="C474" s="2">
        <v>0</v>
      </c>
      <c r="D474" s="2">
        <v>0</v>
      </c>
      <c r="E474" s="2">
        <v>0</v>
      </c>
      <c r="F474" s="2">
        <f>VLOOKUP(Share5[[#This Row],[Station]],'[2]Reach and Share'!$A$1:$C$562,3,0)</f>
        <v>0</v>
      </c>
      <c r="G474" s="2">
        <f>Share5[[#This Row],[Q1''2025]]-Share5[[#This Row],[Q4''2024]]</f>
        <v>0</v>
      </c>
    </row>
    <row r="475" spans="1:7" x14ac:dyDescent="0.45">
      <c r="A475" s="3" t="s">
        <v>181</v>
      </c>
      <c r="B475" s="2">
        <v>0</v>
      </c>
      <c r="C475" s="2">
        <v>0</v>
      </c>
      <c r="D475" s="2">
        <v>0</v>
      </c>
      <c r="E475" s="2">
        <v>0</v>
      </c>
      <c r="F475" s="2">
        <f>VLOOKUP(Share5[[#This Row],[Station]],'[2]Reach and Share'!$A$1:$C$562,3,0)</f>
        <v>0</v>
      </c>
      <c r="G475" s="2">
        <f>Share5[[#This Row],[Q1''2025]]-Share5[[#This Row],[Q4''2024]]</f>
        <v>0</v>
      </c>
    </row>
    <row r="476" spans="1:7" x14ac:dyDescent="0.45">
      <c r="A476" s="3" t="s">
        <v>280</v>
      </c>
      <c r="B476" s="2">
        <v>0</v>
      </c>
      <c r="C476" s="2">
        <v>0</v>
      </c>
      <c r="D476" s="2">
        <v>0</v>
      </c>
      <c r="E476" s="2">
        <v>0</v>
      </c>
      <c r="F476" s="2">
        <f>VLOOKUP(Share5[[#This Row],[Station]],'[2]Reach and Share'!$A$1:$C$562,3,0)</f>
        <v>0</v>
      </c>
      <c r="G476" s="2">
        <f>Share5[[#This Row],[Q1''2025]]-Share5[[#This Row],[Q4''2024]]</f>
        <v>0</v>
      </c>
    </row>
    <row r="477" spans="1:7" x14ac:dyDescent="0.45">
      <c r="A477" s="3" t="s">
        <v>278</v>
      </c>
      <c r="B477" s="2">
        <v>0</v>
      </c>
      <c r="C477" s="2">
        <v>0</v>
      </c>
      <c r="D477" s="2">
        <v>0</v>
      </c>
      <c r="E477" s="2">
        <v>0</v>
      </c>
      <c r="F477" s="2">
        <f>VLOOKUP(Share5[[#This Row],[Station]],'[2]Reach and Share'!$A$1:$C$562,3,0)</f>
        <v>0</v>
      </c>
      <c r="G477" s="2">
        <f>Share5[[#This Row],[Q1''2025]]-Share5[[#This Row],[Q4''2024]]</f>
        <v>0</v>
      </c>
    </row>
    <row r="478" spans="1:7" x14ac:dyDescent="0.45">
      <c r="A478" s="3" t="s">
        <v>40</v>
      </c>
      <c r="B478" s="2">
        <v>0</v>
      </c>
      <c r="C478" s="2">
        <v>0</v>
      </c>
      <c r="D478" s="2">
        <v>0</v>
      </c>
      <c r="E478" s="2">
        <v>0</v>
      </c>
      <c r="F478" s="2">
        <f>VLOOKUP(Share5[[#This Row],[Station]],'[2]Reach and Share'!$A$1:$C$562,3,0)</f>
        <v>0</v>
      </c>
      <c r="G478" s="2">
        <f>Share5[[#This Row],[Q1''2025]]-Share5[[#This Row],[Q4''2024]]</f>
        <v>0</v>
      </c>
    </row>
    <row r="479" spans="1:7" x14ac:dyDescent="0.45">
      <c r="A479" s="3" t="s">
        <v>268</v>
      </c>
      <c r="B479" s="2">
        <v>0</v>
      </c>
      <c r="C479" s="2">
        <v>1.363567496591081E-3</v>
      </c>
      <c r="D479" s="2">
        <v>0</v>
      </c>
      <c r="E479" s="2">
        <v>0</v>
      </c>
      <c r="F479" s="2">
        <f>VLOOKUP(Share5[[#This Row],[Station]],'[2]Reach and Share'!$A$1:$C$562,3,0)</f>
        <v>0</v>
      </c>
      <c r="G479" s="2">
        <f>Share5[[#This Row],[Q1''2025]]-Share5[[#This Row],[Q4''2024]]</f>
        <v>0</v>
      </c>
    </row>
    <row r="480" spans="1:7" x14ac:dyDescent="0.45">
      <c r="A480" s="3" t="s">
        <v>273</v>
      </c>
      <c r="B480" s="2">
        <v>0</v>
      </c>
      <c r="C480" s="2">
        <v>0</v>
      </c>
      <c r="D480" s="2">
        <v>0</v>
      </c>
      <c r="E480" s="2">
        <v>0</v>
      </c>
      <c r="F480" s="2">
        <f>VLOOKUP(Share5[[#This Row],[Station]],'[2]Reach and Share'!$A$1:$C$562,3,0)</f>
        <v>0</v>
      </c>
      <c r="G480" s="2">
        <f>Share5[[#This Row],[Q1''2025]]-Share5[[#This Row],[Q4''2024]]</f>
        <v>0</v>
      </c>
    </row>
    <row r="481" spans="1:7" x14ac:dyDescent="0.45">
      <c r="A481" s="3" t="s">
        <v>494</v>
      </c>
      <c r="B481" s="2">
        <v>0</v>
      </c>
      <c r="C481" s="2">
        <v>0</v>
      </c>
      <c r="D481" s="2">
        <v>0</v>
      </c>
      <c r="E481" s="2">
        <v>0</v>
      </c>
      <c r="F481" s="2">
        <f>VLOOKUP(Share5[[#This Row],[Station]],'[2]Reach and Share'!$A$1:$C$562,3,0)</f>
        <v>0</v>
      </c>
      <c r="G481" s="2">
        <f>Share5[[#This Row],[Q1''2025]]-Share5[[#This Row],[Q4''2024]]</f>
        <v>0</v>
      </c>
    </row>
    <row r="482" spans="1:7" x14ac:dyDescent="0.45">
      <c r="A482" s="3" t="s">
        <v>272</v>
      </c>
      <c r="B482" s="2">
        <v>0</v>
      </c>
      <c r="C482" s="2">
        <v>0</v>
      </c>
      <c r="D482" s="2">
        <v>0</v>
      </c>
      <c r="E482" s="2">
        <v>0</v>
      </c>
      <c r="F482" s="2">
        <f>VLOOKUP(Share5[[#This Row],[Station]],'[2]Reach and Share'!$A$1:$C$562,3,0)</f>
        <v>0</v>
      </c>
      <c r="G482" s="2">
        <f>Share5[[#This Row],[Q1''2025]]-Share5[[#This Row],[Q4''2024]]</f>
        <v>0</v>
      </c>
    </row>
    <row r="483" spans="1:7" x14ac:dyDescent="0.45">
      <c r="A483" s="3" t="s">
        <v>274</v>
      </c>
      <c r="B483" s="2">
        <v>0</v>
      </c>
      <c r="C483" s="2">
        <v>0</v>
      </c>
      <c r="D483" s="2">
        <v>0</v>
      </c>
      <c r="E483" s="2">
        <v>0</v>
      </c>
      <c r="F483" s="2">
        <f>VLOOKUP(Share5[[#This Row],[Station]],'[2]Reach and Share'!$A$1:$C$562,3,0)</f>
        <v>0</v>
      </c>
      <c r="G483" s="2">
        <f>Share5[[#This Row],[Q1''2025]]-Share5[[#This Row],[Q4''2024]]</f>
        <v>0</v>
      </c>
    </row>
    <row r="484" spans="1:7" x14ac:dyDescent="0.45">
      <c r="A484" s="3" t="s">
        <v>277</v>
      </c>
      <c r="B484" s="2">
        <v>2.1554627509093359E-3</v>
      </c>
      <c r="C484" s="2">
        <v>0</v>
      </c>
      <c r="D484" s="2">
        <v>0</v>
      </c>
      <c r="E484" s="2">
        <v>0</v>
      </c>
      <c r="F484" s="2">
        <f>VLOOKUP(Share5[[#This Row],[Station]],'[2]Reach and Share'!$A$1:$C$562,3,0)</f>
        <v>0</v>
      </c>
      <c r="G484" s="2">
        <f>Share5[[#This Row],[Q1''2025]]-Share5[[#This Row],[Q4''2024]]</f>
        <v>0</v>
      </c>
    </row>
    <row r="485" spans="1:7" x14ac:dyDescent="0.45">
      <c r="A485" s="3" t="s">
        <v>276</v>
      </c>
      <c r="B485" s="2">
        <v>0</v>
      </c>
      <c r="C485" s="2">
        <v>0</v>
      </c>
      <c r="D485" s="2">
        <v>0</v>
      </c>
      <c r="E485" s="2">
        <v>0</v>
      </c>
      <c r="F485" s="2">
        <f>VLOOKUP(Share5[[#This Row],[Station]],'[2]Reach and Share'!$A$1:$C$562,3,0)</f>
        <v>0</v>
      </c>
      <c r="G485" s="2">
        <f>Share5[[#This Row],[Q1''2025]]-Share5[[#This Row],[Q4''2024]]</f>
        <v>0</v>
      </c>
    </row>
    <row r="486" spans="1:7" x14ac:dyDescent="0.45">
      <c r="A486" s="3" t="s">
        <v>275</v>
      </c>
      <c r="B486" s="2">
        <v>0</v>
      </c>
      <c r="C486" s="2">
        <v>0</v>
      </c>
      <c r="D486" s="2">
        <v>0</v>
      </c>
      <c r="E486" s="2">
        <v>0</v>
      </c>
      <c r="F486" s="2">
        <f>VLOOKUP(Share5[[#This Row],[Station]],'[2]Reach and Share'!$A$1:$C$562,3,0)</f>
        <v>0</v>
      </c>
      <c r="G486" s="2">
        <f>Share5[[#This Row],[Q1''2025]]-Share5[[#This Row],[Q4''2024]]</f>
        <v>0</v>
      </c>
    </row>
    <row r="487" spans="1:7" x14ac:dyDescent="0.45">
      <c r="A487" s="3" t="s">
        <v>269</v>
      </c>
      <c r="B487" s="2">
        <v>0</v>
      </c>
      <c r="C487" s="2">
        <v>0</v>
      </c>
      <c r="D487" s="2">
        <v>0</v>
      </c>
      <c r="E487" s="2">
        <v>0</v>
      </c>
      <c r="F487" s="2">
        <f>VLOOKUP(Share5[[#This Row],[Station]],'[2]Reach and Share'!$A$1:$C$562,3,0)</f>
        <v>0</v>
      </c>
      <c r="G487" s="2">
        <f>Share5[[#This Row],[Q1''2025]]-Share5[[#This Row],[Q4''2024]]</f>
        <v>0</v>
      </c>
    </row>
    <row r="488" spans="1:7" x14ac:dyDescent="0.45">
      <c r="A488" s="3" t="s">
        <v>503</v>
      </c>
      <c r="B488" s="2">
        <v>0</v>
      </c>
      <c r="C488" s="2">
        <v>0</v>
      </c>
      <c r="D488" s="2">
        <v>0</v>
      </c>
      <c r="E488" s="2">
        <v>0</v>
      </c>
      <c r="F488" s="2">
        <f>VLOOKUP(Share5[[#This Row],[Station]],'[2]Reach and Share'!$A$1:$C$562,3,0)</f>
        <v>0</v>
      </c>
      <c r="G488" s="2">
        <f>Share5[[#This Row],[Q1''2025]]-Share5[[#This Row],[Q4''2024]]</f>
        <v>0</v>
      </c>
    </row>
    <row r="489" spans="1:7" x14ac:dyDescent="0.45">
      <c r="A489" s="3" t="s">
        <v>466</v>
      </c>
      <c r="B489" s="2">
        <v>0</v>
      </c>
      <c r="C489" s="2">
        <v>0</v>
      </c>
      <c r="D489" s="2">
        <v>0</v>
      </c>
      <c r="E489" s="2">
        <v>0</v>
      </c>
      <c r="F489" s="2">
        <f>VLOOKUP(Share5[[#This Row],[Station]],'[2]Reach and Share'!$A$1:$C$562,3,0)</f>
        <v>0</v>
      </c>
      <c r="G489" s="2">
        <f>Share5[[#This Row],[Q1''2025]]-Share5[[#This Row],[Q4''2024]]</f>
        <v>0</v>
      </c>
    </row>
    <row r="490" spans="1:7" x14ac:dyDescent="0.45">
      <c r="A490" s="3" t="s">
        <v>282</v>
      </c>
      <c r="B490" s="2">
        <v>0</v>
      </c>
      <c r="C490" s="2">
        <v>0</v>
      </c>
      <c r="D490" s="2">
        <v>0</v>
      </c>
      <c r="E490" s="2">
        <v>0</v>
      </c>
      <c r="F490" s="2">
        <f>VLOOKUP(Share5[[#This Row],[Station]],'[2]Reach and Share'!$A$1:$C$562,3,0)</f>
        <v>0</v>
      </c>
      <c r="G490" s="2">
        <f>Share5[[#This Row],[Q1''2025]]-Share5[[#This Row],[Q4''2024]]</f>
        <v>0</v>
      </c>
    </row>
    <row r="491" spans="1:7" x14ac:dyDescent="0.45">
      <c r="A491" s="3" t="s">
        <v>93</v>
      </c>
      <c r="B491" s="2">
        <v>0</v>
      </c>
      <c r="C491" s="2">
        <v>0</v>
      </c>
      <c r="D491" s="2">
        <v>0</v>
      </c>
      <c r="E491" s="2">
        <v>0</v>
      </c>
      <c r="F491" s="2">
        <f>VLOOKUP(Share5[[#This Row],[Station]],'[2]Reach and Share'!$A$1:$C$562,3,0)</f>
        <v>0</v>
      </c>
      <c r="G491" s="2">
        <f>Share5[[#This Row],[Q1''2025]]-Share5[[#This Row],[Q4''2024]]</f>
        <v>0</v>
      </c>
    </row>
    <row r="492" spans="1:7" x14ac:dyDescent="0.45">
      <c r="A492" s="3" t="s">
        <v>284</v>
      </c>
      <c r="B492" s="2">
        <v>0</v>
      </c>
      <c r="C492" s="2">
        <v>0</v>
      </c>
      <c r="D492" s="2">
        <v>0</v>
      </c>
      <c r="E492" s="2">
        <v>0</v>
      </c>
      <c r="F492" s="2">
        <f>VLOOKUP(Share5[[#This Row],[Station]],'[2]Reach and Share'!$A$1:$C$562,3,0)</f>
        <v>0</v>
      </c>
      <c r="G492" s="2">
        <f>Share5[[#This Row],[Q1''2025]]-Share5[[#This Row],[Q4''2024]]</f>
        <v>0</v>
      </c>
    </row>
    <row r="493" spans="1:7" x14ac:dyDescent="0.45">
      <c r="A493" s="3" t="s">
        <v>495</v>
      </c>
      <c r="B493" s="2">
        <v>0</v>
      </c>
      <c r="C493" s="2">
        <v>0</v>
      </c>
      <c r="D493" s="2">
        <v>0</v>
      </c>
      <c r="E493" s="2">
        <v>0</v>
      </c>
      <c r="F493" s="2">
        <f>VLOOKUP(Share5[[#This Row],[Station]],'[2]Reach and Share'!$A$1:$C$562,3,0)</f>
        <v>0</v>
      </c>
      <c r="G493" s="2">
        <f>Share5[[#This Row],[Q1''2025]]-Share5[[#This Row],[Q4''2024]]</f>
        <v>0</v>
      </c>
    </row>
    <row r="494" spans="1:7" x14ac:dyDescent="0.45">
      <c r="A494" s="3" t="s">
        <v>267</v>
      </c>
      <c r="B494" s="2">
        <v>0</v>
      </c>
      <c r="C494" s="2">
        <v>1.4595222463511949E-2</v>
      </c>
      <c r="D494" s="2">
        <v>0</v>
      </c>
      <c r="E494" s="2">
        <v>0</v>
      </c>
      <c r="F494" s="2">
        <f>VLOOKUP(Share5[[#This Row],[Station]],'[2]Reach and Share'!$A$1:$C$562,3,0)</f>
        <v>0</v>
      </c>
      <c r="G494" s="2">
        <f>Share5[[#This Row],[Q1''2025]]-Share5[[#This Row],[Q4''2024]]</f>
        <v>0</v>
      </c>
    </row>
    <row r="495" spans="1:7" x14ac:dyDescent="0.45">
      <c r="A495" s="3" t="s">
        <v>477</v>
      </c>
      <c r="B495" s="2">
        <v>0</v>
      </c>
      <c r="C495" s="2">
        <v>0</v>
      </c>
      <c r="D495" s="2">
        <v>0</v>
      </c>
      <c r="E495" s="2">
        <v>0</v>
      </c>
      <c r="F495" s="2">
        <f>VLOOKUP(Share5[[#This Row],[Station]],'[2]Reach and Share'!$A$1:$C$562,3,0)</f>
        <v>0</v>
      </c>
      <c r="G495" s="2">
        <f>Share5[[#This Row],[Q1''2025]]-Share5[[#This Row],[Q4''2024]]</f>
        <v>0</v>
      </c>
    </row>
    <row r="496" spans="1:7" x14ac:dyDescent="0.45">
      <c r="A496" s="3" t="s">
        <v>283</v>
      </c>
      <c r="B496" s="2">
        <v>0</v>
      </c>
      <c r="C496" s="2">
        <v>0</v>
      </c>
      <c r="D496" s="2">
        <v>0</v>
      </c>
      <c r="E496" s="2">
        <v>0</v>
      </c>
      <c r="F496" s="2">
        <f>VLOOKUP(Share5[[#This Row],[Station]],'[2]Reach and Share'!$A$1:$C$562,3,0)</f>
        <v>0</v>
      </c>
      <c r="G496" s="2">
        <f>Share5[[#This Row],[Q1''2025]]-Share5[[#This Row],[Q4''2024]]</f>
        <v>0</v>
      </c>
    </row>
    <row r="497" spans="1:7" x14ac:dyDescent="0.45">
      <c r="A497" s="3" t="s">
        <v>281</v>
      </c>
      <c r="B497" s="2">
        <v>0</v>
      </c>
      <c r="C497" s="2">
        <v>0</v>
      </c>
      <c r="D497" s="2">
        <v>0</v>
      </c>
      <c r="E497" s="2">
        <v>0</v>
      </c>
      <c r="F497" s="2">
        <f>VLOOKUP(Share5[[#This Row],[Station]],'[2]Reach and Share'!$A$1:$C$562,3,0)</f>
        <v>0</v>
      </c>
      <c r="G497" s="2">
        <f>Share5[[#This Row],[Q1''2025]]-Share5[[#This Row],[Q4''2024]]</f>
        <v>0</v>
      </c>
    </row>
    <row r="498" spans="1:7" x14ac:dyDescent="0.45">
      <c r="A498" s="3" t="s">
        <v>78</v>
      </c>
      <c r="B498" s="2">
        <v>0</v>
      </c>
      <c r="C498" s="2">
        <v>0</v>
      </c>
      <c r="D498" s="2">
        <v>0</v>
      </c>
      <c r="E498" s="2">
        <v>0</v>
      </c>
      <c r="F498" s="2">
        <f>VLOOKUP(Share5[[#This Row],[Station]],'[2]Reach and Share'!$A$1:$C$562,3,0)</f>
        <v>0</v>
      </c>
      <c r="G498" s="2">
        <f>Share5[[#This Row],[Q1''2025]]-Share5[[#This Row],[Q4''2024]]</f>
        <v>0</v>
      </c>
    </row>
    <row r="499" spans="1:7" x14ac:dyDescent="0.45">
      <c r="A499" s="3" t="s">
        <v>288</v>
      </c>
      <c r="B499" s="2">
        <v>0</v>
      </c>
      <c r="C499" s="2">
        <v>0</v>
      </c>
      <c r="D499" s="2">
        <v>0</v>
      </c>
      <c r="E499" s="2">
        <v>0</v>
      </c>
      <c r="F499" s="2">
        <f>VLOOKUP(Share5[[#This Row],[Station]],'[2]Reach and Share'!$A$1:$C$562,3,0)</f>
        <v>0</v>
      </c>
      <c r="G499" s="2">
        <f>Share5[[#This Row],[Q1''2025]]-Share5[[#This Row],[Q4''2024]]</f>
        <v>0</v>
      </c>
    </row>
    <row r="500" spans="1:7" x14ac:dyDescent="0.45">
      <c r="A500" s="3" t="s">
        <v>188</v>
      </c>
      <c r="B500" s="2">
        <v>0</v>
      </c>
      <c r="C500" s="2">
        <v>0</v>
      </c>
      <c r="D500" s="2">
        <v>0</v>
      </c>
      <c r="E500" s="2">
        <v>0</v>
      </c>
      <c r="F500" s="2">
        <f>VLOOKUP(Share5[[#This Row],[Station]],'[2]Reach and Share'!$A$1:$C$562,3,0)</f>
        <v>0</v>
      </c>
      <c r="G500" s="2">
        <f>Share5[[#This Row],[Q1''2025]]-Share5[[#This Row],[Q4''2024]]</f>
        <v>0</v>
      </c>
    </row>
    <row r="501" spans="1:7" x14ac:dyDescent="0.45">
      <c r="A501" s="3" t="s">
        <v>222</v>
      </c>
      <c r="B501" s="2">
        <v>0</v>
      </c>
      <c r="C501" s="2">
        <v>0</v>
      </c>
      <c r="D501" s="2">
        <v>0</v>
      </c>
      <c r="E501" s="2">
        <v>0</v>
      </c>
      <c r="F501" s="2">
        <f>VLOOKUP(Share5[[#This Row],[Station]],'[2]Reach and Share'!$A$1:$C$562,3,0)</f>
        <v>0</v>
      </c>
      <c r="G501" s="2">
        <f>Share5[[#This Row],[Q1''2025]]-Share5[[#This Row],[Q4''2024]]</f>
        <v>0</v>
      </c>
    </row>
    <row r="502" spans="1:7" x14ac:dyDescent="0.45">
      <c r="A502" s="3" t="s">
        <v>397</v>
      </c>
      <c r="B502" s="2">
        <v>5.7029951951142847E-3</v>
      </c>
      <c r="C502" s="2">
        <v>3.6866824907832939E-3</v>
      </c>
      <c r="D502" s="2">
        <v>0</v>
      </c>
      <c r="E502" s="2">
        <v>1.0925777551169059E-4</v>
      </c>
      <c r="F502" s="2">
        <f>VLOOKUP(Share5[[#This Row],[Station]],'[2]Reach and Share'!$A$1:$C$562,3,0)</f>
        <v>0</v>
      </c>
      <c r="G502" s="2">
        <f>Share5[[#This Row],[Q1''2025]]-Share5[[#This Row],[Q4''2024]]</f>
        <v>-1.0925777551169059E-4</v>
      </c>
    </row>
    <row r="503" spans="1:7" x14ac:dyDescent="0.45">
      <c r="A503" s="3" t="s">
        <v>299</v>
      </c>
      <c r="B503" s="2">
        <v>0</v>
      </c>
      <c r="C503" s="2">
        <v>0</v>
      </c>
      <c r="D503" s="2">
        <v>5.8861038897336539E-4</v>
      </c>
      <c r="E503" s="2">
        <v>1.820962925194843E-4</v>
      </c>
      <c r="F503" s="2">
        <f>VLOOKUP(Share5[[#This Row],[Station]],'[2]Reach and Share'!$A$1:$C$562,3,0)</f>
        <v>0</v>
      </c>
      <c r="G503" s="2">
        <f>Share5[[#This Row],[Q1''2025]]-Share5[[#This Row],[Q4''2024]]</f>
        <v>-1.820962925194843E-4</v>
      </c>
    </row>
    <row r="504" spans="1:7" x14ac:dyDescent="0.45">
      <c r="A504" s="3" t="s">
        <v>371</v>
      </c>
      <c r="B504" s="2">
        <v>0</v>
      </c>
      <c r="C504" s="2">
        <v>0</v>
      </c>
      <c r="D504" s="2">
        <v>0</v>
      </c>
      <c r="E504" s="2">
        <v>1.820962925194843E-4</v>
      </c>
      <c r="F504" s="2">
        <f>VLOOKUP(Share5[[#This Row],[Station]],'[2]Reach and Share'!$A$1:$C$562,3,0)</f>
        <v>0</v>
      </c>
      <c r="G504" s="2">
        <f>Share5[[#This Row],[Q1''2025]]-Share5[[#This Row],[Q4''2024]]</f>
        <v>-1.820962925194843E-4</v>
      </c>
    </row>
    <row r="505" spans="1:7" x14ac:dyDescent="0.45">
      <c r="A505" s="3" t="s">
        <v>395</v>
      </c>
      <c r="B505" s="2">
        <v>0</v>
      </c>
      <c r="C505" s="2">
        <v>0</v>
      </c>
      <c r="D505" s="2">
        <v>1.030068180703389E-3</v>
      </c>
      <c r="E505" s="2">
        <v>1.820962925194843E-4</v>
      </c>
      <c r="F505" s="2">
        <f>VLOOKUP(Share5[[#This Row],[Station]],'[2]Reach and Share'!$A$1:$C$562,3,0)</f>
        <v>0</v>
      </c>
      <c r="G505" s="2">
        <f>Share5[[#This Row],[Q1''2025]]-Share5[[#This Row],[Q4''2024]]</f>
        <v>-1.820962925194843E-4</v>
      </c>
    </row>
    <row r="506" spans="1:7" x14ac:dyDescent="0.45">
      <c r="A506" s="3" t="s">
        <v>391</v>
      </c>
      <c r="B506" s="2">
        <v>0</v>
      </c>
      <c r="C506" s="2">
        <v>0</v>
      </c>
      <c r="D506" s="2">
        <v>0</v>
      </c>
      <c r="E506" s="2">
        <v>1.820962925194843E-4</v>
      </c>
      <c r="F506" s="2">
        <f>VLOOKUP(Share5[[#This Row],[Station]],'[2]Reach and Share'!$A$1:$C$562,3,0)</f>
        <v>0</v>
      </c>
      <c r="G506" s="2">
        <f>Share5[[#This Row],[Q1''2025]]-Share5[[#This Row],[Q4''2024]]</f>
        <v>-1.820962925194843E-4</v>
      </c>
    </row>
    <row r="507" spans="1:7" x14ac:dyDescent="0.45">
      <c r="A507" s="3" t="s">
        <v>72</v>
      </c>
      <c r="B507" s="2">
        <v>0</v>
      </c>
      <c r="C507" s="2">
        <v>2.1716074945709808E-3</v>
      </c>
      <c r="D507" s="2">
        <v>0</v>
      </c>
      <c r="E507" s="2">
        <v>3.2777332653507178E-4</v>
      </c>
      <c r="F507" s="2">
        <f>VLOOKUP(Share5[[#This Row],[Station]],'[2]Reach and Share'!$A$1:$C$562,3,0)</f>
        <v>0</v>
      </c>
      <c r="G507" s="2">
        <f>Share5[[#This Row],[Q1''2025]]-Share5[[#This Row],[Q4''2024]]</f>
        <v>-3.2777332653507178E-4</v>
      </c>
    </row>
    <row r="508" spans="1:7" x14ac:dyDescent="0.45">
      <c r="A508" s="3" t="s">
        <v>44</v>
      </c>
      <c r="B508" s="2">
        <v>0</v>
      </c>
      <c r="C508" s="2">
        <v>0</v>
      </c>
      <c r="D508" s="2">
        <v>0</v>
      </c>
      <c r="E508" s="2">
        <v>3.641925850389686E-4</v>
      </c>
      <c r="F508" s="2">
        <f>VLOOKUP(Share5[[#This Row],[Station]],'[2]Reach and Share'!$A$1:$C$562,3,0)</f>
        <v>0</v>
      </c>
      <c r="G508" s="2">
        <f>Share5[[#This Row],[Q1''2025]]-Share5[[#This Row],[Q4''2024]]</f>
        <v>-3.641925850389686E-4</v>
      </c>
    </row>
    <row r="509" spans="1:7" x14ac:dyDescent="0.45">
      <c r="A509" s="3" t="s">
        <v>142</v>
      </c>
      <c r="B509" s="2">
        <v>0</v>
      </c>
      <c r="C509" s="2">
        <v>0</v>
      </c>
      <c r="D509" s="2">
        <v>0</v>
      </c>
      <c r="E509" s="2">
        <v>3.641925850389686E-4</v>
      </c>
      <c r="F509" s="2">
        <f>VLOOKUP(Share5[[#This Row],[Station]],'[2]Reach and Share'!$A$1:$C$562,3,0)</f>
        <v>0</v>
      </c>
      <c r="G509" s="2">
        <f>Share5[[#This Row],[Q1''2025]]-Share5[[#This Row],[Q4''2024]]</f>
        <v>-3.641925850389686E-4</v>
      </c>
    </row>
    <row r="510" spans="1:7" x14ac:dyDescent="0.45">
      <c r="A510" s="3" t="s">
        <v>168</v>
      </c>
      <c r="B510" s="2">
        <v>9.4301495352283442E-4</v>
      </c>
      <c r="C510" s="2">
        <v>0</v>
      </c>
      <c r="D510" s="2">
        <v>0</v>
      </c>
      <c r="E510" s="2">
        <v>4.734503605506592E-4</v>
      </c>
      <c r="F510" s="2">
        <f>VLOOKUP(Share5[[#This Row],[Station]],'[2]Reach and Share'!$A$1:$C$562,3,0)</f>
        <v>0</v>
      </c>
      <c r="G510" s="2">
        <f>Share5[[#This Row],[Q1''2025]]-Share5[[#This Row],[Q4''2024]]</f>
        <v>-4.734503605506592E-4</v>
      </c>
    </row>
    <row r="511" spans="1:7" x14ac:dyDescent="0.45">
      <c r="A511" s="3" t="s">
        <v>10</v>
      </c>
      <c r="B511" s="2">
        <v>0</v>
      </c>
      <c r="C511" s="2">
        <v>0</v>
      </c>
      <c r="D511" s="2">
        <v>0</v>
      </c>
      <c r="E511" s="2">
        <v>4.734503605506592E-4</v>
      </c>
      <c r="F511" s="2">
        <f>VLOOKUP(Share5[[#This Row],[Station]],'[2]Reach and Share'!$A$1:$C$562,3,0)</f>
        <v>0</v>
      </c>
      <c r="G511" s="2">
        <f>Share5[[#This Row],[Q1''2025]]-Share5[[#This Row],[Q4''2024]]</f>
        <v>-4.734503605506592E-4</v>
      </c>
    </row>
    <row r="512" spans="1:7" x14ac:dyDescent="0.45">
      <c r="A512" s="3" t="s">
        <v>182</v>
      </c>
      <c r="B512" s="2">
        <v>0</v>
      </c>
      <c r="C512" s="2">
        <v>7.0703499823241258E-4</v>
      </c>
      <c r="D512" s="2">
        <v>5.8861038897336539E-4</v>
      </c>
      <c r="E512" s="2">
        <v>5.0986961905455613E-4</v>
      </c>
      <c r="F512" s="2">
        <f>VLOOKUP(Share5[[#This Row],[Station]],'[2]Reach and Share'!$A$1:$C$562,3,0)</f>
        <v>0</v>
      </c>
      <c r="G512" s="2">
        <f>Share5[[#This Row],[Q1''2025]]-Share5[[#This Row],[Q4''2024]]</f>
        <v>-5.0986961905455613E-4</v>
      </c>
    </row>
    <row r="513" spans="1:7" x14ac:dyDescent="0.45">
      <c r="A513" s="3" t="s">
        <v>509</v>
      </c>
      <c r="B513" s="2">
        <v>0</v>
      </c>
      <c r="C513" s="2">
        <v>0</v>
      </c>
      <c r="D513" s="2">
        <v>0</v>
      </c>
      <c r="E513" s="2">
        <v>5.0986961905455613E-4</v>
      </c>
      <c r="F513" s="2">
        <f>VLOOKUP(Share5[[#This Row],[Station]],'[2]Reach and Share'!$A$1:$C$562,3,0)</f>
        <v>0</v>
      </c>
      <c r="G513" s="2">
        <f>Share5[[#This Row],[Q1''2025]]-Share5[[#This Row],[Q4''2024]]</f>
        <v>-5.0986961905455613E-4</v>
      </c>
    </row>
    <row r="514" spans="1:7" x14ac:dyDescent="0.45">
      <c r="A514" s="3" t="s">
        <v>331</v>
      </c>
      <c r="B514" s="2">
        <v>0</v>
      </c>
      <c r="C514" s="2">
        <v>0</v>
      </c>
      <c r="D514" s="2">
        <v>0</v>
      </c>
      <c r="E514" s="2">
        <v>5.8270813606234979E-4</v>
      </c>
      <c r="F514" s="2">
        <f>VLOOKUP(Share5[[#This Row],[Station]],'[2]Reach and Share'!$A$1:$C$562,3,0)</f>
        <v>0</v>
      </c>
      <c r="G514" s="2">
        <f>Share5[[#This Row],[Q1''2025]]-Share5[[#This Row],[Q4''2024]]</f>
        <v>-5.8270813606234979E-4</v>
      </c>
    </row>
    <row r="515" spans="1:7" x14ac:dyDescent="0.45">
      <c r="A515" s="3" t="s">
        <v>369</v>
      </c>
      <c r="B515" s="2">
        <v>0</v>
      </c>
      <c r="C515" s="2">
        <v>0</v>
      </c>
      <c r="D515" s="2">
        <v>0</v>
      </c>
      <c r="E515" s="2">
        <v>5.8270813606234979E-4</v>
      </c>
      <c r="F515" s="2">
        <f>VLOOKUP(Share5[[#This Row],[Station]],'[2]Reach and Share'!$A$1:$C$562,3,0)</f>
        <v>0</v>
      </c>
      <c r="G515" s="2">
        <f>Share5[[#This Row],[Q1''2025]]-Share5[[#This Row],[Q4''2024]]</f>
        <v>-5.8270813606234979E-4</v>
      </c>
    </row>
    <row r="516" spans="1:7" x14ac:dyDescent="0.45">
      <c r="A516" s="3" t="s">
        <v>31</v>
      </c>
      <c r="B516" s="2">
        <v>0</v>
      </c>
      <c r="C516" s="2">
        <v>0</v>
      </c>
      <c r="D516" s="2">
        <v>0</v>
      </c>
      <c r="E516" s="2">
        <v>6.5554665307014355E-4</v>
      </c>
      <c r="F516" s="2">
        <f>VLOOKUP(Share5[[#This Row],[Station]],'[2]Reach and Share'!$A$1:$C$562,3,0)</f>
        <v>0</v>
      </c>
      <c r="G516" s="2">
        <f>Share5[[#This Row],[Q1''2025]]-Share5[[#This Row],[Q4''2024]]</f>
        <v>-6.5554665307014355E-4</v>
      </c>
    </row>
    <row r="517" spans="1:7" x14ac:dyDescent="0.45">
      <c r="A517" s="3" t="s">
        <v>357</v>
      </c>
      <c r="B517" s="2">
        <v>0</v>
      </c>
      <c r="C517" s="2">
        <v>0</v>
      </c>
      <c r="D517" s="2">
        <v>0</v>
      </c>
      <c r="E517" s="2">
        <v>8.7406220409352463E-4</v>
      </c>
      <c r="F517" s="2">
        <f>VLOOKUP(Share5[[#This Row],[Station]],'[2]Reach and Share'!$A$1:$C$562,3,0)</f>
        <v>0</v>
      </c>
      <c r="G517" s="2">
        <f>Share5[[#This Row],[Q1''2025]]-Share5[[#This Row],[Q4''2024]]</f>
        <v>-8.7406220409352463E-4</v>
      </c>
    </row>
    <row r="518" spans="1:7" x14ac:dyDescent="0.45">
      <c r="A518" s="3" t="s">
        <v>22</v>
      </c>
      <c r="B518" s="2">
        <v>0</v>
      </c>
      <c r="C518" s="2">
        <v>0</v>
      </c>
      <c r="D518" s="2">
        <v>4.4636287830480213E-3</v>
      </c>
      <c r="E518" s="2">
        <v>8.7406220409352463E-4</v>
      </c>
      <c r="F518" s="2">
        <f>VLOOKUP(Share5[[#This Row],[Station]],'[2]Reach and Share'!$A$1:$C$562,3,0)</f>
        <v>0</v>
      </c>
      <c r="G518" s="2">
        <f>Share5[[#This Row],[Q1''2025]]-Share5[[#This Row],[Q4''2024]]</f>
        <v>-8.7406220409352463E-4</v>
      </c>
    </row>
    <row r="519" spans="1:7" x14ac:dyDescent="0.45">
      <c r="A519" s="3" t="s">
        <v>28</v>
      </c>
      <c r="B519" s="2">
        <v>7.8584579460236198E-3</v>
      </c>
      <c r="C519" s="2">
        <v>0</v>
      </c>
      <c r="D519" s="2">
        <v>1.3488988080639619E-2</v>
      </c>
      <c r="E519" s="2">
        <v>1.4931895986597709E-3</v>
      </c>
      <c r="F519" s="2">
        <f>VLOOKUP(Share5[[#This Row],[Station]],'[2]Reach and Share'!$A$1:$C$562,3,0)</f>
        <v>0</v>
      </c>
      <c r="G519" s="2">
        <f>Share5[[#This Row],[Q1''2025]]-Share5[[#This Row],[Q4''2024]]</f>
        <v>-1.4931895986597709E-3</v>
      </c>
    </row>
    <row r="520" spans="1:7" x14ac:dyDescent="0.45">
      <c r="A520" s="3" t="s">
        <v>324</v>
      </c>
      <c r="B520" s="2">
        <v>0</v>
      </c>
      <c r="C520" s="2">
        <v>0</v>
      </c>
      <c r="D520" s="2">
        <v>7.0142738019326033E-3</v>
      </c>
      <c r="E520" s="2">
        <v>1.6024473741714619E-3</v>
      </c>
      <c r="F520" s="2">
        <f>VLOOKUP(Share5[[#This Row],[Station]],'[2]Reach and Share'!$A$1:$C$562,3,0)</f>
        <v>0</v>
      </c>
      <c r="G520" s="2">
        <f>Share5[[#This Row],[Q1''2025]]-Share5[[#This Row],[Q4''2024]]</f>
        <v>-1.6024473741714619E-3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0"/>
  <sheetViews>
    <sheetView workbookViewId="0">
      <selection activeCell="D9" sqref="D9"/>
    </sheetView>
  </sheetViews>
  <sheetFormatPr defaultRowHeight="14.25" x14ac:dyDescent="0.45"/>
  <cols>
    <col min="1" max="1" width="31.796875" bestFit="1" customWidth="1"/>
    <col min="2" max="5" width="11.73046875" style="2" bestFit="1" customWidth="1"/>
    <col min="6" max="6" width="11.73046875" style="2" customWidth="1"/>
    <col min="7" max="7" width="9.06640625" style="2"/>
  </cols>
  <sheetData>
    <row r="1" spans="1:9" x14ac:dyDescent="0.45">
      <c r="A1" s="3" t="s">
        <v>0</v>
      </c>
      <c r="B1" s="2" t="s">
        <v>527</v>
      </c>
      <c r="C1" s="2" t="s">
        <v>528</v>
      </c>
      <c r="D1" s="2" t="s">
        <v>529</v>
      </c>
      <c r="E1" s="2" t="s">
        <v>530</v>
      </c>
      <c r="F1" s="2" t="s">
        <v>531</v>
      </c>
      <c r="G1" s="2" t="s">
        <v>532</v>
      </c>
    </row>
    <row r="2" spans="1:9" x14ac:dyDescent="0.45">
      <c r="A2" s="3" t="s">
        <v>4</v>
      </c>
      <c r="B2" s="2">
        <v>1</v>
      </c>
      <c r="C2" s="2">
        <v>1</v>
      </c>
      <c r="D2" s="2">
        <v>1</v>
      </c>
      <c r="E2" s="2">
        <v>1</v>
      </c>
      <c r="F2" s="2">
        <f>VLOOKUP(Share6[[#This Row],[Station]],'[3]Reach and Share'!$A$1:$C$562,3,0)</f>
        <v>1</v>
      </c>
      <c r="G2" s="2">
        <f>Share6[[#This Row],[Q1''2025]]-Share6[[#This Row],[Q4''2024]]</f>
        <v>0</v>
      </c>
      <c r="I2">
        <v>100</v>
      </c>
    </row>
    <row r="3" spans="1:9" x14ac:dyDescent="0.45">
      <c r="A3" s="3" t="s">
        <v>5</v>
      </c>
      <c r="B3" s="2">
        <v>0.25028655641067632</v>
      </c>
      <c r="C3" s="2">
        <v>0.2633491044271713</v>
      </c>
      <c r="D3" s="2">
        <v>0.25846943869909422</v>
      </c>
      <c r="E3" s="2">
        <v>0.2074019787467937</v>
      </c>
      <c r="F3" s="2">
        <f>VLOOKUP(Share6[[#This Row],[Station]],'[3]Reach and Share'!$A$1:$C$562,3,0)</f>
        <v>0.21940410081161901</v>
      </c>
      <c r="G3" s="2">
        <f>Share6[[#This Row],[Q1''2025]]-Share6[[#This Row],[Q4''2024]]</f>
        <v>1.2002122064825316E-2</v>
      </c>
    </row>
    <row r="4" spans="1:9" x14ac:dyDescent="0.45">
      <c r="A4" s="3" t="s">
        <v>44</v>
      </c>
      <c r="B4" s="2">
        <v>9.8739151793024421E-2</v>
      </c>
      <c r="C4" s="2">
        <v>3.0669144981412641E-2</v>
      </c>
      <c r="D4" s="2">
        <v>0.109763925540261</v>
      </c>
      <c r="E4" s="2">
        <v>4.9730408836308436E-2</v>
      </c>
      <c r="F4" s="2">
        <f>VLOOKUP(Share6[[#This Row],[Station]],'[3]Reach and Share'!$A$1:$C$562,3,0)</f>
        <v>0.10017086715079029</v>
      </c>
      <c r="G4" s="2">
        <f>Share6[[#This Row],[Q1''2025]]-Share6[[#This Row],[Q4''2024]]</f>
        <v>5.0440458314481858E-2</v>
      </c>
    </row>
    <row r="5" spans="1:9" x14ac:dyDescent="0.45">
      <c r="A5" s="3" t="s">
        <v>8</v>
      </c>
      <c r="B5" s="2">
        <v>7.5241526117569998E-2</v>
      </c>
      <c r="C5" s="2">
        <v>0.1605272051368706</v>
      </c>
      <c r="D5" s="2">
        <v>0.1168247628557164</v>
      </c>
      <c r="E5" s="2">
        <v>0.11589802648798621</v>
      </c>
      <c r="F5" s="2">
        <f>VLOOKUP(Share6[[#This Row],[Station]],'[3]Reach and Share'!$A$1:$C$562,3,0)</f>
        <v>9.4724476719350692E-2</v>
      </c>
      <c r="G5" s="2">
        <f>Share6[[#This Row],[Q1''2025]]-Share6[[#This Row],[Q4''2024]]</f>
        <v>-2.1173549768635516E-2</v>
      </c>
    </row>
    <row r="6" spans="1:9" x14ac:dyDescent="0.45">
      <c r="A6" s="3" t="s">
        <v>14</v>
      </c>
      <c r="B6" s="2">
        <v>7.7779597183559842E-3</v>
      </c>
      <c r="C6" s="2">
        <v>7.0969922271037515E-3</v>
      </c>
      <c r="D6" s="2">
        <v>0.1034876257043007</v>
      </c>
      <c r="E6" s="2">
        <v>0.130188975553578</v>
      </c>
      <c r="F6" s="2">
        <f>VLOOKUP(Share6[[#This Row],[Station]],'[3]Reach and Share'!$A$1:$C$562,3,0)</f>
        <v>7.7477573686458773E-2</v>
      </c>
      <c r="G6" s="2">
        <f>Share6[[#This Row],[Q1''2025]]-Share6[[#This Row],[Q4''2024]]</f>
        <v>-5.2711401867119229E-2</v>
      </c>
    </row>
    <row r="7" spans="1:9" x14ac:dyDescent="0.45">
      <c r="A7" s="3" t="s">
        <v>6</v>
      </c>
      <c r="B7" s="2">
        <v>1.2444735549369581E-2</v>
      </c>
      <c r="C7" s="2">
        <v>4.3933761405880366E-2</v>
      </c>
      <c r="D7" s="2">
        <v>1.932815063119606E-2</v>
      </c>
      <c r="E7" s="2">
        <v>6.8785007590430811E-2</v>
      </c>
      <c r="F7" s="2">
        <f>VLOOKUP(Share6[[#This Row],[Station]],'[3]Reach and Share'!$A$1:$C$562,3,0)</f>
        <v>7.1657411362665527E-2</v>
      </c>
      <c r="G7" s="2">
        <f>Share6[[#This Row],[Q1''2025]]-Share6[[#This Row],[Q4''2024]]</f>
        <v>2.8724037722347162E-3</v>
      </c>
    </row>
    <row r="8" spans="1:9" x14ac:dyDescent="0.45">
      <c r="A8" s="3" t="s">
        <v>431</v>
      </c>
      <c r="B8" s="2">
        <v>0.1495824463730146</v>
      </c>
      <c r="C8" s="2">
        <v>0.10620141939844541</v>
      </c>
      <c r="D8" s="2">
        <v>9.1933528279010052E-2</v>
      </c>
      <c r="E8" s="2">
        <v>0.15426896299010631</v>
      </c>
      <c r="F8" s="2">
        <f>VLOOKUP(Share6[[#This Row],[Station]],'[3]Reach and Share'!$A$1:$C$562,3,0)</f>
        <v>6.8346860316104235E-2</v>
      </c>
      <c r="G8" s="2">
        <f>Share6[[#This Row],[Q1''2025]]-Share6[[#This Row],[Q4''2024]]</f>
        <v>-8.5922102674002077E-2</v>
      </c>
    </row>
    <row r="9" spans="1:9" x14ac:dyDescent="0.45">
      <c r="A9" s="3" t="s">
        <v>406</v>
      </c>
      <c r="B9" s="2">
        <v>3.3731783199606999E-2</v>
      </c>
      <c r="C9" s="2">
        <v>9.2091922946941542E-3</v>
      </c>
      <c r="D9" s="2">
        <v>4.0011411454247199E-2</v>
      </c>
      <c r="E9" s="2">
        <v>6.8052138407579963E-3</v>
      </c>
      <c r="F9" s="2">
        <f>VLOOKUP(Share6[[#This Row],[Station]],'[3]Reach and Share'!$A$1:$C$562,3,0)</f>
        <v>5.5958991883810337E-2</v>
      </c>
      <c r="G9" s="2">
        <f>Share6[[#This Row],[Q1''2025]]-Share6[[#This Row],[Q4''2024]]</f>
        <v>4.9153778043052342E-2</v>
      </c>
    </row>
    <row r="10" spans="1:9" x14ac:dyDescent="0.45">
      <c r="A10" s="3" t="s">
        <v>12</v>
      </c>
      <c r="B10" s="2">
        <v>1.891272310463403E-2</v>
      </c>
      <c r="C10" s="2">
        <v>2.8725920919229482E-3</v>
      </c>
      <c r="D10" s="2">
        <v>1.9684758576421081E-2</v>
      </c>
      <c r="E10" s="2">
        <v>3.8056849709469723E-2</v>
      </c>
      <c r="F10" s="2">
        <f>VLOOKUP(Share6[[#This Row],[Station]],'[3]Reach and Share'!$A$1:$C$562,3,0)</f>
        <v>5.2221272960273381E-2</v>
      </c>
      <c r="G10" s="2">
        <f>Share6[[#This Row],[Q1''2025]]-Share6[[#This Row],[Q4''2024]]</f>
        <v>1.4164423250803658E-2</v>
      </c>
    </row>
    <row r="11" spans="1:9" x14ac:dyDescent="0.45">
      <c r="A11" s="3" t="s">
        <v>13</v>
      </c>
      <c r="B11" s="2">
        <v>7.2048468970034385E-3</v>
      </c>
      <c r="C11" s="2">
        <v>6.7590402162892875E-4</v>
      </c>
      <c r="D11" s="2">
        <v>3.2736609371656802E-2</v>
      </c>
      <c r="E11" s="2">
        <v>1.9368685546772759E-2</v>
      </c>
      <c r="F11" s="2">
        <f>VLOOKUP(Share6[[#This Row],[Station]],'[3]Reach and Share'!$A$1:$C$562,3,0)</f>
        <v>2.9794959419051689E-2</v>
      </c>
      <c r="G11" s="2">
        <f>Share6[[#This Row],[Q1''2025]]-Share6[[#This Row],[Q4''2024]]</f>
        <v>1.0426273872278929E-2</v>
      </c>
    </row>
    <row r="12" spans="1:9" x14ac:dyDescent="0.45">
      <c r="A12" s="3" t="s">
        <v>17</v>
      </c>
      <c r="B12" s="2">
        <v>1.391845423284755E-3</v>
      </c>
      <c r="C12" s="2">
        <v>1.444744846231835E-2</v>
      </c>
      <c r="D12" s="2">
        <v>2.3536124384851299E-3</v>
      </c>
      <c r="E12" s="2">
        <v>1.8321729571271531E-3</v>
      </c>
      <c r="F12" s="2">
        <f>VLOOKUP(Share6[[#This Row],[Station]],'[3]Reach and Share'!$A$1:$C$562,3,0)</f>
        <v>2.675138829560017E-2</v>
      </c>
      <c r="G12" s="2">
        <f>Share6[[#This Row],[Q1''2025]]-Share6[[#This Row],[Q4''2024]]</f>
        <v>2.4919215338473018E-2</v>
      </c>
    </row>
    <row r="13" spans="1:9" x14ac:dyDescent="0.45">
      <c r="A13" s="3" t="s">
        <v>301</v>
      </c>
      <c r="B13" s="2">
        <v>5.100704110037662E-2</v>
      </c>
      <c r="C13" s="2">
        <v>2.1459952686718478E-2</v>
      </c>
      <c r="D13" s="2">
        <v>4.6359032879252554E-2</v>
      </c>
      <c r="E13" s="2">
        <v>6.7005182432078739E-3</v>
      </c>
      <c r="F13" s="2">
        <f>VLOOKUP(Share6[[#This Row],[Station]],'[3]Reach and Share'!$A$1:$C$562,3,0)</f>
        <v>2.5363092695429301E-2</v>
      </c>
      <c r="G13" s="2">
        <f>Share6[[#This Row],[Q1''2025]]-Share6[[#This Row],[Q4''2024]]</f>
        <v>1.8662574452221428E-2</v>
      </c>
    </row>
    <row r="14" spans="1:9" x14ac:dyDescent="0.45">
      <c r="A14" s="3" t="s">
        <v>376</v>
      </c>
      <c r="B14" s="2">
        <v>1.129850990666448E-2</v>
      </c>
      <c r="C14" s="2">
        <v>5.5762081784386623E-3</v>
      </c>
      <c r="D14" s="2">
        <v>8.0593395620854429E-3</v>
      </c>
      <c r="E14" s="2">
        <v>9.8413861697115631E-3</v>
      </c>
      <c r="F14" s="2">
        <f>VLOOKUP(Share6[[#This Row],[Station]],'[3]Reach and Share'!$A$1:$C$562,3,0)</f>
        <v>2.4882528833831699E-2</v>
      </c>
      <c r="G14" s="2">
        <f>Share6[[#This Row],[Q1''2025]]-Share6[[#This Row],[Q4''2024]]</f>
        <v>1.5041142664120136E-2</v>
      </c>
    </row>
    <row r="15" spans="1:9" x14ac:dyDescent="0.45">
      <c r="A15" s="3" t="s">
        <v>7</v>
      </c>
      <c r="B15" s="2">
        <v>2.93925004093663E-2</v>
      </c>
      <c r="C15" s="2">
        <v>3.3288273065224742E-2</v>
      </c>
      <c r="D15" s="2">
        <v>4.4362028385992437E-2</v>
      </c>
      <c r="E15" s="2">
        <v>4.1878239020049212E-4</v>
      </c>
      <c r="F15" s="2">
        <f>VLOOKUP(Share6[[#This Row],[Station]],'[3]Reach and Share'!$A$1:$C$562,3,0)</f>
        <v>2.231952157197779E-2</v>
      </c>
      <c r="G15" s="2">
        <f>Share6[[#This Row],[Q1''2025]]-Share6[[#This Row],[Q4''2024]]</f>
        <v>2.1900739181777297E-2</v>
      </c>
    </row>
    <row r="16" spans="1:9" x14ac:dyDescent="0.45">
      <c r="A16" s="3" t="s">
        <v>425</v>
      </c>
      <c r="B16" s="2">
        <v>9.4154249222204028E-3</v>
      </c>
      <c r="C16" s="2">
        <v>2.1966880702940183E-2</v>
      </c>
      <c r="D16" s="2">
        <v>1.8900221096926038E-2</v>
      </c>
      <c r="E16" s="2">
        <v>1.450034026069204E-2</v>
      </c>
      <c r="F16" s="2">
        <f>VLOOKUP(Share6[[#This Row],[Station]],'[3]Reach and Share'!$A$1:$C$562,3,0)</f>
        <v>1.5484835540367361E-2</v>
      </c>
      <c r="G16" s="2">
        <f>Share6[[#This Row],[Q1''2025]]-Share6[[#This Row],[Q4''2024]]</f>
        <v>9.8449527967532126E-4</v>
      </c>
    </row>
    <row r="17" spans="1:7" x14ac:dyDescent="0.45">
      <c r="A17" s="3" t="s">
        <v>358</v>
      </c>
      <c r="B17" s="2">
        <v>7.1639102669068283E-2</v>
      </c>
      <c r="C17" s="2">
        <v>0.1645826292666441</v>
      </c>
      <c r="D17" s="2">
        <v>8.2019827401754505E-3</v>
      </c>
      <c r="E17" s="2">
        <v>2.8477202533633471E-2</v>
      </c>
      <c r="F17" s="2">
        <f>VLOOKUP(Share6[[#This Row],[Station]],'[3]Reach and Share'!$A$1:$C$562,3,0)</f>
        <v>1.4897479709525841E-2</v>
      </c>
      <c r="G17" s="2">
        <f>Share6[[#This Row],[Q1''2025]]-Share6[[#This Row],[Q4''2024]]</f>
        <v>-1.357972282410763E-2</v>
      </c>
    </row>
    <row r="18" spans="1:7" x14ac:dyDescent="0.45">
      <c r="A18" s="3" t="s">
        <v>48</v>
      </c>
      <c r="B18" s="2">
        <v>0</v>
      </c>
      <c r="C18" s="2">
        <v>1.1490368367691789E-2</v>
      </c>
      <c r="D18" s="2">
        <v>0</v>
      </c>
      <c r="E18" s="2">
        <v>1.5180861644767841E-3</v>
      </c>
      <c r="F18" s="2">
        <f>VLOOKUP(Share6[[#This Row],[Station]],'[3]Reach and Share'!$A$1:$C$562,3,0)</f>
        <v>8.5967535241349858E-3</v>
      </c>
      <c r="G18" s="2">
        <f>Share6[[#This Row],[Q1''2025]]-Share6[[#This Row],[Q4''2024]]</f>
        <v>7.078667359658202E-3</v>
      </c>
    </row>
    <row r="19" spans="1:7" x14ac:dyDescent="0.45">
      <c r="A19" s="3" t="s">
        <v>11</v>
      </c>
      <c r="B19" s="2">
        <v>2.636318978221713E-2</v>
      </c>
      <c r="C19" s="2">
        <v>4.3342345386955049E-2</v>
      </c>
      <c r="D19" s="2">
        <v>2.6032380001426429E-2</v>
      </c>
      <c r="E19" s="2">
        <v>1.7484164790870539E-2</v>
      </c>
      <c r="F19" s="2">
        <f>VLOOKUP(Share6[[#This Row],[Station]],'[3]Reach and Share'!$A$1:$C$562,3,0)</f>
        <v>7.5822298163178122E-3</v>
      </c>
      <c r="G19" s="2">
        <f>Share6[[#This Row],[Q1''2025]]-Share6[[#This Row],[Q4''2024]]</f>
        <v>-9.9019349745527278E-3</v>
      </c>
    </row>
    <row r="20" spans="1:7" x14ac:dyDescent="0.45">
      <c r="A20" s="3" t="s">
        <v>297</v>
      </c>
      <c r="B20" s="2">
        <v>1.1052890126084821E-2</v>
      </c>
      <c r="C20" s="2">
        <v>0</v>
      </c>
      <c r="D20" s="2">
        <v>4.7072248769702589E-3</v>
      </c>
      <c r="E20" s="2">
        <v>9.2655603831858866E-3</v>
      </c>
      <c r="F20" s="2">
        <f>VLOOKUP(Share6[[#This Row],[Station]],'[3]Reach and Share'!$A$1:$C$562,3,0)</f>
        <v>7.2618539085860748E-3</v>
      </c>
      <c r="G20" s="2">
        <f>Share6[[#This Row],[Q1''2025]]-Share6[[#This Row],[Q4''2024]]</f>
        <v>-2.0037064745998118E-3</v>
      </c>
    </row>
    <row r="21" spans="1:7" x14ac:dyDescent="0.45">
      <c r="A21" s="3" t="s">
        <v>309</v>
      </c>
      <c r="B21" s="2">
        <v>1.1052890126084821E-2</v>
      </c>
      <c r="C21" s="2">
        <v>0</v>
      </c>
      <c r="D21" s="2">
        <v>3.5660794522501958E-3</v>
      </c>
      <c r="E21" s="2">
        <v>0</v>
      </c>
      <c r="F21" s="2">
        <f>VLOOKUP(Share6[[#This Row],[Station]],'[3]Reach and Share'!$A$1:$C$562,3,0)</f>
        <v>5.2328064929517302E-3</v>
      </c>
      <c r="G21" s="2">
        <f>Share6[[#This Row],[Q1''2025]]-Share6[[#This Row],[Q4''2024]]</f>
        <v>5.2328064929517302E-3</v>
      </c>
    </row>
    <row r="22" spans="1:7" x14ac:dyDescent="0.45">
      <c r="A22" s="3" t="s">
        <v>102</v>
      </c>
      <c r="B22" s="2">
        <v>2.7018175863762887E-3</v>
      </c>
      <c r="C22" s="2">
        <v>2.196688070294018E-3</v>
      </c>
      <c r="D22" s="2">
        <v>2.4249340275301328E-3</v>
      </c>
      <c r="E22" s="2">
        <v>3.559650316704183E-3</v>
      </c>
      <c r="F22" s="2">
        <f>VLOOKUP(Share6[[#This Row],[Station]],'[3]Reach and Share'!$A$1:$C$562,3,0)</f>
        <v>5.0192225544639039E-3</v>
      </c>
      <c r="G22" s="2">
        <f>Share6[[#This Row],[Q1''2025]]-Share6[[#This Row],[Q4''2024]]</f>
        <v>1.4595722377597209E-3</v>
      </c>
    </row>
    <row r="23" spans="1:7" x14ac:dyDescent="0.45">
      <c r="A23" s="3" t="s">
        <v>19</v>
      </c>
      <c r="B23" s="2">
        <v>3.4386769281152768E-3</v>
      </c>
      <c r="C23" s="2">
        <v>1.098344035147009E-3</v>
      </c>
      <c r="D23" s="2">
        <v>1.4977533699450821E-3</v>
      </c>
      <c r="E23" s="2">
        <v>3.7690415118044277E-3</v>
      </c>
      <c r="F23" s="2">
        <f>VLOOKUP(Share6[[#This Row],[Station]],'[3]Reach and Share'!$A$1:$C$562,3,0)</f>
        <v>5.0192225544639039E-3</v>
      </c>
      <c r="G23" s="2">
        <f>Share6[[#This Row],[Q1''2025]]-Share6[[#This Row],[Q4''2024]]</f>
        <v>1.2501810426594762E-3</v>
      </c>
    </row>
    <row r="24" spans="1:7" x14ac:dyDescent="0.45">
      <c r="A24" s="3" t="s">
        <v>421</v>
      </c>
      <c r="B24" s="2">
        <v>0</v>
      </c>
      <c r="C24" s="2">
        <v>0</v>
      </c>
      <c r="D24" s="2">
        <v>0</v>
      </c>
      <c r="E24" s="2">
        <v>5.2347798775061508E-4</v>
      </c>
      <c r="F24" s="2">
        <f>VLOOKUP(Share6[[#This Row],[Station]],'[3]Reach and Share'!$A$1:$C$562,3,0)</f>
        <v>3.8979068774028188E-3</v>
      </c>
      <c r="G24" s="2">
        <f>Share6[[#This Row],[Q1''2025]]-Share6[[#This Row],[Q4''2024]]</f>
        <v>3.374428889652204E-3</v>
      </c>
    </row>
    <row r="25" spans="1:7" x14ac:dyDescent="0.45">
      <c r="A25" s="3" t="s">
        <v>489</v>
      </c>
      <c r="B25" s="2">
        <v>0</v>
      </c>
      <c r="C25" s="2">
        <v>0</v>
      </c>
      <c r="D25" s="2">
        <v>4.992511233150275E-4</v>
      </c>
      <c r="E25" s="2">
        <v>0</v>
      </c>
      <c r="F25" s="2">
        <f>VLOOKUP(Share6[[#This Row],[Station]],'[3]Reach and Share'!$A$1:$C$562,3,0)</f>
        <v>3.630926954293037E-3</v>
      </c>
      <c r="G25" s="2">
        <f>Share6[[#This Row],[Q1''2025]]-Share6[[#This Row],[Q4''2024]]</f>
        <v>3.630926954293037E-3</v>
      </c>
    </row>
    <row r="26" spans="1:7" x14ac:dyDescent="0.45">
      <c r="A26" s="3" t="s">
        <v>49</v>
      </c>
      <c r="B26" s="2">
        <v>0</v>
      </c>
      <c r="C26" s="2">
        <v>6.5055762081784388E-3</v>
      </c>
      <c r="D26" s="2">
        <v>0</v>
      </c>
      <c r="E26" s="2">
        <v>0</v>
      </c>
      <c r="F26" s="2">
        <f>VLOOKUP(Share6[[#This Row],[Station]],'[3]Reach and Share'!$A$1:$C$562,3,0)</f>
        <v>3.203759077317386E-3</v>
      </c>
      <c r="G26" s="2">
        <f>Share6[[#This Row],[Q1''2025]]-Share6[[#This Row],[Q4''2024]]</f>
        <v>3.203759077317386E-3</v>
      </c>
    </row>
    <row r="27" spans="1:7" x14ac:dyDescent="0.45">
      <c r="A27" s="3" t="s">
        <v>58</v>
      </c>
      <c r="B27" s="2">
        <v>0</v>
      </c>
      <c r="C27" s="2">
        <v>4.3088881378844203E-3</v>
      </c>
      <c r="D27" s="2">
        <v>0</v>
      </c>
      <c r="E27" s="2">
        <v>5.2347798775061508E-4</v>
      </c>
      <c r="F27" s="2">
        <f>VLOOKUP(Share6[[#This Row],[Station]],'[3]Reach and Share'!$A$1:$C$562,3,0)</f>
        <v>3.1503630926954288E-3</v>
      </c>
      <c r="G27" s="2">
        <f>Share6[[#This Row],[Q1''2025]]-Share6[[#This Row],[Q4''2024]]</f>
        <v>2.6268851049448139E-3</v>
      </c>
    </row>
    <row r="28" spans="1:7" x14ac:dyDescent="0.45">
      <c r="A28" s="3" t="s">
        <v>383</v>
      </c>
      <c r="B28" s="2">
        <v>0</v>
      </c>
      <c r="C28" s="2">
        <v>0</v>
      </c>
      <c r="D28" s="2">
        <v>0</v>
      </c>
      <c r="E28" s="2">
        <v>0</v>
      </c>
      <c r="F28" s="2">
        <f>VLOOKUP(Share6[[#This Row],[Station]],'[3]Reach and Share'!$A$1:$C$562,3,0)</f>
        <v>1.9756514310123878E-3</v>
      </c>
      <c r="G28" s="2">
        <f>Share6[[#This Row],[Q1''2025]]-Share6[[#This Row],[Q4''2024]]</f>
        <v>1.9756514310123878E-3</v>
      </c>
    </row>
    <row r="29" spans="1:7" x14ac:dyDescent="0.45">
      <c r="A29" s="3" t="s">
        <v>396</v>
      </c>
      <c r="B29" s="2">
        <v>0</v>
      </c>
      <c r="C29" s="2">
        <v>0</v>
      </c>
      <c r="D29" s="2">
        <v>0</v>
      </c>
      <c r="E29" s="2">
        <v>0</v>
      </c>
      <c r="F29" s="2">
        <f>VLOOKUP(Share6[[#This Row],[Station]],'[3]Reach and Share'!$A$1:$C$562,3,0)</f>
        <v>1.228107646304998E-3</v>
      </c>
      <c r="G29" s="2">
        <f>Share6[[#This Row],[Q1''2025]]-Share6[[#This Row],[Q4''2024]]</f>
        <v>1.228107646304998E-3</v>
      </c>
    </row>
    <row r="30" spans="1:7" x14ac:dyDescent="0.45">
      <c r="A30" s="3" t="s">
        <v>33</v>
      </c>
      <c r="B30" s="2">
        <v>0</v>
      </c>
      <c r="C30" s="2">
        <v>0</v>
      </c>
      <c r="D30" s="2">
        <v>0</v>
      </c>
      <c r="E30" s="2">
        <v>0</v>
      </c>
      <c r="F30" s="2">
        <f>VLOOKUP(Share6[[#This Row],[Station]],'[3]Reach and Share'!$A$1:$C$562,3,0)</f>
        <v>1.174711661683041E-3</v>
      </c>
      <c r="G30" s="2">
        <f>Share6[[#This Row],[Q1''2025]]-Share6[[#This Row],[Q4''2024]]</f>
        <v>1.174711661683041E-3</v>
      </c>
    </row>
    <row r="31" spans="1:7" x14ac:dyDescent="0.45">
      <c r="A31" s="3" t="s">
        <v>386</v>
      </c>
      <c r="B31" s="2">
        <v>0</v>
      </c>
      <c r="C31" s="2">
        <v>0</v>
      </c>
      <c r="D31" s="2">
        <v>0</v>
      </c>
      <c r="E31" s="2">
        <v>0</v>
      </c>
      <c r="F31" s="2">
        <f>VLOOKUP(Share6[[#This Row],[Station]],'[3]Reach and Share'!$A$1:$C$562,3,0)</f>
        <v>1.0679196924391289E-3</v>
      </c>
      <c r="G31" s="2">
        <f>Share6[[#This Row],[Q1''2025]]-Share6[[#This Row],[Q4''2024]]</f>
        <v>1.0679196924391289E-3</v>
      </c>
    </row>
    <row r="32" spans="1:7" x14ac:dyDescent="0.45">
      <c r="A32" s="3" t="s">
        <v>39</v>
      </c>
      <c r="B32" s="2">
        <v>0</v>
      </c>
      <c r="C32" s="2">
        <v>0</v>
      </c>
      <c r="D32" s="2">
        <v>0</v>
      </c>
      <c r="E32" s="2">
        <v>0</v>
      </c>
      <c r="F32" s="2">
        <f>VLOOKUP(Share6[[#This Row],[Station]],'[3]Reach and Share'!$A$1:$C$562,3,0)</f>
        <v>9.0773173857325935E-4</v>
      </c>
      <c r="G32" s="2">
        <f>Share6[[#This Row],[Q1''2025]]-Share6[[#This Row],[Q4''2024]]</f>
        <v>9.0773173857325935E-4</v>
      </c>
    </row>
    <row r="33" spans="1:7" x14ac:dyDescent="0.45">
      <c r="A33" s="3" t="s">
        <v>295</v>
      </c>
      <c r="B33" s="2">
        <v>0</v>
      </c>
      <c r="C33" s="2">
        <v>3.210544102737412E-3</v>
      </c>
      <c r="D33" s="2">
        <v>6.4189430140503521E-4</v>
      </c>
      <c r="E33" s="2">
        <v>3.1408679265036899E-4</v>
      </c>
      <c r="F33" s="2">
        <f>VLOOKUP(Share6[[#This Row],[Station]],'[3]Reach and Share'!$A$1:$C$562,3,0)</f>
        <v>9.0773173857325935E-4</v>
      </c>
      <c r="G33" s="2">
        <f>Share6[[#This Row],[Q1''2025]]-Share6[[#This Row],[Q4''2024]]</f>
        <v>5.9364494592289031E-4</v>
      </c>
    </row>
    <row r="34" spans="1:7" x14ac:dyDescent="0.45">
      <c r="A34" s="3" t="s">
        <v>494</v>
      </c>
      <c r="B34" s="2">
        <v>0</v>
      </c>
      <c r="C34" s="2">
        <v>0</v>
      </c>
      <c r="D34" s="2">
        <v>0</v>
      </c>
      <c r="E34" s="2">
        <v>0</v>
      </c>
      <c r="F34" s="2">
        <f>VLOOKUP(Share6[[#This Row],[Station]],'[3]Reach and Share'!$A$1:$C$562,3,0)</f>
        <v>8.5433575395130288E-4</v>
      </c>
      <c r="G34" s="2">
        <f>Share6[[#This Row],[Q1''2025]]-Share6[[#This Row],[Q4''2024]]</f>
        <v>8.5433575395130288E-4</v>
      </c>
    </row>
    <row r="35" spans="1:7" x14ac:dyDescent="0.45">
      <c r="A35" s="3" t="s">
        <v>43</v>
      </c>
      <c r="B35" s="2">
        <v>1.4737186834779762E-3</v>
      </c>
      <c r="C35" s="2">
        <v>0</v>
      </c>
      <c r="D35" s="2">
        <v>1.64752870693959E-2</v>
      </c>
      <c r="E35" s="2">
        <v>0</v>
      </c>
      <c r="F35" s="2">
        <f>VLOOKUP(Share6[[#This Row],[Station]],'[3]Reach and Share'!$A$1:$C$562,3,0)</f>
        <v>8.009397693293464E-4</v>
      </c>
      <c r="G35" s="2">
        <f>Share6[[#This Row],[Q1''2025]]-Share6[[#This Row],[Q4''2024]]</f>
        <v>8.009397693293464E-4</v>
      </c>
    </row>
    <row r="36" spans="1:7" x14ac:dyDescent="0.45">
      <c r="A36" s="3" t="s">
        <v>30</v>
      </c>
      <c r="B36" s="2">
        <v>2.5380710659898484E-2</v>
      </c>
      <c r="C36" s="2">
        <v>0</v>
      </c>
      <c r="D36" s="2">
        <v>5.8483703016903206E-3</v>
      </c>
      <c r="E36" s="2">
        <v>1.361042768151599E-3</v>
      </c>
      <c r="F36" s="2">
        <f>VLOOKUP(Share6[[#This Row],[Station]],'[3]Reach and Share'!$A$1:$C$562,3,0)</f>
        <v>7.4754378470739003E-4</v>
      </c>
      <c r="G36" s="2">
        <f>Share6[[#This Row],[Q1''2025]]-Share6[[#This Row],[Q4''2024]]</f>
        <v>-6.1349898344420896E-4</v>
      </c>
    </row>
    <row r="37" spans="1:7" x14ac:dyDescent="0.45">
      <c r="A37" s="3" t="s">
        <v>133</v>
      </c>
      <c r="B37" s="2">
        <v>0</v>
      </c>
      <c r="C37" s="2">
        <v>4.3088881378844203E-3</v>
      </c>
      <c r="D37" s="2">
        <v>4.4219385207902428E-3</v>
      </c>
      <c r="E37" s="2">
        <v>2.6173899387530749E-4</v>
      </c>
      <c r="F37" s="2">
        <f>VLOOKUP(Share6[[#This Row],[Station]],'[3]Reach and Share'!$A$1:$C$562,3,0)</f>
        <v>5.8735583084152071E-4</v>
      </c>
      <c r="G37" s="2">
        <f>Share6[[#This Row],[Q1''2025]]-Share6[[#This Row],[Q4''2024]]</f>
        <v>3.2561683696621322E-4</v>
      </c>
    </row>
    <row r="38" spans="1:7" x14ac:dyDescent="0.45">
      <c r="A38" s="3" t="s">
        <v>369</v>
      </c>
      <c r="B38" s="2">
        <v>0</v>
      </c>
      <c r="C38" s="2">
        <v>0</v>
      </c>
      <c r="D38" s="2">
        <v>1.1696740603380639E-2</v>
      </c>
      <c r="E38" s="2">
        <v>9.1608647856357642E-3</v>
      </c>
      <c r="F38" s="2">
        <f>VLOOKUP(Share6[[#This Row],[Station]],'[3]Reach and Share'!$A$1:$C$562,3,0)</f>
        <v>5.3395984621956434E-4</v>
      </c>
      <c r="G38" s="2">
        <f>Share6[[#This Row],[Q1''2025]]-Share6[[#This Row],[Q4''2024]]</f>
        <v>-8.6269049394162006E-3</v>
      </c>
    </row>
    <row r="39" spans="1:7" x14ac:dyDescent="0.45">
      <c r="A39" s="3" t="s">
        <v>516</v>
      </c>
      <c r="B39" s="2">
        <v>0</v>
      </c>
      <c r="C39" s="2">
        <v>0</v>
      </c>
      <c r="D39" s="2">
        <v>0</v>
      </c>
      <c r="E39" s="2">
        <v>2.4603465424278912E-3</v>
      </c>
      <c r="F39" s="2">
        <f>VLOOKUP(Share6[[#This Row],[Station]],'[3]Reach and Share'!$A$1:$C$562,3,0)</f>
        <v>4.2716787697565138E-4</v>
      </c>
      <c r="G39" s="2">
        <f>Share6[[#This Row],[Q1''2025]]-Share6[[#This Row],[Q4''2024]]</f>
        <v>-2.0331786654522398E-3</v>
      </c>
    </row>
    <row r="40" spans="1:7" x14ac:dyDescent="0.45">
      <c r="A40" s="3" t="s">
        <v>497</v>
      </c>
      <c r="B40" s="2">
        <v>0</v>
      </c>
      <c r="C40" s="2">
        <v>0</v>
      </c>
      <c r="D40" s="2">
        <v>0</v>
      </c>
      <c r="E40" s="2">
        <v>0</v>
      </c>
      <c r="F40" s="2">
        <f>VLOOKUP(Share6[[#This Row],[Station]],'[3]Reach and Share'!$A$1:$C$562,3,0)</f>
        <v>3.2037590773173848E-4</v>
      </c>
      <c r="G40" s="2">
        <f>Share6[[#This Row],[Q1''2025]]-Share6[[#This Row],[Q4''2024]]</f>
        <v>3.2037590773173848E-4</v>
      </c>
    </row>
    <row r="41" spans="1:7" x14ac:dyDescent="0.45">
      <c r="A41" s="3" t="s">
        <v>324</v>
      </c>
      <c r="B41" s="2">
        <v>0</v>
      </c>
      <c r="C41" s="2">
        <v>0</v>
      </c>
      <c r="D41" s="2">
        <v>0</v>
      </c>
      <c r="E41" s="2">
        <v>0</v>
      </c>
      <c r="F41" s="2">
        <f>VLOOKUP(Share6[[#This Row],[Station]],'[3]Reach and Share'!$A$1:$C$562,3,0)</f>
        <v>2.1358393848782569E-4</v>
      </c>
      <c r="G41" s="2">
        <f>Share6[[#This Row],[Q1''2025]]-Share6[[#This Row],[Q4''2024]]</f>
        <v>2.1358393848782569E-4</v>
      </c>
    </row>
    <row r="42" spans="1:7" x14ac:dyDescent="0.45">
      <c r="A42" s="3" t="s">
        <v>106</v>
      </c>
      <c r="B42" s="2">
        <v>4.3965940723759617E-2</v>
      </c>
      <c r="C42" s="2">
        <v>1.4362960459614741E-3</v>
      </c>
      <c r="D42" s="2">
        <v>0</v>
      </c>
      <c r="E42" s="2">
        <v>6.9622572370831807E-3</v>
      </c>
      <c r="F42" s="2">
        <f>VLOOKUP(Share6[[#This Row],[Station]],'[3]Reach and Share'!$A$1:$C$562,3,0)</f>
        <v>2.1358393848782569E-4</v>
      </c>
      <c r="G42" s="2">
        <f>Share6[[#This Row],[Q1''2025]]-Share6[[#This Row],[Q4''2024]]</f>
        <v>-6.7486732985953552E-3</v>
      </c>
    </row>
    <row r="43" spans="1:7" x14ac:dyDescent="0.45">
      <c r="A43" s="3" t="s">
        <v>186</v>
      </c>
      <c r="B43" s="2">
        <v>0</v>
      </c>
      <c r="C43" s="2">
        <v>0</v>
      </c>
      <c r="D43" s="2">
        <v>0</v>
      </c>
      <c r="E43" s="2">
        <v>0</v>
      </c>
      <c r="F43" s="2">
        <f>VLOOKUP(Share6[[#This Row],[Station]],'[3]Reach and Share'!$A$1:$C$562,3,0)</f>
        <v>0</v>
      </c>
      <c r="G43" s="2">
        <f>Share6[[#This Row],[Q1''2025]]-Share6[[#This Row],[Q4''2024]]</f>
        <v>0</v>
      </c>
    </row>
    <row r="44" spans="1:7" x14ac:dyDescent="0.45">
      <c r="A44" s="3" t="s">
        <v>361</v>
      </c>
      <c r="B44" s="2">
        <v>0</v>
      </c>
      <c r="C44" s="2">
        <v>0</v>
      </c>
      <c r="D44" s="2">
        <v>0</v>
      </c>
      <c r="E44" s="2">
        <v>0</v>
      </c>
      <c r="F44" s="2">
        <f>VLOOKUP(Share6[[#This Row],[Station]],'[3]Reach and Share'!$A$1:$C$562,3,0)</f>
        <v>0</v>
      </c>
      <c r="G44" s="2">
        <f>Share6[[#This Row],[Q1''2025]]-Share6[[#This Row],[Q4''2024]]</f>
        <v>0</v>
      </c>
    </row>
    <row r="45" spans="1:7" x14ac:dyDescent="0.45">
      <c r="A45" s="3" t="s">
        <v>341</v>
      </c>
      <c r="B45" s="2">
        <v>0</v>
      </c>
      <c r="C45" s="2">
        <v>0</v>
      </c>
      <c r="D45" s="2">
        <v>0</v>
      </c>
      <c r="E45" s="2">
        <v>0</v>
      </c>
      <c r="F45" s="2">
        <f>VLOOKUP(Share6[[#This Row],[Station]],'[3]Reach and Share'!$A$1:$C$562,3,0)</f>
        <v>0</v>
      </c>
      <c r="G45" s="2">
        <f>Share6[[#This Row],[Q1''2025]]-Share6[[#This Row],[Q4''2024]]</f>
        <v>0</v>
      </c>
    </row>
    <row r="46" spans="1:7" x14ac:dyDescent="0.45">
      <c r="A46" s="3" t="s">
        <v>457</v>
      </c>
      <c r="B46" s="2">
        <v>0</v>
      </c>
      <c r="C46" s="2">
        <v>0</v>
      </c>
      <c r="D46" s="2">
        <v>0</v>
      </c>
      <c r="E46" s="2">
        <v>0</v>
      </c>
      <c r="F46" s="2">
        <f>VLOOKUP(Share6[[#This Row],[Station]],'[3]Reach and Share'!$A$1:$C$562,3,0)</f>
        <v>0</v>
      </c>
      <c r="G46" s="2">
        <f>Share6[[#This Row],[Q1''2025]]-Share6[[#This Row],[Q4''2024]]</f>
        <v>0</v>
      </c>
    </row>
    <row r="47" spans="1:7" x14ac:dyDescent="0.45">
      <c r="A47" s="3" t="s">
        <v>518</v>
      </c>
      <c r="B47" s="2">
        <v>0</v>
      </c>
      <c r="C47" s="2">
        <v>0</v>
      </c>
      <c r="D47" s="2">
        <v>0</v>
      </c>
      <c r="E47" s="2">
        <v>0</v>
      </c>
      <c r="F47" s="2">
        <f>VLOOKUP(Share6[[#This Row],[Station]],'[3]Reach and Share'!$A$1:$C$562,3,0)</f>
        <v>0</v>
      </c>
      <c r="G47" s="2">
        <f>Share6[[#This Row],[Q1''2025]]-Share6[[#This Row],[Q4''2024]]</f>
        <v>0</v>
      </c>
    </row>
    <row r="48" spans="1:7" x14ac:dyDescent="0.45">
      <c r="A48" s="3" t="s">
        <v>238</v>
      </c>
      <c r="B48" s="2">
        <v>0</v>
      </c>
      <c r="C48" s="2">
        <v>0</v>
      </c>
      <c r="D48" s="2">
        <v>0</v>
      </c>
      <c r="E48" s="2">
        <v>0</v>
      </c>
      <c r="F48" s="2">
        <f>VLOOKUP(Share6[[#This Row],[Station]],'[3]Reach and Share'!$A$1:$C$562,3,0)</f>
        <v>0</v>
      </c>
      <c r="G48" s="2">
        <f>Share6[[#This Row],[Q1''2025]]-Share6[[#This Row],[Q4''2024]]</f>
        <v>0</v>
      </c>
    </row>
    <row r="49" spans="1:7" x14ac:dyDescent="0.45">
      <c r="A49" s="3" t="s">
        <v>191</v>
      </c>
      <c r="B49" s="2">
        <v>0</v>
      </c>
      <c r="C49" s="2">
        <v>0</v>
      </c>
      <c r="D49" s="2">
        <v>0</v>
      </c>
      <c r="E49" s="2">
        <v>0</v>
      </c>
      <c r="F49" s="2">
        <f>VLOOKUP(Share6[[#This Row],[Station]],'[3]Reach and Share'!$A$1:$C$562,3,0)</f>
        <v>0</v>
      </c>
      <c r="G49" s="2">
        <f>Share6[[#This Row],[Q1''2025]]-Share6[[#This Row],[Q4''2024]]</f>
        <v>0</v>
      </c>
    </row>
    <row r="50" spans="1:7" x14ac:dyDescent="0.45">
      <c r="A50" s="3" t="s">
        <v>36</v>
      </c>
      <c r="B50" s="2">
        <v>0</v>
      </c>
      <c r="C50" s="2">
        <v>0</v>
      </c>
      <c r="D50" s="2">
        <v>0</v>
      </c>
      <c r="E50" s="2">
        <v>0</v>
      </c>
      <c r="F50" s="2">
        <f>VLOOKUP(Share6[[#This Row],[Station]],'[3]Reach and Share'!$A$1:$C$562,3,0)</f>
        <v>0</v>
      </c>
      <c r="G50" s="2">
        <f>Share6[[#This Row],[Q1''2025]]-Share6[[#This Row],[Q4''2024]]</f>
        <v>0</v>
      </c>
    </row>
    <row r="51" spans="1:7" x14ac:dyDescent="0.45">
      <c r="A51" s="3" t="s">
        <v>163</v>
      </c>
      <c r="B51" s="2">
        <v>0</v>
      </c>
      <c r="C51" s="2">
        <v>0</v>
      </c>
      <c r="D51" s="2">
        <v>0</v>
      </c>
      <c r="E51" s="2">
        <v>0</v>
      </c>
      <c r="F51" s="2">
        <f>VLOOKUP(Share6[[#This Row],[Station]],'[3]Reach and Share'!$A$1:$C$562,3,0)</f>
        <v>0</v>
      </c>
      <c r="G51" s="2">
        <f>Share6[[#This Row],[Q1''2025]]-Share6[[#This Row],[Q4''2024]]</f>
        <v>0</v>
      </c>
    </row>
    <row r="52" spans="1:7" x14ac:dyDescent="0.45">
      <c r="A52" s="3" t="s">
        <v>351</v>
      </c>
      <c r="B52" s="2">
        <v>0</v>
      </c>
      <c r="C52" s="2">
        <v>0</v>
      </c>
      <c r="D52" s="2">
        <v>0</v>
      </c>
      <c r="E52" s="2">
        <v>0</v>
      </c>
      <c r="F52" s="2">
        <f>VLOOKUP(Share6[[#This Row],[Station]],'[3]Reach and Share'!$A$1:$C$562,3,0)</f>
        <v>0</v>
      </c>
      <c r="G52" s="2">
        <f>Share6[[#This Row],[Q1''2025]]-Share6[[#This Row],[Q4''2024]]</f>
        <v>0</v>
      </c>
    </row>
    <row r="53" spans="1:7" x14ac:dyDescent="0.45">
      <c r="A53" s="3" t="s">
        <v>32</v>
      </c>
      <c r="B53" s="2">
        <v>0</v>
      </c>
      <c r="C53" s="2">
        <v>0</v>
      </c>
      <c r="D53" s="2">
        <v>0</v>
      </c>
      <c r="E53" s="2">
        <v>0</v>
      </c>
      <c r="F53" s="2">
        <f>VLOOKUP(Share6[[#This Row],[Station]],'[3]Reach and Share'!$A$1:$C$562,3,0)</f>
        <v>0</v>
      </c>
      <c r="G53" s="2">
        <f>Share6[[#This Row],[Q1''2025]]-Share6[[#This Row],[Q4''2024]]</f>
        <v>0</v>
      </c>
    </row>
    <row r="54" spans="1:7" x14ac:dyDescent="0.45">
      <c r="A54" s="3" t="s">
        <v>346</v>
      </c>
      <c r="B54" s="2">
        <v>0</v>
      </c>
      <c r="C54" s="2">
        <v>0</v>
      </c>
      <c r="D54" s="2">
        <v>0</v>
      </c>
      <c r="E54" s="2">
        <v>0</v>
      </c>
      <c r="F54" s="2">
        <f>VLOOKUP(Share6[[#This Row],[Station]],'[3]Reach and Share'!$A$1:$C$562,3,0)</f>
        <v>0</v>
      </c>
      <c r="G54" s="2">
        <f>Share6[[#This Row],[Q1''2025]]-Share6[[#This Row],[Q4''2024]]</f>
        <v>0</v>
      </c>
    </row>
    <row r="55" spans="1:7" x14ac:dyDescent="0.45">
      <c r="A55" s="3" t="s">
        <v>173</v>
      </c>
      <c r="B55" s="2">
        <v>0</v>
      </c>
      <c r="C55" s="2">
        <v>0</v>
      </c>
      <c r="D55" s="2">
        <v>0</v>
      </c>
      <c r="E55" s="2">
        <v>0</v>
      </c>
      <c r="F55" s="2">
        <f>VLOOKUP(Share6[[#This Row],[Station]],'[3]Reach and Share'!$A$1:$C$562,3,0)</f>
        <v>0</v>
      </c>
      <c r="G55" s="2">
        <f>Share6[[#This Row],[Q1''2025]]-Share6[[#This Row],[Q4''2024]]</f>
        <v>0</v>
      </c>
    </row>
    <row r="56" spans="1:7" x14ac:dyDescent="0.45">
      <c r="A56" s="3" t="s">
        <v>348</v>
      </c>
      <c r="B56" s="2">
        <v>0</v>
      </c>
      <c r="C56" s="2">
        <v>0</v>
      </c>
      <c r="D56" s="2">
        <v>0</v>
      </c>
      <c r="E56" s="2">
        <v>0</v>
      </c>
      <c r="F56" s="2">
        <f>VLOOKUP(Share6[[#This Row],[Station]],'[3]Reach and Share'!$A$1:$C$562,3,0)</f>
        <v>0</v>
      </c>
      <c r="G56" s="2">
        <f>Share6[[#This Row],[Q1''2025]]-Share6[[#This Row],[Q4''2024]]</f>
        <v>0</v>
      </c>
    </row>
    <row r="57" spans="1:7" x14ac:dyDescent="0.45">
      <c r="A57" s="3" t="s">
        <v>347</v>
      </c>
      <c r="B57" s="2">
        <v>0</v>
      </c>
      <c r="C57" s="2">
        <v>0</v>
      </c>
      <c r="D57" s="2">
        <v>0</v>
      </c>
      <c r="E57" s="2">
        <v>0</v>
      </c>
      <c r="F57" s="2">
        <f>VLOOKUP(Share6[[#This Row],[Station]],'[3]Reach and Share'!$A$1:$C$562,3,0)</f>
        <v>0</v>
      </c>
      <c r="G57" s="2">
        <f>Share6[[#This Row],[Q1''2025]]-Share6[[#This Row],[Q4''2024]]</f>
        <v>0</v>
      </c>
    </row>
    <row r="58" spans="1:7" x14ac:dyDescent="0.45">
      <c r="A58" s="3" t="s">
        <v>24</v>
      </c>
      <c r="B58" s="2">
        <v>0</v>
      </c>
      <c r="C58" s="2">
        <v>0</v>
      </c>
      <c r="D58" s="2">
        <v>0</v>
      </c>
      <c r="E58" s="2">
        <v>0</v>
      </c>
      <c r="F58" s="2">
        <f>VLOOKUP(Share6[[#This Row],[Station]],'[3]Reach and Share'!$A$1:$C$562,3,0)</f>
        <v>0</v>
      </c>
      <c r="G58" s="2">
        <f>Share6[[#This Row],[Q1''2025]]-Share6[[#This Row],[Q4''2024]]</f>
        <v>0</v>
      </c>
    </row>
    <row r="59" spans="1:7" x14ac:dyDescent="0.45">
      <c r="A59" s="3" t="s">
        <v>190</v>
      </c>
      <c r="B59" s="2">
        <v>0</v>
      </c>
      <c r="C59" s="2">
        <v>0</v>
      </c>
      <c r="D59" s="2">
        <v>0</v>
      </c>
      <c r="E59" s="2">
        <v>0</v>
      </c>
      <c r="F59" s="2">
        <f>VLOOKUP(Share6[[#This Row],[Station]],'[3]Reach and Share'!$A$1:$C$562,3,0)</f>
        <v>0</v>
      </c>
      <c r="G59" s="2">
        <f>Share6[[#This Row],[Q1''2025]]-Share6[[#This Row],[Q4''2024]]</f>
        <v>0</v>
      </c>
    </row>
    <row r="60" spans="1:7" x14ac:dyDescent="0.45">
      <c r="A60" s="3" t="s">
        <v>493</v>
      </c>
      <c r="B60" s="2">
        <v>0</v>
      </c>
      <c r="C60" s="2">
        <v>0</v>
      </c>
      <c r="D60" s="2">
        <v>0</v>
      </c>
      <c r="E60" s="2">
        <v>0</v>
      </c>
      <c r="F60" s="2">
        <f>VLOOKUP(Share6[[#This Row],[Station]],'[3]Reach and Share'!$A$1:$C$562,3,0)</f>
        <v>0</v>
      </c>
      <c r="G60" s="2">
        <f>Share6[[#This Row],[Q1''2025]]-Share6[[#This Row],[Q4''2024]]</f>
        <v>0</v>
      </c>
    </row>
    <row r="61" spans="1:7" x14ac:dyDescent="0.45">
      <c r="A61" s="3" t="s">
        <v>342</v>
      </c>
      <c r="B61" s="2">
        <v>0</v>
      </c>
      <c r="C61" s="2">
        <v>0</v>
      </c>
      <c r="D61" s="2">
        <v>0</v>
      </c>
      <c r="E61" s="2">
        <v>0</v>
      </c>
      <c r="F61" s="2">
        <f>VLOOKUP(Share6[[#This Row],[Station]],'[3]Reach and Share'!$A$1:$C$562,3,0)</f>
        <v>0</v>
      </c>
      <c r="G61" s="2">
        <f>Share6[[#This Row],[Q1''2025]]-Share6[[#This Row],[Q4''2024]]</f>
        <v>0</v>
      </c>
    </row>
    <row r="62" spans="1:7" x14ac:dyDescent="0.45">
      <c r="A62" s="3" t="s">
        <v>345</v>
      </c>
      <c r="B62" s="2">
        <v>0</v>
      </c>
      <c r="C62" s="2">
        <v>0</v>
      </c>
      <c r="D62" s="2">
        <v>0</v>
      </c>
      <c r="E62" s="2">
        <v>0</v>
      </c>
      <c r="F62" s="2">
        <f>VLOOKUP(Share6[[#This Row],[Station]],'[3]Reach and Share'!$A$1:$C$562,3,0)</f>
        <v>0</v>
      </c>
      <c r="G62" s="2">
        <f>Share6[[#This Row],[Q1''2025]]-Share6[[#This Row],[Q4''2024]]</f>
        <v>0</v>
      </c>
    </row>
    <row r="63" spans="1:7" x14ac:dyDescent="0.45">
      <c r="A63" s="3" t="s">
        <v>344</v>
      </c>
      <c r="B63" s="2">
        <v>0</v>
      </c>
      <c r="C63" s="2">
        <v>0</v>
      </c>
      <c r="D63" s="2">
        <v>0</v>
      </c>
      <c r="E63" s="2">
        <v>0</v>
      </c>
      <c r="F63" s="2">
        <f>VLOOKUP(Share6[[#This Row],[Station]],'[3]Reach and Share'!$A$1:$C$562,3,0)</f>
        <v>0</v>
      </c>
      <c r="G63" s="2">
        <f>Share6[[#This Row],[Q1''2025]]-Share6[[#This Row],[Q4''2024]]</f>
        <v>0</v>
      </c>
    </row>
    <row r="64" spans="1:7" x14ac:dyDescent="0.45">
      <c r="A64" s="3" t="s">
        <v>343</v>
      </c>
      <c r="B64" s="2">
        <v>0</v>
      </c>
      <c r="C64" s="2">
        <v>0</v>
      </c>
      <c r="D64" s="2">
        <v>0</v>
      </c>
      <c r="E64" s="2">
        <v>0</v>
      </c>
      <c r="F64" s="2">
        <f>VLOOKUP(Share6[[#This Row],[Station]],'[3]Reach and Share'!$A$1:$C$562,3,0)</f>
        <v>0</v>
      </c>
      <c r="G64" s="2">
        <f>Share6[[#This Row],[Q1''2025]]-Share6[[#This Row],[Q4''2024]]</f>
        <v>0</v>
      </c>
    </row>
    <row r="65" spans="1:7" x14ac:dyDescent="0.45">
      <c r="A65" s="3" t="s">
        <v>381</v>
      </c>
      <c r="B65" s="2">
        <v>0</v>
      </c>
      <c r="C65" s="2">
        <v>0</v>
      </c>
      <c r="D65" s="2">
        <v>0</v>
      </c>
      <c r="E65" s="2">
        <v>0</v>
      </c>
      <c r="F65" s="2">
        <f>VLOOKUP(Share6[[#This Row],[Station]],'[3]Reach and Share'!$A$1:$C$562,3,0)</f>
        <v>0</v>
      </c>
      <c r="G65" s="2">
        <f>Share6[[#This Row],[Q1''2025]]-Share6[[#This Row],[Q4''2024]]</f>
        <v>0</v>
      </c>
    </row>
    <row r="66" spans="1:7" x14ac:dyDescent="0.45">
      <c r="A66" s="3" t="s">
        <v>10</v>
      </c>
      <c r="B66" s="2">
        <v>0</v>
      </c>
      <c r="C66" s="2">
        <v>0</v>
      </c>
      <c r="D66" s="2">
        <v>0</v>
      </c>
      <c r="E66" s="2">
        <v>0</v>
      </c>
      <c r="F66" s="2">
        <f>VLOOKUP(Share6[[#This Row],[Station]],'[3]Reach and Share'!$A$1:$C$562,3,0)</f>
        <v>0</v>
      </c>
      <c r="G66" s="2">
        <f>Share6[[#This Row],[Q1''2025]]-Share6[[#This Row],[Q4''2024]]</f>
        <v>0</v>
      </c>
    </row>
    <row r="67" spans="1:7" x14ac:dyDescent="0.45">
      <c r="A67" s="3" t="s">
        <v>382</v>
      </c>
      <c r="B67" s="2">
        <v>0</v>
      </c>
      <c r="C67" s="2">
        <v>0</v>
      </c>
      <c r="D67" s="2">
        <v>0</v>
      </c>
      <c r="E67" s="2">
        <v>0</v>
      </c>
      <c r="F67" s="2">
        <f>VLOOKUP(Share6[[#This Row],[Station]],'[3]Reach and Share'!$A$1:$C$562,3,0)</f>
        <v>0</v>
      </c>
      <c r="G67" s="2">
        <f>Share6[[#This Row],[Q1''2025]]-Share6[[#This Row],[Q4''2024]]</f>
        <v>0</v>
      </c>
    </row>
    <row r="68" spans="1:7" x14ac:dyDescent="0.45">
      <c r="A68" s="3" t="s">
        <v>384</v>
      </c>
      <c r="B68" s="2">
        <v>0</v>
      </c>
      <c r="C68" s="2">
        <v>0</v>
      </c>
      <c r="D68" s="2">
        <v>0</v>
      </c>
      <c r="E68" s="2">
        <v>0</v>
      </c>
      <c r="F68" s="2">
        <f>VLOOKUP(Share6[[#This Row],[Station]],'[3]Reach and Share'!$A$1:$C$562,3,0)</f>
        <v>0</v>
      </c>
      <c r="G68" s="2">
        <f>Share6[[#This Row],[Q1''2025]]-Share6[[#This Row],[Q4''2024]]</f>
        <v>0</v>
      </c>
    </row>
    <row r="69" spans="1:7" x14ac:dyDescent="0.45">
      <c r="A69" s="3" t="s">
        <v>380</v>
      </c>
      <c r="B69" s="2">
        <v>0</v>
      </c>
      <c r="C69" s="2">
        <v>0</v>
      </c>
      <c r="D69" s="2">
        <v>0</v>
      </c>
      <c r="E69" s="2">
        <v>0</v>
      </c>
      <c r="F69" s="2">
        <f>VLOOKUP(Share6[[#This Row],[Station]],'[3]Reach and Share'!$A$1:$C$562,3,0)</f>
        <v>0</v>
      </c>
      <c r="G69" s="2">
        <f>Share6[[#This Row],[Q1''2025]]-Share6[[#This Row],[Q4''2024]]</f>
        <v>0</v>
      </c>
    </row>
    <row r="70" spans="1:7" x14ac:dyDescent="0.45">
      <c r="A70" s="3" t="s">
        <v>444</v>
      </c>
      <c r="B70" s="2">
        <v>0</v>
      </c>
      <c r="C70" s="2">
        <v>0</v>
      </c>
      <c r="D70" s="2">
        <v>0</v>
      </c>
      <c r="E70" s="2">
        <v>0</v>
      </c>
      <c r="F70" s="2">
        <f>VLOOKUP(Share6[[#This Row],[Station]],'[3]Reach and Share'!$A$1:$C$562,3,0)</f>
        <v>0</v>
      </c>
      <c r="G70" s="2">
        <f>Share6[[#This Row],[Q1''2025]]-Share6[[#This Row],[Q4''2024]]</f>
        <v>0</v>
      </c>
    </row>
    <row r="71" spans="1:7" x14ac:dyDescent="0.45">
      <c r="A71" s="3" t="s">
        <v>360</v>
      </c>
      <c r="B71" s="2">
        <v>0</v>
      </c>
      <c r="C71" s="2">
        <v>0</v>
      </c>
      <c r="D71" s="2">
        <v>0</v>
      </c>
      <c r="E71" s="2">
        <v>0</v>
      </c>
      <c r="F71" s="2">
        <f>VLOOKUP(Share6[[#This Row],[Station]],'[3]Reach and Share'!$A$1:$C$562,3,0)</f>
        <v>0</v>
      </c>
      <c r="G71" s="2">
        <f>Share6[[#This Row],[Q1''2025]]-Share6[[#This Row],[Q4''2024]]</f>
        <v>0</v>
      </c>
    </row>
    <row r="72" spans="1:7" x14ac:dyDescent="0.45">
      <c r="A72" s="3" t="s">
        <v>462</v>
      </c>
      <c r="B72" s="2">
        <v>0</v>
      </c>
      <c r="C72" s="2">
        <v>0</v>
      </c>
      <c r="D72" s="2">
        <v>0</v>
      </c>
      <c r="E72" s="2">
        <v>0</v>
      </c>
      <c r="F72" s="2">
        <f>VLOOKUP(Share6[[#This Row],[Station]],'[3]Reach and Share'!$A$1:$C$562,3,0)</f>
        <v>0</v>
      </c>
      <c r="G72" s="2">
        <f>Share6[[#This Row],[Q1''2025]]-Share6[[#This Row],[Q4''2024]]</f>
        <v>0</v>
      </c>
    </row>
    <row r="73" spans="1:7" x14ac:dyDescent="0.45">
      <c r="A73" s="3" t="s">
        <v>180</v>
      </c>
      <c r="B73" s="2">
        <v>0</v>
      </c>
      <c r="C73" s="2">
        <v>0</v>
      </c>
      <c r="D73" s="2">
        <v>0</v>
      </c>
      <c r="E73" s="2">
        <v>0</v>
      </c>
      <c r="F73" s="2">
        <f>VLOOKUP(Share6[[#This Row],[Station]],'[3]Reach and Share'!$A$1:$C$562,3,0)</f>
        <v>0</v>
      </c>
      <c r="G73" s="2">
        <f>Share6[[#This Row],[Q1''2025]]-Share6[[#This Row],[Q4''2024]]</f>
        <v>0</v>
      </c>
    </row>
    <row r="74" spans="1:7" x14ac:dyDescent="0.45">
      <c r="A74" s="3" t="s">
        <v>379</v>
      </c>
      <c r="B74" s="2">
        <v>0</v>
      </c>
      <c r="C74" s="2">
        <v>0</v>
      </c>
      <c r="D74" s="2">
        <v>0</v>
      </c>
      <c r="E74" s="2">
        <v>0</v>
      </c>
      <c r="F74" s="2">
        <f>VLOOKUP(Share6[[#This Row],[Station]],'[3]Reach and Share'!$A$1:$C$562,3,0)</f>
        <v>0</v>
      </c>
      <c r="G74" s="2">
        <f>Share6[[#This Row],[Q1''2025]]-Share6[[#This Row],[Q4''2024]]</f>
        <v>0</v>
      </c>
    </row>
    <row r="75" spans="1:7" x14ac:dyDescent="0.45">
      <c r="A75" s="3" t="s">
        <v>31</v>
      </c>
      <c r="B75" s="2">
        <v>0</v>
      </c>
      <c r="C75" s="2">
        <v>0</v>
      </c>
      <c r="D75" s="2">
        <v>0</v>
      </c>
      <c r="E75" s="2">
        <v>0</v>
      </c>
      <c r="F75" s="2">
        <f>VLOOKUP(Share6[[#This Row],[Station]],'[3]Reach and Share'!$A$1:$C$562,3,0)</f>
        <v>0</v>
      </c>
      <c r="G75" s="2">
        <f>Share6[[#This Row],[Q1''2025]]-Share6[[#This Row],[Q4''2024]]</f>
        <v>0</v>
      </c>
    </row>
    <row r="76" spans="1:7" x14ac:dyDescent="0.45">
      <c r="A76" s="3" t="s">
        <v>432</v>
      </c>
      <c r="B76" s="2">
        <v>0</v>
      </c>
      <c r="C76" s="2">
        <v>0</v>
      </c>
      <c r="D76" s="2">
        <v>0</v>
      </c>
      <c r="E76" s="2">
        <v>0</v>
      </c>
      <c r="F76" s="2">
        <f>VLOOKUP(Share6[[#This Row],[Station]],'[3]Reach and Share'!$A$1:$C$562,3,0)</f>
        <v>0</v>
      </c>
      <c r="G76" s="2">
        <f>Share6[[#This Row],[Q1''2025]]-Share6[[#This Row],[Q4''2024]]</f>
        <v>0</v>
      </c>
    </row>
    <row r="77" spans="1:7" x14ac:dyDescent="0.45">
      <c r="A77" s="3" t="s">
        <v>423</v>
      </c>
      <c r="B77" s="2">
        <v>0</v>
      </c>
      <c r="C77" s="2">
        <v>0</v>
      </c>
      <c r="D77" s="2">
        <v>0</v>
      </c>
      <c r="E77" s="2">
        <v>0</v>
      </c>
      <c r="F77" s="2">
        <f>VLOOKUP(Share6[[#This Row],[Station]],'[3]Reach and Share'!$A$1:$C$562,3,0)</f>
        <v>0</v>
      </c>
      <c r="G77" s="2">
        <f>Share6[[#This Row],[Q1''2025]]-Share6[[#This Row],[Q4''2024]]</f>
        <v>0</v>
      </c>
    </row>
    <row r="78" spans="1:7" x14ac:dyDescent="0.45">
      <c r="A78" s="3" t="s">
        <v>375</v>
      </c>
      <c r="B78" s="2">
        <v>0</v>
      </c>
      <c r="C78" s="2">
        <v>0</v>
      </c>
      <c r="D78" s="2">
        <v>0</v>
      </c>
      <c r="E78" s="2">
        <v>0</v>
      </c>
      <c r="F78" s="2">
        <f>VLOOKUP(Share6[[#This Row],[Station]],'[3]Reach and Share'!$A$1:$C$562,3,0)</f>
        <v>0</v>
      </c>
      <c r="G78" s="2">
        <f>Share6[[#This Row],[Q1''2025]]-Share6[[#This Row],[Q4''2024]]</f>
        <v>0</v>
      </c>
    </row>
    <row r="79" spans="1:7" x14ac:dyDescent="0.45">
      <c r="A79" s="3" t="s">
        <v>420</v>
      </c>
      <c r="B79" s="2">
        <v>0</v>
      </c>
      <c r="C79" s="2">
        <v>0</v>
      </c>
      <c r="D79" s="2">
        <v>0</v>
      </c>
      <c r="E79" s="2">
        <v>0</v>
      </c>
      <c r="F79" s="2">
        <f>VLOOKUP(Share6[[#This Row],[Station]],'[3]Reach and Share'!$A$1:$C$562,3,0)</f>
        <v>0</v>
      </c>
      <c r="G79" s="2">
        <f>Share6[[#This Row],[Q1''2025]]-Share6[[#This Row],[Q4''2024]]</f>
        <v>0</v>
      </c>
    </row>
    <row r="80" spans="1:7" x14ac:dyDescent="0.45">
      <c r="A80" s="3" t="s">
        <v>412</v>
      </c>
      <c r="B80" s="2">
        <v>0</v>
      </c>
      <c r="C80" s="2">
        <v>0</v>
      </c>
      <c r="D80" s="2">
        <v>0</v>
      </c>
      <c r="E80" s="2">
        <v>0</v>
      </c>
      <c r="F80" s="2">
        <f>VLOOKUP(Share6[[#This Row],[Station]],'[3]Reach and Share'!$A$1:$C$562,3,0)</f>
        <v>0</v>
      </c>
      <c r="G80" s="2">
        <f>Share6[[#This Row],[Q1''2025]]-Share6[[#This Row],[Q4''2024]]</f>
        <v>0</v>
      </c>
    </row>
    <row r="81" spans="1:7" x14ac:dyDescent="0.45">
      <c r="A81" s="3" t="s">
        <v>195</v>
      </c>
      <c r="B81" s="2">
        <v>0</v>
      </c>
      <c r="C81" s="2">
        <v>0</v>
      </c>
      <c r="D81" s="2">
        <v>0</v>
      </c>
      <c r="E81" s="2">
        <v>0</v>
      </c>
      <c r="F81" s="2">
        <f>VLOOKUP(Share6[[#This Row],[Station]],'[3]Reach and Share'!$A$1:$C$562,3,0)</f>
        <v>0</v>
      </c>
      <c r="G81" s="2">
        <f>Share6[[#This Row],[Q1''2025]]-Share6[[#This Row],[Q4''2024]]</f>
        <v>0</v>
      </c>
    </row>
    <row r="82" spans="1:7" x14ac:dyDescent="0.45">
      <c r="A82" s="3" t="s">
        <v>424</v>
      </c>
      <c r="B82" s="2">
        <v>0</v>
      </c>
      <c r="C82" s="2">
        <v>0</v>
      </c>
      <c r="D82" s="2">
        <v>0</v>
      </c>
      <c r="E82" s="2">
        <v>0</v>
      </c>
      <c r="F82" s="2">
        <f>VLOOKUP(Share6[[#This Row],[Station]],'[3]Reach and Share'!$A$1:$C$562,3,0)</f>
        <v>0</v>
      </c>
      <c r="G82" s="2">
        <f>Share6[[#This Row],[Q1''2025]]-Share6[[#This Row],[Q4''2024]]</f>
        <v>0</v>
      </c>
    </row>
    <row r="83" spans="1:7" x14ac:dyDescent="0.45">
      <c r="A83" s="3" t="s">
        <v>182</v>
      </c>
      <c r="B83" s="2">
        <v>0</v>
      </c>
      <c r="C83" s="2">
        <v>0</v>
      </c>
      <c r="D83" s="2">
        <v>0</v>
      </c>
      <c r="E83" s="2">
        <v>0</v>
      </c>
      <c r="F83" s="2">
        <f>VLOOKUP(Share6[[#This Row],[Station]],'[3]Reach and Share'!$A$1:$C$562,3,0)</f>
        <v>0</v>
      </c>
      <c r="G83" s="2">
        <f>Share6[[#This Row],[Q1''2025]]-Share6[[#This Row],[Q4''2024]]</f>
        <v>0</v>
      </c>
    </row>
    <row r="84" spans="1:7" x14ac:dyDescent="0.45">
      <c r="A84" s="3" t="s">
        <v>226</v>
      </c>
      <c r="B84" s="2">
        <v>0</v>
      </c>
      <c r="C84" s="2">
        <v>0</v>
      </c>
      <c r="D84" s="2">
        <v>0</v>
      </c>
      <c r="E84" s="2">
        <v>0</v>
      </c>
      <c r="F84" s="2">
        <f>VLOOKUP(Share6[[#This Row],[Station]],'[3]Reach and Share'!$A$1:$C$562,3,0)</f>
        <v>0</v>
      </c>
      <c r="G84" s="2">
        <f>Share6[[#This Row],[Q1''2025]]-Share6[[#This Row],[Q4''2024]]</f>
        <v>0</v>
      </c>
    </row>
    <row r="85" spans="1:7" x14ac:dyDescent="0.45">
      <c r="A85" s="3" t="s">
        <v>192</v>
      </c>
      <c r="B85" s="2">
        <v>0</v>
      </c>
      <c r="C85" s="2">
        <v>0</v>
      </c>
      <c r="D85" s="2">
        <v>0</v>
      </c>
      <c r="E85" s="2">
        <v>0</v>
      </c>
      <c r="F85" s="2">
        <f>VLOOKUP(Share6[[#This Row],[Station]],'[3]Reach and Share'!$A$1:$C$562,3,0)</f>
        <v>0</v>
      </c>
      <c r="G85" s="2">
        <f>Share6[[#This Row],[Q1''2025]]-Share6[[#This Row],[Q4''2024]]</f>
        <v>0</v>
      </c>
    </row>
    <row r="86" spans="1:7" x14ac:dyDescent="0.45">
      <c r="A86" s="3" t="s">
        <v>241</v>
      </c>
      <c r="B86" s="2">
        <v>0</v>
      </c>
      <c r="C86" s="2">
        <v>0</v>
      </c>
      <c r="D86" s="2">
        <v>0</v>
      </c>
      <c r="E86" s="2">
        <v>0</v>
      </c>
      <c r="F86" s="2">
        <f>VLOOKUP(Share6[[#This Row],[Station]],'[3]Reach and Share'!$A$1:$C$562,3,0)</f>
        <v>0</v>
      </c>
      <c r="G86" s="2">
        <f>Share6[[#This Row],[Q1''2025]]-Share6[[#This Row],[Q4''2024]]</f>
        <v>0</v>
      </c>
    </row>
    <row r="87" spans="1:7" x14ac:dyDescent="0.45">
      <c r="A87" s="3" t="s">
        <v>239</v>
      </c>
      <c r="B87" s="2">
        <v>0</v>
      </c>
      <c r="C87" s="2">
        <v>0</v>
      </c>
      <c r="D87" s="2">
        <v>0</v>
      </c>
      <c r="E87" s="2">
        <v>0</v>
      </c>
      <c r="F87" s="2">
        <f>VLOOKUP(Share6[[#This Row],[Station]],'[3]Reach and Share'!$A$1:$C$562,3,0)</f>
        <v>0</v>
      </c>
      <c r="G87" s="2">
        <f>Share6[[#This Row],[Q1''2025]]-Share6[[#This Row],[Q4''2024]]</f>
        <v>0</v>
      </c>
    </row>
    <row r="88" spans="1:7" x14ac:dyDescent="0.45">
      <c r="A88" s="3" t="s">
        <v>472</v>
      </c>
      <c r="B88" s="2">
        <v>0</v>
      </c>
      <c r="C88" s="2">
        <v>0</v>
      </c>
      <c r="D88" s="2">
        <v>0</v>
      </c>
      <c r="E88" s="2">
        <v>0</v>
      </c>
      <c r="F88" s="2">
        <f>VLOOKUP(Share6[[#This Row],[Station]],'[3]Reach and Share'!$A$1:$C$562,3,0)</f>
        <v>0</v>
      </c>
      <c r="G88" s="2">
        <f>Share6[[#This Row],[Q1''2025]]-Share6[[#This Row],[Q4''2024]]</f>
        <v>0</v>
      </c>
    </row>
    <row r="89" spans="1:7" x14ac:dyDescent="0.45">
      <c r="A89" s="3" t="s">
        <v>91</v>
      </c>
      <c r="B89" s="2">
        <v>0</v>
      </c>
      <c r="C89" s="2">
        <v>0</v>
      </c>
      <c r="D89" s="2">
        <v>0</v>
      </c>
      <c r="E89" s="2">
        <v>0</v>
      </c>
      <c r="F89" s="2">
        <f>VLOOKUP(Share6[[#This Row],[Station]],'[3]Reach and Share'!$A$1:$C$562,3,0)</f>
        <v>0</v>
      </c>
      <c r="G89" s="2">
        <f>Share6[[#This Row],[Q1''2025]]-Share6[[#This Row],[Q4''2024]]</f>
        <v>0</v>
      </c>
    </row>
    <row r="90" spans="1:7" x14ac:dyDescent="0.45">
      <c r="A90" s="3" t="s">
        <v>92</v>
      </c>
      <c r="B90" s="2">
        <v>0</v>
      </c>
      <c r="C90" s="2">
        <v>6.1000337952010805E-2</v>
      </c>
      <c r="D90" s="2">
        <v>0</v>
      </c>
      <c r="E90" s="2">
        <v>0</v>
      </c>
      <c r="F90" s="2">
        <f>VLOOKUP(Share6[[#This Row],[Station]],'[3]Reach and Share'!$A$1:$C$562,3,0)</f>
        <v>0</v>
      </c>
      <c r="G90" s="2">
        <f>Share6[[#This Row],[Q1''2025]]-Share6[[#This Row],[Q4''2024]]</f>
        <v>0</v>
      </c>
    </row>
    <row r="91" spans="1:7" x14ac:dyDescent="0.45">
      <c r="A91" s="3" t="s">
        <v>413</v>
      </c>
      <c r="B91" s="2">
        <v>0</v>
      </c>
      <c r="C91" s="2">
        <v>5.0692801622169653E-4</v>
      </c>
      <c r="D91" s="2">
        <v>0</v>
      </c>
      <c r="E91" s="2">
        <v>0</v>
      </c>
      <c r="F91" s="2">
        <f>VLOOKUP(Share6[[#This Row],[Station]],'[3]Reach and Share'!$A$1:$C$562,3,0)</f>
        <v>0</v>
      </c>
      <c r="G91" s="2">
        <f>Share6[[#This Row],[Q1''2025]]-Share6[[#This Row],[Q4''2024]]</f>
        <v>0</v>
      </c>
    </row>
    <row r="92" spans="1:7" x14ac:dyDescent="0.45">
      <c r="A92" s="3" t="s">
        <v>225</v>
      </c>
      <c r="B92" s="2">
        <v>0</v>
      </c>
      <c r="C92" s="2">
        <v>0</v>
      </c>
      <c r="D92" s="2">
        <v>0</v>
      </c>
      <c r="E92" s="2">
        <v>0</v>
      </c>
      <c r="F92" s="2">
        <f>VLOOKUP(Share6[[#This Row],[Station]],'[3]Reach and Share'!$A$1:$C$562,3,0)</f>
        <v>0</v>
      </c>
      <c r="G92" s="2">
        <f>Share6[[#This Row],[Q1''2025]]-Share6[[#This Row],[Q4''2024]]</f>
        <v>0</v>
      </c>
    </row>
    <row r="93" spans="1:7" x14ac:dyDescent="0.45">
      <c r="A93" s="3" t="s">
        <v>158</v>
      </c>
      <c r="B93" s="2">
        <v>0</v>
      </c>
      <c r="C93" s="2">
        <v>0</v>
      </c>
      <c r="D93" s="2">
        <v>0</v>
      </c>
      <c r="E93" s="2">
        <v>0</v>
      </c>
      <c r="F93" s="2">
        <f>VLOOKUP(Share6[[#This Row],[Station]],'[3]Reach and Share'!$A$1:$C$562,3,0)</f>
        <v>0</v>
      </c>
      <c r="G93" s="2">
        <f>Share6[[#This Row],[Q1''2025]]-Share6[[#This Row],[Q4''2024]]</f>
        <v>0</v>
      </c>
    </row>
    <row r="94" spans="1:7" x14ac:dyDescent="0.45">
      <c r="A94" s="3" t="s">
        <v>414</v>
      </c>
      <c r="B94" s="2">
        <v>0</v>
      </c>
      <c r="C94" s="2">
        <v>0</v>
      </c>
      <c r="D94" s="2">
        <v>0</v>
      </c>
      <c r="E94" s="2">
        <v>0</v>
      </c>
      <c r="F94" s="2">
        <f>VLOOKUP(Share6[[#This Row],[Station]],'[3]Reach and Share'!$A$1:$C$562,3,0)</f>
        <v>0</v>
      </c>
      <c r="G94" s="2">
        <f>Share6[[#This Row],[Q1''2025]]-Share6[[#This Row],[Q4''2024]]</f>
        <v>0</v>
      </c>
    </row>
    <row r="95" spans="1:7" x14ac:dyDescent="0.45">
      <c r="A95" s="3" t="s">
        <v>359</v>
      </c>
      <c r="B95" s="2">
        <v>0</v>
      </c>
      <c r="C95" s="2">
        <v>0</v>
      </c>
      <c r="D95" s="2">
        <v>0</v>
      </c>
      <c r="E95" s="2">
        <v>0</v>
      </c>
      <c r="F95" s="2">
        <f>VLOOKUP(Share6[[#This Row],[Station]],'[3]Reach and Share'!$A$1:$C$562,3,0)</f>
        <v>0</v>
      </c>
      <c r="G95" s="2">
        <f>Share6[[#This Row],[Q1''2025]]-Share6[[#This Row],[Q4''2024]]</f>
        <v>0</v>
      </c>
    </row>
    <row r="96" spans="1:7" x14ac:dyDescent="0.45">
      <c r="A96" s="3" t="s">
        <v>501</v>
      </c>
      <c r="B96" s="2">
        <v>0</v>
      </c>
      <c r="C96" s="2">
        <v>0</v>
      </c>
      <c r="D96" s="2">
        <v>0</v>
      </c>
      <c r="E96" s="2">
        <v>0</v>
      </c>
      <c r="F96" s="2">
        <f>VLOOKUP(Share6[[#This Row],[Station]],'[3]Reach and Share'!$A$1:$C$562,3,0)</f>
        <v>0</v>
      </c>
      <c r="G96" s="2">
        <f>Share6[[#This Row],[Q1''2025]]-Share6[[#This Row],[Q4''2024]]</f>
        <v>0</v>
      </c>
    </row>
    <row r="97" spans="1:7" x14ac:dyDescent="0.45">
      <c r="A97" s="3" t="s">
        <v>217</v>
      </c>
      <c r="B97" s="2">
        <v>0</v>
      </c>
      <c r="C97" s="2">
        <v>0</v>
      </c>
      <c r="D97" s="2">
        <v>0</v>
      </c>
      <c r="E97" s="2">
        <v>0</v>
      </c>
      <c r="F97" s="2">
        <f>VLOOKUP(Share6[[#This Row],[Station]],'[3]Reach and Share'!$A$1:$C$562,3,0)</f>
        <v>0</v>
      </c>
      <c r="G97" s="2">
        <f>Share6[[#This Row],[Q1''2025]]-Share6[[#This Row],[Q4''2024]]</f>
        <v>0</v>
      </c>
    </row>
    <row r="98" spans="1:7" x14ac:dyDescent="0.45">
      <c r="A98" s="3" t="s">
        <v>443</v>
      </c>
      <c r="B98" s="2">
        <v>0</v>
      </c>
      <c r="C98" s="2">
        <v>0</v>
      </c>
      <c r="D98" s="2">
        <v>0</v>
      </c>
      <c r="E98" s="2">
        <v>0</v>
      </c>
      <c r="F98" s="2">
        <f>VLOOKUP(Share6[[#This Row],[Station]],'[3]Reach and Share'!$A$1:$C$562,3,0)</f>
        <v>0</v>
      </c>
      <c r="G98" s="2">
        <f>Share6[[#This Row],[Q1''2025]]-Share6[[#This Row],[Q4''2024]]</f>
        <v>0</v>
      </c>
    </row>
    <row r="99" spans="1:7" x14ac:dyDescent="0.45">
      <c r="A99" s="3" t="s">
        <v>34</v>
      </c>
      <c r="B99" s="2">
        <v>0</v>
      </c>
      <c r="C99" s="2">
        <v>0</v>
      </c>
      <c r="D99" s="2">
        <v>0</v>
      </c>
      <c r="E99" s="2">
        <v>0</v>
      </c>
      <c r="F99" s="2">
        <f>VLOOKUP(Share6[[#This Row],[Station]],'[3]Reach and Share'!$A$1:$C$562,3,0)</f>
        <v>0</v>
      </c>
      <c r="G99" s="2">
        <f>Share6[[#This Row],[Q1''2025]]-Share6[[#This Row],[Q4''2024]]</f>
        <v>0</v>
      </c>
    </row>
    <row r="100" spans="1:7" x14ac:dyDescent="0.45">
      <c r="A100" s="3" t="s">
        <v>500</v>
      </c>
      <c r="B100" s="2">
        <v>0</v>
      </c>
      <c r="C100" s="2">
        <v>0</v>
      </c>
      <c r="D100" s="2">
        <v>0</v>
      </c>
      <c r="E100" s="2">
        <v>0</v>
      </c>
      <c r="F100" s="2">
        <f>VLOOKUP(Share6[[#This Row],[Station]],'[3]Reach and Share'!$A$1:$C$562,3,0)</f>
        <v>0</v>
      </c>
      <c r="G100" s="2">
        <f>Share6[[#This Row],[Q1''2025]]-Share6[[#This Row],[Q4''2024]]</f>
        <v>0</v>
      </c>
    </row>
    <row r="101" spans="1:7" x14ac:dyDescent="0.45">
      <c r="A101" s="3" t="s">
        <v>463</v>
      </c>
      <c r="B101" s="2">
        <v>0</v>
      </c>
      <c r="C101" s="2">
        <v>0</v>
      </c>
      <c r="D101" s="2">
        <v>0</v>
      </c>
      <c r="E101" s="2">
        <v>0</v>
      </c>
      <c r="F101" s="2">
        <f>VLOOKUP(Share6[[#This Row],[Station]],'[3]Reach and Share'!$A$1:$C$562,3,0)</f>
        <v>0</v>
      </c>
      <c r="G101" s="2">
        <f>Share6[[#This Row],[Q1''2025]]-Share6[[#This Row],[Q4''2024]]</f>
        <v>0</v>
      </c>
    </row>
    <row r="102" spans="1:7" x14ac:dyDescent="0.45">
      <c r="A102" s="3" t="s">
        <v>508</v>
      </c>
      <c r="B102" s="2">
        <v>0</v>
      </c>
      <c r="C102" s="2">
        <v>0</v>
      </c>
      <c r="D102" s="2">
        <v>0</v>
      </c>
      <c r="E102" s="2">
        <v>0</v>
      </c>
      <c r="F102" s="2">
        <f>VLOOKUP(Share6[[#This Row],[Station]],'[3]Reach and Share'!$A$1:$C$562,3,0)</f>
        <v>0</v>
      </c>
      <c r="G102" s="2">
        <f>Share6[[#This Row],[Q1''2025]]-Share6[[#This Row],[Q4''2024]]</f>
        <v>0</v>
      </c>
    </row>
    <row r="103" spans="1:7" x14ac:dyDescent="0.45">
      <c r="A103" s="3" t="s">
        <v>442</v>
      </c>
      <c r="B103" s="2">
        <v>0</v>
      </c>
      <c r="C103" s="2">
        <v>0</v>
      </c>
      <c r="D103" s="2">
        <v>0</v>
      </c>
      <c r="E103" s="2">
        <v>0</v>
      </c>
      <c r="F103" s="2">
        <f>VLOOKUP(Share6[[#This Row],[Station]],'[3]Reach and Share'!$A$1:$C$562,3,0)</f>
        <v>0</v>
      </c>
      <c r="G103" s="2">
        <f>Share6[[#This Row],[Q1''2025]]-Share6[[#This Row],[Q4''2024]]</f>
        <v>0</v>
      </c>
    </row>
    <row r="104" spans="1:7" x14ac:dyDescent="0.45">
      <c r="A104" s="3" t="s">
        <v>23</v>
      </c>
      <c r="B104" s="2">
        <v>4.3392827902407078E-3</v>
      </c>
      <c r="C104" s="2">
        <v>0</v>
      </c>
      <c r="D104" s="2">
        <v>0</v>
      </c>
      <c r="E104" s="2">
        <v>0</v>
      </c>
      <c r="F104" s="2">
        <f>VLOOKUP(Share6[[#This Row],[Station]],'[3]Reach and Share'!$A$1:$C$562,3,0)</f>
        <v>0</v>
      </c>
      <c r="G104" s="2">
        <f>Share6[[#This Row],[Q1''2025]]-Share6[[#This Row],[Q4''2024]]</f>
        <v>0</v>
      </c>
    </row>
    <row r="105" spans="1:7" x14ac:dyDescent="0.45">
      <c r="A105" s="3" t="s">
        <v>385</v>
      </c>
      <c r="B105" s="2">
        <v>0</v>
      </c>
      <c r="C105" s="2">
        <v>0</v>
      </c>
      <c r="D105" s="2">
        <v>0</v>
      </c>
      <c r="E105" s="2">
        <v>0</v>
      </c>
      <c r="F105" s="2">
        <f>VLOOKUP(Share6[[#This Row],[Station]],'[3]Reach and Share'!$A$1:$C$562,3,0)</f>
        <v>0</v>
      </c>
      <c r="G105" s="2">
        <f>Share6[[#This Row],[Q1''2025]]-Share6[[#This Row],[Q4''2024]]</f>
        <v>0</v>
      </c>
    </row>
    <row r="106" spans="1:7" x14ac:dyDescent="0.45">
      <c r="A106" s="3" t="s">
        <v>438</v>
      </c>
      <c r="B106" s="2">
        <v>0</v>
      </c>
      <c r="C106" s="2">
        <v>0</v>
      </c>
      <c r="D106" s="2">
        <v>0</v>
      </c>
      <c r="E106" s="2">
        <v>0</v>
      </c>
      <c r="F106" s="2">
        <f>VLOOKUP(Share6[[#This Row],[Station]],'[3]Reach and Share'!$A$1:$C$562,3,0)</f>
        <v>0</v>
      </c>
      <c r="G106" s="2">
        <f>Share6[[#This Row],[Q1''2025]]-Share6[[#This Row],[Q4''2024]]</f>
        <v>0</v>
      </c>
    </row>
    <row r="107" spans="1:7" x14ac:dyDescent="0.45">
      <c r="A107" s="3" t="s">
        <v>363</v>
      </c>
      <c r="B107" s="2">
        <v>0</v>
      </c>
      <c r="C107" s="2">
        <v>0</v>
      </c>
      <c r="D107" s="2">
        <v>0</v>
      </c>
      <c r="E107" s="2">
        <v>0</v>
      </c>
      <c r="F107" s="2">
        <f>VLOOKUP(Share6[[#This Row],[Station]],'[3]Reach and Share'!$A$1:$C$562,3,0)</f>
        <v>0</v>
      </c>
      <c r="G107" s="2">
        <f>Share6[[#This Row],[Q1''2025]]-Share6[[#This Row],[Q4''2024]]</f>
        <v>0</v>
      </c>
    </row>
    <row r="108" spans="1:7" x14ac:dyDescent="0.45">
      <c r="A108" s="3" t="s">
        <v>357</v>
      </c>
      <c r="B108" s="2">
        <v>0</v>
      </c>
      <c r="C108" s="2">
        <v>0</v>
      </c>
      <c r="D108" s="2">
        <v>0</v>
      </c>
      <c r="E108" s="2">
        <v>0</v>
      </c>
      <c r="F108" s="2">
        <f>VLOOKUP(Share6[[#This Row],[Station]],'[3]Reach and Share'!$A$1:$C$562,3,0)</f>
        <v>0</v>
      </c>
      <c r="G108" s="2">
        <f>Share6[[#This Row],[Q1''2025]]-Share6[[#This Row],[Q4''2024]]</f>
        <v>0</v>
      </c>
    </row>
    <row r="109" spans="1:7" x14ac:dyDescent="0.45">
      <c r="A109" s="3" t="s">
        <v>354</v>
      </c>
      <c r="B109" s="2">
        <v>0</v>
      </c>
      <c r="C109" s="2">
        <v>0</v>
      </c>
      <c r="D109" s="2">
        <v>0</v>
      </c>
      <c r="E109" s="2">
        <v>0</v>
      </c>
      <c r="F109" s="2">
        <f>VLOOKUP(Share6[[#This Row],[Station]],'[3]Reach and Share'!$A$1:$C$562,3,0)</f>
        <v>0</v>
      </c>
      <c r="G109" s="2">
        <f>Share6[[#This Row],[Q1''2025]]-Share6[[#This Row],[Q4''2024]]</f>
        <v>0</v>
      </c>
    </row>
    <row r="110" spans="1:7" x14ac:dyDescent="0.45">
      <c r="A110" s="3" t="s">
        <v>353</v>
      </c>
      <c r="B110" s="2">
        <v>0</v>
      </c>
      <c r="C110" s="2">
        <v>0</v>
      </c>
      <c r="D110" s="2">
        <v>0</v>
      </c>
      <c r="E110" s="2">
        <v>0</v>
      </c>
      <c r="F110" s="2">
        <f>VLOOKUP(Share6[[#This Row],[Station]],'[3]Reach and Share'!$A$1:$C$562,3,0)</f>
        <v>0</v>
      </c>
      <c r="G110" s="2">
        <f>Share6[[#This Row],[Q1''2025]]-Share6[[#This Row],[Q4''2024]]</f>
        <v>0</v>
      </c>
    </row>
    <row r="111" spans="1:7" x14ac:dyDescent="0.45">
      <c r="A111" s="3" t="s">
        <v>416</v>
      </c>
      <c r="B111" s="2">
        <v>0</v>
      </c>
      <c r="C111" s="2">
        <v>0</v>
      </c>
      <c r="D111" s="2">
        <v>0</v>
      </c>
      <c r="E111" s="2">
        <v>0</v>
      </c>
      <c r="F111" s="2">
        <f>VLOOKUP(Share6[[#This Row],[Station]],'[3]Reach and Share'!$A$1:$C$562,3,0)</f>
        <v>0</v>
      </c>
      <c r="G111" s="2">
        <f>Share6[[#This Row],[Q1''2025]]-Share6[[#This Row],[Q4''2024]]</f>
        <v>0</v>
      </c>
    </row>
    <row r="112" spans="1:7" x14ac:dyDescent="0.45">
      <c r="A112" s="3" t="s">
        <v>169</v>
      </c>
      <c r="B112" s="2">
        <v>0</v>
      </c>
      <c r="C112" s="2">
        <v>0</v>
      </c>
      <c r="D112" s="2">
        <v>0</v>
      </c>
      <c r="E112" s="2">
        <v>0</v>
      </c>
      <c r="F112" s="2">
        <f>VLOOKUP(Share6[[#This Row],[Station]],'[3]Reach and Share'!$A$1:$C$562,3,0)</f>
        <v>0</v>
      </c>
      <c r="G112" s="2">
        <f>Share6[[#This Row],[Q1''2025]]-Share6[[#This Row],[Q4''2024]]</f>
        <v>0</v>
      </c>
    </row>
    <row r="113" spans="1:7" x14ac:dyDescent="0.45">
      <c r="A113" s="3" t="s">
        <v>473</v>
      </c>
      <c r="B113" s="2">
        <v>0</v>
      </c>
      <c r="C113" s="2">
        <v>0</v>
      </c>
      <c r="D113" s="2">
        <v>0</v>
      </c>
      <c r="E113" s="2">
        <v>0</v>
      </c>
      <c r="F113" s="2">
        <f>VLOOKUP(Share6[[#This Row],[Station]],'[3]Reach and Share'!$A$1:$C$562,3,0)</f>
        <v>0</v>
      </c>
      <c r="G113" s="2">
        <f>Share6[[#This Row],[Q1''2025]]-Share6[[#This Row],[Q4''2024]]</f>
        <v>0</v>
      </c>
    </row>
    <row r="114" spans="1:7" x14ac:dyDescent="0.45">
      <c r="A114" s="3" t="s">
        <v>352</v>
      </c>
      <c r="B114" s="2">
        <v>0</v>
      </c>
      <c r="C114" s="2">
        <v>0</v>
      </c>
      <c r="D114" s="2">
        <v>0</v>
      </c>
      <c r="E114" s="2">
        <v>0</v>
      </c>
      <c r="F114" s="2">
        <f>VLOOKUP(Share6[[#This Row],[Station]],'[3]Reach and Share'!$A$1:$C$562,3,0)</f>
        <v>0</v>
      </c>
      <c r="G114" s="2">
        <f>Share6[[#This Row],[Q1''2025]]-Share6[[#This Row],[Q4''2024]]</f>
        <v>0</v>
      </c>
    </row>
    <row r="115" spans="1:7" x14ac:dyDescent="0.45">
      <c r="A115" s="3" t="s">
        <v>340</v>
      </c>
      <c r="B115" s="2">
        <v>0</v>
      </c>
      <c r="C115" s="2">
        <v>0</v>
      </c>
      <c r="D115" s="2">
        <v>0</v>
      </c>
      <c r="E115" s="2">
        <v>0</v>
      </c>
      <c r="F115" s="2">
        <f>VLOOKUP(Share6[[#This Row],[Station]],'[3]Reach and Share'!$A$1:$C$562,3,0)</f>
        <v>0</v>
      </c>
      <c r="G115" s="2">
        <f>Share6[[#This Row],[Q1''2025]]-Share6[[#This Row],[Q4''2024]]</f>
        <v>0</v>
      </c>
    </row>
    <row r="116" spans="1:7" x14ac:dyDescent="0.45">
      <c r="A116" s="3" t="s">
        <v>349</v>
      </c>
      <c r="B116" s="2">
        <v>0</v>
      </c>
      <c r="C116" s="2">
        <v>0</v>
      </c>
      <c r="D116" s="2">
        <v>0</v>
      </c>
      <c r="E116" s="2">
        <v>0</v>
      </c>
      <c r="F116" s="2">
        <f>VLOOKUP(Share6[[#This Row],[Station]],'[3]Reach and Share'!$A$1:$C$562,3,0)</f>
        <v>0</v>
      </c>
      <c r="G116" s="2">
        <f>Share6[[#This Row],[Q1''2025]]-Share6[[#This Row],[Q4''2024]]</f>
        <v>0</v>
      </c>
    </row>
    <row r="117" spans="1:7" x14ac:dyDescent="0.45">
      <c r="A117" s="3" t="s">
        <v>350</v>
      </c>
      <c r="B117" s="2">
        <v>0</v>
      </c>
      <c r="C117" s="2">
        <v>0</v>
      </c>
      <c r="D117" s="2">
        <v>0</v>
      </c>
      <c r="E117" s="2">
        <v>0</v>
      </c>
      <c r="F117" s="2">
        <f>VLOOKUP(Share6[[#This Row],[Station]],'[3]Reach and Share'!$A$1:$C$562,3,0)</f>
        <v>0</v>
      </c>
      <c r="G117" s="2">
        <f>Share6[[#This Row],[Q1''2025]]-Share6[[#This Row],[Q4''2024]]</f>
        <v>0</v>
      </c>
    </row>
    <row r="118" spans="1:7" x14ac:dyDescent="0.45">
      <c r="A118" s="3" t="s">
        <v>471</v>
      </c>
      <c r="B118" s="2">
        <v>0</v>
      </c>
      <c r="C118" s="2">
        <v>0</v>
      </c>
      <c r="D118" s="2">
        <v>0</v>
      </c>
      <c r="E118" s="2">
        <v>0</v>
      </c>
      <c r="F118" s="2">
        <f>VLOOKUP(Share6[[#This Row],[Station]],'[3]Reach and Share'!$A$1:$C$562,3,0)</f>
        <v>0</v>
      </c>
      <c r="G118" s="2">
        <f>Share6[[#This Row],[Q1''2025]]-Share6[[#This Row],[Q4''2024]]</f>
        <v>0</v>
      </c>
    </row>
    <row r="119" spans="1:7" x14ac:dyDescent="0.45">
      <c r="A119" s="3" t="s">
        <v>207</v>
      </c>
      <c r="B119" s="2">
        <v>0</v>
      </c>
      <c r="C119" s="2">
        <v>0</v>
      </c>
      <c r="D119" s="2">
        <v>0</v>
      </c>
      <c r="E119" s="2">
        <v>0</v>
      </c>
      <c r="F119" s="2">
        <f>VLOOKUP(Share6[[#This Row],[Station]],'[3]Reach and Share'!$A$1:$C$562,3,0)</f>
        <v>0</v>
      </c>
      <c r="G119" s="2">
        <f>Share6[[#This Row],[Q1''2025]]-Share6[[#This Row],[Q4''2024]]</f>
        <v>0</v>
      </c>
    </row>
    <row r="120" spans="1:7" x14ac:dyDescent="0.45">
      <c r="A120" s="3" t="s">
        <v>491</v>
      </c>
      <c r="B120" s="2">
        <v>0</v>
      </c>
      <c r="C120" s="2">
        <v>0</v>
      </c>
      <c r="D120" s="2">
        <v>0</v>
      </c>
      <c r="E120" s="2">
        <v>0</v>
      </c>
      <c r="F120" s="2">
        <f>VLOOKUP(Share6[[#This Row],[Station]],'[3]Reach and Share'!$A$1:$C$562,3,0)</f>
        <v>0</v>
      </c>
      <c r="G120" s="2">
        <f>Share6[[#This Row],[Q1''2025]]-Share6[[#This Row],[Q4''2024]]</f>
        <v>0</v>
      </c>
    </row>
    <row r="121" spans="1:7" x14ac:dyDescent="0.45">
      <c r="A121" s="3" t="s">
        <v>119</v>
      </c>
      <c r="B121" s="2">
        <v>0</v>
      </c>
      <c r="C121" s="2">
        <v>0</v>
      </c>
      <c r="D121" s="2">
        <v>0</v>
      </c>
      <c r="E121" s="2">
        <v>0</v>
      </c>
      <c r="F121" s="2">
        <f>VLOOKUP(Share6[[#This Row],[Station]],'[3]Reach and Share'!$A$1:$C$562,3,0)</f>
        <v>0</v>
      </c>
      <c r="G121" s="2">
        <f>Share6[[#This Row],[Q1''2025]]-Share6[[#This Row],[Q4''2024]]</f>
        <v>0</v>
      </c>
    </row>
    <row r="122" spans="1:7" x14ac:dyDescent="0.45">
      <c r="A122" s="3" t="s">
        <v>242</v>
      </c>
      <c r="B122" s="2">
        <v>0</v>
      </c>
      <c r="C122" s="2">
        <v>0</v>
      </c>
      <c r="D122" s="2">
        <v>0</v>
      </c>
      <c r="E122" s="2">
        <v>0</v>
      </c>
      <c r="F122" s="2">
        <f>VLOOKUP(Share6[[#This Row],[Station]],'[3]Reach and Share'!$A$1:$C$562,3,0)</f>
        <v>0</v>
      </c>
      <c r="G122" s="2">
        <f>Share6[[#This Row],[Q1''2025]]-Share6[[#This Row],[Q4''2024]]</f>
        <v>0</v>
      </c>
    </row>
    <row r="123" spans="1:7" x14ac:dyDescent="0.45">
      <c r="A123" s="3" t="s">
        <v>356</v>
      </c>
      <c r="B123" s="2">
        <v>0</v>
      </c>
      <c r="C123" s="2">
        <v>0</v>
      </c>
      <c r="D123" s="2">
        <v>0</v>
      </c>
      <c r="E123" s="2">
        <v>0</v>
      </c>
      <c r="F123" s="2">
        <f>VLOOKUP(Share6[[#This Row],[Station]],'[3]Reach and Share'!$A$1:$C$562,3,0)</f>
        <v>0</v>
      </c>
      <c r="G123" s="2">
        <f>Share6[[#This Row],[Q1''2025]]-Share6[[#This Row],[Q4''2024]]</f>
        <v>0</v>
      </c>
    </row>
    <row r="124" spans="1:7" x14ac:dyDescent="0.45">
      <c r="A124" s="3" t="s">
        <v>355</v>
      </c>
      <c r="B124" s="2">
        <v>0</v>
      </c>
      <c r="C124" s="2">
        <v>0</v>
      </c>
      <c r="D124" s="2">
        <v>0</v>
      </c>
      <c r="E124" s="2">
        <v>0</v>
      </c>
      <c r="F124" s="2">
        <f>VLOOKUP(Share6[[#This Row],[Station]],'[3]Reach and Share'!$A$1:$C$562,3,0)</f>
        <v>0</v>
      </c>
      <c r="G124" s="2">
        <f>Share6[[#This Row],[Q1''2025]]-Share6[[#This Row],[Q4''2024]]</f>
        <v>0</v>
      </c>
    </row>
    <row r="125" spans="1:7" x14ac:dyDescent="0.45">
      <c r="A125" s="3" t="s">
        <v>147</v>
      </c>
      <c r="B125" s="2">
        <v>0</v>
      </c>
      <c r="C125" s="2">
        <v>0</v>
      </c>
      <c r="D125" s="2">
        <v>0</v>
      </c>
      <c r="E125" s="2">
        <v>0</v>
      </c>
      <c r="F125" s="2">
        <f>VLOOKUP(Share6[[#This Row],[Station]],'[3]Reach and Share'!$A$1:$C$562,3,0)</f>
        <v>0</v>
      </c>
      <c r="G125" s="2">
        <f>Share6[[#This Row],[Q1''2025]]-Share6[[#This Row],[Q4''2024]]</f>
        <v>0</v>
      </c>
    </row>
    <row r="126" spans="1:7" x14ac:dyDescent="0.45">
      <c r="A126" s="3" t="s">
        <v>469</v>
      </c>
      <c r="B126" s="2">
        <v>0</v>
      </c>
      <c r="C126" s="2">
        <v>0</v>
      </c>
      <c r="D126" s="2">
        <v>0</v>
      </c>
      <c r="E126" s="2">
        <v>0</v>
      </c>
      <c r="F126" s="2">
        <f>VLOOKUP(Share6[[#This Row],[Station]],'[3]Reach and Share'!$A$1:$C$562,3,0)</f>
        <v>0</v>
      </c>
      <c r="G126" s="2">
        <f>Share6[[#This Row],[Q1''2025]]-Share6[[#This Row],[Q4''2024]]</f>
        <v>0</v>
      </c>
    </row>
    <row r="127" spans="1:7" x14ac:dyDescent="0.45">
      <c r="A127" s="3" t="s">
        <v>456</v>
      </c>
      <c r="B127" s="2">
        <v>0</v>
      </c>
      <c r="C127" s="2">
        <v>0</v>
      </c>
      <c r="D127" s="2">
        <v>0</v>
      </c>
      <c r="E127" s="2">
        <v>0</v>
      </c>
      <c r="F127" s="2">
        <f>VLOOKUP(Share6[[#This Row],[Station]],'[3]Reach and Share'!$A$1:$C$562,3,0)</f>
        <v>0</v>
      </c>
      <c r="G127" s="2">
        <f>Share6[[#This Row],[Q1''2025]]-Share6[[#This Row],[Q4''2024]]</f>
        <v>0</v>
      </c>
    </row>
    <row r="128" spans="1:7" x14ac:dyDescent="0.45">
      <c r="A128" s="3" t="s">
        <v>118</v>
      </c>
      <c r="B128" s="2">
        <v>0</v>
      </c>
      <c r="C128" s="2">
        <v>0</v>
      </c>
      <c r="D128" s="2">
        <v>0</v>
      </c>
      <c r="E128" s="2">
        <v>0</v>
      </c>
      <c r="F128" s="2">
        <f>VLOOKUP(Share6[[#This Row],[Station]],'[3]Reach and Share'!$A$1:$C$562,3,0)</f>
        <v>0</v>
      </c>
      <c r="G128" s="2">
        <f>Share6[[#This Row],[Q1''2025]]-Share6[[#This Row],[Q4''2024]]</f>
        <v>0</v>
      </c>
    </row>
    <row r="129" spans="1:7" x14ac:dyDescent="0.45">
      <c r="A129" s="3" t="s">
        <v>117</v>
      </c>
      <c r="B129" s="2">
        <v>0</v>
      </c>
      <c r="C129" s="2">
        <v>0</v>
      </c>
      <c r="D129" s="2">
        <v>0</v>
      </c>
      <c r="E129" s="2">
        <v>0</v>
      </c>
      <c r="F129" s="2">
        <f>VLOOKUP(Share6[[#This Row],[Station]],'[3]Reach and Share'!$A$1:$C$562,3,0)</f>
        <v>0</v>
      </c>
      <c r="G129" s="2">
        <f>Share6[[#This Row],[Q1''2025]]-Share6[[#This Row],[Q4''2024]]</f>
        <v>0</v>
      </c>
    </row>
    <row r="130" spans="1:7" x14ac:dyDescent="0.45">
      <c r="A130" s="3" t="s">
        <v>227</v>
      </c>
      <c r="B130" s="2">
        <v>0</v>
      </c>
      <c r="C130" s="2">
        <v>0</v>
      </c>
      <c r="D130" s="2">
        <v>0</v>
      </c>
      <c r="E130" s="2">
        <v>0</v>
      </c>
      <c r="F130" s="2">
        <f>VLOOKUP(Share6[[#This Row],[Station]],'[3]Reach and Share'!$A$1:$C$562,3,0)</f>
        <v>0</v>
      </c>
      <c r="G130" s="2">
        <f>Share6[[#This Row],[Q1''2025]]-Share6[[#This Row],[Q4''2024]]</f>
        <v>0</v>
      </c>
    </row>
    <row r="131" spans="1:7" x14ac:dyDescent="0.45">
      <c r="A131" s="3" t="s">
        <v>70</v>
      </c>
      <c r="B131" s="2">
        <v>0</v>
      </c>
      <c r="C131" s="2">
        <v>0</v>
      </c>
      <c r="D131" s="2">
        <v>0</v>
      </c>
      <c r="E131" s="2">
        <v>0</v>
      </c>
      <c r="F131" s="2">
        <f>VLOOKUP(Share6[[#This Row],[Station]],'[3]Reach and Share'!$A$1:$C$562,3,0)</f>
        <v>0</v>
      </c>
      <c r="G131" s="2">
        <f>Share6[[#This Row],[Q1''2025]]-Share6[[#This Row],[Q4''2024]]</f>
        <v>0</v>
      </c>
    </row>
    <row r="132" spans="1:7" x14ac:dyDescent="0.45">
      <c r="A132" s="3" t="s">
        <v>65</v>
      </c>
      <c r="B132" s="2">
        <v>0</v>
      </c>
      <c r="C132" s="2">
        <v>0</v>
      </c>
      <c r="D132" s="2">
        <v>0</v>
      </c>
      <c r="E132" s="2">
        <v>0</v>
      </c>
      <c r="F132" s="2">
        <f>VLOOKUP(Share6[[#This Row],[Station]],'[3]Reach and Share'!$A$1:$C$562,3,0)</f>
        <v>0</v>
      </c>
      <c r="G132" s="2">
        <f>Share6[[#This Row],[Q1''2025]]-Share6[[#This Row],[Q4''2024]]</f>
        <v>0</v>
      </c>
    </row>
    <row r="133" spans="1:7" x14ac:dyDescent="0.45">
      <c r="A133" s="3" t="s">
        <v>96</v>
      </c>
      <c r="B133" s="2">
        <v>0</v>
      </c>
      <c r="C133" s="2">
        <v>0</v>
      </c>
      <c r="D133" s="2">
        <v>0</v>
      </c>
      <c r="E133" s="2">
        <v>0</v>
      </c>
      <c r="F133" s="2">
        <f>VLOOKUP(Share6[[#This Row],[Station]],'[3]Reach and Share'!$A$1:$C$562,3,0)</f>
        <v>0</v>
      </c>
      <c r="G133" s="2">
        <f>Share6[[#This Row],[Q1''2025]]-Share6[[#This Row],[Q4''2024]]</f>
        <v>0</v>
      </c>
    </row>
    <row r="134" spans="1:7" x14ac:dyDescent="0.45">
      <c r="A134" s="3" t="s">
        <v>122</v>
      </c>
      <c r="B134" s="2">
        <v>0</v>
      </c>
      <c r="C134" s="2">
        <v>0</v>
      </c>
      <c r="D134" s="2">
        <v>0</v>
      </c>
      <c r="E134" s="2">
        <v>0</v>
      </c>
      <c r="F134" s="2">
        <f>VLOOKUP(Share6[[#This Row],[Station]],'[3]Reach and Share'!$A$1:$C$562,3,0)</f>
        <v>0</v>
      </c>
      <c r="G134" s="2">
        <f>Share6[[#This Row],[Q1''2025]]-Share6[[#This Row],[Q4''2024]]</f>
        <v>0</v>
      </c>
    </row>
    <row r="135" spans="1:7" x14ac:dyDescent="0.45">
      <c r="A135" s="3" t="s">
        <v>98</v>
      </c>
      <c r="B135" s="2">
        <v>0</v>
      </c>
      <c r="C135" s="2">
        <v>0</v>
      </c>
      <c r="D135" s="2">
        <v>0</v>
      </c>
      <c r="E135" s="2">
        <v>0</v>
      </c>
      <c r="F135" s="2">
        <f>VLOOKUP(Share6[[#This Row],[Station]],'[3]Reach and Share'!$A$1:$C$562,3,0)</f>
        <v>0</v>
      </c>
      <c r="G135" s="2">
        <f>Share6[[#This Row],[Q1''2025]]-Share6[[#This Row],[Q4''2024]]</f>
        <v>0</v>
      </c>
    </row>
    <row r="136" spans="1:7" x14ac:dyDescent="0.45">
      <c r="A136" s="3" t="s">
        <v>77</v>
      </c>
      <c r="B136" s="2">
        <v>0</v>
      </c>
      <c r="C136" s="2">
        <v>0</v>
      </c>
      <c r="D136" s="2">
        <v>0</v>
      </c>
      <c r="E136" s="2">
        <v>0</v>
      </c>
      <c r="F136" s="2">
        <f>VLOOKUP(Share6[[#This Row],[Station]],'[3]Reach and Share'!$A$1:$C$562,3,0)</f>
        <v>0</v>
      </c>
      <c r="G136" s="2">
        <f>Share6[[#This Row],[Q1''2025]]-Share6[[#This Row],[Q4''2024]]</f>
        <v>0</v>
      </c>
    </row>
    <row r="137" spans="1:7" x14ac:dyDescent="0.45">
      <c r="A137" s="3" t="s">
        <v>69</v>
      </c>
      <c r="B137" s="2">
        <v>0</v>
      </c>
      <c r="C137" s="2">
        <v>0</v>
      </c>
      <c r="D137" s="2">
        <v>0</v>
      </c>
      <c r="E137" s="2">
        <v>0</v>
      </c>
      <c r="F137" s="2">
        <f>VLOOKUP(Share6[[#This Row],[Station]],'[3]Reach and Share'!$A$1:$C$562,3,0)</f>
        <v>0</v>
      </c>
      <c r="G137" s="2">
        <f>Share6[[#This Row],[Q1''2025]]-Share6[[#This Row],[Q4''2024]]</f>
        <v>0</v>
      </c>
    </row>
    <row r="138" spans="1:7" x14ac:dyDescent="0.45">
      <c r="A138" s="3" t="s">
        <v>66</v>
      </c>
      <c r="B138" s="2">
        <v>0</v>
      </c>
      <c r="C138" s="2">
        <v>0</v>
      </c>
      <c r="D138" s="2">
        <v>0</v>
      </c>
      <c r="E138" s="2">
        <v>0</v>
      </c>
      <c r="F138" s="2">
        <f>VLOOKUP(Share6[[#This Row],[Station]],'[3]Reach and Share'!$A$1:$C$562,3,0)</f>
        <v>0</v>
      </c>
      <c r="G138" s="2">
        <f>Share6[[#This Row],[Q1''2025]]-Share6[[#This Row],[Q4''2024]]</f>
        <v>0</v>
      </c>
    </row>
    <row r="139" spans="1:7" x14ac:dyDescent="0.45">
      <c r="A139" s="3" t="s">
        <v>178</v>
      </c>
      <c r="B139" s="2">
        <v>0</v>
      </c>
      <c r="C139" s="2">
        <v>0</v>
      </c>
      <c r="D139" s="2">
        <v>0</v>
      </c>
      <c r="E139" s="2">
        <v>0</v>
      </c>
      <c r="F139" s="2">
        <f>VLOOKUP(Share6[[#This Row],[Station]],'[3]Reach and Share'!$A$1:$C$562,3,0)</f>
        <v>0</v>
      </c>
      <c r="G139" s="2">
        <f>Share6[[#This Row],[Q1''2025]]-Share6[[#This Row],[Q4''2024]]</f>
        <v>0</v>
      </c>
    </row>
    <row r="140" spans="1:7" x14ac:dyDescent="0.45">
      <c r="A140" s="3" t="s">
        <v>64</v>
      </c>
      <c r="B140" s="2">
        <v>0</v>
      </c>
      <c r="C140" s="2">
        <v>0</v>
      </c>
      <c r="D140" s="2">
        <v>0</v>
      </c>
      <c r="E140" s="2">
        <v>0</v>
      </c>
      <c r="F140" s="2">
        <f>VLOOKUP(Share6[[#This Row],[Station]],'[3]Reach and Share'!$A$1:$C$562,3,0)</f>
        <v>0</v>
      </c>
      <c r="G140" s="2">
        <f>Share6[[#This Row],[Q1''2025]]-Share6[[#This Row],[Q4''2024]]</f>
        <v>0</v>
      </c>
    </row>
    <row r="141" spans="1:7" x14ac:dyDescent="0.45">
      <c r="A141" s="3" t="s">
        <v>67</v>
      </c>
      <c r="B141" s="2">
        <v>0</v>
      </c>
      <c r="C141" s="2">
        <v>0</v>
      </c>
      <c r="D141" s="2">
        <v>0</v>
      </c>
      <c r="E141" s="2">
        <v>0</v>
      </c>
      <c r="F141" s="2">
        <f>VLOOKUP(Share6[[#This Row],[Station]],'[3]Reach and Share'!$A$1:$C$562,3,0)</f>
        <v>0</v>
      </c>
      <c r="G141" s="2">
        <f>Share6[[#This Row],[Q1''2025]]-Share6[[#This Row],[Q4''2024]]</f>
        <v>0</v>
      </c>
    </row>
    <row r="142" spans="1:7" x14ac:dyDescent="0.45">
      <c r="A142" s="3" t="s">
        <v>68</v>
      </c>
      <c r="B142" s="2">
        <v>0</v>
      </c>
      <c r="C142" s="2">
        <v>0</v>
      </c>
      <c r="D142" s="2">
        <v>0</v>
      </c>
      <c r="E142" s="2">
        <v>0</v>
      </c>
      <c r="F142" s="2">
        <f>VLOOKUP(Share6[[#This Row],[Station]],'[3]Reach and Share'!$A$1:$C$562,3,0)</f>
        <v>0</v>
      </c>
      <c r="G142" s="2">
        <f>Share6[[#This Row],[Q1''2025]]-Share6[[#This Row],[Q4''2024]]</f>
        <v>0</v>
      </c>
    </row>
    <row r="143" spans="1:7" x14ac:dyDescent="0.45">
      <c r="A143" s="3" t="s">
        <v>198</v>
      </c>
      <c r="B143" s="2">
        <v>0</v>
      </c>
      <c r="C143" s="2">
        <v>0</v>
      </c>
      <c r="D143" s="2">
        <v>0</v>
      </c>
      <c r="E143" s="2">
        <v>0</v>
      </c>
      <c r="F143" s="2">
        <f>VLOOKUP(Share6[[#This Row],[Station]],'[3]Reach and Share'!$A$1:$C$562,3,0)</f>
        <v>0</v>
      </c>
      <c r="G143" s="2">
        <f>Share6[[#This Row],[Q1''2025]]-Share6[[#This Row],[Q4''2024]]</f>
        <v>0</v>
      </c>
    </row>
    <row r="144" spans="1:7" x14ac:dyDescent="0.45">
      <c r="A144" s="3" t="s">
        <v>60</v>
      </c>
      <c r="B144" s="2">
        <v>0</v>
      </c>
      <c r="C144" s="2">
        <v>0</v>
      </c>
      <c r="D144" s="2">
        <v>0</v>
      </c>
      <c r="E144" s="2">
        <v>0</v>
      </c>
      <c r="F144" s="2">
        <f>VLOOKUP(Share6[[#This Row],[Station]],'[3]Reach and Share'!$A$1:$C$562,3,0)</f>
        <v>0</v>
      </c>
      <c r="G144" s="2">
        <f>Share6[[#This Row],[Q1''2025]]-Share6[[#This Row],[Q4''2024]]</f>
        <v>0</v>
      </c>
    </row>
    <row r="145" spans="1:7" x14ac:dyDescent="0.45">
      <c r="A145" s="3" t="s">
        <v>490</v>
      </c>
      <c r="B145" s="2">
        <v>0</v>
      </c>
      <c r="C145" s="2">
        <v>0</v>
      </c>
      <c r="D145" s="2">
        <v>0</v>
      </c>
      <c r="E145" s="2">
        <v>0</v>
      </c>
      <c r="F145" s="2">
        <f>VLOOKUP(Share6[[#This Row],[Station]],'[3]Reach and Share'!$A$1:$C$562,3,0)</f>
        <v>0</v>
      </c>
      <c r="G145" s="2">
        <f>Share6[[#This Row],[Q1''2025]]-Share6[[#This Row],[Q4''2024]]</f>
        <v>0</v>
      </c>
    </row>
    <row r="146" spans="1:7" x14ac:dyDescent="0.45">
      <c r="A146" s="3" t="s">
        <v>196</v>
      </c>
      <c r="B146" s="2">
        <v>0</v>
      </c>
      <c r="C146" s="2">
        <v>0</v>
      </c>
      <c r="D146" s="2">
        <v>0</v>
      </c>
      <c r="E146" s="2">
        <v>0</v>
      </c>
      <c r="F146" s="2">
        <f>VLOOKUP(Share6[[#This Row],[Station]],'[3]Reach and Share'!$A$1:$C$562,3,0)</f>
        <v>0</v>
      </c>
      <c r="G146" s="2">
        <f>Share6[[#This Row],[Q1''2025]]-Share6[[#This Row],[Q4''2024]]</f>
        <v>0</v>
      </c>
    </row>
    <row r="147" spans="1:7" x14ac:dyDescent="0.45">
      <c r="A147" s="3" t="s">
        <v>216</v>
      </c>
      <c r="B147" s="2">
        <v>0</v>
      </c>
      <c r="C147" s="2">
        <v>0</v>
      </c>
      <c r="D147" s="2">
        <v>0</v>
      </c>
      <c r="E147" s="2">
        <v>0</v>
      </c>
      <c r="F147" s="2">
        <f>VLOOKUP(Share6[[#This Row],[Station]],'[3]Reach and Share'!$A$1:$C$562,3,0)</f>
        <v>0</v>
      </c>
      <c r="G147" s="2">
        <f>Share6[[#This Row],[Q1''2025]]-Share6[[#This Row],[Q4''2024]]</f>
        <v>0</v>
      </c>
    </row>
    <row r="148" spans="1:7" x14ac:dyDescent="0.45">
      <c r="A148" s="3" t="s">
        <v>189</v>
      </c>
      <c r="B148" s="2">
        <v>0</v>
      </c>
      <c r="C148" s="2">
        <v>0</v>
      </c>
      <c r="D148" s="2">
        <v>0</v>
      </c>
      <c r="E148" s="2">
        <v>0</v>
      </c>
      <c r="F148" s="2">
        <f>VLOOKUP(Share6[[#This Row],[Station]],'[3]Reach and Share'!$A$1:$C$562,3,0)</f>
        <v>0</v>
      </c>
      <c r="G148" s="2">
        <f>Share6[[#This Row],[Q1''2025]]-Share6[[#This Row],[Q4''2024]]</f>
        <v>0</v>
      </c>
    </row>
    <row r="149" spans="1:7" x14ac:dyDescent="0.45">
      <c r="A149" s="3" t="s">
        <v>132</v>
      </c>
      <c r="B149" s="2">
        <v>0</v>
      </c>
      <c r="C149" s="2">
        <v>0</v>
      </c>
      <c r="D149" s="2">
        <v>0</v>
      </c>
      <c r="E149" s="2">
        <v>0</v>
      </c>
      <c r="F149" s="2">
        <f>VLOOKUP(Share6[[#This Row],[Station]],'[3]Reach and Share'!$A$1:$C$562,3,0)</f>
        <v>0</v>
      </c>
      <c r="G149" s="2">
        <f>Share6[[#This Row],[Q1''2025]]-Share6[[#This Row],[Q4''2024]]</f>
        <v>0</v>
      </c>
    </row>
    <row r="150" spans="1:7" x14ac:dyDescent="0.45">
      <c r="A150" s="3" t="s">
        <v>454</v>
      </c>
      <c r="B150" s="2">
        <v>0</v>
      </c>
      <c r="C150" s="2">
        <v>0</v>
      </c>
      <c r="D150" s="2">
        <v>0</v>
      </c>
      <c r="E150" s="2">
        <v>0</v>
      </c>
      <c r="F150" s="2">
        <f>VLOOKUP(Share6[[#This Row],[Station]],'[3]Reach and Share'!$A$1:$C$562,3,0)</f>
        <v>0</v>
      </c>
      <c r="G150" s="2">
        <f>Share6[[#This Row],[Q1''2025]]-Share6[[#This Row],[Q4''2024]]</f>
        <v>0</v>
      </c>
    </row>
    <row r="151" spans="1:7" x14ac:dyDescent="0.45">
      <c r="A151" s="3" t="s">
        <v>129</v>
      </c>
      <c r="B151" s="2">
        <v>2.2105780252169639E-3</v>
      </c>
      <c r="C151" s="2">
        <v>0</v>
      </c>
      <c r="D151" s="2">
        <v>0</v>
      </c>
      <c r="E151" s="2">
        <v>0</v>
      </c>
      <c r="F151" s="2">
        <f>VLOOKUP(Share6[[#This Row],[Station]],'[3]Reach and Share'!$A$1:$C$562,3,0)</f>
        <v>0</v>
      </c>
      <c r="G151" s="2">
        <f>Share6[[#This Row],[Q1''2025]]-Share6[[#This Row],[Q4''2024]]</f>
        <v>0</v>
      </c>
    </row>
    <row r="152" spans="1:7" x14ac:dyDescent="0.45">
      <c r="A152" s="3" t="s">
        <v>128</v>
      </c>
      <c r="B152" s="2">
        <v>0</v>
      </c>
      <c r="C152" s="2">
        <v>0</v>
      </c>
      <c r="D152" s="2">
        <v>0</v>
      </c>
      <c r="E152" s="2">
        <v>0</v>
      </c>
      <c r="F152" s="2">
        <f>VLOOKUP(Share6[[#This Row],[Station]],'[3]Reach and Share'!$A$1:$C$562,3,0)</f>
        <v>0</v>
      </c>
      <c r="G152" s="2">
        <f>Share6[[#This Row],[Q1''2025]]-Share6[[#This Row],[Q4''2024]]</f>
        <v>0</v>
      </c>
    </row>
    <row r="153" spans="1:7" x14ac:dyDescent="0.45">
      <c r="A153" s="3" t="s">
        <v>210</v>
      </c>
      <c r="B153" s="2">
        <v>0</v>
      </c>
      <c r="C153" s="2">
        <v>0</v>
      </c>
      <c r="D153" s="2">
        <v>0</v>
      </c>
      <c r="E153" s="2">
        <v>0</v>
      </c>
      <c r="F153" s="2">
        <f>VLOOKUP(Share6[[#This Row],[Station]],'[3]Reach and Share'!$A$1:$C$562,3,0)</f>
        <v>0</v>
      </c>
      <c r="G153" s="2">
        <f>Share6[[#This Row],[Q1''2025]]-Share6[[#This Row],[Q4''2024]]</f>
        <v>0</v>
      </c>
    </row>
    <row r="154" spans="1:7" x14ac:dyDescent="0.45">
      <c r="A154" s="3" t="s">
        <v>179</v>
      </c>
      <c r="B154" s="2">
        <v>0</v>
      </c>
      <c r="C154" s="2">
        <v>0</v>
      </c>
      <c r="D154" s="2">
        <v>0</v>
      </c>
      <c r="E154" s="2">
        <v>0</v>
      </c>
      <c r="F154" s="2">
        <f>VLOOKUP(Share6[[#This Row],[Station]],'[3]Reach and Share'!$A$1:$C$562,3,0)</f>
        <v>0</v>
      </c>
      <c r="G154" s="2">
        <f>Share6[[#This Row],[Q1''2025]]-Share6[[#This Row],[Q4''2024]]</f>
        <v>0</v>
      </c>
    </row>
    <row r="155" spans="1:7" x14ac:dyDescent="0.45">
      <c r="A155" s="3" t="s">
        <v>124</v>
      </c>
      <c r="B155" s="2">
        <v>0</v>
      </c>
      <c r="C155" s="2">
        <v>0</v>
      </c>
      <c r="D155" s="2">
        <v>0</v>
      </c>
      <c r="E155" s="2">
        <v>0</v>
      </c>
      <c r="F155" s="2">
        <f>VLOOKUP(Share6[[#This Row],[Station]],'[3]Reach and Share'!$A$1:$C$562,3,0)</f>
        <v>0</v>
      </c>
      <c r="G155" s="2">
        <f>Share6[[#This Row],[Q1''2025]]-Share6[[#This Row],[Q4''2024]]</f>
        <v>0</v>
      </c>
    </row>
    <row r="156" spans="1:7" x14ac:dyDescent="0.45">
      <c r="A156" s="3" t="s">
        <v>137</v>
      </c>
      <c r="B156" s="2">
        <v>0</v>
      </c>
      <c r="C156" s="2">
        <v>0</v>
      </c>
      <c r="D156" s="2">
        <v>0</v>
      </c>
      <c r="E156" s="2">
        <v>0</v>
      </c>
      <c r="F156" s="2">
        <f>VLOOKUP(Share6[[#This Row],[Station]],'[3]Reach and Share'!$A$1:$C$562,3,0)</f>
        <v>0</v>
      </c>
      <c r="G156" s="2">
        <f>Share6[[#This Row],[Q1''2025]]-Share6[[#This Row],[Q4''2024]]</f>
        <v>0</v>
      </c>
    </row>
    <row r="157" spans="1:7" x14ac:dyDescent="0.45">
      <c r="A157" s="3" t="s">
        <v>460</v>
      </c>
      <c r="B157" s="2">
        <v>0</v>
      </c>
      <c r="C157" s="2">
        <v>0</v>
      </c>
      <c r="D157" s="2">
        <v>0</v>
      </c>
      <c r="E157" s="2">
        <v>0</v>
      </c>
      <c r="F157" s="2">
        <f>VLOOKUP(Share6[[#This Row],[Station]],'[3]Reach and Share'!$A$1:$C$562,3,0)</f>
        <v>0</v>
      </c>
      <c r="G157" s="2">
        <f>Share6[[#This Row],[Q1''2025]]-Share6[[#This Row],[Q4''2024]]</f>
        <v>0</v>
      </c>
    </row>
    <row r="158" spans="1:7" x14ac:dyDescent="0.45">
      <c r="A158" s="3" t="s">
        <v>126</v>
      </c>
      <c r="B158" s="2">
        <v>0</v>
      </c>
      <c r="C158" s="2">
        <v>0</v>
      </c>
      <c r="D158" s="2">
        <v>0</v>
      </c>
      <c r="E158" s="2">
        <v>0</v>
      </c>
      <c r="F158" s="2">
        <f>VLOOKUP(Share6[[#This Row],[Station]],'[3]Reach and Share'!$A$1:$C$562,3,0)</f>
        <v>0</v>
      </c>
      <c r="G158" s="2">
        <f>Share6[[#This Row],[Q1''2025]]-Share6[[#This Row],[Q4''2024]]</f>
        <v>0</v>
      </c>
    </row>
    <row r="159" spans="1:7" x14ac:dyDescent="0.45">
      <c r="A159" s="3" t="s">
        <v>125</v>
      </c>
      <c r="B159" s="2">
        <v>0</v>
      </c>
      <c r="C159" s="2">
        <v>0</v>
      </c>
      <c r="D159" s="2">
        <v>0</v>
      </c>
      <c r="E159" s="2">
        <v>0</v>
      </c>
      <c r="F159" s="2">
        <f>VLOOKUP(Share6[[#This Row],[Station]],'[3]Reach and Share'!$A$1:$C$562,3,0)</f>
        <v>0</v>
      </c>
      <c r="G159" s="2">
        <f>Share6[[#This Row],[Q1''2025]]-Share6[[#This Row],[Q4''2024]]</f>
        <v>0</v>
      </c>
    </row>
    <row r="160" spans="1:7" x14ac:dyDescent="0.45">
      <c r="A160" s="3" t="s">
        <v>52</v>
      </c>
      <c r="B160" s="2">
        <v>0</v>
      </c>
      <c r="C160" s="2">
        <v>0</v>
      </c>
      <c r="D160" s="2">
        <v>0</v>
      </c>
      <c r="E160" s="2">
        <v>0</v>
      </c>
      <c r="F160" s="2">
        <f>VLOOKUP(Share6[[#This Row],[Station]],'[3]Reach and Share'!$A$1:$C$562,3,0)</f>
        <v>0</v>
      </c>
      <c r="G160" s="2">
        <f>Share6[[#This Row],[Q1''2025]]-Share6[[#This Row],[Q4''2024]]</f>
        <v>0</v>
      </c>
    </row>
    <row r="161" spans="1:7" x14ac:dyDescent="0.45">
      <c r="A161" s="3" t="s">
        <v>72</v>
      </c>
      <c r="B161" s="2">
        <v>0</v>
      </c>
      <c r="C161" s="2">
        <v>0</v>
      </c>
      <c r="D161" s="2">
        <v>0</v>
      </c>
      <c r="E161" s="2">
        <v>0</v>
      </c>
      <c r="F161" s="2">
        <f>VLOOKUP(Share6[[#This Row],[Station]],'[3]Reach and Share'!$A$1:$C$562,3,0)</f>
        <v>0</v>
      </c>
      <c r="G161" s="2">
        <f>Share6[[#This Row],[Q1''2025]]-Share6[[#This Row],[Q4''2024]]</f>
        <v>0</v>
      </c>
    </row>
    <row r="162" spans="1:7" x14ac:dyDescent="0.45">
      <c r="A162" s="3" t="s">
        <v>71</v>
      </c>
      <c r="B162" s="2">
        <v>0</v>
      </c>
      <c r="C162" s="2">
        <v>0</v>
      </c>
      <c r="D162" s="2">
        <v>0</v>
      </c>
      <c r="E162" s="2">
        <v>0</v>
      </c>
      <c r="F162" s="2">
        <f>VLOOKUP(Share6[[#This Row],[Station]],'[3]Reach and Share'!$A$1:$C$562,3,0)</f>
        <v>0</v>
      </c>
      <c r="G162" s="2">
        <f>Share6[[#This Row],[Q1''2025]]-Share6[[#This Row],[Q4''2024]]</f>
        <v>0</v>
      </c>
    </row>
    <row r="163" spans="1:7" x14ac:dyDescent="0.45">
      <c r="A163" s="3" t="s">
        <v>209</v>
      </c>
      <c r="B163" s="2">
        <v>0</v>
      </c>
      <c r="C163" s="2">
        <v>0</v>
      </c>
      <c r="D163" s="2">
        <v>0</v>
      </c>
      <c r="E163" s="2">
        <v>0</v>
      </c>
      <c r="F163" s="2">
        <f>VLOOKUP(Share6[[#This Row],[Station]],'[3]Reach and Share'!$A$1:$C$562,3,0)</f>
        <v>0</v>
      </c>
      <c r="G163" s="2">
        <f>Share6[[#This Row],[Q1''2025]]-Share6[[#This Row],[Q4''2024]]</f>
        <v>0</v>
      </c>
    </row>
    <row r="164" spans="1:7" x14ac:dyDescent="0.45">
      <c r="A164" s="3" t="s">
        <v>54</v>
      </c>
      <c r="B164" s="2">
        <v>0</v>
      </c>
      <c r="C164" s="2">
        <v>0</v>
      </c>
      <c r="D164" s="2">
        <v>0</v>
      </c>
      <c r="E164" s="2">
        <v>0</v>
      </c>
      <c r="F164" s="2">
        <f>VLOOKUP(Share6[[#This Row],[Station]],'[3]Reach and Share'!$A$1:$C$562,3,0)</f>
        <v>0</v>
      </c>
      <c r="G164" s="2">
        <f>Share6[[#This Row],[Q1''2025]]-Share6[[#This Row],[Q4''2024]]</f>
        <v>0</v>
      </c>
    </row>
    <row r="165" spans="1:7" x14ac:dyDescent="0.45">
      <c r="A165" s="3" t="s">
        <v>53</v>
      </c>
      <c r="B165" s="2">
        <v>0</v>
      </c>
      <c r="C165" s="2">
        <v>0</v>
      </c>
      <c r="D165" s="2">
        <v>0</v>
      </c>
      <c r="E165" s="2">
        <v>0</v>
      </c>
      <c r="F165" s="2">
        <f>VLOOKUP(Share6[[#This Row],[Station]],'[3]Reach and Share'!$A$1:$C$562,3,0)</f>
        <v>0</v>
      </c>
      <c r="G165" s="2">
        <f>Share6[[#This Row],[Q1''2025]]-Share6[[#This Row],[Q4''2024]]</f>
        <v>0</v>
      </c>
    </row>
    <row r="166" spans="1:7" x14ac:dyDescent="0.45">
      <c r="A166" s="3" t="s">
        <v>9</v>
      </c>
      <c r="B166" s="2">
        <v>0</v>
      </c>
      <c r="C166" s="2">
        <v>0</v>
      </c>
      <c r="D166" s="2">
        <v>0</v>
      </c>
      <c r="E166" s="2">
        <v>0</v>
      </c>
      <c r="F166" s="2">
        <f>VLOOKUP(Share6[[#This Row],[Station]],'[3]Reach and Share'!$A$1:$C$562,3,0)</f>
        <v>0</v>
      </c>
      <c r="G166" s="2">
        <f>Share6[[#This Row],[Q1''2025]]-Share6[[#This Row],[Q4''2024]]</f>
        <v>0</v>
      </c>
    </row>
    <row r="167" spans="1:7" x14ac:dyDescent="0.45">
      <c r="A167" s="3" t="s">
        <v>74</v>
      </c>
      <c r="B167" s="2">
        <v>0</v>
      </c>
      <c r="C167" s="2">
        <v>0</v>
      </c>
      <c r="D167" s="2">
        <v>0</v>
      </c>
      <c r="E167" s="2">
        <v>0</v>
      </c>
      <c r="F167" s="2">
        <f>VLOOKUP(Share6[[#This Row],[Station]],'[3]Reach and Share'!$A$1:$C$562,3,0)</f>
        <v>0</v>
      </c>
      <c r="G167" s="2">
        <f>Share6[[#This Row],[Q1''2025]]-Share6[[#This Row],[Q4''2024]]</f>
        <v>0</v>
      </c>
    </row>
    <row r="168" spans="1:7" x14ac:dyDescent="0.45">
      <c r="A168" s="3" t="s">
        <v>175</v>
      </c>
      <c r="B168" s="2">
        <v>0</v>
      </c>
      <c r="C168" s="2">
        <v>0</v>
      </c>
      <c r="D168" s="2">
        <v>0</v>
      </c>
      <c r="E168" s="2">
        <v>0</v>
      </c>
      <c r="F168" s="2">
        <f>VLOOKUP(Share6[[#This Row],[Station]],'[3]Reach and Share'!$A$1:$C$562,3,0)</f>
        <v>0</v>
      </c>
      <c r="G168" s="2">
        <f>Share6[[#This Row],[Q1''2025]]-Share6[[#This Row],[Q4''2024]]</f>
        <v>0</v>
      </c>
    </row>
    <row r="169" spans="1:7" x14ac:dyDescent="0.45">
      <c r="A169" s="3" t="s">
        <v>470</v>
      </c>
      <c r="B169" s="2">
        <v>0</v>
      </c>
      <c r="C169" s="2">
        <v>0</v>
      </c>
      <c r="D169" s="2">
        <v>0</v>
      </c>
      <c r="E169" s="2">
        <v>0</v>
      </c>
      <c r="F169" s="2">
        <f>VLOOKUP(Share6[[#This Row],[Station]],'[3]Reach and Share'!$A$1:$C$562,3,0)</f>
        <v>0</v>
      </c>
      <c r="G169" s="2">
        <f>Share6[[#This Row],[Q1''2025]]-Share6[[#This Row],[Q4''2024]]</f>
        <v>0</v>
      </c>
    </row>
    <row r="170" spans="1:7" x14ac:dyDescent="0.45">
      <c r="A170" s="3" t="s">
        <v>517</v>
      </c>
      <c r="B170" s="2">
        <v>0</v>
      </c>
      <c r="C170" s="2">
        <v>0</v>
      </c>
      <c r="D170" s="2">
        <v>0</v>
      </c>
      <c r="E170" s="2">
        <v>0</v>
      </c>
      <c r="F170" s="2">
        <f>VLOOKUP(Share6[[#This Row],[Station]],'[3]Reach and Share'!$A$1:$C$562,3,0)</f>
        <v>0</v>
      </c>
      <c r="G170" s="2">
        <f>Share6[[#This Row],[Q1''2025]]-Share6[[#This Row],[Q4''2024]]</f>
        <v>0</v>
      </c>
    </row>
    <row r="171" spans="1:7" x14ac:dyDescent="0.45">
      <c r="A171" s="3" t="s">
        <v>94</v>
      </c>
      <c r="B171" s="2">
        <v>0</v>
      </c>
      <c r="C171" s="2">
        <v>0</v>
      </c>
      <c r="D171" s="2">
        <v>0</v>
      </c>
      <c r="E171" s="2">
        <v>0</v>
      </c>
      <c r="F171" s="2">
        <f>VLOOKUP(Share6[[#This Row],[Station]],'[3]Reach and Share'!$A$1:$C$562,3,0)</f>
        <v>0</v>
      </c>
      <c r="G171" s="2">
        <f>Share6[[#This Row],[Q1''2025]]-Share6[[#This Row],[Q4''2024]]</f>
        <v>0</v>
      </c>
    </row>
    <row r="172" spans="1:7" x14ac:dyDescent="0.45">
      <c r="A172" s="3" t="s">
        <v>86</v>
      </c>
      <c r="B172" s="2">
        <v>0</v>
      </c>
      <c r="C172" s="2">
        <v>0</v>
      </c>
      <c r="D172" s="2">
        <v>0</v>
      </c>
      <c r="E172" s="2">
        <v>0</v>
      </c>
      <c r="F172" s="2">
        <f>VLOOKUP(Share6[[#This Row],[Station]],'[3]Reach and Share'!$A$1:$C$562,3,0)</f>
        <v>0</v>
      </c>
      <c r="G172" s="2">
        <f>Share6[[#This Row],[Q1''2025]]-Share6[[#This Row],[Q4''2024]]</f>
        <v>0</v>
      </c>
    </row>
    <row r="173" spans="1:7" x14ac:dyDescent="0.45">
      <c r="A173" s="3" t="s">
        <v>224</v>
      </c>
      <c r="B173" s="2">
        <v>0</v>
      </c>
      <c r="C173" s="2">
        <v>0</v>
      </c>
      <c r="D173" s="2">
        <v>0</v>
      </c>
      <c r="E173" s="2">
        <v>0</v>
      </c>
      <c r="F173" s="2">
        <f>VLOOKUP(Share6[[#This Row],[Station]],'[3]Reach and Share'!$A$1:$C$562,3,0)</f>
        <v>0</v>
      </c>
      <c r="G173" s="2">
        <f>Share6[[#This Row],[Q1''2025]]-Share6[[#This Row],[Q4''2024]]</f>
        <v>0</v>
      </c>
    </row>
    <row r="174" spans="1:7" x14ac:dyDescent="0.45">
      <c r="A174" s="3" t="s">
        <v>95</v>
      </c>
      <c r="B174" s="2">
        <v>0</v>
      </c>
      <c r="C174" s="2">
        <v>0</v>
      </c>
      <c r="D174" s="2">
        <v>0</v>
      </c>
      <c r="E174" s="2">
        <v>0</v>
      </c>
      <c r="F174" s="2">
        <f>VLOOKUP(Share6[[#This Row],[Station]],'[3]Reach and Share'!$A$1:$C$562,3,0)</f>
        <v>0</v>
      </c>
      <c r="G174" s="2">
        <f>Share6[[#This Row],[Q1''2025]]-Share6[[#This Row],[Q4''2024]]</f>
        <v>0</v>
      </c>
    </row>
    <row r="175" spans="1:7" x14ac:dyDescent="0.45">
      <c r="A175" s="3" t="s">
        <v>61</v>
      </c>
      <c r="B175" s="2">
        <v>0</v>
      </c>
      <c r="C175" s="2">
        <v>0</v>
      </c>
      <c r="D175" s="2">
        <v>0</v>
      </c>
      <c r="E175" s="2">
        <v>0</v>
      </c>
      <c r="F175" s="2">
        <f>VLOOKUP(Share6[[#This Row],[Station]],'[3]Reach and Share'!$A$1:$C$562,3,0)</f>
        <v>0</v>
      </c>
      <c r="G175" s="2">
        <f>Share6[[#This Row],[Q1''2025]]-Share6[[#This Row],[Q4''2024]]</f>
        <v>0</v>
      </c>
    </row>
    <row r="176" spans="1:7" x14ac:dyDescent="0.45">
      <c r="A176" s="3" t="s">
        <v>51</v>
      </c>
      <c r="B176" s="2">
        <v>0</v>
      </c>
      <c r="C176" s="2">
        <v>0</v>
      </c>
      <c r="D176" s="2">
        <v>0</v>
      </c>
      <c r="E176" s="2">
        <v>0</v>
      </c>
      <c r="F176" s="2">
        <f>VLOOKUP(Share6[[#This Row],[Station]],'[3]Reach and Share'!$A$1:$C$562,3,0)</f>
        <v>0</v>
      </c>
      <c r="G176" s="2">
        <f>Share6[[#This Row],[Q1''2025]]-Share6[[#This Row],[Q4''2024]]</f>
        <v>0</v>
      </c>
    </row>
    <row r="177" spans="1:7" x14ac:dyDescent="0.45">
      <c r="A177" s="3" t="s">
        <v>18</v>
      </c>
      <c r="B177" s="2">
        <v>0</v>
      </c>
      <c r="C177" s="2">
        <v>0</v>
      </c>
      <c r="D177" s="2">
        <v>0</v>
      </c>
      <c r="E177" s="2">
        <v>0</v>
      </c>
      <c r="F177" s="2">
        <f>VLOOKUP(Share6[[#This Row],[Station]],'[3]Reach and Share'!$A$1:$C$562,3,0)</f>
        <v>0</v>
      </c>
      <c r="G177" s="2">
        <f>Share6[[#This Row],[Q1''2025]]-Share6[[#This Row],[Q4''2024]]</f>
        <v>0</v>
      </c>
    </row>
    <row r="178" spans="1:7" x14ac:dyDescent="0.45">
      <c r="A178" s="3" t="s">
        <v>63</v>
      </c>
      <c r="B178" s="2">
        <v>0</v>
      </c>
      <c r="C178" s="2">
        <v>0</v>
      </c>
      <c r="D178" s="2">
        <v>0</v>
      </c>
      <c r="E178" s="2">
        <v>0</v>
      </c>
      <c r="F178" s="2">
        <f>VLOOKUP(Share6[[#This Row],[Station]],'[3]Reach and Share'!$A$1:$C$562,3,0)</f>
        <v>0</v>
      </c>
      <c r="G178" s="2">
        <f>Share6[[#This Row],[Q1''2025]]-Share6[[#This Row],[Q4''2024]]</f>
        <v>0</v>
      </c>
    </row>
    <row r="179" spans="1:7" x14ac:dyDescent="0.45">
      <c r="A179" s="3" t="s">
        <v>200</v>
      </c>
      <c r="B179" s="2">
        <v>0</v>
      </c>
      <c r="C179" s="2">
        <v>0</v>
      </c>
      <c r="D179" s="2">
        <v>0</v>
      </c>
      <c r="E179" s="2">
        <v>0</v>
      </c>
      <c r="F179" s="2">
        <f>VLOOKUP(Share6[[#This Row],[Station]],'[3]Reach and Share'!$A$1:$C$562,3,0)</f>
        <v>0</v>
      </c>
      <c r="G179" s="2">
        <f>Share6[[#This Row],[Q1''2025]]-Share6[[#This Row],[Q4''2024]]</f>
        <v>0</v>
      </c>
    </row>
    <row r="180" spans="1:7" x14ac:dyDescent="0.45">
      <c r="A180" s="3" t="s">
        <v>62</v>
      </c>
      <c r="B180" s="2">
        <v>0</v>
      </c>
      <c r="C180" s="2">
        <v>0</v>
      </c>
      <c r="D180" s="2">
        <v>0</v>
      </c>
      <c r="E180" s="2">
        <v>0</v>
      </c>
      <c r="F180" s="2">
        <f>VLOOKUP(Share6[[#This Row],[Station]],'[3]Reach and Share'!$A$1:$C$562,3,0)</f>
        <v>0</v>
      </c>
      <c r="G180" s="2">
        <f>Share6[[#This Row],[Q1''2025]]-Share6[[#This Row],[Q4''2024]]</f>
        <v>0</v>
      </c>
    </row>
    <row r="181" spans="1:7" x14ac:dyDescent="0.45">
      <c r="A181" s="3" t="s">
        <v>59</v>
      </c>
      <c r="B181" s="2">
        <v>0</v>
      </c>
      <c r="C181" s="2">
        <v>0</v>
      </c>
      <c r="D181" s="2">
        <v>0</v>
      </c>
      <c r="E181" s="2">
        <v>0</v>
      </c>
      <c r="F181" s="2">
        <f>VLOOKUP(Share6[[#This Row],[Station]],'[3]Reach and Share'!$A$1:$C$562,3,0)</f>
        <v>0</v>
      </c>
      <c r="G181" s="2">
        <f>Share6[[#This Row],[Q1''2025]]-Share6[[#This Row],[Q4''2024]]</f>
        <v>0</v>
      </c>
    </row>
    <row r="182" spans="1:7" x14ac:dyDescent="0.45">
      <c r="A182" s="3" t="s">
        <v>56</v>
      </c>
      <c r="B182" s="2">
        <v>0</v>
      </c>
      <c r="C182" s="2">
        <v>0</v>
      </c>
      <c r="D182" s="2">
        <v>0</v>
      </c>
      <c r="E182" s="2">
        <v>0</v>
      </c>
      <c r="F182" s="2">
        <f>VLOOKUP(Share6[[#This Row],[Station]],'[3]Reach and Share'!$A$1:$C$562,3,0)</f>
        <v>0</v>
      </c>
      <c r="G182" s="2">
        <f>Share6[[#This Row],[Q1''2025]]-Share6[[#This Row],[Q4''2024]]</f>
        <v>0</v>
      </c>
    </row>
    <row r="183" spans="1:7" x14ac:dyDescent="0.45">
      <c r="A183" s="3" t="s">
        <v>55</v>
      </c>
      <c r="B183" s="2">
        <v>0</v>
      </c>
      <c r="C183" s="2">
        <v>0</v>
      </c>
      <c r="D183" s="2">
        <v>0</v>
      </c>
      <c r="E183" s="2">
        <v>0</v>
      </c>
      <c r="F183" s="2">
        <f>VLOOKUP(Share6[[#This Row],[Station]],'[3]Reach and Share'!$A$1:$C$562,3,0)</f>
        <v>0</v>
      </c>
      <c r="G183" s="2">
        <f>Share6[[#This Row],[Q1''2025]]-Share6[[#This Row],[Q4''2024]]</f>
        <v>0</v>
      </c>
    </row>
    <row r="184" spans="1:7" x14ac:dyDescent="0.45">
      <c r="A184" s="3" t="s">
        <v>214</v>
      </c>
      <c r="B184" s="2">
        <v>0</v>
      </c>
      <c r="C184" s="2">
        <v>0</v>
      </c>
      <c r="D184" s="2">
        <v>0</v>
      </c>
      <c r="E184" s="2">
        <v>0</v>
      </c>
      <c r="F184" s="2">
        <f>VLOOKUP(Share6[[#This Row],[Station]],'[3]Reach and Share'!$A$1:$C$562,3,0)</f>
        <v>0</v>
      </c>
      <c r="G184" s="2">
        <f>Share6[[#This Row],[Q1''2025]]-Share6[[#This Row],[Q4''2024]]</f>
        <v>0</v>
      </c>
    </row>
    <row r="185" spans="1:7" x14ac:dyDescent="0.45">
      <c r="A185" s="3" t="s">
        <v>453</v>
      </c>
      <c r="B185" s="2">
        <v>0</v>
      </c>
      <c r="C185" s="2">
        <v>0</v>
      </c>
      <c r="D185" s="2">
        <v>0</v>
      </c>
      <c r="E185" s="2">
        <v>0</v>
      </c>
      <c r="F185" s="2">
        <f>VLOOKUP(Share6[[#This Row],[Station]],'[3]Reach and Share'!$A$1:$C$562,3,0)</f>
        <v>0</v>
      </c>
      <c r="G185" s="2">
        <f>Share6[[#This Row],[Q1''2025]]-Share6[[#This Row],[Q4''2024]]</f>
        <v>0</v>
      </c>
    </row>
    <row r="186" spans="1:7" x14ac:dyDescent="0.45">
      <c r="A186" s="3" t="s">
        <v>441</v>
      </c>
      <c r="B186" s="2">
        <v>0</v>
      </c>
      <c r="C186" s="2">
        <v>0</v>
      </c>
      <c r="D186" s="2">
        <v>0</v>
      </c>
      <c r="E186" s="2">
        <v>0</v>
      </c>
      <c r="F186" s="2">
        <f>VLOOKUP(Share6[[#This Row],[Station]],'[3]Reach and Share'!$A$1:$C$562,3,0)</f>
        <v>0</v>
      </c>
      <c r="G186" s="2">
        <f>Share6[[#This Row],[Q1''2025]]-Share6[[#This Row],[Q4''2024]]</f>
        <v>0</v>
      </c>
    </row>
    <row r="187" spans="1:7" x14ac:dyDescent="0.45">
      <c r="A187" s="3" t="s">
        <v>57</v>
      </c>
      <c r="B187" s="2">
        <v>0</v>
      </c>
      <c r="C187" s="2">
        <v>0</v>
      </c>
      <c r="D187" s="2">
        <v>0</v>
      </c>
      <c r="E187" s="2">
        <v>0</v>
      </c>
      <c r="F187" s="2">
        <f>VLOOKUP(Share6[[#This Row],[Station]],'[3]Reach and Share'!$A$1:$C$562,3,0)</f>
        <v>0</v>
      </c>
      <c r="G187" s="2">
        <f>Share6[[#This Row],[Q1''2025]]-Share6[[#This Row],[Q4''2024]]</f>
        <v>0</v>
      </c>
    </row>
    <row r="188" spans="1:7" x14ac:dyDescent="0.45">
      <c r="A188" s="3" t="s">
        <v>162</v>
      </c>
      <c r="B188" s="2">
        <v>0</v>
      </c>
      <c r="C188" s="2">
        <v>0</v>
      </c>
      <c r="D188" s="2">
        <v>0</v>
      </c>
      <c r="E188" s="2">
        <v>0</v>
      </c>
      <c r="F188" s="2">
        <f>VLOOKUP(Share6[[#This Row],[Station]],'[3]Reach and Share'!$A$1:$C$562,3,0)</f>
        <v>0</v>
      </c>
      <c r="G188" s="2">
        <f>Share6[[#This Row],[Q1''2025]]-Share6[[#This Row],[Q4''2024]]</f>
        <v>0</v>
      </c>
    </row>
    <row r="189" spans="1:7" x14ac:dyDescent="0.45">
      <c r="A189" s="3" t="s">
        <v>365</v>
      </c>
      <c r="B189" s="2">
        <v>0</v>
      </c>
      <c r="C189" s="2">
        <v>0</v>
      </c>
      <c r="D189" s="2">
        <v>0</v>
      </c>
      <c r="E189" s="2">
        <v>0</v>
      </c>
      <c r="F189" s="2">
        <f>VLOOKUP(Share6[[#This Row],[Station]],'[3]Reach and Share'!$A$1:$C$562,3,0)</f>
        <v>0</v>
      </c>
      <c r="G189" s="2">
        <f>Share6[[#This Row],[Q1''2025]]-Share6[[#This Row],[Q4''2024]]</f>
        <v>0</v>
      </c>
    </row>
    <row r="190" spans="1:7" x14ac:dyDescent="0.45">
      <c r="A190" s="3" t="s">
        <v>243</v>
      </c>
      <c r="B190" s="2">
        <v>0</v>
      </c>
      <c r="C190" s="2">
        <v>0</v>
      </c>
      <c r="D190" s="2">
        <v>0</v>
      </c>
      <c r="E190" s="2">
        <v>0</v>
      </c>
      <c r="F190" s="2">
        <f>VLOOKUP(Share6[[#This Row],[Station]],'[3]Reach and Share'!$A$1:$C$562,3,0)</f>
        <v>0</v>
      </c>
      <c r="G190" s="2">
        <f>Share6[[#This Row],[Q1''2025]]-Share6[[#This Row],[Q4''2024]]</f>
        <v>0</v>
      </c>
    </row>
    <row r="191" spans="1:7" x14ac:dyDescent="0.45">
      <c r="A191" s="3" t="s">
        <v>156</v>
      </c>
      <c r="B191" s="2">
        <v>0</v>
      </c>
      <c r="C191" s="2">
        <v>0</v>
      </c>
      <c r="D191" s="2">
        <v>0</v>
      </c>
      <c r="E191" s="2">
        <v>0</v>
      </c>
      <c r="F191" s="2">
        <f>VLOOKUP(Share6[[#This Row],[Station]],'[3]Reach and Share'!$A$1:$C$562,3,0)</f>
        <v>0</v>
      </c>
      <c r="G191" s="2">
        <f>Share6[[#This Row],[Q1''2025]]-Share6[[#This Row],[Q4''2024]]</f>
        <v>0</v>
      </c>
    </row>
    <row r="192" spans="1:7" x14ac:dyDescent="0.45">
      <c r="A192" s="3" t="s">
        <v>154</v>
      </c>
      <c r="B192" s="2">
        <v>0</v>
      </c>
      <c r="C192" s="2">
        <v>0</v>
      </c>
      <c r="D192" s="2">
        <v>0</v>
      </c>
      <c r="E192" s="2">
        <v>0</v>
      </c>
      <c r="F192" s="2">
        <f>VLOOKUP(Share6[[#This Row],[Station]],'[3]Reach and Share'!$A$1:$C$562,3,0)</f>
        <v>0</v>
      </c>
      <c r="G192" s="2">
        <f>Share6[[#This Row],[Q1''2025]]-Share6[[#This Row],[Q4''2024]]</f>
        <v>0</v>
      </c>
    </row>
    <row r="193" spans="1:7" x14ac:dyDescent="0.45">
      <c r="A193" s="3" t="s">
        <v>230</v>
      </c>
      <c r="B193" s="2">
        <v>0</v>
      </c>
      <c r="C193" s="2">
        <v>0</v>
      </c>
      <c r="D193" s="2">
        <v>0</v>
      </c>
      <c r="E193" s="2">
        <v>0</v>
      </c>
      <c r="F193" s="2">
        <f>VLOOKUP(Share6[[#This Row],[Station]],'[3]Reach and Share'!$A$1:$C$562,3,0)</f>
        <v>0</v>
      </c>
      <c r="G193" s="2">
        <f>Share6[[#This Row],[Q1''2025]]-Share6[[#This Row],[Q4''2024]]</f>
        <v>0</v>
      </c>
    </row>
    <row r="194" spans="1:7" x14ac:dyDescent="0.45">
      <c r="A194" s="3" t="s">
        <v>206</v>
      </c>
      <c r="B194" s="2">
        <v>0</v>
      </c>
      <c r="C194" s="2">
        <v>0</v>
      </c>
      <c r="D194" s="2">
        <v>0</v>
      </c>
      <c r="E194" s="2">
        <v>0</v>
      </c>
      <c r="F194" s="2">
        <f>VLOOKUP(Share6[[#This Row],[Station]],'[3]Reach and Share'!$A$1:$C$562,3,0)</f>
        <v>0</v>
      </c>
      <c r="G194" s="2">
        <f>Share6[[#This Row],[Q1''2025]]-Share6[[#This Row],[Q4''2024]]</f>
        <v>0</v>
      </c>
    </row>
    <row r="195" spans="1:7" x14ac:dyDescent="0.45">
      <c r="A195" s="3" t="s">
        <v>366</v>
      </c>
      <c r="B195" s="2">
        <v>0</v>
      </c>
      <c r="C195" s="2">
        <v>0</v>
      </c>
      <c r="D195" s="2">
        <v>0</v>
      </c>
      <c r="E195" s="2">
        <v>0</v>
      </c>
      <c r="F195" s="2">
        <f>VLOOKUP(Share6[[#This Row],[Station]],'[3]Reach and Share'!$A$1:$C$562,3,0)</f>
        <v>0</v>
      </c>
      <c r="G195" s="2">
        <f>Share6[[#This Row],[Q1''2025]]-Share6[[#This Row],[Q4''2024]]</f>
        <v>0</v>
      </c>
    </row>
    <row r="196" spans="1:7" x14ac:dyDescent="0.45">
      <c r="A196" s="3" t="s">
        <v>166</v>
      </c>
      <c r="B196" s="2">
        <v>0</v>
      </c>
      <c r="C196" s="2">
        <v>0</v>
      </c>
      <c r="D196" s="2">
        <v>0</v>
      </c>
      <c r="E196" s="2">
        <v>0</v>
      </c>
      <c r="F196" s="2">
        <f>VLOOKUP(Share6[[#This Row],[Station]],'[3]Reach and Share'!$A$1:$C$562,3,0)</f>
        <v>0</v>
      </c>
      <c r="G196" s="2">
        <f>Share6[[#This Row],[Q1''2025]]-Share6[[#This Row],[Q4''2024]]</f>
        <v>0</v>
      </c>
    </row>
    <row r="197" spans="1:7" x14ac:dyDescent="0.45">
      <c r="A197" s="3" t="s">
        <v>114</v>
      </c>
      <c r="B197" s="2">
        <v>0</v>
      </c>
      <c r="C197" s="2">
        <v>0</v>
      </c>
      <c r="D197" s="2">
        <v>0</v>
      </c>
      <c r="E197" s="2">
        <v>0</v>
      </c>
      <c r="F197" s="2">
        <f>VLOOKUP(Share6[[#This Row],[Station]],'[3]Reach and Share'!$A$1:$C$562,3,0)</f>
        <v>0</v>
      </c>
      <c r="G197" s="2">
        <f>Share6[[#This Row],[Q1''2025]]-Share6[[#This Row],[Q4''2024]]</f>
        <v>0</v>
      </c>
    </row>
    <row r="198" spans="1:7" x14ac:dyDescent="0.45">
      <c r="A198" s="3" t="s">
        <v>113</v>
      </c>
      <c r="B198" s="2">
        <v>0</v>
      </c>
      <c r="C198" s="2">
        <v>0</v>
      </c>
      <c r="D198" s="2">
        <v>0</v>
      </c>
      <c r="E198" s="2">
        <v>0</v>
      </c>
      <c r="F198" s="2">
        <f>VLOOKUP(Share6[[#This Row],[Station]],'[3]Reach and Share'!$A$1:$C$562,3,0)</f>
        <v>0</v>
      </c>
      <c r="G198" s="2">
        <f>Share6[[#This Row],[Q1''2025]]-Share6[[#This Row],[Q4''2024]]</f>
        <v>0</v>
      </c>
    </row>
    <row r="199" spans="1:7" x14ac:dyDescent="0.45">
      <c r="A199" s="3" t="s">
        <v>112</v>
      </c>
      <c r="B199" s="2">
        <v>0</v>
      </c>
      <c r="C199" s="2">
        <v>0</v>
      </c>
      <c r="D199" s="2">
        <v>0</v>
      </c>
      <c r="E199" s="2">
        <v>0</v>
      </c>
      <c r="F199" s="2">
        <f>VLOOKUP(Share6[[#This Row],[Station]],'[3]Reach and Share'!$A$1:$C$562,3,0)</f>
        <v>0</v>
      </c>
      <c r="G199" s="2">
        <f>Share6[[#This Row],[Q1''2025]]-Share6[[#This Row],[Q4''2024]]</f>
        <v>0</v>
      </c>
    </row>
    <row r="200" spans="1:7" x14ac:dyDescent="0.45">
      <c r="A200" s="3" t="s">
        <v>115</v>
      </c>
      <c r="B200" s="2">
        <v>0</v>
      </c>
      <c r="C200" s="2">
        <v>0</v>
      </c>
      <c r="D200" s="2">
        <v>0</v>
      </c>
      <c r="E200" s="2">
        <v>0</v>
      </c>
      <c r="F200" s="2">
        <f>VLOOKUP(Share6[[#This Row],[Station]],'[3]Reach and Share'!$A$1:$C$562,3,0)</f>
        <v>0</v>
      </c>
      <c r="G200" s="2">
        <f>Share6[[#This Row],[Q1''2025]]-Share6[[#This Row],[Q4''2024]]</f>
        <v>0</v>
      </c>
    </row>
    <row r="201" spans="1:7" x14ac:dyDescent="0.45">
      <c r="A201" s="3" t="s">
        <v>240</v>
      </c>
      <c r="B201" s="2">
        <v>0</v>
      </c>
      <c r="C201" s="2">
        <v>0</v>
      </c>
      <c r="D201" s="2">
        <v>0</v>
      </c>
      <c r="E201" s="2">
        <v>0</v>
      </c>
      <c r="F201" s="2">
        <f>VLOOKUP(Share6[[#This Row],[Station]],'[3]Reach and Share'!$A$1:$C$562,3,0)</f>
        <v>0</v>
      </c>
      <c r="G201" s="2">
        <f>Share6[[#This Row],[Q1''2025]]-Share6[[#This Row],[Q4''2024]]</f>
        <v>0</v>
      </c>
    </row>
    <row r="202" spans="1:7" x14ac:dyDescent="0.45">
      <c r="A202" s="3" t="s">
        <v>205</v>
      </c>
      <c r="B202" s="2">
        <v>0</v>
      </c>
      <c r="C202" s="2">
        <v>0</v>
      </c>
      <c r="D202" s="2">
        <v>0</v>
      </c>
      <c r="E202" s="2">
        <v>0</v>
      </c>
      <c r="F202" s="2">
        <f>VLOOKUP(Share6[[#This Row],[Station]],'[3]Reach and Share'!$A$1:$C$562,3,0)</f>
        <v>0</v>
      </c>
      <c r="G202" s="2">
        <f>Share6[[#This Row],[Q1''2025]]-Share6[[#This Row],[Q4''2024]]</f>
        <v>0</v>
      </c>
    </row>
    <row r="203" spans="1:7" x14ac:dyDescent="0.45">
      <c r="A203" s="3" t="s">
        <v>116</v>
      </c>
      <c r="B203" s="2">
        <v>0</v>
      </c>
      <c r="C203" s="2">
        <v>0</v>
      </c>
      <c r="D203" s="2">
        <v>0</v>
      </c>
      <c r="E203" s="2">
        <v>0</v>
      </c>
      <c r="F203" s="2">
        <f>VLOOKUP(Share6[[#This Row],[Station]],'[3]Reach and Share'!$A$1:$C$562,3,0)</f>
        <v>0</v>
      </c>
      <c r="G203" s="2">
        <f>Share6[[#This Row],[Q1''2025]]-Share6[[#This Row],[Q4''2024]]</f>
        <v>0</v>
      </c>
    </row>
    <row r="204" spans="1:7" x14ac:dyDescent="0.45">
      <c r="A204" s="3" t="s">
        <v>373</v>
      </c>
      <c r="B204" s="2">
        <v>0</v>
      </c>
      <c r="C204" s="2">
        <v>0</v>
      </c>
      <c r="D204" s="2">
        <v>0</v>
      </c>
      <c r="E204" s="2">
        <v>0</v>
      </c>
      <c r="F204" s="2">
        <f>VLOOKUP(Share6[[#This Row],[Station]],'[3]Reach and Share'!$A$1:$C$562,3,0)</f>
        <v>0</v>
      </c>
      <c r="G204" s="2">
        <f>Share6[[#This Row],[Q1''2025]]-Share6[[#This Row],[Q4''2024]]</f>
        <v>0</v>
      </c>
    </row>
    <row r="205" spans="1:7" x14ac:dyDescent="0.45">
      <c r="A205" s="3" t="s">
        <v>372</v>
      </c>
      <c r="B205" s="2">
        <v>0</v>
      </c>
      <c r="C205" s="2">
        <v>0</v>
      </c>
      <c r="D205" s="2">
        <v>0</v>
      </c>
      <c r="E205" s="2">
        <v>0</v>
      </c>
      <c r="F205" s="2">
        <f>VLOOKUP(Share6[[#This Row],[Station]],'[3]Reach and Share'!$A$1:$C$562,3,0)</f>
        <v>0</v>
      </c>
      <c r="G205" s="2">
        <f>Share6[[#This Row],[Q1''2025]]-Share6[[#This Row],[Q4''2024]]</f>
        <v>0</v>
      </c>
    </row>
    <row r="206" spans="1:7" x14ac:dyDescent="0.45">
      <c r="A206" s="3" t="s">
        <v>215</v>
      </c>
      <c r="B206" s="2">
        <v>0</v>
      </c>
      <c r="C206" s="2">
        <v>0</v>
      </c>
      <c r="D206" s="2">
        <v>0</v>
      </c>
      <c r="E206" s="2">
        <v>0</v>
      </c>
      <c r="F206" s="2">
        <f>VLOOKUP(Share6[[#This Row],[Station]],'[3]Reach and Share'!$A$1:$C$562,3,0)</f>
        <v>0</v>
      </c>
      <c r="G206" s="2">
        <f>Share6[[#This Row],[Q1''2025]]-Share6[[#This Row],[Q4''2024]]</f>
        <v>0</v>
      </c>
    </row>
    <row r="207" spans="1:7" x14ac:dyDescent="0.45">
      <c r="A207" s="3" t="s">
        <v>364</v>
      </c>
      <c r="B207" s="2">
        <v>0</v>
      </c>
      <c r="C207" s="2">
        <v>0</v>
      </c>
      <c r="D207" s="2">
        <v>0</v>
      </c>
      <c r="E207" s="2">
        <v>0</v>
      </c>
      <c r="F207" s="2">
        <f>VLOOKUP(Share6[[#This Row],[Station]],'[3]Reach and Share'!$A$1:$C$562,3,0)</f>
        <v>0</v>
      </c>
      <c r="G207" s="2">
        <f>Share6[[#This Row],[Q1''2025]]-Share6[[#This Row],[Q4''2024]]</f>
        <v>0</v>
      </c>
    </row>
    <row r="208" spans="1:7" x14ac:dyDescent="0.45">
      <c r="A208" s="3" t="s">
        <v>378</v>
      </c>
      <c r="B208" s="2">
        <v>0</v>
      </c>
      <c r="C208" s="2">
        <v>0</v>
      </c>
      <c r="D208" s="2">
        <v>0</v>
      </c>
      <c r="E208" s="2">
        <v>0</v>
      </c>
      <c r="F208" s="2">
        <f>VLOOKUP(Share6[[#This Row],[Station]],'[3]Reach and Share'!$A$1:$C$562,3,0)</f>
        <v>0</v>
      </c>
      <c r="G208" s="2">
        <f>Share6[[#This Row],[Q1''2025]]-Share6[[#This Row],[Q4''2024]]</f>
        <v>0</v>
      </c>
    </row>
    <row r="209" spans="1:7" x14ac:dyDescent="0.45">
      <c r="A209" s="3" t="s">
        <v>377</v>
      </c>
      <c r="B209" s="2">
        <v>0</v>
      </c>
      <c r="C209" s="2">
        <v>0</v>
      </c>
      <c r="D209" s="2">
        <v>0</v>
      </c>
      <c r="E209" s="2">
        <v>0</v>
      </c>
      <c r="F209" s="2">
        <f>VLOOKUP(Share6[[#This Row],[Station]],'[3]Reach and Share'!$A$1:$C$562,3,0)</f>
        <v>0</v>
      </c>
      <c r="G209" s="2">
        <f>Share6[[#This Row],[Q1''2025]]-Share6[[#This Row],[Q4''2024]]</f>
        <v>0</v>
      </c>
    </row>
    <row r="210" spans="1:7" x14ac:dyDescent="0.45">
      <c r="A210" s="3" t="s">
        <v>374</v>
      </c>
      <c r="B210" s="2">
        <v>0</v>
      </c>
      <c r="C210" s="2">
        <v>0</v>
      </c>
      <c r="D210" s="2">
        <v>0</v>
      </c>
      <c r="E210" s="2">
        <v>0</v>
      </c>
      <c r="F210" s="2">
        <f>VLOOKUP(Share6[[#This Row],[Station]],'[3]Reach and Share'!$A$1:$C$562,3,0)</f>
        <v>0</v>
      </c>
      <c r="G210" s="2">
        <f>Share6[[#This Row],[Q1''2025]]-Share6[[#This Row],[Q4''2024]]</f>
        <v>0</v>
      </c>
    </row>
    <row r="211" spans="1:7" x14ac:dyDescent="0.45">
      <c r="A211" s="3" t="s">
        <v>50</v>
      </c>
      <c r="B211" s="2">
        <v>0</v>
      </c>
      <c r="C211" s="2">
        <v>0</v>
      </c>
      <c r="D211" s="2">
        <v>0</v>
      </c>
      <c r="E211" s="2">
        <v>0</v>
      </c>
      <c r="F211" s="2">
        <f>VLOOKUP(Share6[[#This Row],[Station]],'[3]Reach and Share'!$A$1:$C$562,3,0)</f>
        <v>0</v>
      </c>
      <c r="G211" s="2">
        <f>Share6[[#This Row],[Q1''2025]]-Share6[[#This Row],[Q4''2024]]</f>
        <v>0</v>
      </c>
    </row>
    <row r="212" spans="1:7" x14ac:dyDescent="0.45">
      <c r="A212" s="3" t="s">
        <v>367</v>
      </c>
      <c r="B212" s="2">
        <v>0</v>
      </c>
      <c r="C212" s="2">
        <v>0</v>
      </c>
      <c r="D212" s="2">
        <v>0</v>
      </c>
      <c r="E212" s="2">
        <v>0</v>
      </c>
      <c r="F212" s="2">
        <f>VLOOKUP(Share6[[#This Row],[Station]],'[3]Reach and Share'!$A$1:$C$562,3,0)</f>
        <v>0</v>
      </c>
      <c r="G212" s="2">
        <f>Share6[[#This Row],[Q1''2025]]-Share6[[#This Row],[Q4''2024]]</f>
        <v>0</v>
      </c>
    </row>
    <row r="213" spans="1:7" x14ac:dyDescent="0.45">
      <c r="A213" s="3" t="s">
        <v>223</v>
      </c>
      <c r="B213" s="2">
        <v>0</v>
      </c>
      <c r="C213" s="2">
        <v>0</v>
      </c>
      <c r="D213" s="2">
        <v>0</v>
      </c>
      <c r="E213" s="2">
        <v>0</v>
      </c>
      <c r="F213" s="2">
        <f>VLOOKUP(Share6[[#This Row],[Station]],'[3]Reach and Share'!$A$1:$C$562,3,0)</f>
        <v>0</v>
      </c>
      <c r="G213" s="2">
        <f>Share6[[#This Row],[Q1''2025]]-Share6[[#This Row],[Q4''2024]]</f>
        <v>0</v>
      </c>
    </row>
    <row r="214" spans="1:7" x14ac:dyDescent="0.45">
      <c r="A214" s="3" t="s">
        <v>150</v>
      </c>
      <c r="B214" s="2">
        <v>0</v>
      </c>
      <c r="C214" s="2">
        <v>0</v>
      </c>
      <c r="D214" s="2">
        <v>0</v>
      </c>
      <c r="E214" s="2">
        <v>0</v>
      </c>
      <c r="F214" s="2">
        <f>VLOOKUP(Share6[[#This Row],[Station]],'[3]Reach and Share'!$A$1:$C$562,3,0)</f>
        <v>0</v>
      </c>
      <c r="G214" s="2">
        <f>Share6[[#This Row],[Q1''2025]]-Share6[[#This Row],[Q4''2024]]</f>
        <v>0</v>
      </c>
    </row>
    <row r="215" spans="1:7" x14ac:dyDescent="0.45">
      <c r="A215" s="3" t="s">
        <v>368</v>
      </c>
      <c r="B215" s="2">
        <v>1.146225642705093E-3</v>
      </c>
      <c r="C215" s="2">
        <v>0</v>
      </c>
      <c r="D215" s="2">
        <v>0</v>
      </c>
      <c r="E215" s="2">
        <v>0</v>
      </c>
      <c r="F215" s="2">
        <f>VLOOKUP(Share6[[#This Row],[Station]],'[3]Reach and Share'!$A$1:$C$562,3,0)</f>
        <v>0</v>
      </c>
      <c r="G215" s="2">
        <f>Share6[[#This Row],[Q1''2025]]-Share6[[#This Row],[Q4''2024]]</f>
        <v>0</v>
      </c>
    </row>
    <row r="216" spans="1:7" x14ac:dyDescent="0.45">
      <c r="A216" s="3" t="s">
        <v>370</v>
      </c>
      <c r="B216" s="2">
        <v>0</v>
      </c>
      <c r="C216" s="2">
        <v>0</v>
      </c>
      <c r="D216" s="2">
        <v>0</v>
      </c>
      <c r="E216" s="2">
        <v>0</v>
      </c>
      <c r="F216" s="2">
        <f>VLOOKUP(Share6[[#This Row],[Station]],'[3]Reach and Share'!$A$1:$C$562,3,0)</f>
        <v>0</v>
      </c>
      <c r="G216" s="2">
        <f>Share6[[#This Row],[Q1''2025]]-Share6[[#This Row],[Q4''2024]]</f>
        <v>0</v>
      </c>
    </row>
    <row r="217" spans="1:7" x14ac:dyDescent="0.45">
      <c r="A217" s="3" t="s">
        <v>183</v>
      </c>
      <c r="B217" s="2">
        <v>0</v>
      </c>
      <c r="C217" s="2">
        <v>0</v>
      </c>
      <c r="D217" s="2">
        <v>0</v>
      </c>
      <c r="E217" s="2">
        <v>0</v>
      </c>
      <c r="F217" s="2">
        <f>VLOOKUP(Share6[[#This Row],[Station]],'[3]Reach and Share'!$A$1:$C$562,3,0)</f>
        <v>0</v>
      </c>
      <c r="G217" s="2">
        <f>Share6[[#This Row],[Q1''2025]]-Share6[[#This Row],[Q4''2024]]</f>
        <v>0</v>
      </c>
    </row>
    <row r="218" spans="1:7" x14ac:dyDescent="0.45">
      <c r="A218" s="3" t="s">
        <v>213</v>
      </c>
      <c r="B218" s="2">
        <v>0</v>
      </c>
      <c r="C218" s="2">
        <v>0</v>
      </c>
      <c r="D218" s="2">
        <v>0</v>
      </c>
      <c r="E218" s="2">
        <v>0</v>
      </c>
      <c r="F218" s="2">
        <f>VLOOKUP(Share6[[#This Row],[Station]],'[3]Reach and Share'!$A$1:$C$562,3,0)</f>
        <v>0</v>
      </c>
      <c r="G218" s="2">
        <f>Share6[[#This Row],[Q1''2025]]-Share6[[#This Row],[Q4''2024]]</f>
        <v>0</v>
      </c>
    </row>
    <row r="219" spans="1:7" x14ac:dyDescent="0.45">
      <c r="A219" s="3" t="s">
        <v>15</v>
      </c>
      <c r="B219" s="2">
        <v>0</v>
      </c>
      <c r="C219" s="2">
        <v>0</v>
      </c>
      <c r="D219" s="2">
        <v>0</v>
      </c>
      <c r="E219" s="2">
        <v>0</v>
      </c>
      <c r="F219" s="2">
        <f>VLOOKUP(Share6[[#This Row],[Station]],'[3]Reach and Share'!$A$1:$C$562,3,0)</f>
        <v>0</v>
      </c>
      <c r="G219" s="2">
        <f>Share6[[#This Row],[Q1''2025]]-Share6[[#This Row],[Q4''2024]]</f>
        <v>0</v>
      </c>
    </row>
    <row r="220" spans="1:7" x14ac:dyDescent="0.45">
      <c r="A220" s="3" t="s">
        <v>455</v>
      </c>
      <c r="B220" s="2">
        <v>0</v>
      </c>
      <c r="C220" s="2">
        <v>0</v>
      </c>
      <c r="D220" s="2">
        <v>0</v>
      </c>
      <c r="E220" s="2">
        <v>0</v>
      </c>
      <c r="F220" s="2">
        <f>VLOOKUP(Share6[[#This Row],[Station]],'[3]Reach and Share'!$A$1:$C$562,3,0)</f>
        <v>0</v>
      </c>
      <c r="G220" s="2">
        <f>Share6[[#This Row],[Q1''2025]]-Share6[[#This Row],[Q4''2024]]</f>
        <v>0</v>
      </c>
    </row>
    <row r="221" spans="1:7" x14ac:dyDescent="0.45">
      <c r="A221" s="3" t="s">
        <v>139</v>
      </c>
      <c r="B221" s="2">
        <v>0</v>
      </c>
      <c r="C221" s="2">
        <v>0</v>
      </c>
      <c r="D221" s="2">
        <v>0</v>
      </c>
      <c r="E221" s="2">
        <v>0</v>
      </c>
      <c r="F221" s="2">
        <f>VLOOKUP(Share6[[#This Row],[Station]],'[3]Reach and Share'!$A$1:$C$562,3,0)</f>
        <v>0</v>
      </c>
      <c r="G221" s="2">
        <f>Share6[[#This Row],[Q1''2025]]-Share6[[#This Row],[Q4''2024]]</f>
        <v>0</v>
      </c>
    </row>
    <row r="222" spans="1:7" x14ac:dyDescent="0.45">
      <c r="A222" s="3" t="s">
        <v>140</v>
      </c>
      <c r="B222" s="2">
        <v>0</v>
      </c>
      <c r="C222" s="2">
        <v>0</v>
      </c>
      <c r="D222" s="2">
        <v>0</v>
      </c>
      <c r="E222" s="2">
        <v>0</v>
      </c>
      <c r="F222" s="2">
        <f>VLOOKUP(Share6[[#This Row],[Station]],'[3]Reach and Share'!$A$1:$C$562,3,0)</f>
        <v>0</v>
      </c>
      <c r="G222" s="2">
        <f>Share6[[#This Row],[Q1''2025]]-Share6[[#This Row],[Q4''2024]]</f>
        <v>0</v>
      </c>
    </row>
    <row r="223" spans="1:7" x14ac:dyDescent="0.45">
      <c r="A223" s="3" t="s">
        <v>211</v>
      </c>
      <c r="B223" s="2">
        <v>0</v>
      </c>
      <c r="C223" s="2">
        <v>0</v>
      </c>
      <c r="D223" s="2">
        <v>0</v>
      </c>
      <c r="E223" s="2">
        <v>0</v>
      </c>
      <c r="F223" s="2">
        <f>VLOOKUP(Share6[[#This Row],[Station]],'[3]Reach and Share'!$A$1:$C$562,3,0)</f>
        <v>0</v>
      </c>
      <c r="G223" s="2">
        <f>Share6[[#This Row],[Q1''2025]]-Share6[[#This Row],[Q4''2024]]</f>
        <v>0</v>
      </c>
    </row>
    <row r="224" spans="1:7" x14ac:dyDescent="0.45">
      <c r="A224" s="3" t="s">
        <v>143</v>
      </c>
      <c r="B224" s="2">
        <v>0</v>
      </c>
      <c r="C224" s="2">
        <v>0</v>
      </c>
      <c r="D224" s="2">
        <v>0</v>
      </c>
      <c r="E224" s="2">
        <v>0</v>
      </c>
      <c r="F224" s="2">
        <f>VLOOKUP(Share6[[#This Row],[Station]],'[3]Reach and Share'!$A$1:$C$562,3,0)</f>
        <v>0</v>
      </c>
      <c r="G224" s="2">
        <f>Share6[[#This Row],[Q1''2025]]-Share6[[#This Row],[Q4''2024]]</f>
        <v>0</v>
      </c>
    </row>
    <row r="225" spans="1:7" x14ac:dyDescent="0.45">
      <c r="A225" s="3" t="s">
        <v>141</v>
      </c>
      <c r="B225" s="2">
        <v>0</v>
      </c>
      <c r="C225" s="2">
        <v>0</v>
      </c>
      <c r="D225" s="2">
        <v>0</v>
      </c>
      <c r="E225" s="2">
        <v>0</v>
      </c>
      <c r="F225" s="2">
        <f>VLOOKUP(Share6[[#This Row],[Station]],'[3]Reach and Share'!$A$1:$C$562,3,0)</f>
        <v>0</v>
      </c>
      <c r="G225" s="2">
        <f>Share6[[#This Row],[Q1''2025]]-Share6[[#This Row],[Q4''2024]]</f>
        <v>0</v>
      </c>
    </row>
    <row r="226" spans="1:7" x14ac:dyDescent="0.45">
      <c r="A226" s="3" t="s">
        <v>145</v>
      </c>
      <c r="B226" s="2">
        <v>0</v>
      </c>
      <c r="C226" s="2">
        <v>0</v>
      </c>
      <c r="D226" s="2">
        <v>0</v>
      </c>
      <c r="E226" s="2">
        <v>0</v>
      </c>
      <c r="F226" s="2">
        <f>VLOOKUP(Share6[[#This Row],[Station]],'[3]Reach and Share'!$A$1:$C$562,3,0)</f>
        <v>0</v>
      </c>
      <c r="G226" s="2">
        <f>Share6[[#This Row],[Q1''2025]]-Share6[[#This Row],[Q4''2024]]</f>
        <v>0</v>
      </c>
    </row>
    <row r="227" spans="1:7" x14ac:dyDescent="0.45">
      <c r="A227" s="3" t="s">
        <v>135</v>
      </c>
      <c r="B227" s="2">
        <v>0</v>
      </c>
      <c r="C227" s="2">
        <v>0</v>
      </c>
      <c r="D227" s="2">
        <v>0</v>
      </c>
      <c r="E227" s="2">
        <v>0</v>
      </c>
      <c r="F227" s="2">
        <f>VLOOKUP(Share6[[#This Row],[Station]],'[3]Reach and Share'!$A$1:$C$562,3,0)</f>
        <v>0</v>
      </c>
      <c r="G227" s="2">
        <f>Share6[[#This Row],[Q1''2025]]-Share6[[#This Row],[Q4''2024]]</f>
        <v>0</v>
      </c>
    </row>
    <row r="228" spans="1:7" x14ac:dyDescent="0.45">
      <c r="A228" s="3" t="s">
        <v>155</v>
      </c>
      <c r="B228" s="2">
        <v>0</v>
      </c>
      <c r="C228" s="2">
        <v>0</v>
      </c>
      <c r="D228" s="2">
        <v>0</v>
      </c>
      <c r="E228" s="2">
        <v>0</v>
      </c>
      <c r="F228" s="2">
        <f>VLOOKUP(Share6[[#This Row],[Station]],'[3]Reach and Share'!$A$1:$C$562,3,0)</f>
        <v>0</v>
      </c>
      <c r="G228" s="2">
        <f>Share6[[#This Row],[Q1''2025]]-Share6[[#This Row],[Q4''2024]]</f>
        <v>0</v>
      </c>
    </row>
    <row r="229" spans="1:7" x14ac:dyDescent="0.45">
      <c r="A229" s="3" t="s">
        <v>515</v>
      </c>
      <c r="B229" s="2">
        <v>0</v>
      </c>
      <c r="C229" s="2">
        <v>0</v>
      </c>
      <c r="D229" s="2">
        <v>0</v>
      </c>
      <c r="E229" s="2">
        <v>0</v>
      </c>
      <c r="F229" s="2">
        <f>VLOOKUP(Share6[[#This Row],[Station]],'[3]Reach and Share'!$A$1:$C$562,3,0)</f>
        <v>0</v>
      </c>
      <c r="G229" s="2">
        <f>Share6[[#This Row],[Q1''2025]]-Share6[[#This Row],[Q4''2024]]</f>
        <v>0</v>
      </c>
    </row>
    <row r="230" spans="1:7" x14ac:dyDescent="0.45">
      <c r="A230" s="3" t="s">
        <v>136</v>
      </c>
      <c r="B230" s="2">
        <v>0</v>
      </c>
      <c r="C230" s="2">
        <v>0</v>
      </c>
      <c r="D230" s="2">
        <v>0</v>
      </c>
      <c r="E230" s="2">
        <v>0</v>
      </c>
      <c r="F230" s="2">
        <f>VLOOKUP(Share6[[#This Row],[Station]],'[3]Reach and Share'!$A$1:$C$562,3,0)</f>
        <v>0</v>
      </c>
      <c r="G230" s="2">
        <f>Share6[[#This Row],[Q1''2025]]-Share6[[#This Row],[Q4''2024]]</f>
        <v>0</v>
      </c>
    </row>
    <row r="231" spans="1:7" x14ac:dyDescent="0.45">
      <c r="A231" s="3" t="s">
        <v>138</v>
      </c>
      <c r="B231" s="2">
        <v>0</v>
      </c>
      <c r="C231" s="2">
        <v>0</v>
      </c>
      <c r="D231" s="2">
        <v>0</v>
      </c>
      <c r="E231" s="2">
        <v>0</v>
      </c>
      <c r="F231" s="2">
        <f>VLOOKUP(Share6[[#This Row],[Station]],'[3]Reach and Share'!$A$1:$C$562,3,0)</f>
        <v>0</v>
      </c>
      <c r="G231" s="2">
        <f>Share6[[#This Row],[Q1''2025]]-Share6[[#This Row],[Q4''2024]]</f>
        <v>0</v>
      </c>
    </row>
    <row r="232" spans="1:7" x14ac:dyDescent="0.45">
      <c r="A232" s="3" t="s">
        <v>131</v>
      </c>
      <c r="B232" s="2">
        <v>0</v>
      </c>
      <c r="C232" s="2">
        <v>0</v>
      </c>
      <c r="D232" s="2">
        <v>0</v>
      </c>
      <c r="E232" s="2">
        <v>0</v>
      </c>
      <c r="F232" s="2">
        <f>VLOOKUP(Share6[[#This Row],[Station]],'[3]Reach and Share'!$A$1:$C$562,3,0)</f>
        <v>0</v>
      </c>
      <c r="G232" s="2">
        <f>Share6[[#This Row],[Q1''2025]]-Share6[[#This Row],[Q4''2024]]</f>
        <v>0</v>
      </c>
    </row>
    <row r="233" spans="1:7" x14ac:dyDescent="0.45">
      <c r="A233" s="3" t="s">
        <v>127</v>
      </c>
      <c r="B233" s="2">
        <v>0</v>
      </c>
      <c r="C233" s="2">
        <v>0</v>
      </c>
      <c r="D233" s="2">
        <v>0</v>
      </c>
      <c r="E233" s="2">
        <v>0</v>
      </c>
      <c r="F233" s="2">
        <f>VLOOKUP(Share6[[#This Row],[Station]],'[3]Reach and Share'!$A$1:$C$562,3,0)</f>
        <v>0</v>
      </c>
      <c r="G233" s="2">
        <f>Share6[[#This Row],[Q1''2025]]-Share6[[#This Row],[Q4''2024]]</f>
        <v>0</v>
      </c>
    </row>
    <row r="234" spans="1:7" x14ac:dyDescent="0.45">
      <c r="A234" s="3" t="s">
        <v>107</v>
      </c>
      <c r="B234" s="2">
        <v>0</v>
      </c>
      <c r="C234" s="2">
        <v>0</v>
      </c>
      <c r="D234" s="2">
        <v>0</v>
      </c>
      <c r="E234" s="2">
        <v>0</v>
      </c>
      <c r="F234" s="2">
        <f>VLOOKUP(Share6[[#This Row],[Station]],'[3]Reach and Share'!$A$1:$C$562,3,0)</f>
        <v>0</v>
      </c>
      <c r="G234" s="2">
        <f>Share6[[#This Row],[Q1''2025]]-Share6[[#This Row],[Q4''2024]]</f>
        <v>0</v>
      </c>
    </row>
    <row r="235" spans="1:7" x14ac:dyDescent="0.45">
      <c r="A235" s="3" t="s">
        <v>450</v>
      </c>
      <c r="B235" s="2">
        <v>0</v>
      </c>
      <c r="C235" s="2">
        <v>0</v>
      </c>
      <c r="D235" s="2">
        <v>0</v>
      </c>
      <c r="E235" s="2">
        <v>0</v>
      </c>
      <c r="F235" s="2">
        <f>VLOOKUP(Share6[[#This Row],[Station]],'[3]Reach and Share'!$A$1:$C$562,3,0)</f>
        <v>0</v>
      </c>
      <c r="G235" s="2">
        <f>Share6[[#This Row],[Q1''2025]]-Share6[[#This Row],[Q4''2024]]</f>
        <v>0</v>
      </c>
    </row>
    <row r="236" spans="1:7" x14ac:dyDescent="0.45">
      <c r="A236" s="3" t="s">
        <v>105</v>
      </c>
      <c r="B236" s="2">
        <v>0</v>
      </c>
      <c r="C236" s="2">
        <v>0</v>
      </c>
      <c r="D236" s="2">
        <v>0</v>
      </c>
      <c r="E236" s="2">
        <v>0</v>
      </c>
      <c r="F236" s="2">
        <f>VLOOKUP(Share6[[#This Row],[Station]],'[3]Reach and Share'!$A$1:$C$562,3,0)</f>
        <v>0</v>
      </c>
      <c r="G236" s="2">
        <f>Share6[[#This Row],[Q1''2025]]-Share6[[#This Row],[Q4''2024]]</f>
        <v>0</v>
      </c>
    </row>
    <row r="237" spans="1:7" x14ac:dyDescent="0.45">
      <c r="A237" s="3" t="s">
        <v>204</v>
      </c>
      <c r="B237" s="2">
        <v>0</v>
      </c>
      <c r="C237" s="2">
        <v>0</v>
      </c>
      <c r="D237" s="2">
        <v>0</v>
      </c>
      <c r="E237" s="2">
        <v>0</v>
      </c>
      <c r="F237" s="2">
        <f>VLOOKUP(Share6[[#This Row],[Station]],'[3]Reach and Share'!$A$1:$C$562,3,0)</f>
        <v>0</v>
      </c>
      <c r="G237" s="2">
        <f>Share6[[#This Row],[Q1''2025]]-Share6[[#This Row],[Q4''2024]]</f>
        <v>0</v>
      </c>
    </row>
    <row r="238" spans="1:7" x14ac:dyDescent="0.45">
      <c r="A238" s="3" t="s">
        <v>111</v>
      </c>
      <c r="B238" s="2">
        <v>0</v>
      </c>
      <c r="C238" s="2">
        <v>0</v>
      </c>
      <c r="D238" s="2">
        <v>0</v>
      </c>
      <c r="E238" s="2">
        <v>0</v>
      </c>
      <c r="F238" s="2">
        <f>VLOOKUP(Share6[[#This Row],[Station]],'[3]Reach and Share'!$A$1:$C$562,3,0)</f>
        <v>0</v>
      </c>
      <c r="G238" s="2">
        <f>Share6[[#This Row],[Q1''2025]]-Share6[[#This Row],[Q4''2024]]</f>
        <v>0</v>
      </c>
    </row>
    <row r="239" spans="1:7" x14ac:dyDescent="0.45">
      <c r="A239" s="3" t="s">
        <v>99</v>
      </c>
      <c r="B239" s="2">
        <v>0</v>
      </c>
      <c r="C239" s="2">
        <v>0</v>
      </c>
      <c r="D239" s="2">
        <v>0</v>
      </c>
      <c r="E239" s="2">
        <v>0</v>
      </c>
      <c r="F239" s="2">
        <f>VLOOKUP(Share6[[#This Row],[Station]],'[3]Reach and Share'!$A$1:$C$562,3,0)</f>
        <v>0</v>
      </c>
      <c r="G239" s="2">
        <f>Share6[[#This Row],[Q1''2025]]-Share6[[#This Row],[Q4''2024]]</f>
        <v>0</v>
      </c>
    </row>
    <row r="240" spans="1:7" x14ac:dyDescent="0.45">
      <c r="A240" s="3" t="s">
        <v>108</v>
      </c>
      <c r="B240" s="2">
        <v>0</v>
      </c>
      <c r="C240" s="2">
        <v>0</v>
      </c>
      <c r="D240" s="2">
        <v>0</v>
      </c>
      <c r="E240" s="2">
        <v>0</v>
      </c>
      <c r="F240" s="2">
        <f>VLOOKUP(Share6[[#This Row],[Station]],'[3]Reach and Share'!$A$1:$C$562,3,0)</f>
        <v>0</v>
      </c>
      <c r="G240" s="2">
        <f>Share6[[#This Row],[Q1''2025]]-Share6[[#This Row],[Q4''2024]]</f>
        <v>0</v>
      </c>
    </row>
    <row r="241" spans="1:7" x14ac:dyDescent="0.45">
      <c r="A241" s="3" t="s">
        <v>104</v>
      </c>
      <c r="B241" s="2">
        <v>0</v>
      </c>
      <c r="C241" s="2">
        <v>0</v>
      </c>
      <c r="D241" s="2">
        <v>0</v>
      </c>
      <c r="E241" s="2">
        <v>0</v>
      </c>
      <c r="F241" s="2">
        <f>VLOOKUP(Share6[[#This Row],[Station]],'[3]Reach and Share'!$A$1:$C$562,3,0)</f>
        <v>0</v>
      </c>
      <c r="G241" s="2">
        <f>Share6[[#This Row],[Q1''2025]]-Share6[[#This Row],[Q4''2024]]</f>
        <v>0</v>
      </c>
    </row>
    <row r="242" spans="1:7" x14ac:dyDescent="0.45">
      <c r="A242" s="3" t="s">
        <v>110</v>
      </c>
      <c r="B242" s="2">
        <v>1.0725397085311941E-2</v>
      </c>
      <c r="C242" s="2">
        <v>0</v>
      </c>
      <c r="D242" s="2">
        <v>0</v>
      </c>
      <c r="E242" s="2">
        <v>0</v>
      </c>
      <c r="F242" s="2">
        <f>VLOOKUP(Share6[[#This Row],[Station]],'[3]Reach and Share'!$A$1:$C$562,3,0)</f>
        <v>0</v>
      </c>
      <c r="G242" s="2">
        <f>Share6[[#This Row],[Q1''2025]]-Share6[[#This Row],[Q4''2024]]</f>
        <v>0</v>
      </c>
    </row>
    <row r="243" spans="1:7" x14ac:dyDescent="0.45">
      <c r="A243" s="3" t="s">
        <v>212</v>
      </c>
      <c r="B243" s="2">
        <v>0</v>
      </c>
      <c r="C243" s="2">
        <v>0</v>
      </c>
      <c r="D243" s="2">
        <v>0</v>
      </c>
      <c r="E243" s="2">
        <v>0</v>
      </c>
      <c r="F243" s="2">
        <f>VLOOKUP(Share6[[#This Row],[Station]],'[3]Reach and Share'!$A$1:$C$562,3,0)</f>
        <v>0</v>
      </c>
      <c r="G243" s="2">
        <f>Share6[[#This Row],[Q1''2025]]-Share6[[#This Row],[Q4''2024]]</f>
        <v>0</v>
      </c>
    </row>
    <row r="244" spans="1:7" x14ac:dyDescent="0.45">
      <c r="A244" s="3" t="s">
        <v>121</v>
      </c>
      <c r="B244" s="2">
        <v>0</v>
      </c>
      <c r="C244" s="2">
        <v>0</v>
      </c>
      <c r="D244" s="2">
        <v>0</v>
      </c>
      <c r="E244" s="2">
        <v>0</v>
      </c>
      <c r="F244" s="2">
        <f>VLOOKUP(Share6[[#This Row],[Station]],'[3]Reach and Share'!$A$1:$C$562,3,0)</f>
        <v>0</v>
      </c>
      <c r="G244" s="2">
        <f>Share6[[#This Row],[Q1''2025]]-Share6[[#This Row],[Q4''2024]]</f>
        <v>0</v>
      </c>
    </row>
    <row r="245" spans="1:7" x14ac:dyDescent="0.45">
      <c r="A245" s="3" t="s">
        <v>120</v>
      </c>
      <c r="B245" s="2">
        <v>0</v>
      </c>
      <c r="C245" s="2">
        <v>0</v>
      </c>
      <c r="D245" s="2">
        <v>0</v>
      </c>
      <c r="E245" s="2">
        <v>0</v>
      </c>
      <c r="F245" s="2">
        <f>VLOOKUP(Share6[[#This Row],[Station]],'[3]Reach and Share'!$A$1:$C$562,3,0)</f>
        <v>0</v>
      </c>
      <c r="G245" s="2">
        <f>Share6[[#This Row],[Q1''2025]]-Share6[[#This Row],[Q4''2024]]</f>
        <v>0</v>
      </c>
    </row>
    <row r="246" spans="1:7" x14ac:dyDescent="0.45">
      <c r="A246" s="3" t="s">
        <v>103</v>
      </c>
      <c r="B246" s="2">
        <v>0</v>
      </c>
      <c r="C246" s="2">
        <v>0</v>
      </c>
      <c r="D246" s="2">
        <v>0</v>
      </c>
      <c r="E246" s="2">
        <v>0</v>
      </c>
      <c r="F246" s="2">
        <f>VLOOKUP(Share6[[#This Row],[Station]],'[3]Reach and Share'!$A$1:$C$562,3,0)</f>
        <v>0</v>
      </c>
      <c r="G246" s="2">
        <f>Share6[[#This Row],[Q1''2025]]-Share6[[#This Row],[Q4''2024]]</f>
        <v>0</v>
      </c>
    </row>
    <row r="247" spans="1:7" x14ac:dyDescent="0.45">
      <c r="A247" s="3" t="s">
        <v>101</v>
      </c>
      <c r="B247" s="2">
        <v>0</v>
      </c>
      <c r="C247" s="2">
        <v>0</v>
      </c>
      <c r="D247" s="2">
        <v>0</v>
      </c>
      <c r="E247" s="2">
        <v>0</v>
      </c>
      <c r="F247" s="2">
        <f>VLOOKUP(Share6[[#This Row],[Station]],'[3]Reach and Share'!$A$1:$C$562,3,0)</f>
        <v>0</v>
      </c>
      <c r="G247" s="2">
        <f>Share6[[#This Row],[Q1''2025]]-Share6[[#This Row],[Q4''2024]]</f>
        <v>0</v>
      </c>
    </row>
    <row r="248" spans="1:7" x14ac:dyDescent="0.45">
      <c r="A248" s="3" t="s">
        <v>100</v>
      </c>
      <c r="B248" s="2">
        <v>0</v>
      </c>
      <c r="C248" s="2">
        <v>0</v>
      </c>
      <c r="D248" s="2">
        <v>0</v>
      </c>
      <c r="E248" s="2">
        <v>0</v>
      </c>
      <c r="F248" s="2">
        <f>VLOOKUP(Share6[[#This Row],[Station]],'[3]Reach and Share'!$A$1:$C$562,3,0)</f>
        <v>0</v>
      </c>
      <c r="G248" s="2">
        <f>Share6[[#This Row],[Q1''2025]]-Share6[[#This Row],[Q4''2024]]</f>
        <v>0</v>
      </c>
    </row>
    <row r="249" spans="1:7" x14ac:dyDescent="0.45">
      <c r="A249" s="3" t="s">
        <v>426</v>
      </c>
      <c r="B249" s="2">
        <v>0</v>
      </c>
      <c r="C249" s="2">
        <v>0</v>
      </c>
      <c r="D249" s="2">
        <v>0</v>
      </c>
      <c r="E249" s="2">
        <v>0</v>
      </c>
      <c r="F249" s="2">
        <f>VLOOKUP(Share6[[#This Row],[Station]],'[3]Reach and Share'!$A$1:$C$562,3,0)</f>
        <v>0</v>
      </c>
      <c r="G249" s="2">
        <f>Share6[[#This Row],[Q1''2025]]-Share6[[#This Row],[Q4''2024]]</f>
        <v>0</v>
      </c>
    </row>
    <row r="250" spans="1:7" x14ac:dyDescent="0.45">
      <c r="A250" s="3" t="s">
        <v>482</v>
      </c>
      <c r="B250" s="2">
        <v>0</v>
      </c>
      <c r="C250" s="2">
        <v>0</v>
      </c>
      <c r="D250" s="2">
        <v>0</v>
      </c>
      <c r="E250" s="2">
        <v>0</v>
      </c>
      <c r="F250" s="2">
        <f>VLOOKUP(Share6[[#This Row],[Station]],'[3]Reach and Share'!$A$1:$C$562,3,0)</f>
        <v>0</v>
      </c>
      <c r="G250" s="2">
        <f>Share6[[#This Row],[Q1''2025]]-Share6[[#This Row],[Q4''2024]]</f>
        <v>0</v>
      </c>
    </row>
    <row r="251" spans="1:7" x14ac:dyDescent="0.45">
      <c r="A251" s="3" t="s">
        <v>46</v>
      </c>
      <c r="B251" s="2">
        <v>0</v>
      </c>
      <c r="C251" s="2">
        <v>0</v>
      </c>
      <c r="D251" s="2">
        <v>0</v>
      </c>
      <c r="E251" s="2">
        <v>0</v>
      </c>
      <c r="F251" s="2">
        <f>VLOOKUP(Share6[[#This Row],[Station]],'[3]Reach and Share'!$A$1:$C$562,3,0)</f>
        <v>0</v>
      </c>
      <c r="G251" s="2">
        <f>Share6[[#This Row],[Q1''2025]]-Share6[[#This Row],[Q4''2024]]</f>
        <v>0</v>
      </c>
    </row>
    <row r="252" spans="1:7" x14ac:dyDescent="0.45">
      <c r="A252" s="3" t="s">
        <v>37</v>
      </c>
      <c r="B252" s="2">
        <v>0</v>
      </c>
      <c r="C252" s="2">
        <v>0</v>
      </c>
      <c r="D252" s="2">
        <v>0</v>
      </c>
      <c r="E252" s="2">
        <v>0</v>
      </c>
      <c r="F252" s="2">
        <f>VLOOKUP(Share6[[#This Row],[Station]],'[3]Reach and Share'!$A$1:$C$562,3,0)</f>
        <v>0</v>
      </c>
      <c r="G252" s="2">
        <f>Share6[[#This Row],[Q1''2025]]-Share6[[#This Row],[Q4''2024]]</f>
        <v>0</v>
      </c>
    </row>
    <row r="253" spans="1:7" x14ac:dyDescent="0.45">
      <c r="A253" s="3" t="s">
        <v>323</v>
      </c>
      <c r="B253" s="2">
        <v>0</v>
      </c>
      <c r="C253" s="2">
        <v>0</v>
      </c>
      <c r="D253" s="2">
        <v>0</v>
      </c>
      <c r="E253" s="2">
        <v>0</v>
      </c>
      <c r="F253" s="2">
        <f>VLOOKUP(Share6[[#This Row],[Station]],'[3]Reach and Share'!$A$1:$C$562,3,0)</f>
        <v>0</v>
      </c>
      <c r="G253" s="2">
        <f>Share6[[#This Row],[Q1''2025]]-Share6[[#This Row],[Q4''2024]]</f>
        <v>0</v>
      </c>
    </row>
    <row r="254" spans="1:7" x14ac:dyDescent="0.45">
      <c r="A254" s="3" t="s">
        <v>483</v>
      </c>
      <c r="B254" s="2">
        <v>0</v>
      </c>
      <c r="C254" s="2">
        <v>0</v>
      </c>
      <c r="D254" s="2">
        <v>0</v>
      </c>
      <c r="E254" s="2">
        <v>0</v>
      </c>
      <c r="F254" s="2">
        <f>VLOOKUP(Share6[[#This Row],[Station]],'[3]Reach and Share'!$A$1:$C$562,3,0)</f>
        <v>0</v>
      </c>
      <c r="G254" s="2">
        <f>Share6[[#This Row],[Q1''2025]]-Share6[[#This Row],[Q4''2024]]</f>
        <v>0</v>
      </c>
    </row>
    <row r="255" spans="1:7" x14ac:dyDescent="0.45">
      <c r="A255" s="3" t="s">
        <v>193</v>
      </c>
      <c r="B255" s="2">
        <v>0</v>
      </c>
      <c r="C255" s="2">
        <v>0</v>
      </c>
      <c r="D255" s="2">
        <v>0</v>
      </c>
      <c r="E255" s="2">
        <v>0</v>
      </c>
      <c r="F255" s="2">
        <f>VLOOKUP(Share6[[#This Row],[Station]],'[3]Reach and Share'!$A$1:$C$562,3,0)</f>
        <v>0</v>
      </c>
      <c r="G255" s="2">
        <f>Share6[[#This Row],[Q1''2025]]-Share6[[#This Row],[Q4''2024]]</f>
        <v>0</v>
      </c>
    </row>
    <row r="256" spans="1:7" x14ac:dyDescent="0.45">
      <c r="A256" s="3" t="s">
        <v>322</v>
      </c>
      <c r="B256" s="2">
        <v>4.0936630096610451E-4</v>
      </c>
      <c r="C256" s="2">
        <v>0</v>
      </c>
      <c r="D256" s="2">
        <v>0</v>
      </c>
      <c r="E256" s="2">
        <v>0</v>
      </c>
      <c r="F256" s="2">
        <f>VLOOKUP(Share6[[#This Row],[Station]],'[3]Reach and Share'!$A$1:$C$562,3,0)</f>
        <v>0</v>
      </c>
      <c r="G256" s="2">
        <f>Share6[[#This Row],[Q1''2025]]-Share6[[#This Row],[Q4''2024]]</f>
        <v>0</v>
      </c>
    </row>
    <row r="257" spans="1:7" x14ac:dyDescent="0.45">
      <c r="A257" s="3" t="s">
        <v>167</v>
      </c>
      <c r="B257" s="2">
        <v>0</v>
      </c>
      <c r="C257" s="2">
        <v>0</v>
      </c>
      <c r="D257" s="2">
        <v>0</v>
      </c>
      <c r="E257" s="2">
        <v>0</v>
      </c>
      <c r="F257" s="2">
        <f>VLOOKUP(Share6[[#This Row],[Station]],'[3]Reach and Share'!$A$1:$C$562,3,0)</f>
        <v>0</v>
      </c>
      <c r="G257" s="2">
        <f>Share6[[#This Row],[Q1''2025]]-Share6[[#This Row],[Q4''2024]]</f>
        <v>0</v>
      </c>
    </row>
    <row r="258" spans="1:7" x14ac:dyDescent="0.45">
      <c r="A258" s="3" t="s">
        <v>315</v>
      </c>
      <c r="B258" s="2">
        <v>0</v>
      </c>
      <c r="C258" s="2">
        <v>0</v>
      </c>
      <c r="D258" s="2">
        <v>0</v>
      </c>
      <c r="E258" s="2">
        <v>0</v>
      </c>
      <c r="F258" s="2">
        <f>VLOOKUP(Share6[[#This Row],[Station]],'[3]Reach and Share'!$A$1:$C$562,3,0)</f>
        <v>0</v>
      </c>
      <c r="G258" s="2">
        <f>Share6[[#This Row],[Q1''2025]]-Share6[[#This Row],[Q4''2024]]</f>
        <v>0</v>
      </c>
    </row>
    <row r="259" spans="1:7" x14ac:dyDescent="0.45">
      <c r="A259" s="3" t="s">
        <v>435</v>
      </c>
      <c r="B259" s="2">
        <v>0</v>
      </c>
      <c r="C259" s="2">
        <v>5.7451841838458946E-3</v>
      </c>
      <c r="D259" s="2">
        <v>0</v>
      </c>
      <c r="E259" s="2">
        <v>0</v>
      </c>
      <c r="F259" s="2">
        <f>VLOOKUP(Share6[[#This Row],[Station]],'[3]Reach and Share'!$A$1:$C$562,3,0)</f>
        <v>0</v>
      </c>
      <c r="G259" s="2">
        <f>Share6[[#This Row],[Q1''2025]]-Share6[[#This Row],[Q4''2024]]</f>
        <v>0</v>
      </c>
    </row>
    <row r="260" spans="1:7" x14ac:dyDescent="0.45">
      <c r="A260" s="3" t="s">
        <v>321</v>
      </c>
      <c r="B260" s="2">
        <v>0</v>
      </c>
      <c r="C260" s="2">
        <v>0</v>
      </c>
      <c r="D260" s="2">
        <v>0</v>
      </c>
      <c r="E260" s="2">
        <v>0</v>
      </c>
      <c r="F260" s="2">
        <f>VLOOKUP(Share6[[#This Row],[Station]],'[3]Reach and Share'!$A$1:$C$562,3,0)</f>
        <v>0</v>
      </c>
      <c r="G260" s="2">
        <f>Share6[[#This Row],[Q1''2025]]-Share6[[#This Row],[Q4''2024]]</f>
        <v>0</v>
      </c>
    </row>
    <row r="261" spans="1:7" x14ac:dyDescent="0.45">
      <c r="A261" s="3" t="s">
        <v>481</v>
      </c>
      <c r="B261" s="2">
        <v>0</v>
      </c>
      <c r="C261" s="2">
        <v>0</v>
      </c>
      <c r="D261" s="2">
        <v>0</v>
      </c>
      <c r="E261" s="2">
        <v>0</v>
      </c>
      <c r="F261" s="2">
        <f>VLOOKUP(Share6[[#This Row],[Station]],'[3]Reach and Share'!$A$1:$C$562,3,0)</f>
        <v>0</v>
      </c>
      <c r="G261" s="2">
        <f>Share6[[#This Row],[Q1''2025]]-Share6[[#This Row],[Q4''2024]]</f>
        <v>0</v>
      </c>
    </row>
    <row r="262" spans="1:7" x14ac:dyDescent="0.45">
      <c r="A262" s="3" t="s">
        <v>320</v>
      </c>
      <c r="B262" s="2">
        <v>0</v>
      </c>
      <c r="C262" s="2">
        <v>0</v>
      </c>
      <c r="D262" s="2">
        <v>0</v>
      </c>
      <c r="E262" s="2">
        <v>0</v>
      </c>
      <c r="F262" s="2">
        <f>VLOOKUP(Share6[[#This Row],[Station]],'[3]Reach and Share'!$A$1:$C$562,3,0)</f>
        <v>0</v>
      </c>
      <c r="G262" s="2">
        <f>Share6[[#This Row],[Q1''2025]]-Share6[[#This Row],[Q4''2024]]</f>
        <v>0</v>
      </c>
    </row>
    <row r="263" spans="1:7" x14ac:dyDescent="0.45">
      <c r="A263" s="3" t="s">
        <v>331</v>
      </c>
      <c r="B263" s="2">
        <v>0</v>
      </c>
      <c r="C263" s="2">
        <v>0</v>
      </c>
      <c r="D263" s="2">
        <v>0</v>
      </c>
      <c r="E263" s="2">
        <v>0</v>
      </c>
      <c r="F263" s="2">
        <f>VLOOKUP(Share6[[#This Row],[Station]],'[3]Reach and Share'!$A$1:$C$562,3,0)</f>
        <v>0</v>
      </c>
      <c r="G263" s="2">
        <f>Share6[[#This Row],[Q1''2025]]-Share6[[#This Row],[Q4''2024]]</f>
        <v>0</v>
      </c>
    </row>
    <row r="264" spans="1:7" x14ac:dyDescent="0.45">
      <c r="A264" s="3" t="s">
        <v>87</v>
      </c>
      <c r="B264" s="2">
        <v>0</v>
      </c>
      <c r="C264" s="2">
        <v>0</v>
      </c>
      <c r="D264" s="2">
        <v>0</v>
      </c>
      <c r="E264" s="2">
        <v>0</v>
      </c>
      <c r="F264" s="2">
        <f>VLOOKUP(Share6[[#This Row],[Station]],'[3]Reach and Share'!$A$1:$C$562,3,0)</f>
        <v>0</v>
      </c>
      <c r="G264" s="2">
        <f>Share6[[#This Row],[Q1''2025]]-Share6[[#This Row],[Q4''2024]]</f>
        <v>0</v>
      </c>
    </row>
    <row r="265" spans="1:7" x14ac:dyDescent="0.45">
      <c r="A265" s="3" t="s">
        <v>330</v>
      </c>
      <c r="B265" s="2">
        <v>0</v>
      </c>
      <c r="C265" s="2">
        <v>0</v>
      </c>
      <c r="D265" s="2">
        <v>0</v>
      </c>
      <c r="E265" s="2">
        <v>0</v>
      </c>
      <c r="F265" s="2">
        <f>VLOOKUP(Share6[[#This Row],[Station]],'[3]Reach and Share'!$A$1:$C$562,3,0)</f>
        <v>0</v>
      </c>
      <c r="G265" s="2">
        <f>Share6[[#This Row],[Q1''2025]]-Share6[[#This Row],[Q4''2024]]</f>
        <v>0</v>
      </c>
    </row>
    <row r="266" spans="1:7" x14ac:dyDescent="0.45">
      <c r="A266" s="3" t="s">
        <v>332</v>
      </c>
      <c r="B266" s="2">
        <v>0</v>
      </c>
      <c r="C266" s="2">
        <v>0</v>
      </c>
      <c r="D266" s="2">
        <v>0</v>
      </c>
      <c r="E266" s="2">
        <v>0</v>
      </c>
      <c r="F266" s="2">
        <f>VLOOKUP(Share6[[#This Row],[Station]],'[3]Reach and Share'!$A$1:$C$562,3,0)</f>
        <v>0</v>
      </c>
      <c r="G266" s="2">
        <f>Share6[[#This Row],[Q1''2025]]-Share6[[#This Row],[Q4''2024]]</f>
        <v>0</v>
      </c>
    </row>
    <row r="267" spans="1:7" x14ac:dyDescent="0.45">
      <c r="A267" s="3" t="s">
        <v>335</v>
      </c>
      <c r="B267" s="2">
        <v>0</v>
      </c>
      <c r="C267" s="2">
        <v>0</v>
      </c>
      <c r="D267" s="2">
        <v>0</v>
      </c>
      <c r="E267" s="2">
        <v>0</v>
      </c>
      <c r="F267" s="2">
        <f>VLOOKUP(Share6[[#This Row],[Station]],'[3]Reach and Share'!$A$1:$C$562,3,0)</f>
        <v>0</v>
      </c>
      <c r="G267" s="2">
        <f>Share6[[#This Row],[Q1''2025]]-Share6[[#This Row],[Q4''2024]]</f>
        <v>0</v>
      </c>
    </row>
    <row r="268" spans="1:7" x14ac:dyDescent="0.45">
      <c r="A268" s="3" t="s">
        <v>334</v>
      </c>
      <c r="B268" s="2">
        <v>0</v>
      </c>
      <c r="C268" s="2">
        <v>0</v>
      </c>
      <c r="D268" s="2">
        <v>0</v>
      </c>
      <c r="E268" s="2">
        <v>0</v>
      </c>
      <c r="F268" s="2">
        <f>VLOOKUP(Share6[[#This Row],[Station]],'[3]Reach and Share'!$A$1:$C$562,3,0)</f>
        <v>0</v>
      </c>
      <c r="G268" s="2">
        <f>Share6[[#This Row],[Q1''2025]]-Share6[[#This Row],[Q4''2024]]</f>
        <v>0</v>
      </c>
    </row>
    <row r="269" spans="1:7" x14ac:dyDescent="0.45">
      <c r="A269" s="3" t="s">
        <v>328</v>
      </c>
      <c r="B269" s="2">
        <v>0</v>
      </c>
      <c r="C269" s="2">
        <v>0</v>
      </c>
      <c r="D269" s="2">
        <v>0</v>
      </c>
      <c r="E269" s="2">
        <v>0</v>
      </c>
      <c r="F269" s="2">
        <f>VLOOKUP(Share6[[#This Row],[Station]],'[3]Reach and Share'!$A$1:$C$562,3,0)</f>
        <v>0</v>
      </c>
      <c r="G269" s="2">
        <f>Share6[[#This Row],[Q1''2025]]-Share6[[#This Row],[Q4''2024]]</f>
        <v>0</v>
      </c>
    </row>
    <row r="270" spans="1:7" x14ac:dyDescent="0.45">
      <c r="A270" s="3" t="s">
        <v>329</v>
      </c>
      <c r="B270" s="2">
        <v>0</v>
      </c>
      <c r="C270" s="2">
        <v>0</v>
      </c>
      <c r="D270" s="2">
        <v>0</v>
      </c>
      <c r="E270" s="2">
        <v>0</v>
      </c>
      <c r="F270" s="2">
        <f>VLOOKUP(Share6[[#This Row],[Station]],'[3]Reach and Share'!$A$1:$C$562,3,0)</f>
        <v>0</v>
      </c>
      <c r="G270" s="2">
        <f>Share6[[#This Row],[Q1''2025]]-Share6[[#This Row],[Q4''2024]]</f>
        <v>0</v>
      </c>
    </row>
    <row r="271" spans="1:7" x14ac:dyDescent="0.45">
      <c r="A271" s="3" t="s">
        <v>316</v>
      </c>
      <c r="B271" s="2">
        <v>0</v>
      </c>
      <c r="C271" s="2">
        <v>0</v>
      </c>
      <c r="D271" s="2">
        <v>0</v>
      </c>
      <c r="E271" s="2">
        <v>0</v>
      </c>
      <c r="F271" s="2">
        <f>VLOOKUP(Share6[[#This Row],[Station]],'[3]Reach and Share'!$A$1:$C$562,3,0)</f>
        <v>0</v>
      </c>
      <c r="G271" s="2">
        <f>Share6[[#This Row],[Q1''2025]]-Share6[[#This Row],[Q4''2024]]</f>
        <v>0</v>
      </c>
    </row>
    <row r="272" spans="1:7" x14ac:dyDescent="0.45">
      <c r="A272" s="3" t="s">
        <v>325</v>
      </c>
      <c r="B272" s="2">
        <v>0</v>
      </c>
      <c r="C272" s="2">
        <v>0</v>
      </c>
      <c r="D272" s="2">
        <v>0</v>
      </c>
      <c r="E272" s="2">
        <v>0</v>
      </c>
      <c r="F272" s="2">
        <f>VLOOKUP(Share6[[#This Row],[Station]],'[3]Reach and Share'!$A$1:$C$562,3,0)</f>
        <v>0</v>
      </c>
      <c r="G272" s="2">
        <f>Share6[[#This Row],[Q1''2025]]-Share6[[#This Row],[Q4''2024]]</f>
        <v>0</v>
      </c>
    </row>
    <row r="273" spans="1:7" x14ac:dyDescent="0.45">
      <c r="A273" s="3" t="s">
        <v>233</v>
      </c>
      <c r="B273" s="2">
        <v>0</v>
      </c>
      <c r="C273" s="2">
        <v>0</v>
      </c>
      <c r="D273" s="2">
        <v>0</v>
      </c>
      <c r="E273" s="2">
        <v>0</v>
      </c>
      <c r="F273" s="2">
        <f>VLOOKUP(Share6[[#This Row],[Station]],'[3]Reach and Share'!$A$1:$C$562,3,0)</f>
        <v>0</v>
      </c>
      <c r="G273" s="2">
        <f>Share6[[#This Row],[Q1''2025]]-Share6[[#This Row],[Q4''2024]]</f>
        <v>0</v>
      </c>
    </row>
    <row r="274" spans="1:7" x14ac:dyDescent="0.45">
      <c r="A274" s="3" t="s">
        <v>484</v>
      </c>
      <c r="B274" s="2">
        <v>0</v>
      </c>
      <c r="C274" s="2">
        <v>0</v>
      </c>
      <c r="D274" s="2">
        <v>0</v>
      </c>
      <c r="E274" s="2">
        <v>0</v>
      </c>
      <c r="F274" s="2">
        <f>VLOOKUP(Share6[[#This Row],[Station]],'[3]Reach and Share'!$A$1:$C$562,3,0)</f>
        <v>0</v>
      </c>
      <c r="G274" s="2">
        <f>Share6[[#This Row],[Q1''2025]]-Share6[[#This Row],[Q4''2024]]</f>
        <v>0</v>
      </c>
    </row>
    <row r="275" spans="1:7" x14ac:dyDescent="0.45">
      <c r="A275" s="3" t="s">
        <v>326</v>
      </c>
      <c r="B275" s="2">
        <v>0</v>
      </c>
      <c r="C275" s="2">
        <v>0</v>
      </c>
      <c r="D275" s="2">
        <v>0</v>
      </c>
      <c r="E275" s="2">
        <v>0</v>
      </c>
      <c r="F275" s="2">
        <f>VLOOKUP(Share6[[#This Row],[Station]],'[3]Reach and Share'!$A$1:$C$562,3,0)</f>
        <v>0</v>
      </c>
      <c r="G275" s="2">
        <f>Share6[[#This Row],[Q1''2025]]-Share6[[#This Row],[Q4''2024]]</f>
        <v>0</v>
      </c>
    </row>
    <row r="276" spans="1:7" x14ac:dyDescent="0.45">
      <c r="A276" s="3" t="s">
        <v>492</v>
      </c>
      <c r="B276" s="2">
        <v>0</v>
      </c>
      <c r="C276" s="2">
        <v>0</v>
      </c>
      <c r="D276" s="2">
        <v>0</v>
      </c>
      <c r="E276" s="2">
        <v>0</v>
      </c>
      <c r="F276" s="2">
        <f>VLOOKUP(Share6[[#This Row],[Station]],'[3]Reach and Share'!$A$1:$C$562,3,0)</f>
        <v>0</v>
      </c>
      <c r="G276" s="2">
        <f>Share6[[#This Row],[Q1''2025]]-Share6[[#This Row],[Q4''2024]]</f>
        <v>0</v>
      </c>
    </row>
    <row r="277" spans="1:7" x14ac:dyDescent="0.45">
      <c r="A277" s="3" t="s">
        <v>319</v>
      </c>
      <c r="B277" s="2">
        <v>0</v>
      </c>
      <c r="C277" s="2">
        <v>0</v>
      </c>
      <c r="D277" s="2">
        <v>0</v>
      </c>
      <c r="E277" s="2">
        <v>0</v>
      </c>
      <c r="F277" s="2">
        <f>VLOOKUP(Share6[[#This Row],[Station]],'[3]Reach and Share'!$A$1:$C$562,3,0)</f>
        <v>0</v>
      </c>
      <c r="G277" s="2">
        <f>Share6[[#This Row],[Q1''2025]]-Share6[[#This Row],[Q4''2024]]</f>
        <v>0</v>
      </c>
    </row>
    <row r="278" spans="1:7" x14ac:dyDescent="0.45">
      <c r="A278" s="3" t="s">
        <v>82</v>
      </c>
      <c r="B278" s="2">
        <v>0</v>
      </c>
      <c r="C278" s="2">
        <v>0</v>
      </c>
      <c r="D278" s="2">
        <v>0</v>
      </c>
      <c r="E278" s="2">
        <v>0</v>
      </c>
      <c r="F278" s="2">
        <f>VLOOKUP(Share6[[#This Row],[Station]],'[3]Reach and Share'!$A$1:$C$562,3,0)</f>
        <v>0</v>
      </c>
      <c r="G278" s="2">
        <f>Share6[[#This Row],[Q1''2025]]-Share6[[#This Row],[Q4''2024]]</f>
        <v>0</v>
      </c>
    </row>
    <row r="279" spans="1:7" x14ac:dyDescent="0.45">
      <c r="A279" s="3" t="s">
        <v>261</v>
      </c>
      <c r="B279" s="2">
        <v>0</v>
      </c>
      <c r="C279" s="2">
        <v>0</v>
      </c>
      <c r="D279" s="2">
        <v>0</v>
      </c>
      <c r="E279" s="2">
        <v>0</v>
      </c>
      <c r="F279" s="2">
        <f>VLOOKUP(Share6[[#This Row],[Station]],'[3]Reach and Share'!$A$1:$C$562,3,0)</f>
        <v>0</v>
      </c>
      <c r="G279" s="2">
        <f>Share6[[#This Row],[Q1''2025]]-Share6[[#This Row],[Q4''2024]]</f>
        <v>0</v>
      </c>
    </row>
    <row r="280" spans="1:7" x14ac:dyDescent="0.45">
      <c r="A280" s="3" t="s">
        <v>260</v>
      </c>
      <c r="B280" s="2">
        <v>0</v>
      </c>
      <c r="C280" s="2">
        <v>0</v>
      </c>
      <c r="D280" s="2">
        <v>0</v>
      </c>
      <c r="E280" s="2">
        <v>0</v>
      </c>
      <c r="F280" s="2">
        <f>VLOOKUP(Share6[[#This Row],[Station]],'[3]Reach and Share'!$A$1:$C$562,3,0)</f>
        <v>0</v>
      </c>
      <c r="G280" s="2">
        <f>Share6[[#This Row],[Q1''2025]]-Share6[[#This Row],[Q4''2024]]</f>
        <v>0</v>
      </c>
    </row>
    <row r="281" spans="1:7" x14ac:dyDescent="0.45">
      <c r="A281" s="3" t="s">
        <v>448</v>
      </c>
      <c r="B281" s="2">
        <v>0</v>
      </c>
      <c r="C281" s="2">
        <v>0</v>
      </c>
      <c r="D281" s="2">
        <v>0</v>
      </c>
      <c r="E281" s="2">
        <v>0</v>
      </c>
      <c r="F281" s="2">
        <f>VLOOKUP(Share6[[#This Row],[Station]],'[3]Reach and Share'!$A$1:$C$562,3,0)</f>
        <v>0</v>
      </c>
      <c r="G281" s="2">
        <f>Share6[[#This Row],[Q1''2025]]-Share6[[#This Row],[Q4''2024]]</f>
        <v>0</v>
      </c>
    </row>
    <row r="282" spans="1:7" x14ac:dyDescent="0.45">
      <c r="A282" s="3" t="s">
        <v>202</v>
      </c>
      <c r="B282" s="2">
        <v>0</v>
      </c>
      <c r="C282" s="2">
        <v>0</v>
      </c>
      <c r="D282" s="2">
        <v>0</v>
      </c>
      <c r="E282" s="2">
        <v>0</v>
      </c>
      <c r="F282" s="2">
        <f>VLOOKUP(Share6[[#This Row],[Station]],'[3]Reach and Share'!$A$1:$C$562,3,0)</f>
        <v>0</v>
      </c>
      <c r="G282" s="2">
        <f>Share6[[#This Row],[Q1''2025]]-Share6[[#This Row],[Q4''2024]]</f>
        <v>0</v>
      </c>
    </row>
    <row r="283" spans="1:7" x14ac:dyDescent="0.45">
      <c r="A283" s="3" t="s">
        <v>174</v>
      </c>
      <c r="B283" s="2">
        <v>0</v>
      </c>
      <c r="C283" s="2">
        <v>0</v>
      </c>
      <c r="D283" s="2">
        <v>0</v>
      </c>
      <c r="E283" s="2">
        <v>0</v>
      </c>
      <c r="F283" s="2">
        <f>VLOOKUP(Share6[[#This Row],[Station]],'[3]Reach and Share'!$A$1:$C$562,3,0)</f>
        <v>0</v>
      </c>
      <c r="G283" s="2">
        <f>Share6[[#This Row],[Q1''2025]]-Share6[[#This Row],[Q4''2024]]</f>
        <v>0</v>
      </c>
    </row>
    <row r="284" spans="1:7" x14ac:dyDescent="0.45">
      <c r="A284" s="3" t="s">
        <v>480</v>
      </c>
      <c r="B284" s="2">
        <v>0</v>
      </c>
      <c r="C284" s="2">
        <v>0</v>
      </c>
      <c r="D284" s="2">
        <v>0</v>
      </c>
      <c r="E284" s="2">
        <v>0</v>
      </c>
      <c r="F284" s="2">
        <f>VLOOKUP(Share6[[#This Row],[Station]],'[3]Reach and Share'!$A$1:$C$562,3,0)</f>
        <v>0</v>
      </c>
      <c r="G284" s="2">
        <f>Share6[[#This Row],[Q1''2025]]-Share6[[#This Row],[Q4''2024]]</f>
        <v>0</v>
      </c>
    </row>
    <row r="285" spans="1:7" x14ac:dyDescent="0.45">
      <c r="A285" s="3" t="s">
        <v>262</v>
      </c>
      <c r="B285" s="2">
        <v>0</v>
      </c>
      <c r="C285" s="2">
        <v>0</v>
      </c>
      <c r="D285" s="2">
        <v>0</v>
      </c>
      <c r="E285" s="2">
        <v>0</v>
      </c>
      <c r="F285" s="2">
        <f>VLOOKUP(Share6[[#This Row],[Station]],'[3]Reach and Share'!$A$1:$C$562,3,0)</f>
        <v>0</v>
      </c>
      <c r="G285" s="2">
        <f>Share6[[#This Row],[Q1''2025]]-Share6[[#This Row],[Q4''2024]]</f>
        <v>0</v>
      </c>
    </row>
    <row r="286" spans="1:7" x14ac:dyDescent="0.45">
      <c r="A286" s="3" t="s">
        <v>259</v>
      </c>
      <c r="B286" s="2">
        <v>0</v>
      </c>
      <c r="C286" s="2">
        <v>0</v>
      </c>
      <c r="D286" s="2">
        <v>0</v>
      </c>
      <c r="E286" s="2">
        <v>0</v>
      </c>
      <c r="F286" s="2">
        <f>VLOOKUP(Share6[[#This Row],[Station]],'[3]Reach and Share'!$A$1:$C$562,3,0)</f>
        <v>0</v>
      </c>
      <c r="G286" s="2">
        <f>Share6[[#This Row],[Q1''2025]]-Share6[[#This Row],[Q4''2024]]</f>
        <v>0</v>
      </c>
    </row>
    <row r="287" spans="1:7" x14ac:dyDescent="0.45">
      <c r="A287" s="3" t="s">
        <v>255</v>
      </c>
      <c r="B287" s="2">
        <v>0</v>
      </c>
      <c r="C287" s="2">
        <v>0</v>
      </c>
      <c r="D287" s="2">
        <v>0</v>
      </c>
      <c r="E287" s="2">
        <v>0</v>
      </c>
      <c r="F287" s="2">
        <f>VLOOKUP(Share6[[#This Row],[Station]],'[3]Reach and Share'!$A$1:$C$562,3,0)</f>
        <v>0</v>
      </c>
      <c r="G287" s="2">
        <f>Share6[[#This Row],[Q1''2025]]-Share6[[#This Row],[Q4''2024]]</f>
        <v>0</v>
      </c>
    </row>
    <row r="288" spans="1:7" x14ac:dyDescent="0.45">
      <c r="A288" s="3" t="s">
        <v>26</v>
      </c>
      <c r="B288" s="2">
        <v>0</v>
      </c>
      <c r="C288" s="2">
        <v>0</v>
      </c>
      <c r="D288" s="2">
        <v>0</v>
      </c>
      <c r="E288" s="2">
        <v>0</v>
      </c>
      <c r="F288" s="2">
        <f>VLOOKUP(Share6[[#This Row],[Station]],'[3]Reach and Share'!$A$1:$C$562,3,0)</f>
        <v>0</v>
      </c>
      <c r="G288" s="2">
        <f>Share6[[#This Row],[Q1''2025]]-Share6[[#This Row],[Q4''2024]]</f>
        <v>0</v>
      </c>
    </row>
    <row r="289" spans="1:7" x14ac:dyDescent="0.45">
      <c r="A289" s="3" t="s">
        <v>434</v>
      </c>
      <c r="B289" s="2">
        <v>0</v>
      </c>
      <c r="C289" s="2">
        <v>0</v>
      </c>
      <c r="D289" s="2">
        <v>0</v>
      </c>
      <c r="E289" s="2">
        <v>0</v>
      </c>
      <c r="F289" s="2">
        <f>VLOOKUP(Share6[[#This Row],[Station]],'[3]Reach and Share'!$A$1:$C$562,3,0)</f>
        <v>0</v>
      </c>
      <c r="G289" s="2">
        <f>Share6[[#This Row],[Q1''2025]]-Share6[[#This Row],[Q4''2024]]</f>
        <v>0</v>
      </c>
    </row>
    <row r="290" spans="1:7" x14ac:dyDescent="0.45">
      <c r="A290" s="3" t="s">
        <v>256</v>
      </c>
      <c r="B290" s="2">
        <v>1.391845423284755E-3</v>
      </c>
      <c r="C290" s="2">
        <v>0</v>
      </c>
      <c r="D290" s="2">
        <v>0</v>
      </c>
      <c r="E290" s="2">
        <v>0</v>
      </c>
      <c r="F290" s="2">
        <f>VLOOKUP(Share6[[#This Row],[Station]],'[3]Reach and Share'!$A$1:$C$562,3,0)</f>
        <v>0</v>
      </c>
      <c r="G290" s="2">
        <f>Share6[[#This Row],[Q1''2025]]-Share6[[#This Row],[Q4''2024]]</f>
        <v>0</v>
      </c>
    </row>
    <row r="291" spans="1:7" x14ac:dyDescent="0.45">
      <c r="A291" s="3" t="s">
        <v>258</v>
      </c>
      <c r="B291" s="2">
        <v>0</v>
      </c>
      <c r="C291" s="2">
        <v>0</v>
      </c>
      <c r="D291" s="2">
        <v>0</v>
      </c>
      <c r="E291" s="2">
        <v>0</v>
      </c>
      <c r="F291" s="2">
        <f>VLOOKUP(Share6[[#This Row],[Station]],'[3]Reach and Share'!$A$1:$C$562,3,0)</f>
        <v>0</v>
      </c>
      <c r="G291" s="2">
        <f>Share6[[#This Row],[Q1''2025]]-Share6[[#This Row],[Q4''2024]]</f>
        <v>0</v>
      </c>
    </row>
    <row r="292" spans="1:7" x14ac:dyDescent="0.45">
      <c r="A292" s="3" t="s">
        <v>511</v>
      </c>
      <c r="B292" s="2">
        <v>0</v>
      </c>
      <c r="C292" s="2">
        <v>0</v>
      </c>
      <c r="D292" s="2">
        <v>0</v>
      </c>
      <c r="E292" s="2">
        <v>0</v>
      </c>
      <c r="F292" s="2">
        <f>VLOOKUP(Share6[[#This Row],[Station]],'[3]Reach and Share'!$A$1:$C$562,3,0)</f>
        <v>0</v>
      </c>
      <c r="G292" s="2">
        <f>Share6[[#This Row],[Q1''2025]]-Share6[[#This Row],[Q4''2024]]</f>
        <v>0</v>
      </c>
    </row>
    <row r="293" spans="1:7" x14ac:dyDescent="0.45">
      <c r="A293" s="3" t="s">
        <v>257</v>
      </c>
      <c r="B293" s="2">
        <v>0</v>
      </c>
      <c r="C293" s="2">
        <v>0</v>
      </c>
      <c r="D293" s="2">
        <v>0</v>
      </c>
      <c r="E293" s="2">
        <v>0</v>
      </c>
      <c r="F293" s="2">
        <f>VLOOKUP(Share6[[#This Row],[Station]],'[3]Reach and Share'!$A$1:$C$562,3,0)</f>
        <v>0</v>
      </c>
      <c r="G293" s="2">
        <f>Share6[[#This Row],[Q1''2025]]-Share6[[#This Row],[Q4''2024]]</f>
        <v>0</v>
      </c>
    </row>
    <row r="294" spans="1:7" x14ac:dyDescent="0.45">
      <c r="A294" s="3" t="s">
        <v>439</v>
      </c>
      <c r="B294" s="2">
        <v>0</v>
      </c>
      <c r="C294" s="2">
        <v>0</v>
      </c>
      <c r="D294" s="2">
        <v>0</v>
      </c>
      <c r="E294" s="2">
        <v>0</v>
      </c>
      <c r="F294" s="2">
        <f>VLOOKUP(Share6[[#This Row],[Station]],'[3]Reach and Share'!$A$1:$C$562,3,0)</f>
        <v>0</v>
      </c>
      <c r="G294" s="2">
        <f>Share6[[#This Row],[Q1''2025]]-Share6[[#This Row],[Q4''2024]]</f>
        <v>0</v>
      </c>
    </row>
    <row r="295" spans="1:7" x14ac:dyDescent="0.45">
      <c r="A295" s="3" t="s">
        <v>81</v>
      </c>
      <c r="B295" s="2">
        <v>0</v>
      </c>
      <c r="C295" s="2">
        <v>0</v>
      </c>
      <c r="D295" s="2">
        <v>0</v>
      </c>
      <c r="E295" s="2">
        <v>0</v>
      </c>
      <c r="F295" s="2">
        <f>VLOOKUP(Share6[[#This Row],[Station]],'[3]Reach and Share'!$A$1:$C$562,3,0)</f>
        <v>0</v>
      </c>
      <c r="G295" s="2">
        <f>Share6[[#This Row],[Q1''2025]]-Share6[[#This Row],[Q4''2024]]</f>
        <v>0</v>
      </c>
    </row>
    <row r="296" spans="1:7" x14ac:dyDescent="0.45">
      <c r="A296" s="3" t="s">
        <v>228</v>
      </c>
      <c r="B296" s="2">
        <v>0</v>
      </c>
      <c r="C296" s="2">
        <v>0</v>
      </c>
      <c r="D296" s="2">
        <v>0</v>
      </c>
      <c r="E296" s="2">
        <v>0</v>
      </c>
      <c r="F296" s="2">
        <f>VLOOKUP(Share6[[#This Row],[Station]],'[3]Reach and Share'!$A$1:$C$562,3,0)</f>
        <v>0</v>
      </c>
      <c r="G296" s="2">
        <f>Share6[[#This Row],[Q1''2025]]-Share6[[#This Row],[Q4''2024]]</f>
        <v>0</v>
      </c>
    </row>
    <row r="297" spans="1:7" x14ac:dyDescent="0.45">
      <c r="A297" s="3" t="s">
        <v>220</v>
      </c>
      <c r="B297" s="2">
        <v>0</v>
      </c>
      <c r="C297" s="2">
        <v>0</v>
      </c>
      <c r="D297" s="2">
        <v>0</v>
      </c>
      <c r="E297" s="2">
        <v>0</v>
      </c>
      <c r="F297" s="2">
        <f>VLOOKUP(Share6[[#This Row],[Station]],'[3]Reach and Share'!$A$1:$C$562,3,0)</f>
        <v>0</v>
      </c>
      <c r="G297" s="2">
        <f>Share6[[#This Row],[Q1''2025]]-Share6[[#This Row],[Q4''2024]]</f>
        <v>0</v>
      </c>
    </row>
    <row r="298" spans="1:7" x14ac:dyDescent="0.45">
      <c r="A298" s="3" t="s">
        <v>291</v>
      </c>
      <c r="B298" s="2">
        <v>0</v>
      </c>
      <c r="C298" s="2">
        <v>0</v>
      </c>
      <c r="D298" s="2">
        <v>0</v>
      </c>
      <c r="E298" s="2">
        <v>0</v>
      </c>
      <c r="F298" s="2">
        <f>VLOOKUP(Share6[[#This Row],[Station]],'[3]Reach and Share'!$A$1:$C$562,3,0)</f>
        <v>0</v>
      </c>
      <c r="G298" s="2">
        <f>Share6[[#This Row],[Q1''2025]]-Share6[[#This Row],[Q4''2024]]</f>
        <v>0</v>
      </c>
    </row>
    <row r="299" spans="1:7" x14ac:dyDescent="0.45">
      <c r="A299" s="3" t="s">
        <v>290</v>
      </c>
      <c r="B299" s="2">
        <v>0</v>
      </c>
      <c r="C299" s="2">
        <v>0</v>
      </c>
      <c r="D299" s="2">
        <v>0</v>
      </c>
      <c r="E299" s="2">
        <v>0</v>
      </c>
      <c r="F299" s="2">
        <f>VLOOKUP(Share6[[#This Row],[Station]],'[3]Reach and Share'!$A$1:$C$562,3,0)</f>
        <v>0</v>
      </c>
      <c r="G299" s="2">
        <f>Share6[[#This Row],[Q1''2025]]-Share6[[#This Row],[Q4''2024]]</f>
        <v>0</v>
      </c>
    </row>
    <row r="300" spans="1:7" x14ac:dyDescent="0.45">
      <c r="A300" s="3" t="s">
        <v>289</v>
      </c>
      <c r="B300" s="2">
        <v>0</v>
      </c>
      <c r="C300" s="2">
        <v>0</v>
      </c>
      <c r="D300" s="2">
        <v>0</v>
      </c>
      <c r="E300" s="2">
        <v>0</v>
      </c>
      <c r="F300" s="2">
        <f>VLOOKUP(Share6[[#This Row],[Station]],'[3]Reach and Share'!$A$1:$C$562,3,0)</f>
        <v>0</v>
      </c>
      <c r="G300" s="2">
        <f>Share6[[#This Row],[Q1''2025]]-Share6[[#This Row],[Q4''2024]]</f>
        <v>0</v>
      </c>
    </row>
    <row r="301" spans="1:7" x14ac:dyDescent="0.45">
      <c r="A301" s="3" t="s">
        <v>164</v>
      </c>
      <c r="B301" s="2">
        <v>0</v>
      </c>
      <c r="C301" s="2">
        <v>0</v>
      </c>
      <c r="D301" s="2">
        <v>0</v>
      </c>
      <c r="E301" s="2">
        <v>0</v>
      </c>
      <c r="F301" s="2">
        <f>VLOOKUP(Share6[[#This Row],[Station]],'[3]Reach and Share'!$A$1:$C$562,3,0)</f>
        <v>0</v>
      </c>
      <c r="G301" s="2">
        <f>Share6[[#This Row],[Q1''2025]]-Share6[[#This Row],[Q4''2024]]</f>
        <v>0</v>
      </c>
    </row>
    <row r="302" spans="1:7" x14ac:dyDescent="0.45">
      <c r="A302" s="3" t="s">
        <v>498</v>
      </c>
      <c r="B302" s="2">
        <v>0</v>
      </c>
      <c r="C302" s="2">
        <v>0</v>
      </c>
      <c r="D302" s="2">
        <v>0</v>
      </c>
      <c r="E302" s="2">
        <v>0</v>
      </c>
      <c r="F302" s="2">
        <f>VLOOKUP(Share6[[#This Row],[Station]],'[3]Reach and Share'!$A$1:$C$562,3,0)</f>
        <v>0</v>
      </c>
      <c r="G302" s="2">
        <f>Share6[[#This Row],[Q1''2025]]-Share6[[#This Row],[Q4''2024]]</f>
        <v>0</v>
      </c>
    </row>
    <row r="303" spans="1:7" x14ac:dyDescent="0.45">
      <c r="A303" s="3" t="s">
        <v>263</v>
      </c>
      <c r="B303" s="2">
        <v>0</v>
      </c>
      <c r="C303" s="2">
        <v>0</v>
      </c>
      <c r="D303" s="2">
        <v>0</v>
      </c>
      <c r="E303" s="2">
        <v>0</v>
      </c>
      <c r="F303" s="2">
        <f>VLOOKUP(Share6[[#This Row],[Station]],'[3]Reach and Share'!$A$1:$C$562,3,0)</f>
        <v>0</v>
      </c>
      <c r="G303" s="2">
        <f>Share6[[#This Row],[Q1''2025]]-Share6[[#This Row],[Q4''2024]]</f>
        <v>0</v>
      </c>
    </row>
    <row r="304" spans="1:7" x14ac:dyDescent="0.45">
      <c r="A304" s="3" t="s">
        <v>185</v>
      </c>
      <c r="B304" s="2">
        <v>0</v>
      </c>
      <c r="C304" s="2">
        <v>0</v>
      </c>
      <c r="D304" s="2">
        <v>0</v>
      </c>
      <c r="E304" s="2">
        <v>0</v>
      </c>
      <c r="F304" s="2">
        <f>VLOOKUP(Share6[[#This Row],[Station]],'[3]Reach and Share'!$A$1:$C$562,3,0)</f>
        <v>0</v>
      </c>
      <c r="G304" s="2">
        <f>Share6[[#This Row],[Q1''2025]]-Share6[[#This Row],[Q4''2024]]</f>
        <v>0</v>
      </c>
    </row>
    <row r="305" spans="1:7" x14ac:dyDescent="0.45">
      <c r="A305" s="3" t="s">
        <v>231</v>
      </c>
      <c r="B305" s="2">
        <v>0</v>
      </c>
      <c r="C305" s="2">
        <v>0</v>
      </c>
      <c r="D305" s="2">
        <v>0</v>
      </c>
      <c r="E305" s="2">
        <v>0</v>
      </c>
      <c r="F305" s="2">
        <f>VLOOKUP(Share6[[#This Row],[Station]],'[3]Reach and Share'!$A$1:$C$562,3,0)</f>
        <v>0</v>
      </c>
      <c r="G305" s="2">
        <f>Share6[[#This Row],[Q1''2025]]-Share6[[#This Row],[Q4''2024]]</f>
        <v>0</v>
      </c>
    </row>
    <row r="306" spans="1:7" x14ac:dyDescent="0.45">
      <c r="A306" s="3" t="s">
        <v>170</v>
      </c>
      <c r="B306" s="2">
        <v>0</v>
      </c>
      <c r="C306" s="2">
        <v>0</v>
      </c>
      <c r="D306" s="2">
        <v>0</v>
      </c>
      <c r="E306" s="2">
        <v>0</v>
      </c>
      <c r="F306" s="2">
        <f>VLOOKUP(Share6[[#This Row],[Station]],'[3]Reach and Share'!$A$1:$C$562,3,0)</f>
        <v>0</v>
      </c>
      <c r="G306" s="2">
        <f>Share6[[#This Row],[Q1''2025]]-Share6[[#This Row],[Q4''2024]]</f>
        <v>0</v>
      </c>
    </row>
    <row r="307" spans="1:7" x14ac:dyDescent="0.45">
      <c r="A307" s="3" t="s">
        <v>264</v>
      </c>
      <c r="B307" s="2">
        <v>0</v>
      </c>
      <c r="C307" s="2">
        <v>0</v>
      </c>
      <c r="D307" s="2">
        <v>0</v>
      </c>
      <c r="E307" s="2">
        <v>0</v>
      </c>
      <c r="F307" s="2">
        <f>VLOOKUP(Share6[[#This Row],[Station]],'[3]Reach and Share'!$A$1:$C$562,3,0)</f>
        <v>0</v>
      </c>
      <c r="G307" s="2">
        <f>Share6[[#This Row],[Q1''2025]]-Share6[[#This Row],[Q4''2024]]</f>
        <v>0</v>
      </c>
    </row>
    <row r="308" spans="1:7" x14ac:dyDescent="0.45">
      <c r="A308" s="3" t="s">
        <v>152</v>
      </c>
      <c r="B308" s="2">
        <v>0</v>
      </c>
      <c r="C308" s="2">
        <v>0</v>
      </c>
      <c r="D308" s="2">
        <v>0</v>
      </c>
      <c r="E308" s="2">
        <v>0</v>
      </c>
      <c r="F308" s="2">
        <f>VLOOKUP(Share6[[#This Row],[Station]],'[3]Reach and Share'!$A$1:$C$562,3,0)</f>
        <v>0</v>
      </c>
      <c r="G308" s="2">
        <f>Share6[[#This Row],[Q1''2025]]-Share6[[#This Row],[Q4''2024]]</f>
        <v>0</v>
      </c>
    </row>
    <row r="309" spans="1:7" x14ac:dyDescent="0.45">
      <c r="A309" s="3" t="s">
        <v>307</v>
      </c>
      <c r="B309" s="2">
        <v>0</v>
      </c>
      <c r="C309" s="2">
        <v>0</v>
      </c>
      <c r="D309" s="2">
        <v>0</v>
      </c>
      <c r="E309" s="2">
        <v>0</v>
      </c>
      <c r="F309" s="2">
        <f>VLOOKUP(Share6[[#This Row],[Station]],'[3]Reach and Share'!$A$1:$C$562,3,0)</f>
        <v>0</v>
      </c>
      <c r="G309" s="2">
        <f>Share6[[#This Row],[Q1''2025]]-Share6[[#This Row],[Q4''2024]]</f>
        <v>0</v>
      </c>
    </row>
    <row r="310" spans="1:7" x14ac:dyDescent="0.45">
      <c r="A310" s="3" t="s">
        <v>305</v>
      </c>
      <c r="B310" s="2">
        <v>0</v>
      </c>
      <c r="C310" s="2">
        <v>0</v>
      </c>
      <c r="D310" s="2">
        <v>0</v>
      </c>
      <c r="E310" s="2">
        <v>0</v>
      </c>
      <c r="F310" s="2">
        <f>VLOOKUP(Share6[[#This Row],[Station]],'[3]Reach and Share'!$A$1:$C$562,3,0)</f>
        <v>0</v>
      </c>
      <c r="G310" s="2">
        <f>Share6[[#This Row],[Q1''2025]]-Share6[[#This Row],[Q4''2024]]</f>
        <v>0</v>
      </c>
    </row>
    <row r="311" spans="1:7" x14ac:dyDescent="0.45">
      <c r="A311" s="3" t="s">
        <v>308</v>
      </c>
      <c r="B311" s="2">
        <v>0</v>
      </c>
      <c r="C311" s="2">
        <v>0</v>
      </c>
      <c r="D311" s="2">
        <v>0</v>
      </c>
      <c r="E311" s="2">
        <v>0</v>
      </c>
      <c r="F311" s="2">
        <f>VLOOKUP(Share6[[#This Row],[Station]],'[3]Reach and Share'!$A$1:$C$562,3,0)</f>
        <v>0</v>
      </c>
      <c r="G311" s="2">
        <f>Share6[[#This Row],[Q1''2025]]-Share6[[#This Row],[Q4''2024]]</f>
        <v>0</v>
      </c>
    </row>
    <row r="312" spans="1:7" x14ac:dyDescent="0.45">
      <c r="A312" s="3" t="s">
        <v>487</v>
      </c>
      <c r="B312" s="2">
        <v>0</v>
      </c>
      <c r="C312" s="2">
        <v>0</v>
      </c>
      <c r="D312" s="2">
        <v>0</v>
      </c>
      <c r="E312" s="2">
        <v>0</v>
      </c>
      <c r="F312" s="2">
        <f>VLOOKUP(Share6[[#This Row],[Station]],'[3]Reach and Share'!$A$1:$C$562,3,0)</f>
        <v>0</v>
      </c>
      <c r="G312" s="2">
        <f>Share6[[#This Row],[Q1''2025]]-Share6[[#This Row],[Q4''2024]]</f>
        <v>0</v>
      </c>
    </row>
    <row r="313" spans="1:7" x14ac:dyDescent="0.45">
      <c r="A313" s="3" t="s">
        <v>149</v>
      </c>
      <c r="B313" s="2">
        <v>0</v>
      </c>
      <c r="C313" s="2">
        <v>0</v>
      </c>
      <c r="D313" s="2">
        <v>0</v>
      </c>
      <c r="E313" s="2">
        <v>0</v>
      </c>
      <c r="F313" s="2">
        <f>VLOOKUP(Share6[[#This Row],[Station]],'[3]Reach and Share'!$A$1:$C$562,3,0)</f>
        <v>0</v>
      </c>
      <c r="G313" s="2">
        <f>Share6[[#This Row],[Q1''2025]]-Share6[[#This Row],[Q4''2024]]</f>
        <v>0</v>
      </c>
    </row>
    <row r="314" spans="1:7" x14ac:dyDescent="0.45">
      <c r="A314" s="3" t="s">
        <v>488</v>
      </c>
      <c r="B314" s="2">
        <v>0</v>
      </c>
      <c r="C314" s="2">
        <v>0</v>
      </c>
      <c r="D314" s="2">
        <v>0</v>
      </c>
      <c r="E314" s="2">
        <v>0</v>
      </c>
      <c r="F314" s="2">
        <f>VLOOKUP(Share6[[#This Row],[Station]],'[3]Reach and Share'!$A$1:$C$562,3,0)</f>
        <v>0</v>
      </c>
      <c r="G314" s="2">
        <f>Share6[[#This Row],[Q1''2025]]-Share6[[#This Row],[Q4''2024]]</f>
        <v>0</v>
      </c>
    </row>
    <row r="315" spans="1:7" x14ac:dyDescent="0.45">
      <c r="A315" s="3" t="s">
        <v>16</v>
      </c>
      <c r="B315" s="2">
        <v>0</v>
      </c>
      <c r="C315" s="2">
        <v>0</v>
      </c>
      <c r="D315" s="2">
        <v>0</v>
      </c>
      <c r="E315" s="2">
        <v>0</v>
      </c>
      <c r="F315" s="2">
        <f>VLOOKUP(Share6[[#This Row],[Station]],'[3]Reach and Share'!$A$1:$C$562,3,0)</f>
        <v>0</v>
      </c>
      <c r="G315" s="2">
        <f>Share6[[#This Row],[Q1''2025]]-Share6[[#This Row],[Q4''2024]]</f>
        <v>0</v>
      </c>
    </row>
    <row r="316" spans="1:7" x14ac:dyDescent="0.45">
      <c r="A316" s="3" t="s">
        <v>235</v>
      </c>
      <c r="B316" s="2">
        <v>0</v>
      </c>
      <c r="C316" s="2">
        <v>0</v>
      </c>
      <c r="D316" s="2">
        <v>0</v>
      </c>
      <c r="E316" s="2">
        <v>0</v>
      </c>
      <c r="F316" s="2">
        <f>VLOOKUP(Share6[[#This Row],[Station]],'[3]Reach and Share'!$A$1:$C$562,3,0)</f>
        <v>0</v>
      </c>
      <c r="G316" s="2">
        <f>Share6[[#This Row],[Q1''2025]]-Share6[[#This Row],[Q4''2024]]</f>
        <v>0</v>
      </c>
    </row>
    <row r="317" spans="1:7" x14ac:dyDescent="0.45">
      <c r="A317" s="3" t="s">
        <v>300</v>
      </c>
      <c r="B317" s="2">
        <v>0</v>
      </c>
      <c r="C317" s="2">
        <v>0</v>
      </c>
      <c r="D317" s="2">
        <v>0</v>
      </c>
      <c r="E317" s="2">
        <v>0</v>
      </c>
      <c r="F317" s="2">
        <f>VLOOKUP(Share6[[#This Row],[Station]],'[3]Reach and Share'!$A$1:$C$562,3,0)</f>
        <v>0</v>
      </c>
      <c r="G317" s="2">
        <f>Share6[[#This Row],[Q1''2025]]-Share6[[#This Row],[Q4''2024]]</f>
        <v>0</v>
      </c>
    </row>
    <row r="318" spans="1:7" x14ac:dyDescent="0.45">
      <c r="A318" s="3" t="s">
        <v>292</v>
      </c>
      <c r="B318" s="2">
        <v>0</v>
      </c>
      <c r="C318" s="2">
        <v>0</v>
      </c>
      <c r="D318" s="2">
        <v>0</v>
      </c>
      <c r="E318" s="2">
        <v>0</v>
      </c>
      <c r="F318" s="2">
        <f>VLOOKUP(Share6[[#This Row],[Station]],'[3]Reach and Share'!$A$1:$C$562,3,0)</f>
        <v>0</v>
      </c>
      <c r="G318" s="2">
        <f>Share6[[#This Row],[Q1''2025]]-Share6[[#This Row],[Q4''2024]]</f>
        <v>0</v>
      </c>
    </row>
    <row r="319" spans="1:7" x14ac:dyDescent="0.45">
      <c r="A319" s="3" t="s">
        <v>304</v>
      </c>
      <c r="B319" s="2">
        <v>0</v>
      </c>
      <c r="C319" s="2">
        <v>0</v>
      </c>
      <c r="D319" s="2">
        <v>0</v>
      </c>
      <c r="E319" s="2">
        <v>0</v>
      </c>
      <c r="F319" s="2">
        <f>VLOOKUP(Share6[[#This Row],[Station]],'[3]Reach and Share'!$A$1:$C$562,3,0)</f>
        <v>0</v>
      </c>
      <c r="G319" s="2">
        <f>Share6[[#This Row],[Q1''2025]]-Share6[[#This Row],[Q4''2024]]</f>
        <v>0</v>
      </c>
    </row>
    <row r="320" spans="1:7" x14ac:dyDescent="0.45">
      <c r="A320" s="3" t="s">
        <v>302</v>
      </c>
      <c r="B320" s="2">
        <v>0</v>
      </c>
      <c r="C320" s="2">
        <v>0</v>
      </c>
      <c r="D320" s="2">
        <v>0</v>
      </c>
      <c r="E320" s="2">
        <v>0</v>
      </c>
      <c r="F320" s="2">
        <f>VLOOKUP(Share6[[#This Row],[Station]],'[3]Reach and Share'!$A$1:$C$562,3,0)</f>
        <v>0</v>
      </c>
      <c r="G320" s="2">
        <f>Share6[[#This Row],[Q1''2025]]-Share6[[#This Row],[Q4''2024]]</f>
        <v>0</v>
      </c>
    </row>
    <row r="321" spans="1:7" x14ac:dyDescent="0.45">
      <c r="A321" s="3" t="s">
        <v>80</v>
      </c>
      <c r="B321" s="2">
        <v>0</v>
      </c>
      <c r="C321" s="2">
        <v>0</v>
      </c>
      <c r="D321" s="2">
        <v>0</v>
      </c>
      <c r="E321" s="2">
        <v>0</v>
      </c>
      <c r="F321" s="2">
        <f>VLOOKUP(Share6[[#This Row],[Station]],'[3]Reach and Share'!$A$1:$C$562,3,0)</f>
        <v>0</v>
      </c>
      <c r="G321" s="2">
        <f>Share6[[#This Row],[Q1''2025]]-Share6[[#This Row],[Q4''2024]]</f>
        <v>0</v>
      </c>
    </row>
    <row r="322" spans="1:7" x14ac:dyDescent="0.45">
      <c r="A322" s="3" t="s">
        <v>499</v>
      </c>
      <c r="B322" s="2">
        <v>0</v>
      </c>
      <c r="C322" s="2">
        <v>0</v>
      </c>
      <c r="D322" s="2">
        <v>0</v>
      </c>
      <c r="E322" s="2">
        <v>0</v>
      </c>
      <c r="F322" s="2">
        <f>VLOOKUP(Share6[[#This Row],[Station]],'[3]Reach and Share'!$A$1:$C$562,3,0)</f>
        <v>0</v>
      </c>
      <c r="G322" s="2">
        <f>Share6[[#This Row],[Q1''2025]]-Share6[[#This Row],[Q4''2024]]</f>
        <v>0</v>
      </c>
    </row>
    <row r="323" spans="1:7" x14ac:dyDescent="0.45">
      <c r="A323" s="3" t="s">
        <v>312</v>
      </c>
      <c r="B323" s="2">
        <v>0</v>
      </c>
      <c r="C323" s="2">
        <v>0</v>
      </c>
      <c r="D323" s="2">
        <v>0</v>
      </c>
      <c r="E323" s="2">
        <v>0</v>
      </c>
      <c r="F323" s="2">
        <f>VLOOKUP(Share6[[#This Row],[Station]],'[3]Reach and Share'!$A$1:$C$562,3,0)</f>
        <v>0</v>
      </c>
      <c r="G323" s="2">
        <f>Share6[[#This Row],[Q1''2025]]-Share6[[#This Row],[Q4''2024]]</f>
        <v>0</v>
      </c>
    </row>
    <row r="324" spans="1:7" x14ac:dyDescent="0.45">
      <c r="A324" s="3" t="s">
        <v>505</v>
      </c>
      <c r="B324" s="2">
        <v>0</v>
      </c>
      <c r="C324" s="2">
        <v>0</v>
      </c>
      <c r="D324" s="2">
        <v>0</v>
      </c>
      <c r="E324" s="2">
        <v>0</v>
      </c>
      <c r="F324" s="2">
        <f>VLOOKUP(Share6[[#This Row],[Station]],'[3]Reach and Share'!$A$1:$C$562,3,0)</f>
        <v>0</v>
      </c>
      <c r="G324" s="2">
        <f>Share6[[#This Row],[Q1''2025]]-Share6[[#This Row],[Q4''2024]]</f>
        <v>0</v>
      </c>
    </row>
    <row r="325" spans="1:7" x14ac:dyDescent="0.45">
      <c r="A325" s="3" t="s">
        <v>513</v>
      </c>
      <c r="B325" s="2">
        <v>0</v>
      </c>
      <c r="C325" s="2">
        <v>0</v>
      </c>
      <c r="D325" s="2">
        <v>0</v>
      </c>
      <c r="E325" s="2">
        <v>0</v>
      </c>
      <c r="F325" s="2">
        <f>VLOOKUP(Share6[[#This Row],[Station]],'[3]Reach and Share'!$A$1:$C$562,3,0)</f>
        <v>0</v>
      </c>
      <c r="G325" s="2">
        <f>Share6[[#This Row],[Q1''2025]]-Share6[[#This Row],[Q4''2024]]</f>
        <v>0</v>
      </c>
    </row>
    <row r="326" spans="1:7" x14ac:dyDescent="0.45">
      <c r="A326" s="3" t="s">
        <v>512</v>
      </c>
      <c r="B326" s="2">
        <v>0</v>
      </c>
      <c r="C326" s="2">
        <v>0</v>
      </c>
      <c r="D326" s="2">
        <v>0</v>
      </c>
      <c r="E326" s="2">
        <v>0</v>
      </c>
      <c r="F326" s="2">
        <f>VLOOKUP(Share6[[#This Row],[Station]],'[3]Reach and Share'!$A$1:$C$562,3,0)</f>
        <v>0</v>
      </c>
      <c r="G326" s="2">
        <f>Share6[[#This Row],[Q1''2025]]-Share6[[#This Row],[Q4''2024]]</f>
        <v>0</v>
      </c>
    </row>
    <row r="327" spans="1:7" x14ac:dyDescent="0.45">
      <c r="A327" s="3" t="s">
        <v>306</v>
      </c>
      <c r="B327" s="2">
        <v>0</v>
      </c>
      <c r="C327" s="2">
        <v>0</v>
      </c>
      <c r="D327" s="2">
        <v>0</v>
      </c>
      <c r="E327" s="2">
        <v>0</v>
      </c>
      <c r="F327" s="2">
        <f>VLOOKUP(Share6[[#This Row],[Station]],'[3]Reach and Share'!$A$1:$C$562,3,0)</f>
        <v>0</v>
      </c>
      <c r="G327" s="2">
        <f>Share6[[#This Row],[Q1''2025]]-Share6[[#This Row],[Q4''2024]]</f>
        <v>0</v>
      </c>
    </row>
    <row r="328" spans="1:7" x14ac:dyDescent="0.45">
      <c r="A328" s="3" t="s">
        <v>89</v>
      </c>
      <c r="B328" s="2">
        <v>0</v>
      </c>
      <c r="C328" s="2">
        <v>0</v>
      </c>
      <c r="D328" s="2">
        <v>0</v>
      </c>
      <c r="E328" s="2">
        <v>0</v>
      </c>
      <c r="F328" s="2">
        <f>VLOOKUP(Share6[[#This Row],[Station]],'[3]Reach and Share'!$A$1:$C$562,3,0)</f>
        <v>0</v>
      </c>
      <c r="G328" s="2">
        <f>Share6[[#This Row],[Q1''2025]]-Share6[[#This Row],[Q4''2024]]</f>
        <v>0</v>
      </c>
    </row>
    <row r="329" spans="1:7" x14ac:dyDescent="0.45">
      <c r="A329" s="3" t="s">
        <v>84</v>
      </c>
      <c r="B329" s="2">
        <v>0</v>
      </c>
      <c r="C329" s="2">
        <v>0</v>
      </c>
      <c r="D329" s="2">
        <v>0</v>
      </c>
      <c r="E329" s="2">
        <v>0</v>
      </c>
      <c r="F329" s="2">
        <f>VLOOKUP(Share6[[#This Row],[Station]],'[3]Reach and Share'!$A$1:$C$562,3,0)</f>
        <v>0</v>
      </c>
      <c r="G329" s="2">
        <f>Share6[[#This Row],[Q1''2025]]-Share6[[#This Row],[Q4''2024]]</f>
        <v>0</v>
      </c>
    </row>
    <row r="330" spans="1:7" x14ac:dyDescent="0.45">
      <c r="A330" s="3" t="s">
        <v>311</v>
      </c>
      <c r="B330" s="2">
        <v>0</v>
      </c>
      <c r="C330" s="2">
        <v>2.5346400811084827E-4</v>
      </c>
      <c r="D330" s="2">
        <v>0</v>
      </c>
      <c r="E330" s="2">
        <v>0</v>
      </c>
      <c r="F330" s="2">
        <f>VLOOKUP(Share6[[#This Row],[Station]],'[3]Reach and Share'!$A$1:$C$562,3,0)</f>
        <v>0</v>
      </c>
      <c r="G330" s="2">
        <f>Share6[[#This Row],[Q1''2025]]-Share6[[#This Row],[Q4''2024]]</f>
        <v>0</v>
      </c>
    </row>
    <row r="331" spans="1:7" x14ac:dyDescent="0.45">
      <c r="A331" s="3" t="s">
        <v>148</v>
      </c>
      <c r="B331" s="2">
        <v>0</v>
      </c>
      <c r="C331" s="2">
        <v>0</v>
      </c>
      <c r="D331" s="2">
        <v>0</v>
      </c>
      <c r="E331" s="2">
        <v>0</v>
      </c>
      <c r="F331" s="2">
        <f>VLOOKUP(Share6[[#This Row],[Station]],'[3]Reach and Share'!$A$1:$C$562,3,0)</f>
        <v>0</v>
      </c>
      <c r="G331" s="2">
        <f>Share6[[#This Row],[Q1''2025]]-Share6[[#This Row],[Q4''2024]]</f>
        <v>0</v>
      </c>
    </row>
    <row r="332" spans="1:7" x14ac:dyDescent="0.45">
      <c r="A332" s="3" t="s">
        <v>486</v>
      </c>
      <c r="B332" s="2">
        <v>0</v>
      </c>
      <c r="C332" s="2">
        <v>0</v>
      </c>
      <c r="D332" s="2">
        <v>0</v>
      </c>
      <c r="E332" s="2">
        <v>0</v>
      </c>
      <c r="F332" s="2">
        <f>VLOOKUP(Share6[[#This Row],[Station]],'[3]Reach and Share'!$A$1:$C$562,3,0)</f>
        <v>0</v>
      </c>
      <c r="G332" s="2">
        <f>Share6[[#This Row],[Q1''2025]]-Share6[[#This Row],[Q4''2024]]</f>
        <v>0</v>
      </c>
    </row>
    <row r="333" spans="1:7" x14ac:dyDescent="0.45">
      <c r="A333" s="3" t="s">
        <v>85</v>
      </c>
      <c r="B333" s="2">
        <v>0</v>
      </c>
      <c r="C333" s="2">
        <v>0</v>
      </c>
      <c r="D333" s="2">
        <v>0</v>
      </c>
      <c r="E333" s="2">
        <v>0</v>
      </c>
      <c r="F333" s="2">
        <f>VLOOKUP(Share6[[#This Row],[Station]],'[3]Reach and Share'!$A$1:$C$562,3,0)</f>
        <v>0</v>
      </c>
      <c r="G333" s="2">
        <f>Share6[[#This Row],[Q1''2025]]-Share6[[#This Row],[Q4''2024]]</f>
        <v>0</v>
      </c>
    </row>
    <row r="334" spans="1:7" x14ac:dyDescent="0.45">
      <c r="A334" s="3" t="s">
        <v>75</v>
      </c>
      <c r="B334" s="2">
        <v>0</v>
      </c>
      <c r="C334" s="2">
        <v>0</v>
      </c>
      <c r="D334" s="2">
        <v>0</v>
      </c>
      <c r="E334" s="2">
        <v>0</v>
      </c>
      <c r="F334" s="2">
        <f>VLOOKUP(Share6[[#This Row],[Station]],'[3]Reach and Share'!$A$1:$C$562,3,0)</f>
        <v>0</v>
      </c>
      <c r="G334" s="2">
        <f>Share6[[#This Row],[Q1''2025]]-Share6[[#This Row],[Q4''2024]]</f>
        <v>0</v>
      </c>
    </row>
    <row r="335" spans="1:7" x14ac:dyDescent="0.45">
      <c r="A335" s="3" t="s">
        <v>218</v>
      </c>
      <c r="B335" s="2">
        <v>0</v>
      </c>
      <c r="C335" s="2">
        <v>0</v>
      </c>
      <c r="D335" s="2">
        <v>0</v>
      </c>
      <c r="E335" s="2">
        <v>0</v>
      </c>
      <c r="F335" s="2">
        <f>VLOOKUP(Share6[[#This Row],[Station]],'[3]Reach and Share'!$A$1:$C$562,3,0)</f>
        <v>0</v>
      </c>
      <c r="G335" s="2">
        <f>Share6[[#This Row],[Q1''2025]]-Share6[[#This Row],[Q4''2024]]</f>
        <v>0</v>
      </c>
    </row>
    <row r="336" spans="1:7" x14ac:dyDescent="0.45">
      <c r="A336" s="3" t="s">
        <v>176</v>
      </c>
      <c r="B336" s="2">
        <v>2.6199443261830679E-3</v>
      </c>
      <c r="C336" s="2">
        <v>0</v>
      </c>
      <c r="D336" s="2">
        <v>0</v>
      </c>
      <c r="E336" s="2">
        <v>0</v>
      </c>
      <c r="F336" s="2">
        <f>VLOOKUP(Share6[[#This Row],[Station]],'[3]Reach and Share'!$A$1:$C$562,3,0)</f>
        <v>0</v>
      </c>
      <c r="G336" s="2">
        <f>Share6[[#This Row],[Q1''2025]]-Share6[[#This Row],[Q4''2024]]</f>
        <v>0</v>
      </c>
    </row>
    <row r="337" spans="1:7" x14ac:dyDescent="0.45">
      <c r="A337" s="3" t="s">
        <v>333</v>
      </c>
      <c r="B337" s="2">
        <v>0</v>
      </c>
      <c r="C337" s="2">
        <v>0</v>
      </c>
      <c r="D337" s="2">
        <v>0</v>
      </c>
      <c r="E337" s="2">
        <v>0</v>
      </c>
      <c r="F337" s="2">
        <f>VLOOKUP(Share6[[#This Row],[Station]],'[3]Reach and Share'!$A$1:$C$562,3,0)</f>
        <v>0</v>
      </c>
      <c r="G337" s="2">
        <f>Share6[[#This Row],[Q1''2025]]-Share6[[#This Row],[Q4''2024]]</f>
        <v>0</v>
      </c>
    </row>
    <row r="338" spans="1:7" x14ac:dyDescent="0.45">
      <c r="A338" s="3" t="s">
        <v>449</v>
      </c>
      <c r="B338" s="2">
        <v>0</v>
      </c>
      <c r="C338" s="2">
        <v>0</v>
      </c>
      <c r="D338" s="2">
        <v>0</v>
      </c>
      <c r="E338" s="2">
        <v>0</v>
      </c>
      <c r="F338" s="2">
        <f>VLOOKUP(Share6[[#This Row],[Station]],'[3]Reach and Share'!$A$1:$C$562,3,0)</f>
        <v>0</v>
      </c>
      <c r="G338" s="2">
        <f>Share6[[#This Row],[Q1''2025]]-Share6[[#This Row],[Q4''2024]]</f>
        <v>0</v>
      </c>
    </row>
    <row r="339" spans="1:7" x14ac:dyDescent="0.45">
      <c r="A339" s="3" t="s">
        <v>38</v>
      </c>
      <c r="B339" s="2">
        <v>0</v>
      </c>
      <c r="C339" s="2">
        <v>0</v>
      </c>
      <c r="D339" s="2">
        <v>0</v>
      </c>
      <c r="E339" s="2">
        <v>0</v>
      </c>
      <c r="F339" s="2">
        <f>VLOOKUP(Share6[[#This Row],[Station]],'[3]Reach and Share'!$A$1:$C$562,3,0)</f>
        <v>0</v>
      </c>
      <c r="G339" s="2">
        <f>Share6[[#This Row],[Q1''2025]]-Share6[[#This Row],[Q4''2024]]</f>
        <v>0</v>
      </c>
    </row>
    <row r="340" spans="1:7" x14ac:dyDescent="0.45">
      <c r="A340" s="3" t="s">
        <v>151</v>
      </c>
      <c r="B340" s="2">
        <v>0</v>
      </c>
      <c r="C340" s="2">
        <v>0</v>
      </c>
      <c r="D340" s="2">
        <v>0</v>
      </c>
      <c r="E340" s="2">
        <v>0</v>
      </c>
      <c r="F340" s="2">
        <f>VLOOKUP(Share6[[#This Row],[Station]],'[3]Reach and Share'!$A$1:$C$562,3,0)</f>
        <v>0</v>
      </c>
      <c r="G340" s="2">
        <f>Share6[[#This Row],[Q1''2025]]-Share6[[#This Row],[Q4''2024]]</f>
        <v>0</v>
      </c>
    </row>
    <row r="341" spans="1:7" x14ac:dyDescent="0.45">
      <c r="A341" s="3" t="s">
        <v>461</v>
      </c>
      <c r="B341" s="2">
        <v>0</v>
      </c>
      <c r="C341" s="2">
        <v>0</v>
      </c>
      <c r="D341" s="2">
        <v>0</v>
      </c>
      <c r="E341" s="2">
        <v>0</v>
      </c>
      <c r="F341" s="2">
        <f>VLOOKUP(Share6[[#This Row],[Station]],'[3]Reach and Share'!$A$1:$C$562,3,0)</f>
        <v>0</v>
      </c>
      <c r="G341" s="2">
        <f>Share6[[#This Row],[Q1''2025]]-Share6[[#This Row],[Q4''2024]]</f>
        <v>0</v>
      </c>
    </row>
    <row r="342" spans="1:7" x14ac:dyDescent="0.45">
      <c r="A342" s="3" t="s">
        <v>194</v>
      </c>
      <c r="B342" s="2">
        <v>0</v>
      </c>
      <c r="C342" s="2">
        <v>0</v>
      </c>
      <c r="D342" s="2">
        <v>0</v>
      </c>
      <c r="E342" s="2">
        <v>0</v>
      </c>
      <c r="F342" s="2">
        <f>VLOOKUP(Share6[[#This Row],[Station]],'[3]Reach and Share'!$A$1:$C$562,3,0)</f>
        <v>0</v>
      </c>
      <c r="G342" s="2">
        <f>Share6[[#This Row],[Q1''2025]]-Share6[[#This Row],[Q4''2024]]</f>
        <v>0</v>
      </c>
    </row>
    <row r="343" spans="1:7" x14ac:dyDescent="0.45">
      <c r="A343" s="3" t="s">
        <v>314</v>
      </c>
      <c r="B343" s="2">
        <v>0</v>
      </c>
      <c r="C343" s="2">
        <v>0</v>
      </c>
      <c r="D343" s="2">
        <v>0</v>
      </c>
      <c r="E343" s="2">
        <v>0</v>
      </c>
      <c r="F343" s="2">
        <f>VLOOKUP(Share6[[#This Row],[Station]],'[3]Reach and Share'!$A$1:$C$562,3,0)</f>
        <v>0</v>
      </c>
      <c r="G343" s="2">
        <f>Share6[[#This Row],[Q1''2025]]-Share6[[#This Row],[Q4''2024]]</f>
        <v>0</v>
      </c>
    </row>
    <row r="344" spans="1:7" x14ac:dyDescent="0.45">
      <c r="A344" s="3" t="s">
        <v>232</v>
      </c>
      <c r="B344" s="2">
        <v>0</v>
      </c>
      <c r="C344" s="2">
        <v>0</v>
      </c>
      <c r="D344" s="2">
        <v>0</v>
      </c>
      <c r="E344" s="2">
        <v>0</v>
      </c>
      <c r="F344" s="2">
        <f>VLOOKUP(Share6[[#This Row],[Station]],'[3]Reach and Share'!$A$1:$C$562,3,0)</f>
        <v>0</v>
      </c>
      <c r="G344" s="2">
        <f>Share6[[#This Row],[Q1''2025]]-Share6[[#This Row],[Q4''2024]]</f>
        <v>0</v>
      </c>
    </row>
    <row r="345" spans="1:7" x14ac:dyDescent="0.45">
      <c r="A345" s="3" t="s">
        <v>327</v>
      </c>
      <c r="B345" s="2">
        <v>0</v>
      </c>
      <c r="C345" s="2">
        <v>0</v>
      </c>
      <c r="D345" s="2">
        <v>0</v>
      </c>
      <c r="E345" s="2">
        <v>0</v>
      </c>
      <c r="F345" s="2">
        <f>VLOOKUP(Share6[[#This Row],[Station]],'[3]Reach and Share'!$A$1:$C$562,3,0)</f>
        <v>0</v>
      </c>
      <c r="G345" s="2">
        <f>Share6[[#This Row],[Q1''2025]]-Share6[[#This Row],[Q4''2024]]</f>
        <v>0</v>
      </c>
    </row>
    <row r="346" spans="1:7" x14ac:dyDescent="0.45">
      <c r="A346" s="3" t="s">
        <v>83</v>
      </c>
      <c r="B346" s="2">
        <v>0</v>
      </c>
      <c r="C346" s="2">
        <v>0</v>
      </c>
      <c r="D346" s="2">
        <v>0</v>
      </c>
      <c r="E346" s="2">
        <v>0</v>
      </c>
      <c r="F346" s="2">
        <f>VLOOKUP(Share6[[#This Row],[Station]],'[3]Reach and Share'!$A$1:$C$562,3,0)</f>
        <v>0</v>
      </c>
      <c r="G346" s="2">
        <f>Share6[[#This Row],[Q1''2025]]-Share6[[#This Row],[Q4''2024]]</f>
        <v>0</v>
      </c>
    </row>
    <row r="347" spans="1:7" x14ac:dyDescent="0.45">
      <c r="A347" s="3" t="s">
        <v>22</v>
      </c>
      <c r="B347" s="2">
        <v>0</v>
      </c>
      <c r="C347" s="2">
        <v>0</v>
      </c>
      <c r="D347" s="2">
        <v>0</v>
      </c>
      <c r="E347" s="2">
        <v>0</v>
      </c>
      <c r="F347" s="2">
        <f>VLOOKUP(Share6[[#This Row],[Station]],'[3]Reach and Share'!$A$1:$C$562,3,0)</f>
        <v>0</v>
      </c>
      <c r="G347" s="2">
        <f>Share6[[#This Row],[Q1''2025]]-Share6[[#This Row],[Q4''2024]]</f>
        <v>0</v>
      </c>
    </row>
    <row r="348" spans="1:7" x14ac:dyDescent="0.45">
      <c r="A348" s="3" t="s">
        <v>88</v>
      </c>
      <c r="B348" s="2">
        <v>0</v>
      </c>
      <c r="C348" s="2">
        <v>0</v>
      </c>
      <c r="D348" s="2">
        <v>0</v>
      </c>
      <c r="E348" s="2">
        <v>0</v>
      </c>
      <c r="F348" s="2">
        <f>VLOOKUP(Share6[[#This Row],[Station]],'[3]Reach and Share'!$A$1:$C$562,3,0)</f>
        <v>0</v>
      </c>
      <c r="G348" s="2">
        <f>Share6[[#This Row],[Q1''2025]]-Share6[[#This Row],[Q4''2024]]</f>
        <v>0</v>
      </c>
    </row>
    <row r="349" spans="1:7" x14ac:dyDescent="0.45">
      <c r="A349" s="3" t="s">
        <v>165</v>
      </c>
      <c r="B349" s="2">
        <v>0</v>
      </c>
      <c r="C349" s="2">
        <v>0</v>
      </c>
      <c r="D349" s="2">
        <v>0</v>
      </c>
      <c r="E349" s="2">
        <v>0</v>
      </c>
      <c r="F349" s="2">
        <f>VLOOKUP(Share6[[#This Row],[Station]],'[3]Reach and Share'!$A$1:$C$562,3,0)</f>
        <v>0</v>
      </c>
      <c r="G349" s="2">
        <f>Share6[[#This Row],[Q1''2025]]-Share6[[#This Row],[Q4''2024]]</f>
        <v>0</v>
      </c>
    </row>
    <row r="350" spans="1:7" x14ac:dyDescent="0.45">
      <c r="A350" s="3" t="s">
        <v>440</v>
      </c>
      <c r="B350" s="2">
        <v>0</v>
      </c>
      <c r="C350" s="2">
        <v>0</v>
      </c>
      <c r="D350" s="2">
        <v>0</v>
      </c>
      <c r="E350" s="2">
        <v>0</v>
      </c>
      <c r="F350" s="2">
        <f>VLOOKUP(Share6[[#This Row],[Station]],'[3]Reach and Share'!$A$1:$C$562,3,0)</f>
        <v>0</v>
      </c>
      <c r="G350" s="2">
        <f>Share6[[#This Row],[Q1''2025]]-Share6[[#This Row],[Q4''2024]]</f>
        <v>0</v>
      </c>
    </row>
    <row r="351" spans="1:7" x14ac:dyDescent="0.45">
      <c r="A351" s="3" t="s">
        <v>234</v>
      </c>
      <c r="B351" s="2">
        <v>0</v>
      </c>
      <c r="C351" s="2">
        <v>0</v>
      </c>
      <c r="D351" s="2">
        <v>0</v>
      </c>
      <c r="E351" s="2">
        <v>0</v>
      </c>
      <c r="F351" s="2">
        <f>VLOOKUP(Share6[[#This Row],[Station]],'[3]Reach and Share'!$A$1:$C$562,3,0)</f>
        <v>0</v>
      </c>
      <c r="G351" s="2">
        <f>Share6[[#This Row],[Q1''2025]]-Share6[[#This Row],[Q4''2024]]</f>
        <v>0</v>
      </c>
    </row>
    <row r="352" spans="1:7" x14ac:dyDescent="0.45">
      <c r="A352" s="3" t="s">
        <v>294</v>
      </c>
      <c r="B352" s="2">
        <v>0</v>
      </c>
      <c r="C352" s="2">
        <v>0</v>
      </c>
      <c r="D352" s="2">
        <v>0</v>
      </c>
      <c r="E352" s="2">
        <v>0</v>
      </c>
      <c r="F352" s="2">
        <f>VLOOKUP(Share6[[#This Row],[Station]],'[3]Reach and Share'!$A$1:$C$562,3,0)</f>
        <v>0</v>
      </c>
      <c r="G352" s="2">
        <f>Share6[[#This Row],[Q1''2025]]-Share6[[#This Row],[Q4''2024]]</f>
        <v>0</v>
      </c>
    </row>
    <row r="353" spans="1:7" x14ac:dyDescent="0.45">
      <c r="A353" s="3" t="s">
        <v>296</v>
      </c>
      <c r="B353" s="2">
        <v>0</v>
      </c>
      <c r="C353" s="2">
        <v>0</v>
      </c>
      <c r="D353" s="2">
        <v>0</v>
      </c>
      <c r="E353" s="2">
        <v>0</v>
      </c>
      <c r="F353" s="2">
        <f>VLOOKUP(Share6[[#This Row],[Station]],'[3]Reach and Share'!$A$1:$C$562,3,0)</f>
        <v>0</v>
      </c>
      <c r="G353" s="2">
        <f>Share6[[#This Row],[Q1''2025]]-Share6[[#This Row],[Q4''2024]]</f>
        <v>0</v>
      </c>
    </row>
    <row r="354" spans="1:7" x14ac:dyDescent="0.45">
      <c r="A354" s="3" t="s">
        <v>299</v>
      </c>
      <c r="B354" s="2">
        <v>0</v>
      </c>
      <c r="C354" s="2">
        <v>0</v>
      </c>
      <c r="D354" s="2">
        <v>0</v>
      </c>
      <c r="E354" s="2">
        <v>0</v>
      </c>
      <c r="F354" s="2">
        <f>VLOOKUP(Share6[[#This Row],[Station]],'[3]Reach and Share'!$A$1:$C$562,3,0)</f>
        <v>0</v>
      </c>
      <c r="G354" s="2">
        <f>Share6[[#This Row],[Q1''2025]]-Share6[[#This Row],[Q4''2024]]</f>
        <v>0</v>
      </c>
    </row>
    <row r="355" spans="1:7" x14ac:dyDescent="0.45">
      <c r="A355" s="3" t="s">
        <v>298</v>
      </c>
      <c r="B355" s="2">
        <v>0</v>
      </c>
      <c r="C355" s="2">
        <v>0</v>
      </c>
      <c r="D355" s="2">
        <v>0</v>
      </c>
      <c r="E355" s="2">
        <v>0</v>
      </c>
      <c r="F355" s="2">
        <f>VLOOKUP(Share6[[#This Row],[Station]],'[3]Reach and Share'!$A$1:$C$562,3,0)</f>
        <v>0</v>
      </c>
      <c r="G355" s="2">
        <f>Share6[[#This Row],[Q1''2025]]-Share6[[#This Row],[Q4''2024]]</f>
        <v>0</v>
      </c>
    </row>
    <row r="356" spans="1:7" x14ac:dyDescent="0.45">
      <c r="A356" s="3" t="s">
        <v>157</v>
      </c>
      <c r="B356" s="2">
        <v>0</v>
      </c>
      <c r="C356" s="2">
        <v>0</v>
      </c>
      <c r="D356" s="2">
        <v>0</v>
      </c>
      <c r="E356" s="2">
        <v>0</v>
      </c>
      <c r="F356" s="2">
        <f>VLOOKUP(Share6[[#This Row],[Station]],'[3]Reach and Share'!$A$1:$C$562,3,0)</f>
        <v>0</v>
      </c>
      <c r="G356" s="2">
        <f>Share6[[#This Row],[Q1''2025]]-Share6[[#This Row],[Q4''2024]]</f>
        <v>0</v>
      </c>
    </row>
    <row r="357" spans="1:7" x14ac:dyDescent="0.45">
      <c r="A357" s="3" t="s">
        <v>293</v>
      </c>
      <c r="B357" s="2">
        <v>0</v>
      </c>
      <c r="C357" s="2">
        <v>0</v>
      </c>
      <c r="D357" s="2">
        <v>0</v>
      </c>
      <c r="E357" s="2">
        <v>0</v>
      </c>
      <c r="F357" s="2">
        <f>VLOOKUP(Share6[[#This Row],[Station]],'[3]Reach and Share'!$A$1:$C$562,3,0)</f>
        <v>0</v>
      </c>
      <c r="G357" s="2">
        <f>Share6[[#This Row],[Q1''2025]]-Share6[[#This Row],[Q4''2024]]</f>
        <v>0</v>
      </c>
    </row>
    <row r="358" spans="1:7" x14ac:dyDescent="0.45">
      <c r="A358" s="3" t="s">
        <v>171</v>
      </c>
      <c r="B358" s="2">
        <v>0</v>
      </c>
      <c r="C358" s="2">
        <v>0</v>
      </c>
      <c r="D358" s="2">
        <v>0</v>
      </c>
      <c r="E358" s="2">
        <v>0</v>
      </c>
      <c r="F358" s="2">
        <f>VLOOKUP(Share6[[#This Row],[Station]],'[3]Reach and Share'!$A$1:$C$562,3,0)</f>
        <v>0</v>
      </c>
      <c r="G358" s="2">
        <f>Share6[[#This Row],[Q1''2025]]-Share6[[#This Row],[Q4''2024]]</f>
        <v>0</v>
      </c>
    </row>
    <row r="359" spans="1:7" x14ac:dyDescent="0.45">
      <c r="A359" s="3" t="s">
        <v>303</v>
      </c>
      <c r="B359" s="2">
        <v>0</v>
      </c>
      <c r="C359" s="2">
        <v>0</v>
      </c>
      <c r="D359" s="2">
        <v>0</v>
      </c>
      <c r="E359" s="2">
        <v>0</v>
      </c>
      <c r="F359" s="2">
        <f>VLOOKUP(Share6[[#This Row],[Station]],'[3]Reach and Share'!$A$1:$C$562,3,0)</f>
        <v>0</v>
      </c>
      <c r="G359" s="2">
        <f>Share6[[#This Row],[Q1''2025]]-Share6[[#This Row],[Q4''2024]]</f>
        <v>0</v>
      </c>
    </row>
    <row r="360" spans="1:7" x14ac:dyDescent="0.45">
      <c r="A360" s="3" t="s">
        <v>467</v>
      </c>
      <c r="B360" s="2">
        <v>0</v>
      </c>
      <c r="C360" s="2">
        <v>0</v>
      </c>
      <c r="D360" s="2">
        <v>0</v>
      </c>
      <c r="E360" s="2">
        <v>0</v>
      </c>
      <c r="F360" s="2">
        <f>VLOOKUP(Share6[[#This Row],[Station]],'[3]Reach and Share'!$A$1:$C$562,3,0)</f>
        <v>0</v>
      </c>
      <c r="G360" s="2">
        <f>Share6[[#This Row],[Q1''2025]]-Share6[[#This Row],[Q4''2024]]</f>
        <v>0</v>
      </c>
    </row>
    <row r="361" spans="1:7" x14ac:dyDescent="0.45">
      <c r="A361" s="3" t="s">
        <v>177</v>
      </c>
      <c r="B361" s="2">
        <v>0</v>
      </c>
      <c r="C361" s="2">
        <v>0</v>
      </c>
      <c r="D361" s="2">
        <v>0</v>
      </c>
      <c r="E361" s="2">
        <v>0</v>
      </c>
      <c r="F361" s="2">
        <f>VLOOKUP(Share6[[#This Row],[Station]],'[3]Reach and Share'!$A$1:$C$562,3,0)</f>
        <v>0</v>
      </c>
      <c r="G361" s="2">
        <f>Share6[[#This Row],[Q1''2025]]-Share6[[#This Row],[Q4''2024]]</f>
        <v>0</v>
      </c>
    </row>
    <row r="362" spans="1:7" x14ac:dyDescent="0.45">
      <c r="A362" s="3" t="s">
        <v>41</v>
      </c>
      <c r="B362" s="2">
        <v>0</v>
      </c>
      <c r="C362" s="2">
        <v>0</v>
      </c>
      <c r="D362" s="2">
        <v>0</v>
      </c>
      <c r="E362" s="2">
        <v>0</v>
      </c>
      <c r="F362" s="2">
        <f>VLOOKUP(Share6[[#This Row],[Station]],'[3]Reach and Share'!$A$1:$C$562,3,0)</f>
        <v>0</v>
      </c>
      <c r="G362" s="2">
        <f>Share6[[#This Row],[Q1''2025]]-Share6[[#This Row],[Q4''2024]]</f>
        <v>0</v>
      </c>
    </row>
    <row r="363" spans="1:7" x14ac:dyDescent="0.45">
      <c r="A363" s="3" t="s">
        <v>313</v>
      </c>
      <c r="B363" s="2">
        <v>0</v>
      </c>
      <c r="C363" s="2">
        <v>0</v>
      </c>
      <c r="D363" s="2">
        <v>0</v>
      </c>
      <c r="E363" s="2">
        <v>0</v>
      </c>
      <c r="F363" s="2">
        <f>VLOOKUP(Share6[[#This Row],[Station]],'[3]Reach and Share'!$A$1:$C$562,3,0)</f>
        <v>0</v>
      </c>
      <c r="G363" s="2">
        <f>Share6[[#This Row],[Q1''2025]]-Share6[[#This Row],[Q4''2024]]</f>
        <v>0</v>
      </c>
    </row>
    <row r="364" spans="1:7" x14ac:dyDescent="0.45">
      <c r="A364" s="3" t="s">
        <v>459</v>
      </c>
      <c r="B364" s="2">
        <v>0</v>
      </c>
      <c r="C364" s="2">
        <v>0</v>
      </c>
      <c r="D364" s="2">
        <v>0</v>
      </c>
      <c r="E364" s="2">
        <v>0</v>
      </c>
      <c r="F364" s="2">
        <f>VLOOKUP(Share6[[#This Row],[Station]],'[3]Reach and Share'!$A$1:$C$562,3,0)</f>
        <v>0</v>
      </c>
      <c r="G364" s="2">
        <f>Share6[[#This Row],[Q1''2025]]-Share6[[#This Row],[Q4''2024]]</f>
        <v>0</v>
      </c>
    </row>
    <row r="365" spans="1:7" x14ac:dyDescent="0.45">
      <c r="A365" s="3" t="s">
        <v>464</v>
      </c>
      <c r="B365" s="2">
        <v>0</v>
      </c>
      <c r="C365" s="2">
        <v>0</v>
      </c>
      <c r="D365" s="2">
        <v>0</v>
      </c>
      <c r="E365" s="2">
        <v>0</v>
      </c>
      <c r="F365" s="2">
        <f>VLOOKUP(Share6[[#This Row],[Station]],'[3]Reach and Share'!$A$1:$C$562,3,0)</f>
        <v>0</v>
      </c>
      <c r="G365" s="2">
        <f>Share6[[#This Row],[Q1''2025]]-Share6[[#This Row],[Q4''2024]]</f>
        <v>0</v>
      </c>
    </row>
    <row r="366" spans="1:7" x14ac:dyDescent="0.45">
      <c r="A366" s="3" t="s">
        <v>476</v>
      </c>
      <c r="B366" s="2">
        <v>0</v>
      </c>
      <c r="C366" s="2">
        <v>0</v>
      </c>
      <c r="D366" s="2">
        <v>0</v>
      </c>
      <c r="E366" s="2">
        <v>0</v>
      </c>
      <c r="F366" s="2">
        <f>VLOOKUP(Share6[[#This Row],[Station]],'[3]Reach and Share'!$A$1:$C$562,3,0)</f>
        <v>0</v>
      </c>
      <c r="G366" s="2">
        <f>Share6[[#This Row],[Q1''2025]]-Share6[[#This Row],[Q4''2024]]</f>
        <v>0</v>
      </c>
    </row>
    <row r="367" spans="1:7" x14ac:dyDescent="0.45">
      <c r="A367" s="3" t="s">
        <v>21</v>
      </c>
      <c r="B367" s="2">
        <v>0</v>
      </c>
      <c r="C367" s="2">
        <v>0</v>
      </c>
      <c r="D367" s="2">
        <v>0</v>
      </c>
      <c r="E367" s="2">
        <v>0</v>
      </c>
      <c r="F367" s="2">
        <f>VLOOKUP(Share6[[#This Row],[Station]],'[3]Reach and Share'!$A$1:$C$562,3,0)</f>
        <v>0</v>
      </c>
      <c r="G367" s="2">
        <f>Share6[[#This Row],[Q1''2025]]-Share6[[#This Row],[Q4''2024]]</f>
        <v>0</v>
      </c>
    </row>
    <row r="368" spans="1:7" x14ac:dyDescent="0.45">
      <c r="A368" s="3" t="s">
        <v>407</v>
      </c>
      <c r="B368" s="2">
        <v>0</v>
      </c>
      <c r="C368" s="2">
        <v>0</v>
      </c>
      <c r="D368" s="2">
        <v>0</v>
      </c>
      <c r="E368" s="2">
        <v>0</v>
      </c>
      <c r="F368" s="2">
        <f>VLOOKUP(Share6[[#This Row],[Station]],'[3]Reach and Share'!$A$1:$C$562,3,0)</f>
        <v>0</v>
      </c>
      <c r="G368" s="2">
        <f>Share6[[#This Row],[Q1''2025]]-Share6[[#This Row],[Q4''2024]]</f>
        <v>0</v>
      </c>
    </row>
    <row r="369" spans="1:7" x14ac:dyDescent="0.45">
      <c r="A369" s="3" t="s">
        <v>387</v>
      </c>
      <c r="B369" s="2">
        <v>0</v>
      </c>
      <c r="C369" s="2">
        <v>0</v>
      </c>
      <c r="D369" s="2">
        <v>0</v>
      </c>
      <c r="E369" s="2">
        <v>0</v>
      </c>
      <c r="F369" s="2">
        <f>VLOOKUP(Share6[[#This Row],[Station]],'[3]Reach and Share'!$A$1:$C$562,3,0)</f>
        <v>0</v>
      </c>
      <c r="G369" s="2">
        <f>Share6[[#This Row],[Q1''2025]]-Share6[[#This Row],[Q4''2024]]</f>
        <v>0</v>
      </c>
    </row>
    <row r="370" spans="1:7" x14ac:dyDescent="0.45">
      <c r="A370" s="3" t="s">
        <v>408</v>
      </c>
      <c r="B370" s="2">
        <v>0</v>
      </c>
      <c r="C370" s="2">
        <v>0</v>
      </c>
      <c r="D370" s="2">
        <v>0</v>
      </c>
      <c r="E370" s="2">
        <v>0</v>
      </c>
      <c r="F370" s="2">
        <f>VLOOKUP(Share6[[#This Row],[Station]],'[3]Reach and Share'!$A$1:$C$562,3,0)</f>
        <v>0</v>
      </c>
      <c r="G370" s="2">
        <f>Share6[[#This Row],[Q1''2025]]-Share6[[#This Row],[Q4''2024]]</f>
        <v>0</v>
      </c>
    </row>
    <row r="371" spans="1:7" x14ac:dyDescent="0.45">
      <c r="A371" s="3" t="s">
        <v>160</v>
      </c>
      <c r="B371" s="2">
        <v>0</v>
      </c>
      <c r="C371" s="2">
        <v>0</v>
      </c>
      <c r="D371" s="2">
        <v>0</v>
      </c>
      <c r="E371" s="2">
        <v>0</v>
      </c>
      <c r="F371" s="2">
        <f>VLOOKUP(Share6[[#This Row],[Station]],'[3]Reach and Share'!$A$1:$C$562,3,0)</f>
        <v>0</v>
      </c>
      <c r="G371" s="2">
        <f>Share6[[#This Row],[Q1''2025]]-Share6[[#This Row],[Q4''2024]]</f>
        <v>0</v>
      </c>
    </row>
    <row r="372" spans="1:7" x14ac:dyDescent="0.45">
      <c r="A372" s="3" t="s">
        <v>465</v>
      </c>
      <c r="B372" s="2">
        <v>0</v>
      </c>
      <c r="C372" s="2">
        <v>0</v>
      </c>
      <c r="D372" s="2">
        <v>0</v>
      </c>
      <c r="E372" s="2">
        <v>0</v>
      </c>
      <c r="F372" s="2">
        <f>VLOOKUP(Share6[[#This Row],[Station]],'[3]Reach and Share'!$A$1:$C$562,3,0)</f>
        <v>0</v>
      </c>
      <c r="G372" s="2">
        <f>Share6[[#This Row],[Q1''2025]]-Share6[[#This Row],[Q4''2024]]</f>
        <v>0</v>
      </c>
    </row>
    <row r="373" spans="1:7" x14ac:dyDescent="0.45">
      <c r="A373" s="3" t="s">
        <v>468</v>
      </c>
      <c r="B373" s="2">
        <v>0</v>
      </c>
      <c r="C373" s="2">
        <v>0</v>
      </c>
      <c r="D373" s="2">
        <v>0</v>
      </c>
      <c r="E373" s="2">
        <v>0</v>
      </c>
      <c r="F373" s="2">
        <f>VLOOKUP(Share6[[#This Row],[Station]],'[3]Reach and Share'!$A$1:$C$562,3,0)</f>
        <v>0</v>
      </c>
      <c r="G373" s="2">
        <f>Share6[[#This Row],[Q1''2025]]-Share6[[#This Row],[Q4''2024]]</f>
        <v>0</v>
      </c>
    </row>
    <row r="374" spans="1:7" x14ac:dyDescent="0.45">
      <c r="A374" s="3" t="s">
        <v>401</v>
      </c>
      <c r="B374" s="2">
        <v>0</v>
      </c>
      <c r="C374" s="2">
        <v>0</v>
      </c>
      <c r="D374" s="2">
        <v>0</v>
      </c>
      <c r="E374" s="2">
        <v>0</v>
      </c>
      <c r="F374" s="2">
        <f>VLOOKUP(Share6[[#This Row],[Station]],'[3]Reach and Share'!$A$1:$C$562,3,0)</f>
        <v>0</v>
      </c>
      <c r="G374" s="2">
        <f>Share6[[#This Row],[Q1''2025]]-Share6[[#This Row],[Q4''2024]]</f>
        <v>0</v>
      </c>
    </row>
    <row r="375" spans="1:7" x14ac:dyDescent="0.45">
      <c r="A375" s="3" t="s">
        <v>400</v>
      </c>
      <c r="B375" s="2">
        <v>0</v>
      </c>
      <c r="C375" s="2">
        <v>0</v>
      </c>
      <c r="D375" s="2">
        <v>0</v>
      </c>
      <c r="E375" s="2">
        <v>0</v>
      </c>
      <c r="F375" s="2">
        <f>VLOOKUP(Share6[[#This Row],[Station]],'[3]Reach and Share'!$A$1:$C$562,3,0)</f>
        <v>0</v>
      </c>
      <c r="G375" s="2">
        <f>Share6[[#This Row],[Q1''2025]]-Share6[[#This Row],[Q4''2024]]</f>
        <v>0</v>
      </c>
    </row>
    <row r="376" spans="1:7" x14ac:dyDescent="0.45">
      <c r="A376" s="3" t="s">
        <v>403</v>
      </c>
      <c r="B376" s="2">
        <v>7.3685934173898788E-4</v>
      </c>
      <c r="C376" s="2">
        <v>0</v>
      </c>
      <c r="D376" s="2">
        <v>0</v>
      </c>
      <c r="E376" s="2">
        <v>0</v>
      </c>
      <c r="F376" s="2">
        <f>VLOOKUP(Share6[[#This Row],[Station]],'[3]Reach and Share'!$A$1:$C$562,3,0)</f>
        <v>0</v>
      </c>
      <c r="G376" s="2">
        <f>Share6[[#This Row],[Q1''2025]]-Share6[[#This Row],[Q4''2024]]</f>
        <v>0</v>
      </c>
    </row>
    <row r="377" spans="1:7" x14ac:dyDescent="0.45">
      <c r="A377" s="3" t="s">
        <v>394</v>
      </c>
      <c r="B377" s="2">
        <v>0</v>
      </c>
      <c r="C377" s="2">
        <v>0</v>
      </c>
      <c r="D377" s="2">
        <v>0</v>
      </c>
      <c r="E377" s="2">
        <v>0</v>
      </c>
      <c r="F377" s="2">
        <f>VLOOKUP(Share6[[#This Row],[Station]],'[3]Reach and Share'!$A$1:$C$562,3,0)</f>
        <v>0</v>
      </c>
      <c r="G377" s="2">
        <f>Share6[[#This Row],[Q1''2025]]-Share6[[#This Row],[Q4''2024]]</f>
        <v>0</v>
      </c>
    </row>
    <row r="378" spans="1:7" x14ac:dyDescent="0.45">
      <c r="A378" s="3" t="s">
        <v>405</v>
      </c>
      <c r="B378" s="2">
        <v>0</v>
      </c>
      <c r="C378" s="2">
        <v>0</v>
      </c>
      <c r="D378" s="2">
        <v>0</v>
      </c>
      <c r="E378" s="2">
        <v>0</v>
      </c>
      <c r="F378" s="2">
        <f>VLOOKUP(Share6[[#This Row],[Station]],'[3]Reach and Share'!$A$1:$C$562,3,0)</f>
        <v>0</v>
      </c>
      <c r="G378" s="2">
        <f>Share6[[#This Row],[Q1''2025]]-Share6[[#This Row],[Q4''2024]]</f>
        <v>0</v>
      </c>
    </row>
    <row r="379" spans="1:7" x14ac:dyDescent="0.45">
      <c r="A379" s="3" t="s">
        <v>404</v>
      </c>
      <c r="B379" s="2">
        <v>0</v>
      </c>
      <c r="C379" s="2">
        <v>0</v>
      </c>
      <c r="D379" s="2">
        <v>0</v>
      </c>
      <c r="E379" s="2">
        <v>0</v>
      </c>
      <c r="F379" s="2">
        <f>VLOOKUP(Share6[[#This Row],[Station]],'[3]Reach and Share'!$A$1:$C$562,3,0)</f>
        <v>0</v>
      </c>
      <c r="G379" s="2">
        <f>Share6[[#This Row],[Q1''2025]]-Share6[[#This Row],[Q4''2024]]</f>
        <v>0</v>
      </c>
    </row>
    <row r="380" spans="1:7" x14ac:dyDescent="0.45">
      <c r="A380" s="3" t="s">
        <v>337</v>
      </c>
      <c r="B380" s="2">
        <v>0</v>
      </c>
      <c r="C380" s="2">
        <v>0</v>
      </c>
      <c r="D380" s="2">
        <v>0</v>
      </c>
      <c r="E380" s="2">
        <v>0</v>
      </c>
      <c r="F380" s="2">
        <f>VLOOKUP(Share6[[#This Row],[Station]],'[3]Reach and Share'!$A$1:$C$562,3,0)</f>
        <v>0</v>
      </c>
      <c r="G380" s="2">
        <f>Share6[[#This Row],[Q1''2025]]-Share6[[#This Row],[Q4''2024]]</f>
        <v>0</v>
      </c>
    </row>
    <row r="381" spans="1:7" x14ac:dyDescent="0.45">
      <c r="A381" s="3" t="s">
        <v>338</v>
      </c>
      <c r="B381" s="2">
        <v>0</v>
      </c>
      <c r="C381" s="2">
        <v>0</v>
      </c>
      <c r="D381" s="2">
        <v>0</v>
      </c>
      <c r="E381" s="2">
        <v>0</v>
      </c>
      <c r="F381" s="2">
        <f>VLOOKUP(Share6[[#This Row],[Station]],'[3]Reach and Share'!$A$1:$C$562,3,0)</f>
        <v>0</v>
      </c>
      <c r="G381" s="2">
        <f>Share6[[#This Row],[Q1''2025]]-Share6[[#This Row],[Q4''2024]]</f>
        <v>0</v>
      </c>
    </row>
    <row r="382" spans="1:7" x14ac:dyDescent="0.45">
      <c r="A382" s="3" t="s">
        <v>144</v>
      </c>
      <c r="B382" s="2">
        <v>0</v>
      </c>
      <c r="C382" s="2">
        <v>0</v>
      </c>
      <c r="D382" s="2">
        <v>0</v>
      </c>
      <c r="E382" s="2">
        <v>0</v>
      </c>
      <c r="F382" s="2">
        <f>VLOOKUP(Share6[[#This Row],[Station]],'[3]Reach and Share'!$A$1:$C$562,3,0)</f>
        <v>0</v>
      </c>
      <c r="G382" s="2">
        <f>Share6[[#This Row],[Q1''2025]]-Share6[[#This Row],[Q4''2024]]</f>
        <v>0</v>
      </c>
    </row>
    <row r="383" spans="1:7" x14ac:dyDescent="0.45">
      <c r="A383" s="3" t="s">
        <v>270</v>
      </c>
      <c r="B383" s="2">
        <v>0</v>
      </c>
      <c r="C383" s="2">
        <v>0</v>
      </c>
      <c r="D383" s="2">
        <v>0</v>
      </c>
      <c r="E383" s="2">
        <v>0</v>
      </c>
      <c r="F383" s="2">
        <f>VLOOKUP(Share6[[#This Row],[Station]],'[3]Reach and Share'!$A$1:$C$562,3,0)</f>
        <v>0</v>
      </c>
      <c r="G383" s="2">
        <f>Share6[[#This Row],[Q1''2025]]-Share6[[#This Row],[Q4''2024]]</f>
        <v>0</v>
      </c>
    </row>
    <row r="384" spans="1:7" x14ac:dyDescent="0.45">
      <c r="A384" s="3" t="s">
        <v>271</v>
      </c>
      <c r="B384" s="2">
        <v>0</v>
      </c>
      <c r="C384" s="2">
        <v>0</v>
      </c>
      <c r="D384" s="2">
        <v>0</v>
      </c>
      <c r="E384" s="2">
        <v>0</v>
      </c>
      <c r="F384" s="2">
        <f>VLOOKUP(Share6[[#This Row],[Station]],'[3]Reach and Share'!$A$1:$C$562,3,0)</f>
        <v>0</v>
      </c>
      <c r="G384" s="2">
        <f>Share6[[#This Row],[Q1''2025]]-Share6[[#This Row],[Q4''2024]]</f>
        <v>0</v>
      </c>
    </row>
    <row r="385" spans="1:7" x14ac:dyDescent="0.45">
      <c r="A385" s="3" t="s">
        <v>76</v>
      </c>
      <c r="B385" s="2">
        <v>0</v>
      </c>
      <c r="C385" s="2">
        <v>0</v>
      </c>
      <c r="D385" s="2">
        <v>0</v>
      </c>
      <c r="E385" s="2">
        <v>0</v>
      </c>
      <c r="F385" s="2">
        <f>VLOOKUP(Share6[[#This Row],[Station]],'[3]Reach and Share'!$A$1:$C$562,3,0)</f>
        <v>0</v>
      </c>
      <c r="G385" s="2">
        <f>Share6[[#This Row],[Q1''2025]]-Share6[[#This Row],[Q4''2024]]</f>
        <v>0</v>
      </c>
    </row>
    <row r="386" spans="1:7" x14ac:dyDescent="0.45">
      <c r="A386" s="3" t="s">
        <v>496</v>
      </c>
      <c r="B386" s="2">
        <v>0</v>
      </c>
      <c r="C386" s="2">
        <v>0</v>
      </c>
      <c r="D386" s="2">
        <v>0</v>
      </c>
      <c r="E386" s="2">
        <v>0</v>
      </c>
      <c r="F386" s="2">
        <f>VLOOKUP(Share6[[#This Row],[Station]],'[3]Reach and Share'!$A$1:$C$562,3,0)</f>
        <v>0</v>
      </c>
      <c r="G386" s="2">
        <f>Share6[[#This Row],[Q1''2025]]-Share6[[#This Row],[Q4''2024]]</f>
        <v>0</v>
      </c>
    </row>
    <row r="387" spans="1:7" x14ac:dyDescent="0.45">
      <c r="A387" s="3" t="s">
        <v>236</v>
      </c>
      <c r="B387" s="2">
        <v>0</v>
      </c>
      <c r="C387" s="2">
        <v>0</v>
      </c>
      <c r="D387" s="2">
        <v>0</v>
      </c>
      <c r="E387" s="2">
        <v>0</v>
      </c>
      <c r="F387" s="2">
        <f>VLOOKUP(Share6[[#This Row],[Station]],'[3]Reach and Share'!$A$1:$C$562,3,0)</f>
        <v>0</v>
      </c>
      <c r="G387" s="2">
        <f>Share6[[#This Row],[Q1''2025]]-Share6[[#This Row],[Q4''2024]]</f>
        <v>0</v>
      </c>
    </row>
    <row r="388" spans="1:7" x14ac:dyDescent="0.45">
      <c r="A388" s="3" t="s">
        <v>35</v>
      </c>
      <c r="B388" s="2">
        <v>0</v>
      </c>
      <c r="C388" s="2">
        <v>0</v>
      </c>
      <c r="D388" s="2">
        <v>0</v>
      </c>
      <c r="E388" s="2">
        <v>0</v>
      </c>
      <c r="F388" s="2">
        <f>VLOOKUP(Share6[[#This Row],[Station]],'[3]Reach and Share'!$A$1:$C$562,3,0)</f>
        <v>0</v>
      </c>
      <c r="G388" s="2">
        <f>Share6[[#This Row],[Q1''2025]]-Share6[[#This Row],[Q4''2024]]</f>
        <v>0</v>
      </c>
    </row>
    <row r="389" spans="1:7" x14ac:dyDescent="0.45">
      <c r="A389" s="3" t="s">
        <v>339</v>
      </c>
      <c r="B389" s="2">
        <v>0</v>
      </c>
      <c r="C389" s="2">
        <v>0</v>
      </c>
      <c r="D389" s="2">
        <v>0</v>
      </c>
      <c r="E389" s="2">
        <v>0</v>
      </c>
      <c r="F389" s="2">
        <f>VLOOKUP(Share6[[#This Row],[Station]],'[3]Reach and Share'!$A$1:$C$562,3,0)</f>
        <v>0</v>
      </c>
      <c r="G389" s="2">
        <f>Share6[[#This Row],[Q1''2025]]-Share6[[#This Row],[Q4''2024]]</f>
        <v>0</v>
      </c>
    </row>
    <row r="390" spans="1:7" x14ac:dyDescent="0.45">
      <c r="A390" s="3" t="s">
        <v>134</v>
      </c>
      <c r="B390" s="2">
        <v>0</v>
      </c>
      <c r="C390" s="2">
        <v>0</v>
      </c>
      <c r="D390" s="2">
        <v>0</v>
      </c>
      <c r="E390" s="2">
        <v>0</v>
      </c>
      <c r="F390" s="2">
        <f>VLOOKUP(Share6[[#This Row],[Station]],'[3]Reach and Share'!$A$1:$C$562,3,0)</f>
        <v>0</v>
      </c>
      <c r="G390" s="2">
        <f>Share6[[#This Row],[Q1''2025]]-Share6[[#This Row],[Q4''2024]]</f>
        <v>0</v>
      </c>
    </row>
    <row r="391" spans="1:7" x14ac:dyDescent="0.45">
      <c r="A391" s="3" t="s">
        <v>172</v>
      </c>
      <c r="B391" s="2">
        <v>9.0060586212542982E-4</v>
      </c>
      <c r="C391" s="2">
        <v>0</v>
      </c>
      <c r="D391" s="2">
        <v>0</v>
      </c>
      <c r="E391" s="2">
        <v>0</v>
      </c>
      <c r="F391" s="2">
        <f>VLOOKUP(Share6[[#This Row],[Station]],'[3]Reach and Share'!$A$1:$C$562,3,0)</f>
        <v>0</v>
      </c>
      <c r="G391" s="2">
        <f>Share6[[#This Row],[Q1''2025]]-Share6[[#This Row],[Q4''2024]]</f>
        <v>0</v>
      </c>
    </row>
    <row r="392" spans="1:7" x14ac:dyDescent="0.45">
      <c r="A392" s="3" t="s">
        <v>161</v>
      </c>
      <c r="B392" s="2">
        <v>0</v>
      </c>
      <c r="C392" s="2">
        <v>0</v>
      </c>
      <c r="D392" s="2">
        <v>0</v>
      </c>
      <c r="E392" s="2">
        <v>0</v>
      </c>
      <c r="F392" s="2">
        <f>VLOOKUP(Share6[[#This Row],[Station]],'[3]Reach and Share'!$A$1:$C$562,3,0)</f>
        <v>0</v>
      </c>
      <c r="G392" s="2">
        <f>Share6[[#This Row],[Q1''2025]]-Share6[[#This Row],[Q4''2024]]</f>
        <v>0</v>
      </c>
    </row>
    <row r="393" spans="1:7" x14ac:dyDescent="0.45">
      <c r="A393" s="3" t="s">
        <v>458</v>
      </c>
      <c r="B393" s="2">
        <v>0</v>
      </c>
      <c r="C393" s="2">
        <v>0</v>
      </c>
      <c r="D393" s="2">
        <v>0</v>
      </c>
      <c r="E393" s="2">
        <v>0</v>
      </c>
      <c r="F393" s="2">
        <f>VLOOKUP(Share6[[#This Row],[Station]],'[3]Reach and Share'!$A$1:$C$562,3,0)</f>
        <v>0</v>
      </c>
      <c r="G393" s="2">
        <f>Share6[[#This Row],[Q1''2025]]-Share6[[#This Row],[Q4''2024]]</f>
        <v>0</v>
      </c>
    </row>
    <row r="394" spans="1:7" x14ac:dyDescent="0.45">
      <c r="A394" s="3" t="s">
        <v>433</v>
      </c>
      <c r="B394" s="2">
        <v>0</v>
      </c>
      <c r="C394" s="2">
        <v>9.2936802973977699E-3</v>
      </c>
      <c r="D394" s="2">
        <v>0</v>
      </c>
      <c r="E394" s="2">
        <v>0</v>
      </c>
      <c r="F394" s="2">
        <f>VLOOKUP(Share6[[#This Row],[Station]],'[3]Reach and Share'!$A$1:$C$562,3,0)</f>
        <v>0</v>
      </c>
      <c r="G394" s="2">
        <f>Share6[[#This Row],[Q1''2025]]-Share6[[#This Row],[Q4''2024]]</f>
        <v>0</v>
      </c>
    </row>
    <row r="395" spans="1:7" x14ac:dyDescent="0.45">
      <c r="A395" s="3" t="s">
        <v>521</v>
      </c>
      <c r="B395" s="2">
        <v>0</v>
      </c>
      <c r="C395" s="2">
        <v>0</v>
      </c>
      <c r="D395" s="2">
        <v>0</v>
      </c>
      <c r="E395" s="2">
        <v>0</v>
      </c>
      <c r="F395" s="2">
        <f>VLOOKUP(Share6[[#This Row],[Station]],'[3]Reach and Share'!$A$1:$C$562,3,0)</f>
        <v>0</v>
      </c>
      <c r="G395" s="2">
        <f>Share6[[#This Row],[Q1''2025]]-Share6[[#This Row],[Q4''2024]]</f>
        <v>0</v>
      </c>
    </row>
    <row r="396" spans="1:7" x14ac:dyDescent="0.45">
      <c r="A396" s="3" t="s">
        <v>409</v>
      </c>
      <c r="B396" s="2">
        <v>0</v>
      </c>
      <c r="C396" s="2">
        <v>0</v>
      </c>
      <c r="D396" s="2">
        <v>0</v>
      </c>
      <c r="E396" s="2">
        <v>0</v>
      </c>
      <c r="F396" s="2">
        <f>VLOOKUP(Share6[[#This Row],[Station]],'[3]Reach and Share'!$A$1:$C$562,3,0)</f>
        <v>0</v>
      </c>
      <c r="G396" s="2">
        <f>Share6[[#This Row],[Q1''2025]]-Share6[[#This Row],[Q4''2024]]</f>
        <v>0</v>
      </c>
    </row>
    <row r="397" spans="1:7" x14ac:dyDescent="0.45">
      <c r="A397" s="3" t="s">
        <v>208</v>
      </c>
      <c r="B397" s="2">
        <v>0</v>
      </c>
      <c r="C397" s="2">
        <v>0</v>
      </c>
      <c r="D397" s="2">
        <v>0</v>
      </c>
      <c r="E397" s="2">
        <v>0</v>
      </c>
      <c r="F397" s="2">
        <f>VLOOKUP(Share6[[#This Row],[Station]],'[3]Reach and Share'!$A$1:$C$562,3,0)</f>
        <v>0</v>
      </c>
      <c r="G397" s="2">
        <f>Share6[[#This Row],[Q1''2025]]-Share6[[#This Row],[Q4''2024]]</f>
        <v>0</v>
      </c>
    </row>
    <row r="398" spans="1:7" x14ac:dyDescent="0.45">
      <c r="A398" s="3" t="s">
        <v>399</v>
      </c>
      <c r="B398" s="2">
        <v>0</v>
      </c>
      <c r="C398" s="2">
        <v>0</v>
      </c>
      <c r="D398" s="2">
        <v>0</v>
      </c>
      <c r="E398" s="2">
        <v>0</v>
      </c>
      <c r="F398" s="2">
        <f>VLOOKUP(Share6[[#This Row],[Station]],'[3]Reach and Share'!$A$1:$C$562,3,0)</f>
        <v>0</v>
      </c>
      <c r="G398" s="2">
        <f>Share6[[#This Row],[Q1''2025]]-Share6[[#This Row],[Q4''2024]]</f>
        <v>0</v>
      </c>
    </row>
    <row r="399" spans="1:7" x14ac:dyDescent="0.45">
      <c r="A399" s="3" t="s">
        <v>436</v>
      </c>
      <c r="B399" s="2">
        <v>0</v>
      </c>
      <c r="C399" s="2">
        <v>0</v>
      </c>
      <c r="D399" s="2">
        <v>0</v>
      </c>
      <c r="E399" s="2">
        <v>0</v>
      </c>
      <c r="F399" s="2">
        <f>VLOOKUP(Share6[[#This Row],[Station]],'[3]Reach and Share'!$A$1:$C$562,3,0)</f>
        <v>0</v>
      </c>
      <c r="G399" s="2">
        <f>Share6[[#This Row],[Q1''2025]]-Share6[[#This Row],[Q4''2024]]</f>
        <v>0</v>
      </c>
    </row>
    <row r="400" spans="1:7" x14ac:dyDescent="0.45">
      <c r="A400" s="3" t="s">
        <v>237</v>
      </c>
      <c r="B400" s="2">
        <v>0</v>
      </c>
      <c r="C400" s="2">
        <v>0</v>
      </c>
      <c r="D400" s="2">
        <v>0</v>
      </c>
      <c r="E400" s="2">
        <v>0</v>
      </c>
      <c r="F400" s="2">
        <f>VLOOKUP(Share6[[#This Row],[Station]],'[3]Reach and Share'!$A$1:$C$562,3,0)</f>
        <v>0</v>
      </c>
      <c r="G400" s="2">
        <f>Share6[[#This Row],[Q1''2025]]-Share6[[#This Row],[Q4''2024]]</f>
        <v>0</v>
      </c>
    </row>
    <row r="401" spans="1:7" x14ac:dyDescent="0.45">
      <c r="A401" s="3" t="s">
        <v>201</v>
      </c>
      <c r="B401" s="2">
        <v>0</v>
      </c>
      <c r="C401" s="2">
        <v>0</v>
      </c>
      <c r="D401" s="2">
        <v>0</v>
      </c>
      <c r="E401" s="2">
        <v>0</v>
      </c>
      <c r="F401" s="2">
        <f>VLOOKUP(Share6[[#This Row],[Station]],'[3]Reach and Share'!$A$1:$C$562,3,0)</f>
        <v>0</v>
      </c>
      <c r="G401" s="2">
        <f>Share6[[#This Row],[Q1''2025]]-Share6[[#This Row],[Q4''2024]]</f>
        <v>0</v>
      </c>
    </row>
    <row r="402" spans="1:7" x14ac:dyDescent="0.45">
      <c r="A402" s="3" t="s">
        <v>437</v>
      </c>
      <c r="B402" s="2">
        <v>0</v>
      </c>
      <c r="C402" s="2">
        <v>0</v>
      </c>
      <c r="D402" s="2">
        <v>0</v>
      </c>
      <c r="E402" s="2">
        <v>0</v>
      </c>
      <c r="F402" s="2">
        <f>VLOOKUP(Share6[[#This Row],[Station]],'[3]Reach and Share'!$A$1:$C$562,3,0)</f>
        <v>0</v>
      </c>
      <c r="G402" s="2">
        <f>Share6[[#This Row],[Q1''2025]]-Share6[[#This Row],[Q4''2024]]</f>
        <v>0</v>
      </c>
    </row>
    <row r="403" spans="1:7" x14ac:dyDescent="0.45">
      <c r="A403" s="3" t="s">
        <v>410</v>
      </c>
      <c r="B403" s="2">
        <v>0</v>
      </c>
      <c r="C403" s="2">
        <v>0</v>
      </c>
      <c r="D403" s="2">
        <v>0</v>
      </c>
      <c r="E403" s="2">
        <v>0</v>
      </c>
      <c r="F403" s="2">
        <f>VLOOKUP(Share6[[#This Row],[Station]],'[3]Reach and Share'!$A$1:$C$562,3,0)</f>
        <v>0</v>
      </c>
      <c r="G403" s="2">
        <f>Share6[[#This Row],[Q1''2025]]-Share6[[#This Row],[Q4''2024]]</f>
        <v>0</v>
      </c>
    </row>
    <row r="404" spans="1:7" x14ac:dyDescent="0.45">
      <c r="A404" s="3" t="s">
        <v>428</v>
      </c>
      <c r="B404" s="2">
        <v>0</v>
      </c>
      <c r="C404" s="2">
        <v>0</v>
      </c>
      <c r="D404" s="2">
        <v>0</v>
      </c>
      <c r="E404" s="2">
        <v>0</v>
      </c>
      <c r="F404" s="2">
        <f>VLOOKUP(Share6[[#This Row],[Station]],'[3]Reach and Share'!$A$1:$C$562,3,0)</f>
        <v>0</v>
      </c>
      <c r="G404" s="2">
        <f>Share6[[#This Row],[Q1''2025]]-Share6[[#This Row],[Q4''2024]]</f>
        <v>0</v>
      </c>
    </row>
    <row r="405" spans="1:7" x14ac:dyDescent="0.45">
      <c r="A405" s="3" t="s">
        <v>427</v>
      </c>
      <c r="B405" s="2">
        <v>0</v>
      </c>
      <c r="C405" s="2">
        <v>0</v>
      </c>
      <c r="D405" s="2">
        <v>0</v>
      </c>
      <c r="E405" s="2">
        <v>0</v>
      </c>
      <c r="F405" s="2">
        <f>VLOOKUP(Share6[[#This Row],[Station]],'[3]Reach and Share'!$A$1:$C$562,3,0)</f>
        <v>0</v>
      </c>
      <c r="G405" s="2">
        <f>Share6[[#This Row],[Q1''2025]]-Share6[[#This Row],[Q4''2024]]</f>
        <v>0</v>
      </c>
    </row>
    <row r="406" spans="1:7" x14ac:dyDescent="0.45">
      <c r="A406" s="3" t="s">
        <v>519</v>
      </c>
      <c r="B406" s="2">
        <v>0</v>
      </c>
      <c r="C406" s="2">
        <v>0</v>
      </c>
      <c r="D406" s="2">
        <v>0</v>
      </c>
      <c r="E406" s="2">
        <v>0</v>
      </c>
      <c r="F406" s="2">
        <f>VLOOKUP(Share6[[#This Row],[Station]],'[3]Reach and Share'!$A$1:$C$562,3,0)</f>
        <v>0</v>
      </c>
      <c r="G406" s="2">
        <f>Share6[[#This Row],[Q1''2025]]-Share6[[#This Row],[Q4''2024]]</f>
        <v>0</v>
      </c>
    </row>
    <row r="407" spans="1:7" x14ac:dyDescent="0.45">
      <c r="A407" s="3" t="s">
        <v>429</v>
      </c>
      <c r="B407" s="2">
        <v>0</v>
      </c>
      <c r="C407" s="2">
        <v>0</v>
      </c>
      <c r="D407" s="2">
        <v>0</v>
      </c>
      <c r="E407" s="2">
        <v>0</v>
      </c>
      <c r="F407" s="2">
        <f>VLOOKUP(Share6[[#This Row],[Station]],'[3]Reach and Share'!$A$1:$C$562,3,0)</f>
        <v>0</v>
      </c>
      <c r="G407" s="2">
        <f>Share6[[#This Row],[Q1''2025]]-Share6[[#This Row],[Q4''2024]]</f>
        <v>0</v>
      </c>
    </row>
    <row r="408" spans="1:7" x14ac:dyDescent="0.45">
      <c r="A408" s="3" t="s">
        <v>445</v>
      </c>
      <c r="B408" s="2">
        <v>0</v>
      </c>
      <c r="C408" s="2">
        <v>0</v>
      </c>
      <c r="D408" s="2">
        <v>0</v>
      </c>
      <c r="E408" s="2">
        <v>0</v>
      </c>
      <c r="F408" s="2">
        <f>VLOOKUP(Share6[[#This Row],[Station]],'[3]Reach and Share'!$A$1:$C$562,3,0)</f>
        <v>0</v>
      </c>
      <c r="G408" s="2">
        <f>Share6[[#This Row],[Q1''2025]]-Share6[[#This Row],[Q4''2024]]</f>
        <v>0</v>
      </c>
    </row>
    <row r="409" spans="1:7" x14ac:dyDescent="0.45">
      <c r="A409" s="3" t="s">
        <v>430</v>
      </c>
      <c r="B409" s="2">
        <v>0</v>
      </c>
      <c r="C409" s="2">
        <v>0</v>
      </c>
      <c r="D409" s="2">
        <v>0</v>
      </c>
      <c r="E409" s="2">
        <v>0</v>
      </c>
      <c r="F409" s="2">
        <f>VLOOKUP(Share6[[#This Row],[Station]],'[3]Reach and Share'!$A$1:$C$562,3,0)</f>
        <v>0</v>
      </c>
      <c r="G409" s="2">
        <f>Share6[[#This Row],[Q1''2025]]-Share6[[#This Row],[Q4''2024]]</f>
        <v>0</v>
      </c>
    </row>
    <row r="410" spans="1:7" x14ac:dyDescent="0.45">
      <c r="A410" s="3" t="s">
        <v>509</v>
      </c>
      <c r="B410" s="2">
        <v>0</v>
      </c>
      <c r="C410" s="2">
        <v>0</v>
      </c>
      <c r="D410" s="2">
        <v>0</v>
      </c>
      <c r="E410" s="2">
        <v>0</v>
      </c>
      <c r="F410" s="2">
        <f>VLOOKUP(Share6[[#This Row],[Station]],'[3]Reach and Share'!$A$1:$C$562,3,0)</f>
        <v>0</v>
      </c>
      <c r="G410" s="2">
        <f>Share6[[#This Row],[Q1''2025]]-Share6[[#This Row],[Q4''2024]]</f>
        <v>0</v>
      </c>
    </row>
    <row r="411" spans="1:7" x14ac:dyDescent="0.45">
      <c r="A411" s="3" t="s">
        <v>395</v>
      </c>
      <c r="B411" s="2">
        <v>0</v>
      </c>
      <c r="C411" s="2">
        <v>0</v>
      </c>
      <c r="D411" s="2">
        <v>0</v>
      </c>
      <c r="E411" s="2">
        <v>0</v>
      </c>
      <c r="F411" s="2">
        <f>VLOOKUP(Share6[[#This Row],[Station]],'[3]Reach and Share'!$A$1:$C$562,3,0)</f>
        <v>0</v>
      </c>
      <c r="G411" s="2">
        <f>Share6[[#This Row],[Q1''2025]]-Share6[[#This Row],[Q4''2024]]</f>
        <v>0</v>
      </c>
    </row>
    <row r="412" spans="1:7" x14ac:dyDescent="0.45">
      <c r="A412" s="3" t="s">
        <v>392</v>
      </c>
      <c r="B412" s="2">
        <v>0</v>
      </c>
      <c r="C412" s="2">
        <v>0</v>
      </c>
      <c r="D412" s="2">
        <v>0</v>
      </c>
      <c r="E412" s="2">
        <v>0</v>
      </c>
      <c r="F412" s="2">
        <f>VLOOKUP(Share6[[#This Row],[Station]],'[3]Reach and Share'!$A$1:$C$562,3,0)</f>
        <v>0</v>
      </c>
      <c r="G412" s="2">
        <f>Share6[[#This Row],[Q1''2025]]-Share6[[#This Row],[Q4''2024]]</f>
        <v>0</v>
      </c>
    </row>
    <row r="413" spans="1:7" x14ac:dyDescent="0.45">
      <c r="A413" s="3" t="s">
        <v>397</v>
      </c>
      <c r="B413" s="2">
        <v>0</v>
      </c>
      <c r="C413" s="2">
        <v>0</v>
      </c>
      <c r="D413" s="2">
        <v>0</v>
      </c>
      <c r="E413" s="2">
        <v>0</v>
      </c>
      <c r="F413" s="2">
        <f>VLOOKUP(Share6[[#This Row],[Station]],'[3]Reach and Share'!$A$1:$C$562,3,0)</f>
        <v>0</v>
      </c>
      <c r="G413" s="2">
        <f>Share6[[#This Row],[Q1''2025]]-Share6[[#This Row],[Q4''2024]]</f>
        <v>0</v>
      </c>
    </row>
    <row r="414" spans="1:7" x14ac:dyDescent="0.45">
      <c r="A414" s="3" t="s">
        <v>502</v>
      </c>
      <c r="B414" s="2">
        <v>0</v>
      </c>
      <c r="C414" s="2">
        <v>0</v>
      </c>
      <c r="D414" s="2">
        <v>0</v>
      </c>
      <c r="E414" s="2">
        <v>0</v>
      </c>
      <c r="F414" s="2">
        <f>VLOOKUP(Share6[[#This Row],[Station]],'[3]Reach and Share'!$A$1:$C$562,3,0)</f>
        <v>0</v>
      </c>
      <c r="G414" s="2">
        <f>Share6[[#This Row],[Q1''2025]]-Share6[[#This Row],[Q4''2024]]</f>
        <v>0</v>
      </c>
    </row>
    <row r="415" spans="1:7" x14ac:dyDescent="0.45">
      <c r="A415" s="3" t="s">
        <v>475</v>
      </c>
      <c r="B415" s="2">
        <v>0</v>
      </c>
      <c r="C415" s="2">
        <v>0</v>
      </c>
      <c r="D415" s="2">
        <v>0</v>
      </c>
      <c r="E415" s="2">
        <v>0</v>
      </c>
      <c r="F415" s="2">
        <f>VLOOKUP(Share6[[#This Row],[Station]],'[3]Reach and Share'!$A$1:$C$562,3,0)</f>
        <v>0</v>
      </c>
      <c r="G415" s="2">
        <f>Share6[[#This Row],[Q1''2025]]-Share6[[#This Row],[Q4''2024]]</f>
        <v>0</v>
      </c>
    </row>
    <row r="416" spans="1:7" x14ac:dyDescent="0.45">
      <c r="A416" s="3" t="s">
        <v>388</v>
      </c>
      <c r="B416" s="2">
        <v>0</v>
      </c>
      <c r="C416" s="2">
        <v>0</v>
      </c>
      <c r="D416" s="2">
        <v>0</v>
      </c>
      <c r="E416" s="2">
        <v>0</v>
      </c>
      <c r="F416" s="2">
        <f>VLOOKUP(Share6[[#This Row],[Station]],'[3]Reach and Share'!$A$1:$C$562,3,0)</f>
        <v>0</v>
      </c>
      <c r="G416" s="2">
        <f>Share6[[#This Row],[Q1''2025]]-Share6[[#This Row],[Q4''2024]]</f>
        <v>0</v>
      </c>
    </row>
    <row r="417" spans="1:7" x14ac:dyDescent="0.45">
      <c r="A417" s="3" t="s">
        <v>391</v>
      </c>
      <c r="B417" s="2">
        <v>0</v>
      </c>
      <c r="C417" s="2">
        <v>0</v>
      </c>
      <c r="D417" s="2">
        <v>0</v>
      </c>
      <c r="E417" s="2">
        <v>0</v>
      </c>
      <c r="F417" s="2">
        <f>VLOOKUP(Share6[[#This Row],[Station]],'[3]Reach and Share'!$A$1:$C$562,3,0)</f>
        <v>0</v>
      </c>
      <c r="G417" s="2">
        <f>Share6[[#This Row],[Q1''2025]]-Share6[[#This Row],[Q4''2024]]</f>
        <v>0</v>
      </c>
    </row>
    <row r="418" spans="1:7" x14ac:dyDescent="0.45">
      <c r="A418" s="3" t="s">
        <v>187</v>
      </c>
      <c r="B418" s="2">
        <v>0</v>
      </c>
      <c r="C418" s="2">
        <v>0</v>
      </c>
      <c r="D418" s="2">
        <v>0</v>
      </c>
      <c r="E418" s="2">
        <v>0</v>
      </c>
      <c r="F418" s="2">
        <f>VLOOKUP(Share6[[#This Row],[Station]],'[3]Reach and Share'!$A$1:$C$562,3,0)</f>
        <v>0</v>
      </c>
      <c r="G418" s="2">
        <f>Share6[[#This Row],[Q1''2025]]-Share6[[#This Row],[Q4''2024]]</f>
        <v>0</v>
      </c>
    </row>
    <row r="419" spans="1:7" x14ac:dyDescent="0.45">
      <c r="A419" s="3" t="s">
        <v>146</v>
      </c>
      <c r="B419" s="2">
        <v>0</v>
      </c>
      <c r="C419" s="2">
        <v>0</v>
      </c>
      <c r="D419" s="2">
        <v>0</v>
      </c>
      <c r="E419" s="2">
        <v>0</v>
      </c>
      <c r="F419" s="2">
        <f>VLOOKUP(Share6[[#This Row],[Station]],'[3]Reach and Share'!$A$1:$C$562,3,0)</f>
        <v>0</v>
      </c>
      <c r="G419" s="2">
        <f>Share6[[#This Row],[Q1''2025]]-Share6[[#This Row],[Q4''2024]]</f>
        <v>0</v>
      </c>
    </row>
    <row r="420" spans="1:7" x14ac:dyDescent="0.45">
      <c r="A420" s="3" t="s">
        <v>520</v>
      </c>
      <c r="B420" s="2">
        <v>0</v>
      </c>
      <c r="C420" s="2">
        <v>0</v>
      </c>
      <c r="D420" s="2">
        <v>0</v>
      </c>
      <c r="E420" s="2">
        <v>0</v>
      </c>
      <c r="F420" s="2">
        <f>VLOOKUP(Share6[[#This Row],[Station]],'[3]Reach and Share'!$A$1:$C$562,3,0)</f>
        <v>0</v>
      </c>
      <c r="G420" s="2">
        <f>Share6[[#This Row],[Q1''2025]]-Share6[[#This Row],[Q4''2024]]</f>
        <v>0</v>
      </c>
    </row>
    <row r="421" spans="1:7" x14ac:dyDescent="0.45">
      <c r="A421" s="3" t="s">
        <v>474</v>
      </c>
      <c r="B421" s="2">
        <v>0</v>
      </c>
      <c r="C421" s="2">
        <v>0</v>
      </c>
      <c r="D421" s="2">
        <v>0</v>
      </c>
      <c r="E421" s="2">
        <v>0</v>
      </c>
      <c r="F421" s="2">
        <f>VLOOKUP(Share6[[#This Row],[Station]],'[3]Reach and Share'!$A$1:$C$562,3,0)</f>
        <v>0</v>
      </c>
      <c r="G421" s="2">
        <f>Share6[[#This Row],[Q1''2025]]-Share6[[#This Row],[Q4''2024]]</f>
        <v>0</v>
      </c>
    </row>
    <row r="422" spans="1:7" x14ac:dyDescent="0.45">
      <c r="A422" s="3" t="s">
        <v>390</v>
      </c>
      <c r="B422" s="2">
        <v>0</v>
      </c>
      <c r="C422" s="2">
        <v>0</v>
      </c>
      <c r="D422" s="2">
        <v>0</v>
      </c>
      <c r="E422" s="2">
        <v>0</v>
      </c>
      <c r="F422" s="2">
        <f>VLOOKUP(Share6[[#This Row],[Station]],'[3]Reach and Share'!$A$1:$C$562,3,0)</f>
        <v>0</v>
      </c>
      <c r="G422" s="2">
        <f>Share6[[#This Row],[Q1''2025]]-Share6[[#This Row],[Q4''2024]]</f>
        <v>0</v>
      </c>
    </row>
    <row r="423" spans="1:7" x14ac:dyDescent="0.45">
      <c r="A423" s="3" t="s">
        <v>389</v>
      </c>
      <c r="B423" s="2">
        <v>0</v>
      </c>
      <c r="C423" s="2">
        <v>0</v>
      </c>
      <c r="D423" s="2">
        <v>0</v>
      </c>
      <c r="E423" s="2">
        <v>0</v>
      </c>
      <c r="F423" s="2">
        <f>VLOOKUP(Share6[[#This Row],[Station]],'[3]Reach and Share'!$A$1:$C$562,3,0)</f>
        <v>0</v>
      </c>
      <c r="G423" s="2">
        <f>Share6[[#This Row],[Q1''2025]]-Share6[[#This Row],[Q4''2024]]</f>
        <v>0</v>
      </c>
    </row>
    <row r="424" spans="1:7" x14ac:dyDescent="0.45">
      <c r="A424" s="3" t="s">
        <v>45</v>
      </c>
      <c r="B424" s="2">
        <v>0</v>
      </c>
      <c r="C424" s="2">
        <v>0</v>
      </c>
      <c r="D424" s="2">
        <v>0</v>
      </c>
      <c r="E424" s="2">
        <v>0</v>
      </c>
      <c r="F424" s="2">
        <f>VLOOKUP(Share6[[#This Row],[Station]],'[3]Reach and Share'!$A$1:$C$562,3,0)</f>
        <v>0</v>
      </c>
      <c r="G424" s="2">
        <f>Share6[[#This Row],[Q1''2025]]-Share6[[#This Row],[Q4''2024]]</f>
        <v>0</v>
      </c>
    </row>
    <row r="425" spans="1:7" x14ac:dyDescent="0.45">
      <c r="A425" s="3" t="s">
        <v>265</v>
      </c>
      <c r="B425" s="2">
        <v>0</v>
      </c>
      <c r="C425" s="2">
        <v>0</v>
      </c>
      <c r="D425" s="2">
        <v>0</v>
      </c>
      <c r="E425" s="2">
        <v>0</v>
      </c>
      <c r="F425" s="2">
        <f>VLOOKUP(Share6[[#This Row],[Station]],'[3]Reach and Share'!$A$1:$C$562,3,0)</f>
        <v>0</v>
      </c>
      <c r="G425" s="2">
        <f>Share6[[#This Row],[Q1''2025]]-Share6[[#This Row],[Q4''2024]]</f>
        <v>0</v>
      </c>
    </row>
    <row r="426" spans="1:7" x14ac:dyDescent="0.45">
      <c r="A426" s="3" t="s">
        <v>504</v>
      </c>
      <c r="B426" s="2">
        <v>0</v>
      </c>
      <c r="C426" s="2">
        <v>0</v>
      </c>
      <c r="D426" s="2">
        <v>0</v>
      </c>
      <c r="E426" s="2">
        <v>0</v>
      </c>
      <c r="F426" s="2">
        <f>VLOOKUP(Share6[[#This Row],[Station]],'[3]Reach and Share'!$A$1:$C$562,3,0)</f>
        <v>0</v>
      </c>
      <c r="G426" s="2">
        <f>Share6[[#This Row],[Q1''2025]]-Share6[[#This Row],[Q4''2024]]</f>
        <v>0</v>
      </c>
    </row>
    <row r="427" spans="1:7" x14ac:dyDescent="0.45">
      <c r="A427" s="3" t="s">
        <v>159</v>
      </c>
      <c r="B427" s="2">
        <v>0</v>
      </c>
      <c r="C427" s="2">
        <v>0</v>
      </c>
      <c r="D427" s="2">
        <v>0</v>
      </c>
      <c r="E427" s="2">
        <v>0</v>
      </c>
      <c r="F427" s="2">
        <f>VLOOKUP(Share6[[#This Row],[Station]],'[3]Reach and Share'!$A$1:$C$562,3,0)</f>
        <v>0</v>
      </c>
      <c r="G427" s="2">
        <f>Share6[[#This Row],[Q1''2025]]-Share6[[#This Row],[Q4''2024]]</f>
        <v>0</v>
      </c>
    </row>
    <row r="428" spans="1:7" x14ac:dyDescent="0.45">
      <c r="A428" s="3" t="s">
        <v>485</v>
      </c>
      <c r="B428" s="2">
        <v>0</v>
      </c>
      <c r="C428" s="2">
        <v>0</v>
      </c>
      <c r="D428" s="2">
        <v>0</v>
      </c>
      <c r="E428" s="2">
        <v>0</v>
      </c>
      <c r="F428" s="2">
        <f>VLOOKUP(Share6[[#This Row],[Station]],'[3]Reach and Share'!$A$1:$C$562,3,0)</f>
        <v>0</v>
      </c>
      <c r="G428" s="2">
        <f>Share6[[#This Row],[Q1''2025]]-Share6[[#This Row],[Q4''2024]]</f>
        <v>0</v>
      </c>
    </row>
    <row r="429" spans="1:7" x14ac:dyDescent="0.45">
      <c r="A429" s="3" t="s">
        <v>244</v>
      </c>
      <c r="B429" s="2">
        <v>0</v>
      </c>
      <c r="C429" s="2">
        <v>0</v>
      </c>
      <c r="D429" s="2">
        <v>0</v>
      </c>
      <c r="E429" s="2">
        <v>0</v>
      </c>
      <c r="F429" s="2">
        <f>VLOOKUP(Share6[[#This Row],[Station]],'[3]Reach and Share'!$A$1:$C$562,3,0)</f>
        <v>0</v>
      </c>
      <c r="G429" s="2">
        <f>Share6[[#This Row],[Q1''2025]]-Share6[[#This Row],[Q4''2024]]</f>
        <v>0</v>
      </c>
    </row>
    <row r="430" spans="1:7" x14ac:dyDescent="0.45">
      <c r="A430" s="3" t="s">
        <v>221</v>
      </c>
      <c r="B430" s="2">
        <v>0</v>
      </c>
      <c r="C430" s="2">
        <v>0</v>
      </c>
      <c r="D430" s="2">
        <v>0</v>
      </c>
      <c r="E430" s="2">
        <v>0</v>
      </c>
      <c r="F430" s="2">
        <f>VLOOKUP(Share6[[#This Row],[Station]],'[3]Reach and Share'!$A$1:$C$562,3,0)</f>
        <v>0</v>
      </c>
      <c r="G430" s="2">
        <f>Share6[[#This Row],[Q1''2025]]-Share6[[#This Row],[Q4''2024]]</f>
        <v>0</v>
      </c>
    </row>
    <row r="431" spans="1:7" x14ac:dyDescent="0.45">
      <c r="A431" s="3" t="s">
        <v>184</v>
      </c>
      <c r="B431" s="2">
        <v>0</v>
      </c>
      <c r="C431" s="2">
        <v>0</v>
      </c>
      <c r="D431" s="2">
        <v>0</v>
      </c>
      <c r="E431" s="2">
        <v>0</v>
      </c>
      <c r="F431" s="2">
        <f>VLOOKUP(Share6[[#This Row],[Station]],'[3]Reach and Share'!$A$1:$C$562,3,0)</f>
        <v>0</v>
      </c>
      <c r="G431" s="2">
        <f>Share6[[#This Row],[Q1''2025]]-Share6[[#This Row],[Q4''2024]]</f>
        <v>0</v>
      </c>
    </row>
    <row r="432" spans="1:7" x14ac:dyDescent="0.45">
      <c r="A432" s="3" t="s">
        <v>286</v>
      </c>
      <c r="B432" s="2">
        <v>0</v>
      </c>
      <c r="C432" s="2">
        <v>0</v>
      </c>
      <c r="D432" s="2">
        <v>0</v>
      </c>
      <c r="E432" s="2">
        <v>0</v>
      </c>
      <c r="F432" s="2">
        <f>VLOOKUP(Share6[[#This Row],[Station]],'[3]Reach and Share'!$A$1:$C$562,3,0)</f>
        <v>0</v>
      </c>
      <c r="G432" s="2">
        <f>Share6[[#This Row],[Q1''2025]]-Share6[[#This Row],[Q4''2024]]</f>
        <v>0</v>
      </c>
    </row>
    <row r="433" spans="1:7" x14ac:dyDescent="0.45">
      <c r="A433" s="3" t="s">
        <v>452</v>
      </c>
      <c r="B433" s="2">
        <v>0</v>
      </c>
      <c r="C433" s="2">
        <v>0</v>
      </c>
      <c r="D433" s="2">
        <v>0</v>
      </c>
      <c r="E433" s="2">
        <v>0</v>
      </c>
      <c r="F433" s="2">
        <f>VLOOKUP(Share6[[#This Row],[Station]],'[3]Reach and Share'!$A$1:$C$562,3,0)</f>
        <v>0</v>
      </c>
      <c r="G433" s="2">
        <f>Share6[[#This Row],[Q1''2025]]-Share6[[#This Row],[Q4''2024]]</f>
        <v>0</v>
      </c>
    </row>
    <row r="434" spans="1:7" x14ac:dyDescent="0.45">
      <c r="A434" s="3" t="s">
        <v>478</v>
      </c>
      <c r="B434" s="2">
        <v>0</v>
      </c>
      <c r="C434" s="2">
        <v>0</v>
      </c>
      <c r="D434" s="2">
        <v>0</v>
      </c>
      <c r="E434" s="2">
        <v>0</v>
      </c>
      <c r="F434" s="2">
        <f>VLOOKUP(Share6[[#This Row],[Station]],'[3]Reach and Share'!$A$1:$C$562,3,0)</f>
        <v>0</v>
      </c>
      <c r="G434" s="2">
        <f>Share6[[#This Row],[Q1''2025]]-Share6[[#This Row],[Q4''2024]]</f>
        <v>0</v>
      </c>
    </row>
    <row r="435" spans="1:7" x14ac:dyDescent="0.45">
      <c r="A435" s="3" t="s">
        <v>266</v>
      </c>
      <c r="B435" s="2">
        <v>0</v>
      </c>
      <c r="C435" s="2">
        <v>0</v>
      </c>
      <c r="D435" s="2">
        <v>0</v>
      </c>
      <c r="E435" s="2">
        <v>0</v>
      </c>
      <c r="F435" s="2">
        <f>VLOOKUP(Share6[[#This Row],[Station]],'[3]Reach and Share'!$A$1:$C$562,3,0)</f>
        <v>0</v>
      </c>
      <c r="G435" s="2">
        <f>Share6[[#This Row],[Q1''2025]]-Share6[[#This Row],[Q4''2024]]</f>
        <v>0</v>
      </c>
    </row>
    <row r="436" spans="1:7" x14ac:dyDescent="0.45">
      <c r="A436" s="3" t="s">
        <v>522</v>
      </c>
      <c r="B436" s="2">
        <v>0</v>
      </c>
      <c r="C436" s="2">
        <v>0</v>
      </c>
      <c r="D436" s="2">
        <v>0</v>
      </c>
      <c r="E436" s="2">
        <v>0</v>
      </c>
      <c r="F436" s="2">
        <f>VLOOKUP(Share6[[#This Row],[Station]],'[3]Reach and Share'!$A$1:$C$562,3,0)</f>
        <v>0</v>
      </c>
      <c r="G436" s="2">
        <f>Share6[[#This Row],[Q1''2025]]-Share6[[#This Row],[Q4''2024]]</f>
        <v>0</v>
      </c>
    </row>
    <row r="437" spans="1:7" x14ac:dyDescent="0.45">
      <c r="A437" s="3" t="s">
        <v>479</v>
      </c>
      <c r="B437" s="2">
        <v>0</v>
      </c>
      <c r="C437" s="2">
        <v>0</v>
      </c>
      <c r="D437" s="2">
        <v>0</v>
      </c>
      <c r="E437" s="2">
        <v>0</v>
      </c>
      <c r="F437" s="2">
        <f>VLOOKUP(Share6[[#This Row],[Station]],'[3]Reach and Share'!$A$1:$C$562,3,0)</f>
        <v>0</v>
      </c>
      <c r="G437" s="2">
        <f>Share6[[#This Row],[Q1''2025]]-Share6[[#This Row],[Q4''2024]]</f>
        <v>0</v>
      </c>
    </row>
    <row r="438" spans="1:7" x14ac:dyDescent="0.45">
      <c r="A438" s="3" t="s">
        <v>79</v>
      </c>
      <c r="B438" s="2">
        <v>0</v>
      </c>
      <c r="C438" s="2">
        <v>0</v>
      </c>
      <c r="D438" s="2">
        <v>0</v>
      </c>
      <c r="E438" s="2">
        <v>0</v>
      </c>
      <c r="F438" s="2">
        <f>VLOOKUP(Share6[[#This Row],[Station]],'[3]Reach and Share'!$A$1:$C$562,3,0)</f>
        <v>0</v>
      </c>
      <c r="G438" s="2">
        <f>Share6[[#This Row],[Q1''2025]]-Share6[[#This Row],[Q4''2024]]</f>
        <v>0</v>
      </c>
    </row>
    <row r="439" spans="1:7" x14ac:dyDescent="0.45">
      <c r="A439" s="3" t="s">
        <v>451</v>
      </c>
      <c r="B439" s="2">
        <v>0</v>
      </c>
      <c r="C439" s="2">
        <v>0</v>
      </c>
      <c r="D439" s="2">
        <v>0</v>
      </c>
      <c r="E439" s="2">
        <v>0</v>
      </c>
      <c r="F439" s="2">
        <f>VLOOKUP(Share6[[#This Row],[Station]],'[3]Reach and Share'!$A$1:$C$562,3,0)</f>
        <v>0</v>
      </c>
      <c r="G439" s="2">
        <f>Share6[[#This Row],[Q1''2025]]-Share6[[#This Row],[Q4''2024]]</f>
        <v>0</v>
      </c>
    </row>
    <row r="440" spans="1:7" x14ac:dyDescent="0.45">
      <c r="A440" s="3" t="s">
        <v>153</v>
      </c>
      <c r="B440" s="2">
        <v>0</v>
      </c>
      <c r="C440" s="2">
        <v>0</v>
      </c>
      <c r="D440" s="2">
        <v>0</v>
      </c>
      <c r="E440" s="2">
        <v>0</v>
      </c>
      <c r="F440" s="2">
        <f>VLOOKUP(Share6[[#This Row],[Station]],'[3]Reach and Share'!$A$1:$C$562,3,0)</f>
        <v>0</v>
      </c>
      <c r="G440" s="2">
        <f>Share6[[#This Row],[Q1''2025]]-Share6[[#This Row],[Q4''2024]]</f>
        <v>0</v>
      </c>
    </row>
    <row r="441" spans="1:7" x14ac:dyDescent="0.45">
      <c r="A441" s="3" t="s">
        <v>252</v>
      </c>
      <c r="B441" s="2">
        <v>0</v>
      </c>
      <c r="C441" s="2">
        <v>0</v>
      </c>
      <c r="D441" s="2">
        <v>0</v>
      </c>
      <c r="E441" s="2">
        <v>0</v>
      </c>
      <c r="F441" s="2">
        <f>VLOOKUP(Share6[[#This Row],[Station]],'[3]Reach and Share'!$A$1:$C$562,3,0)</f>
        <v>0</v>
      </c>
      <c r="G441" s="2">
        <f>Share6[[#This Row],[Q1''2025]]-Share6[[#This Row],[Q4''2024]]</f>
        <v>0</v>
      </c>
    </row>
    <row r="442" spans="1:7" x14ac:dyDescent="0.45">
      <c r="A442" s="3" t="s">
        <v>246</v>
      </c>
      <c r="B442" s="2">
        <v>0</v>
      </c>
      <c r="C442" s="2">
        <v>0</v>
      </c>
      <c r="D442" s="2">
        <v>0</v>
      </c>
      <c r="E442" s="2">
        <v>0</v>
      </c>
      <c r="F442" s="2">
        <f>VLOOKUP(Share6[[#This Row],[Station]],'[3]Reach and Share'!$A$1:$C$562,3,0)</f>
        <v>0</v>
      </c>
      <c r="G442" s="2">
        <f>Share6[[#This Row],[Q1''2025]]-Share6[[#This Row],[Q4''2024]]</f>
        <v>0</v>
      </c>
    </row>
    <row r="443" spans="1:7" x14ac:dyDescent="0.45">
      <c r="A443" s="3" t="s">
        <v>447</v>
      </c>
      <c r="B443" s="2">
        <v>0</v>
      </c>
      <c r="C443" s="2">
        <v>0</v>
      </c>
      <c r="D443" s="2">
        <v>0</v>
      </c>
      <c r="E443" s="2">
        <v>0</v>
      </c>
      <c r="F443" s="2">
        <f>VLOOKUP(Share6[[#This Row],[Station]],'[3]Reach and Share'!$A$1:$C$562,3,0)</f>
        <v>0</v>
      </c>
      <c r="G443" s="2">
        <f>Share6[[#This Row],[Q1''2025]]-Share6[[#This Row],[Q4''2024]]</f>
        <v>0</v>
      </c>
    </row>
    <row r="444" spans="1:7" x14ac:dyDescent="0.45">
      <c r="A444" s="3" t="s">
        <v>253</v>
      </c>
      <c r="B444" s="2">
        <v>0</v>
      </c>
      <c r="C444" s="2">
        <v>0</v>
      </c>
      <c r="D444" s="2">
        <v>0</v>
      </c>
      <c r="E444" s="2">
        <v>0</v>
      </c>
      <c r="F444" s="2">
        <f>VLOOKUP(Share6[[#This Row],[Station]],'[3]Reach and Share'!$A$1:$C$562,3,0)</f>
        <v>0</v>
      </c>
      <c r="G444" s="2">
        <f>Share6[[#This Row],[Q1''2025]]-Share6[[#This Row],[Q4''2024]]</f>
        <v>0</v>
      </c>
    </row>
    <row r="445" spans="1:7" x14ac:dyDescent="0.45">
      <c r="A445" s="3" t="s">
        <v>251</v>
      </c>
      <c r="B445" s="2">
        <v>0</v>
      </c>
      <c r="C445" s="2">
        <v>0</v>
      </c>
      <c r="D445" s="2">
        <v>0</v>
      </c>
      <c r="E445" s="2">
        <v>0</v>
      </c>
      <c r="F445" s="2">
        <f>VLOOKUP(Share6[[#This Row],[Station]],'[3]Reach and Share'!$A$1:$C$562,3,0)</f>
        <v>0</v>
      </c>
      <c r="G445" s="2">
        <f>Share6[[#This Row],[Q1''2025]]-Share6[[#This Row],[Q4''2024]]</f>
        <v>0</v>
      </c>
    </row>
    <row r="446" spans="1:7" x14ac:dyDescent="0.45">
      <c r="A446" s="3" t="s">
        <v>248</v>
      </c>
      <c r="B446" s="2">
        <v>0</v>
      </c>
      <c r="C446" s="2">
        <v>0</v>
      </c>
      <c r="D446" s="2">
        <v>0</v>
      </c>
      <c r="E446" s="2">
        <v>0</v>
      </c>
      <c r="F446" s="2">
        <f>VLOOKUP(Share6[[#This Row],[Station]],'[3]Reach and Share'!$A$1:$C$562,3,0)</f>
        <v>0</v>
      </c>
      <c r="G446" s="2">
        <f>Share6[[#This Row],[Q1''2025]]-Share6[[#This Row],[Q4''2024]]</f>
        <v>0</v>
      </c>
    </row>
    <row r="447" spans="1:7" x14ac:dyDescent="0.45">
      <c r="A447" s="3" t="s">
        <v>247</v>
      </c>
      <c r="B447" s="2">
        <v>0</v>
      </c>
      <c r="C447" s="2">
        <v>0</v>
      </c>
      <c r="D447" s="2">
        <v>0</v>
      </c>
      <c r="E447" s="2">
        <v>0</v>
      </c>
      <c r="F447" s="2">
        <f>VLOOKUP(Share6[[#This Row],[Station]],'[3]Reach and Share'!$A$1:$C$562,3,0)</f>
        <v>0</v>
      </c>
      <c r="G447" s="2">
        <f>Share6[[#This Row],[Q1''2025]]-Share6[[#This Row],[Q4''2024]]</f>
        <v>0</v>
      </c>
    </row>
    <row r="448" spans="1:7" x14ac:dyDescent="0.45">
      <c r="A448" s="3" t="s">
        <v>245</v>
      </c>
      <c r="B448" s="2">
        <v>0</v>
      </c>
      <c r="C448" s="2">
        <v>0</v>
      </c>
      <c r="D448" s="2">
        <v>0</v>
      </c>
      <c r="E448" s="2">
        <v>0</v>
      </c>
      <c r="F448" s="2">
        <f>VLOOKUP(Share6[[#This Row],[Station]],'[3]Reach and Share'!$A$1:$C$562,3,0)</f>
        <v>0</v>
      </c>
      <c r="G448" s="2">
        <f>Share6[[#This Row],[Q1''2025]]-Share6[[#This Row],[Q4''2024]]</f>
        <v>0</v>
      </c>
    </row>
    <row r="449" spans="1:7" x14ac:dyDescent="0.45">
      <c r="A449" s="3" t="s">
        <v>249</v>
      </c>
      <c r="B449" s="2">
        <v>0</v>
      </c>
      <c r="C449" s="2">
        <v>0</v>
      </c>
      <c r="D449" s="2">
        <v>0</v>
      </c>
      <c r="E449" s="2">
        <v>0</v>
      </c>
      <c r="F449" s="2">
        <f>VLOOKUP(Share6[[#This Row],[Station]],'[3]Reach and Share'!$A$1:$C$562,3,0)</f>
        <v>0</v>
      </c>
      <c r="G449" s="2">
        <f>Share6[[#This Row],[Q1''2025]]-Share6[[#This Row],[Q4''2024]]</f>
        <v>0</v>
      </c>
    </row>
    <row r="450" spans="1:7" x14ac:dyDescent="0.45">
      <c r="A450" s="3" t="s">
        <v>229</v>
      </c>
      <c r="B450" s="2">
        <v>0</v>
      </c>
      <c r="C450" s="2">
        <v>0</v>
      </c>
      <c r="D450" s="2">
        <v>0</v>
      </c>
      <c r="E450" s="2">
        <v>0</v>
      </c>
      <c r="F450" s="2">
        <f>VLOOKUP(Share6[[#This Row],[Station]],'[3]Reach and Share'!$A$1:$C$562,3,0)</f>
        <v>0</v>
      </c>
      <c r="G450" s="2">
        <f>Share6[[#This Row],[Q1''2025]]-Share6[[#This Row],[Q4''2024]]</f>
        <v>0</v>
      </c>
    </row>
    <row r="451" spans="1:7" x14ac:dyDescent="0.45">
      <c r="A451" s="3" t="s">
        <v>20</v>
      </c>
      <c r="B451" s="2">
        <v>0</v>
      </c>
      <c r="C451" s="2">
        <v>0</v>
      </c>
      <c r="D451" s="2">
        <v>0</v>
      </c>
      <c r="E451" s="2">
        <v>0</v>
      </c>
      <c r="F451" s="2">
        <f>VLOOKUP(Share6[[#This Row],[Station]],'[3]Reach and Share'!$A$1:$C$562,3,0)</f>
        <v>0</v>
      </c>
      <c r="G451" s="2">
        <f>Share6[[#This Row],[Q1''2025]]-Share6[[#This Row],[Q4''2024]]</f>
        <v>0</v>
      </c>
    </row>
    <row r="452" spans="1:7" x14ac:dyDescent="0.45">
      <c r="A452" s="3" t="s">
        <v>250</v>
      </c>
      <c r="B452" s="2">
        <v>0</v>
      </c>
      <c r="C452" s="2">
        <v>0</v>
      </c>
      <c r="D452" s="2">
        <v>0</v>
      </c>
      <c r="E452" s="2">
        <v>0</v>
      </c>
      <c r="F452" s="2">
        <f>VLOOKUP(Share6[[#This Row],[Station]],'[3]Reach and Share'!$A$1:$C$562,3,0)</f>
        <v>0</v>
      </c>
      <c r="G452" s="2">
        <f>Share6[[#This Row],[Q1''2025]]-Share6[[#This Row],[Q4''2024]]</f>
        <v>0</v>
      </c>
    </row>
    <row r="453" spans="1:7" x14ac:dyDescent="0.45">
      <c r="A453" s="3" t="s">
        <v>285</v>
      </c>
      <c r="B453" s="2">
        <v>0</v>
      </c>
      <c r="C453" s="2">
        <v>0</v>
      </c>
      <c r="D453" s="2">
        <v>0</v>
      </c>
      <c r="E453" s="2">
        <v>0</v>
      </c>
      <c r="F453" s="2">
        <f>VLOOKUP(Share6[[#This Row],[Station]],'[3]Reach and Share'!$A$1:$C$562,3,0)</f>
        <v>0</v>
      </c>
      <c r="G453" s="2">
        <f>Share6[[#This Row],[Q1''2025]]-Share6[[#This Row],[Q4''2024]]</f>
        <v>0</v>
      </c>
    </row>
    <row r="454" spans="1:7" x14ac:dyDescent="0.45">
      <c r="A454" s="3" t="s">
        <v>510</v>
      </c>
      <c r="B454" s="2">
        <v>0</v>
      </c>
      <c r="C454" s="2">
        <v>0</v>
      </c>
      <c r="D454" s="2">
        <v>0</v>
      </c>
      <c r="E454" s="2">
        <v>0</v>
      </c>
      <c r="F454" s="2">
        <f>VLOOKUP(Share6[[#This Row],[Station]],'[3]Reach and Share'!$A$1:$C$562,3,0)</f>
        <v>0</v>
      </c>
      <c r="G454" s="2">
        <f>Share6[[#This Row],[Q1''2025]]-Share6[[#This Row],[Q4''2024]]</f>
        <v>0</v>
      </c>
    </row>
    <row r="455" spans="1:7" x14ac:dyDescent="0.45">
      <c r="A455" s="3" t="s">
        <v>73</v>
      </c>
      <c r="B455" s="2">
        <v>0</v>
      </c>
      <c r="C455" s="2">
        <v>0</v>
      </c>
      <c r="D455" s="2">
        <v>0</v>
      </c>
      <c r="E455" s="2">
        <v>0</v>
      </c>
      <c r="F455" s="2">
        <f>VLOOKUP(Share6[[#This Row],[Station]],'[3]Reach and Share'!$A$1:$C$562,3,0)</f>
        <v>0</v>
      </c>
      <c r="G455" s="2">
        <f>Share6[[#This Row],[Q1''2025]]-Share6[[#This Row],[Q4''2024]]</f>
        <v>0</v>
      </c>
    </row>
    <row r="456" spans="1:7" x14ac:dyDescent="0.45">
      <c r="A456" s="3" t="s">
        <v>446</v>
      </c>
      <c r="B456" s="2">
        <v>0</v>
      </c>
      <c r="C456" s="2">
        <v>0</v>
      </c>
      <c r="D456" s="2">
        <v>0</v>
      </c>
      <c r="E456" s="2">
        <v>0</v>
      </c>
      <c r="F456" s="2">
        <f>VLOOKUP(Share6[[#This Row],[Station]],'[3]Reach and Share'!$A$1:$C$562,3,0)</f>
        <v>0</v>
      </c>
      <c r="G456" s="2">
        <f>Share6[[#This Row],[Q1''2025]]-Share6[[#This Row],[Q4''2024]]</f>
        <v>0</v>
      </c>
    </row>
    <row r="457" spans="1:7" x14ac:dyDescent="0.45">
      <c r="A457" s="3" t="s">
        <v>181</v>
      </c>
      <c r="B457" s="2">
        <v>0</v>
      </c>
      <c r="C457" s="2">
        <v>0</v>
      </c>
      <c r="D457" s="2">
        <v>0</v>
      </c>
      <c r="E457" s="2">
        <v>0</v>
      </c>
      <c r="F457" s="2">
        <f>VLOOKUP(Share6[[#This Row],[Station]],'[3]Reach and Share'!$A$1:$C$562,3,0)</f>
        <v>0</v>
      </c>
      <c r="G457" s="2">
        <f>Share6[[#This Row],[Q1''2025]]-Share6[[#This Row],[Q4''2024]]</f>
        <v>0</v>
      </c>
    </row>
    <row r="458" spans="1:7" x14ac:dyDescent="0.45">
      <c r="A458" s="3" t="s">
        <v>280</v>
      </c>
      <c r="B458" s="2">
        <v>0</v>
      </c>
      <c r="C458" s="2">
        <v>0</v>
      </c>
      <c r="D458" s="2">
        <v>0</v>
      </c>
      <c r="E458" s="2">
        <v>0</v>
      </c>
      <c r="F458" s="2">
        <f>VLOOKUP(Share6[[#This Row],[Station]],'[3]Reach and Share'!$A$1:$C$562,3,0)</f>
        <v>0</v>
      </c>
      <c r="G458" s="2">
        <f>Share6[[#This Row],[Q1''2025]]-Share6[[#This Row],[Q4''2024]]</f>
        <v>0</v>
      </c>
    </row>
    <row r="459" spans="1:7" x14ac:dyDescent="0.45">
      <c r="A459" s="3" t="s">
        <v>278</v>
      </c>
      <c r="B459" s="2">
        <v>0</v>
      </c>
      <c r="C459" s="2">
        <v>0</v>
      </c>
      <c r="D459" s="2">
        <v>0</v>
      </c>
      <c r="E459" s="2">
        <v>0</v>
      </c>
      <c r="F459" s="2">
        <f>VLOOKUP(Share6[[#This Row],[Station]],'[3]Reach and Share'!$A$1:$C$562,3,0)</f>
        <v>0</v>
      </c>
      <c r="G459" s="2">
        <f>Share6[[#This Row],[Q1''2025]]-Share6[[#This Row],[Q4''2024]]</f>
        <v>0</v>
      </c>
    </row>
    <row r="460" spans="1:7" x14ac:dyDescent="0.45">
      <c r="A460" s="3" t="s">
        <v>40</v>
      </c>
      <c r="B460" s="2">
        <v>0</v>
      </c>
      <c r="C460" s="2">
        <v>0</v>
      </c>
      <c r="D460" s="2">
        <v>0</v>
      </c>
      <c r="E460" s="2">
        <v>0</v>
      </c>
      <c r="F460" s="2">
        <f>VLOOKUP(Share6[[#This Row],[Station]],'[3]Reach and Share'!$A$1:$C$562,3,0)</f>
        <v>0</v>
      </c>
      <c r="G460" s="2">
        <f>Share6[[#This Row],[Q1''2025]]-Share6[[#This Row],[Q4''2024]]</f>
        <v>0</v>
      </c>
    </row>
    <row r="461" spans="1:7" x14ac:dyDescent="0.45">
      <c r="A461" s="3" t="s">
        <v>268</v>
      </c>
      <c r="B461" s="2">
        <v>0</v>
      </c>
      <c r="C461" s="2">
        <v>0</v>
      </c>
      <c r="D461" s="2">
        <v>0</v>
      </c>
      <c r="E461" s="2">
        <v>0</v>
      </c>
      <c r="F461" s="2">
        <f>VLOOKUP(Share6[[#This Row],[Station]],'[3]Reach and Share'!$A$1:$C$562,3,0)</f>
        <v>0</v>
      </c>
      <c r="G461" s="2">
        <f>Share6[[#This Row],[Q1''2025]]-Share6[[#This Row],[Q4''2024]]</f>
        <v>0</v>
      </c>
    </row>
    <row r="462" spans="1:7" x14ac:dyDescent="0.45">
      <c r="A462" s="3" t="s">
        <v>273</v>
      </c>
      <c r="B462" s="2">
        <v>6.5498608154576721E-3</v>
      </c>
      <c r="C462" s="2">
        <v>0</v>
      </c>
      <c r="D462" s="2">
        <v>0</v>
      </c>
      <c r="E462" s="2">
        <v>0</v>
      </c>
      <c r="F462" s="2">
        <f>VLOOKUP(Share6[[#This Row],[Station]],'[3]Reach and Share'!$A$1:$C$562,3,0)</f>
        <v>0</v>
      </c>
      <c r="G462" s="2">
        <f>Share6[[#This Row],[Q1''2025]]-Share6[[#This Row],[Q4''2024]]</f>
        <v>0</v>
      </c>
    </row>
    <row r="463" spans="1:7" x14ac:dyDescent="0.45">
      <c r="A463" s="3" t="s">
        <v>272</v>
      </c>
      <c r="B463" s="2">
        <v>0</v>
      </c>
      <c r="C463" s="2">
        <v>0</v>
      </c>
      <c r="D463" s="2">
        <v>0</v>
      </c>
      <c r="E463" s="2">
        <v>0</v>
      </c>
      <c r="F463" s="2">
        <f>VLOOKUP(Share6[[#This Row],[Station]],'[3]Reach and Share'!$A$1:$C$562,3,0)</f>
        <v>0</v>
      </c>
      <c r="G463" s="2">
        <f>Share6[[#This Row],[Q1''2025]]-Share6[[#This Row],[Q4''2024]]</f>
        <v>0</v>
      </c>
    </row>
    <row r="464" spans="1:7" x14ac:dyDescent="0.45">
      <c r="A464" s="3" t="s">
        <v>274</v>
      </c>
      <c r="B464" s="2">
        <v>0</v>
      </c>
      <c r="C464" s="2">
        <v>0</v>
      </c>
      <c r="D464" s="2">
        <v>0</v>
      </c>
      <c r="E464" s="2">
        <v>0</v>
      </c>
      <c r="F464" s="2">
        <f>VLOOKUP(Share6[[#This Row],[Station]],'[3]Reach and Share'!$A$1:$C$562,3,0)</f>
        <v>0</v>
      </c>
      <c r="G464" s="2">
        <f>Share6[[#This Row],[Q1''2025]]-Share6[[#This Row],[Q4''2024]]</f>
        <v>0</v>
      </c>
    </row>
    <row r="465" spans="1:7" x14ac:dyDescent="0.45">
      <c r="A465" s="3" t="s">
        <v>277</v>
      </c>
      <c r="B465" s="2">
        <v>0</v>
      </c>
      <c r="C465" s="2">
        <v>0</v>
      </c>
      <c r="D465" s="2">
        <v>0</v>
      </c>
      <c r="E465" s="2">
        <v>0</v>
      </c>
      <c r="F465" s="2">
        <f>VLOOKUP(Share6[[#This Row],[Station]],'[3]Reach and Share'!$A$1:$C$562,3,0)</f>
        <v>0</v>
      </c>
      <c r="G465" s="2">
        <f>Share6[[#This Row],[Q1''2025]]-Share6[[#This Row],[Q4''2024]]</f>
        <v>0</v>
      </c>
    </row>
    <row r="466" spans="1:7" x14ac:dyDescent="0.45">
      <c r="A466" s="3" t="s">
        <v>276</v>
      </c>
      <c r="B466" s="2">
        <v>0</v>
      </c>
      <c r="C466" s="2">
        <v>0</v>
      </c>
      <c r="D466" s="2">
        <v>0</v>
      </c>
      <c r="E466" s="2">
        <v>0</v>
      </c>
      <c r="F466" s="2">
        <f>VLOOKUP(Share6[[#This Row],[Station]],'[3]Reach and Share'!$A$1:$C$562,3,0)</f>
        <v>0</v>
      </c>
      <c r="G466" s="2">
        <f>Share6[[#This Row],[Q1''2025]]-Share6[[#This Row],[Q4''2024]]</f>
        <v>0</v>
      </c>
    </row>
    <row r="467" spans="1:7" x14ac:dyDescent="0.45">
      <c r="A467" s="3" t="s">
        <v>275</v>
      </c>
      <c r="B467" s="2">
        <v>0</v>
      </c>
      <c r="C467" s="2">
        <v>0</v>
      </c>
      <c r="D467" s="2">
        <v>0</v>
      </c>
      <c r="E467" s="2">
        <v>0</v>
      </c>
      <c r="F467" s="2">
        <f>VLOOKUP(Share6[[#This Row],[Station]],'[3]Reach and Share'!$A$1:$C$562,3,0)</f>
        <v>0</v>
      </c>
      <c r="G467" s="2">
        <f>Share6[[#This Row],[Q1''2025]]-Share6[[#This Row],[Q4''2024]]</f>
        <v>0</v>
      </c>
    </row>
    <row r="468" spans="1:7" x14ac:dyDescent="0.45">
      <c r="A468" s="3" t="s">
        <v>503</v>
      </c>
      <c r="B468" s="2">
        <v>0</v>
      </c>
      <c r="C468" s="2">
        <v>0</v>
      </c>
      <c r="D468" s="2">
        <v>0</v>
      </c>
      <c r="E468" s="2">
        <v>0</v>
      </c>
      <c r="F468" s="2">
        <f>VLOOKUP(Share6[[#This Row],[Station]],'[3]Reach and Share'!$A$1:$C$562,3,0)</f>
        <v>0</v>
      </c>
      <c r="G468" s="2">
        <f>Share6[[#This Row],[Q1''2025]]-Share6[[#This Row],[Q4''2024]]</f>
        <v>0</v>
      </c>
    </row>
    <row r="469" spans="1:7" x14ac:dyDescent="0.45">
      <c r="A469" s="3" t="s">
        <v>466</v>
      </c>
      <c r="B469" s="2">
        <v>0</v>
      </c>
      <c r="C469" s="2">
        <v>0</v>
      </c>
      <c r="D469" s="2">
        <v>0</v>
      </c>
      <c r="E469" s="2">
        <v>0</v>
      </c>
      <c r="F469" s="2">
        <f>VLOOKUP(Share6[[#This Row],[Station]],'[3]Reach and Share'!$A$1:$C$562,3,0)</f>
        <v>0</v>
      </c>
      <c r="G469" s="2">
        <f>Share6[[#This Row],[Q1''2025]]-Share6[[#This Row],[Q4''2024]]</f>
        <v>0</v>
      </c>
    </row>
    <row r="470" spans="1:7" x14ac:dyDescent="0.45">
      <c r="A470" s="3" t="s">
        <v>269</v>
      </c>
      <c r="B470" s="2">
        <v>0</v>
      </c>
      <c r="C470" s="2">
        <v>0</v>
      </c>
      <c r="D470" s="2">
        <v>0</v>
      </c>
      <c r="E470" s="2">
        <v>0</v>
      </c>
      <c r="F470" s="2">
        <f>VLOOKUP(Share6[[#This Row],[Station]],'[3]Reach and Share'!$A$1:$C$562,3,0)</f>
        <v>0</v>
      </c>
      <c r="G470" s="2">
        <f>Share6[[#This Row],[Q1''2025]]-Share6[[#This Row],[Q4''2024]]</f>
        <v>0</v>
      </c>
    </row>
    <row r="471" spans="1:7" x14ac:dyDescent="0.45">
      <c r="A471" s="3" t="s">
        <v>93</v>
      </c>
      <c r="B471" s="2">
        <v>1.2280989028983129E-2</v>
      </c>
      <c r="C471" s="2">
        <v>0</v>
      </c>
      <c r="D471" s="2">
        <v>0</v>
      </c>
      <c r="E471" s="2">
        <v>0</v>
      </c>
      <c r="F471" s="2">
        <f>VLOOKUP(Share6[[#This Row],[Station]],'[3]Reach and Share'!$A$1:$C$562,3,0)</f>
        <v>0</v>
      </c>
      <c r="G471" s="2">
        <f>Share6[[#This Row],[Q1''2025]]-Share6[[#This Row],[Q4''2024]]</f>
        <v>0</v>
      </c>
    </row>
    <row r="472" spans="1:7" x14ac:dyDescent="0.45">
      <c r="A472" s="3" t="s">
        <v>284</v>
      </c>
      <c r="B472" s="2">
        <v>0</v>
      </c>
      <c r="C472" s="2">
        <v>0</v>
      </c>
      <c r="D472" s="2">
        <v>0</v>
      </c>
      <c r="E472" s="2">
        <v>0</v>
      </c>
      <c r="F472" s="2">
        <f>VLOOKUP(Share6[[#This Row],[Station]],'[3]Reach and Share'!$A$1:$C$562,3,0)</f>
        <v>0</v>
      </c>
      <c r="G472" s="2">
        <f>Share6[[#This Row],[Q1''2025]]-Share6[[#This Row],[Q4''2024]]</f>
        <v>0</v>
      </c>
    </row>
    <row r="473" spans="1:7" x14ac:dyDescent="0.45">
      <c r="A473" s="3" t="s">
        <v>282</v>
      </c>
      <c r="B473" s="2">
        <v>0</v>
      </c>
      <c r="C473" s="2">
        <v>0</v>
      </c>
      <c r="D473" s="2">
        <v>0</v>
      </c>
      <c r="E473" s="2">
        <v>0</v>
      </c>
      <c r="F473" s="2">
        <f>VLOOKUP(Share6[[#This Row],[Station]],'[3]Reach and Share'!$A$1:$C$562,3,0)</f>
        <v>0</v>
      </c>
      <c r="G473" s="2">
        <f>Share6[[#This Row],[Q1''2025]]-Share6[[#This Row],[Q4''2024]]</f>
        <v>0</v>
      </c>
    </row>
    <row r="474" spans="1:7" x14ac:dyDescent="0.45">
      <c r="A474" s="3" t="s">
        <v>288</v>
      </c>
      <c r="B474" s="2">
        <v>0</v>
      </c>
      <c r="C474" s="2">
        <v>0</v>
      </c>
      <c r="D474" s="2">
        <v>0</v>
      </c>
      <c r="E474" s="2">
        <v>0</v>
      </c>
      <c r="F474" s="2">
        <f>VLOOKUP(Share6[[#This Row],[Station]],'[3]Reach and Share'!$A$1:$C$562,3,0)</f>
        <v>0</v>
      </c>
      <c r="G474" s="2">
        <f>Share6[[#This Row],[Q1''2025]]-Share6[[#This Row],[Q4''2024]]</f>
        <v>0</v>
      </c>
    </row>
    <row r="475" spans="1:7" x14ac:dyDescent="0.45">
      <c r="A475" s="3" t="s">
        <v>477</v>
      </c>
      <c r="B475" s="2">
        <v>0</v>
      </c>
      <c r="C475" s="2">
        <v>0</v>
      </c>
      <c r="D475" s="2">
        <v>0</v>
      </c>
      <c r="E475" s="2">
        <v>0</v>
      </c>
      <c r="F475" s="2">
        <f>VLOOKUP(Share6[[#This Row],[Station]],'[3]Reach and Share'!$A$1:$C$562,3,0)</f>
        <v>0</v>
      </c>
      <c r="G475" s="2">
        <f>Share6[[#This Row],[Q1''2025]]-Share6[[#This Row],[Q4''2024]]</f>
        <v>0</v>
      </c>
    </row>
    <row r="476" spans="1:7" x14ac:dyDescent="0.45">
      <c r="A476" s="3" t="s">
        <v>283</v>
      </c>
      <c r="B476" s="2">
        <v>0</v>
      </c>
      <c r="C476" s="2">
        <v>0</v>
      </c>
      <c r="D476" s="2">
        <v>0</v>
      </c>
      <c r="E476" s="2">
        <v>0</v>
      </c>
      <c r="F476" s="2">
        <f>VLOOKUP(Share6[[#This Row],[Station]],'[3]Reach and Share'!$A$1:$C$562,3,0)</f>
        <v>0</v>
      </c>
      <c r="G476" s="2">
        <f>Share6[[#This Row],[Q1''2025]]-Share6[[#This Row],[Q4''2024]]</f>
        <v>0</v>
      </c>
    </row>
    <row r="477" spans="1:7" x14ac:dyDescent="0.45">
      <c r="A477" s="3" t="s">
        <v>281</v>
      </c>
      <c r="B477" s="2">
        <v>0</v>
      </c>
      <c r="C477" s="2">
        <v>0</v>
      </c>
      <c r="D477" s="2">
        <v>0</v>
      </c>
      <c r="E477" s="2">
        <v>0</v>
      </c>
      <c r="F477" s="2">
        <f>VLOOKUP(Share6[[#This Row],[Station]],'[3]Reach and Share'!$A$1:$C$562,3,0)</f>
        <v>0</v>
      </c>
      <c r="G477" s="2">
        <f>Share6[[#This Row],[Q1''2025]]-Share6[[#This Row],[Q4''2024]]</f>
        <v>0</v>
      </c>
    </row>
    <row r="478" spans="1:7" x14ac:dyDescent="0.45">
      <c r="A478" s="3" t="s">
        <v>78</v>
      </c>
      <c r="B478" s="2">
        <v>0</v>
      </c>
      <c r="C478" s="2">
        <v>0</v>
      </c>
      <c r="D478" s="2">
        <v>0</v>
      </c>
      <c r="E478" s="2">
        <v>0</v>
      </c>
      <c r="F478" s="2">
        <f>VLOOKUP(Share6[[#This Row],[Station]],'[3]Reach and Share'!$A$1:$C$562,3,0)</f>
        <v>0</v>
      </c>
      <c r="G478" s="2">
        <f>Share6[[#This Row],[Q1''2025]]-Share6[[#This Row],[Q4''2024]]</f>
        <v>0</v>
      </c>
    </row>
    <row r="479" spans="1:7" x14ac:dyDescent="0.45">
      <c r="A479" s="3" t="s">
        <v>188</v>
      </c>
      <c r="B479" s="2">
        <v>0</v>
      </c>
      <c r="C479" s="2">
        <v>0</v>
      </c>
      <c r="D479" s="2">
        <v>0</v>
      </c>
      <c r="E479" s="2">
        <v>0</v>
      </c>
      <c r="F479" s="2">
        <f>VLOOKUP(Share6[[#This Row],[Station]],'[3]Reach and Share'!$A$1:$C$562,3,0)</f>
        <v>0</v>
      </c>
      <c r="G479" s="2">
        <f>Share6[[#This Row],[Q1''2025]]-Share6[[#This Row],[Q4''2024]]</f>
        <v>0</v>
      </c>
    </row>
    <row r="480" spans="1:7" x14ac:dyDescent="0.45">
      <c r="A480" s="3" t="s">
        <v>28</v>
      </c>
      <c r="B480" s="2">
        <v>0</v>
      </c>
      <c r="C480" s="2">
        <v>0</v>
      </c>
      <c r="D480" s="2">
        <v>0</v>
      </c>
      <c r="E480" s="2">
        <v>0</v>
      </c>
      <c r="F480" s="2">
        <f>VLOOKUP(Share6[[#This Row],[Station]],'[3]Reach and Share'!$A$1:$C$562,3,0)</f>
        <v>0</v>
      </c>
      <c r="G480" s="2">
        <f>Share6[[#This Row],[Q1''2025]]-Share6[[#This Row],[Q4''2024]]</f>
        <v>0</v>
      </c>
    </row>
    <row r="481" spans="1:7" x14ac:dyDescent="0.45">
      <c r="A481" s="3" t="s">
        <v>222</v>
      </c>
      <c r="B481" s="2">
        <v>0</v>
      </c>
      <c r="C481" s="2">
        <v>0</v>
      </c>
      <c r="D481" s="2">
        <v>0</v>
      </c>
      <c r="E481" s="2">
        <v>0</v>
      </c>
      <c r="F481" s="2">
        <f>VLOOKUP(Share6[[#This Row],[Station]],'[3]Reach and Share'!$A$1:$C$562,3,0)</f>
        <v>0</v>
      </c>
      <c r="G481" s="2">
        <f>Share6[[#This Row],[Q1''2025]]-Share6[[#This Row],[Q4''2024]]</f>
        <v>0</v>
      </c>
    </row>
    <row r="482" spans="1:7" x14ac:dyDescent="0.45">
      <c r="A482" s="3" t="s">
        <v>317</v>
      </c>
      <c r="B482" s="2">
        <v>0</v>
      </c>
      <c r="C482" s="2">
        <v>8.4488002703616107E-4</v>
      </c>
      <c r="D482" s="2">
        <v>5.7057271236003141E-4</v>
      </c>
      <c r="E482" s="2">
        <v>0</v>
      </c>
      <c r="F482" s="2">
        <f>VLOOKUP(Share6[[#This Row],[Station]],'[3]Reach and Share'!$A$1:$C$562,3,0)</f>
        <v>0</v>
      </c>
      <c r="G482" s="2">
        <f>Share6[[#This Row],[Q1''2025]]-Share6[[#This Row],[Q4''2024]]</f>
        <v>0</v>
      </c>
    </row>
    <row r="483" spans="1:7" x14ac:dyDescent="0.45">
      <c r="A483" s="3" t="s">
        <v>415</v>
      </c>
      <c r="B483" s="2">
        <v>0</v>
      </c>
      <c r="C483" s="2">
        <v>0</v>
      </c>
      <c r="D483" s="2">
        <v>2.7102203837101489E-3</v>
      </c>
      <c r="E483" s="2">
        <v>0</v>
      </c>
      <c r="F483" s="2">
        <f>VLOOKUP(Share6[[#This Row],[Station]],'[3]Reach and Share'!$A$1:$C$562,3,0)</f>
        <v>0</v>
      </c>
      <c r="G483" s="2">
        <f>Share6[[#This Row],[Q1''2025]]-Share6[[#This Row],[Q4''2024]]</f>
        <v>0</v>
      </c>
    </row>
    <row r="484" spans="1:7" x14ac:dyDescent="0.45">
      <c r="A484" s="3" t="s">
        <v>267</v>
      </c>
      <c r="B484" s="2">
        <v>0</v>
      </c>
      <c r="C484" s="2">
        <v>0</v>
      </c>
      <c r="D484" s="2">
        <v>6.704229370230368E-3</v>
      </c>
      <c r="E484" s="2">
        <v>0</v>
      </c>
      <c r="F484" s="2">
        <f>VLOOKUP(Share6[[#This Row],[Station]],'[3]Reach and Share'!$A$1:$C$562,3,0)</f>
        <v>0</v>
      </c>
      <c r="G484" s="2">
        <f>Share6[[#This Row],[Q1''2025]]-Share6[[#This Row],[Q4''2024]]</f>
        <v>0</v>
      </c>
    </row>
    <row r="485" spans="1:7" x14ac:dyDescent="0.45">
      <c r="A485" s="3" t="s">
        <v>90</v>
      </c>
      <c r="B485" s="2">
        <v>0</v>
      </c>
      <c r="C485" s="2">
        <v>0</v>
      </c>
      <c r="D485" s="2">
        <v>0</v>
      </c>
      <c r="E485" s="2">
        <v>5.2347798775061515E-5</v>
      </c>
      <c r="F485" s="2">
        <f>VLOOKUP(Share6[[#This Row],[Station]],'[3]Reach and Share'!$A$1:$C$562,3,0)</f>
        <v>0</v>
      </c>
      <c r="G485" s="2">
        <f>Share6[[#This Row],[Q1''2025]]-Share6[[#This Row],[Q4''2024]]</f>
        <v>-5.2347798775061515E-5</v>
      </c>
    </row>
    <row r="486" spans="1:7" x14ac:dyDescent="0.45">
      <c r="A486" s="3" t="s">
        <v>402</v>
      </c>
      <c r="B486" s="2">
        <v>3.8480432290813821E-3</v>
      </c>
      <c r="C486" s="2">
        <v>0</v>
      </c>
      <c r="D486" s="2">
        <v>0</v>
      </c>
      <c r="E486" s="2">
        <v>5.2347798775061515E-5</v>
      </c>
      <c r="F486" s="2">
        <f>VLOOKUP(Share6[[#This Row],[Station]],'[3]Reach and Share'!$A$1:$C$562,3,0)</f>
        <v>0</v>
      </c>
      <c r="G486" s="2">
        <f>Share6[[#This Row],[Q1''2025]]-Share6[[#This Row],[Q4''2024]]</f>
        <v>-5.2347798775061515E-5</v>
      </c>
    </row>
    <row r="487" spans="1:7" x14ac:dyDescent="0.45">
      <c r="A487" s="3" t="s">
        <v>25</v>
      </c>
      <c r="B487" s="2">
        <v>0</v>
      </c>
      <c r="C487" s="2">
        <v>5.0692801622169653E-4</v>
      </c>
      <c r="D487" s="2">
        <v>0</v>
      </c>
      <c r="E487" s="2">
        <v>1.04695597550123E-4</v>
      </c>
      <c r="F487" s="2">
        <f>VLOOKUP(Share6[[#This Row],[Station]],'[3]Reach and Share'!$A$1:$C$562,3,0)</f>
        <v>0</v>
      </c>
      <c r="G487" s="2">
        <f>Share6[[#This Row],[Q1''2025]]-Share6[[#This Row],[Q4''2024]]</f>
        <v>-1.04695597550123E-4</v>
      </c>
    </row>
    <row r="488" spans="1:7" x14ac:dyDescent="0.45">
      <c r="A488" s="3" t="s">
        <v>411</v>
      </c>
      <c r="B488" s="2">
        <v>0</v>
      </c>
      <c r="C488" s="2">
        <v>0</v>
      </c>
      <c r="D488" s="2">
        <v>0</v>
      </c>
      <c r="E488" s="2">
        <v>1.04695597550123E-4</v>
      </c>
      <c r="F488" s="2">
        <f>VLOOKUP(Share6[[#This Row],[Station]],'[3]Reach and Share'!$A$1:$C$562,3,0)</f>
        <v>0</v>
      </c>
      <c r="G488" s="2">
        <f>Share6[[#This Row],[Q1''2025]]-Share6[[#This Row],[Q4''2024]]</f>
        <v>-1.04695597550123E-4</v>
      </c>
    </row>
    <row r="489" spans="1:7" x14ac:dyDescent="0.45">
      <c r="A489" s="3" t="s">
        <v>97</v>
      </c>
      <c r="B489" s="2">
        <v>0</v>
      </c>
      <c r="C489" s="2">
        <v>3.2950321054410281E-3</v>
      </c>
      <c r="D489" s="2">
        <v>1.069823835675059E-3</v>
      </c>
      <c r="E489" s="2">
        <v>1.570433963251845E-4</v>
      </c>
      <c r="F489" s="2">
        <f>VLOOKUP(Share6[[#This Row],[Station]],'[3]Reach and Share'!$A$1:$C$562,3,0)</f>
        <v>0</v>
      </c>
      <c r="G489" s="2">
        <f>Share6[[#This Row],[Q1''2025]]-Share6[[#This Row],[Q4''2024]]</f>
        <v>-1.570433963251845E-4</v>
      </c>
    </row>
    <row r="490" spans="1:7" x14ac:dyDescent="0.45">
      <c r="A490" s="3" t="s">
        <v>418</v>
      </c>
      <c r="B490" s="2">
        <v>0</v>
      </c>
      <c r="C490" s="2">
        <v>0</v>
      </c>
      <c r="D490" s="2">
        <v>0</v>
      </c>
      <c r="E490" s="2">
        <v>2.0939119510024601E-4</v>
      </c>
      <c r="F490" s="2">
        <f>VLOOKUP(Share6[[#This Row],[Station]],'[3]Reach and Share'!$A$1:$C$562,3,0)</f>
        <v>0</v>
      </c>
      <c r="G490" s="2">
        <f>Share6[[#This Row],[Q1''2025]]-Share6[[#This Row],[Q4''2024]]</f>
        <v>-2.0939119510024601E-4</v>
      </c>
    </row>
    <row r="491" spans="1:7" x14ac:dyDescent="0.45">
      <c r="A491" s="3" t="s">
        <v>318</v>
      </c>
      <c r="B491" s="2">
        <v>0</v>
      </c>
      <c r="C491" s="2">
        <v>0</v>
      </c>
      <c r="D491" s="2">
        <v>0</v>
      </c>
      <c r="E491" s="2">
        <v>2.6173899387530749E-4</v>
      </c>
      <c r="F491" s="2">
        <f>VLOOKUP(Share6[[#This Row],[Station]],'[3]Reach and Share'!$A$1:$C$562,3,0)</f>
        <v>0</v>
      </c>
      <c r="G491" s="2">
        <f>Share6[[#This Row],[Q1''2025]]-Share6[[#This Row],[Q4''2024]]</f>
        <v>-2.6173899387530749E-4</v>
      </c>
    </row>
    <row r="492" spans="1:7" x14ac:dyDescent="0.45">
      <c r="A492" s="3" t="s">
        <v>29</v>
      </c>
      <c r="B492" s="2">
        <v>0</v>
      </c>
      <c r="C492" s="2">
        <v>0</v>
      </c>
      <c r="D492" s="2">
        <v>0</v>
      </c>
      <c r="E492" s="2">
        <v>2.6173899387530749E-4</v>
      </c>
      <c r="F492" s="2">
        <f>VLOOKUP(Share6[[#This Row],[Station]],'[3]Reach and Share'!$A$1:$C$562,3,0)</f>
        <v>0</v>
      </c>
      <c r="G492" s="2">
        <f>Share6[[#This Row],[Q1''2025]]-Share6[[#This Row],[Q4''2024]]</f>
        <v>-2.6173899387530749E-4</v>
      </c>
    </row>
    <row r="493" spans="1:7" x14ac:dyDescent="0.45">
      <c r="A493" s="3" t="s">
        <v>310</v>
      </c>
      <c r="B493" s="2">
        <v>0</v>
      </c>
      <c r="C493" s="2">
        <v>0</v>
      </c>
      <c r="D493" s="2">
        <v>0</v>
      </c>
      <c r="E493" s="2">
        <v>2.6173899387530749E-4</v>
      </c>
      <c r="F493" s="2">
        <f>VLOOKUP(Share6[[#This Row],[Station]],'[3]Reach and Share'!$A$1:$C$562,3,0)</f>
        <v>0</v>
      </c>
      <c r="G493" s="2">
        <f>Share6[[#This Row],[Q1''2025]]-Share6[[#This Row],[Q4''2024]]</f>
        <v>-2.6173899387530749E-4</v>
      </c>
    </row>
    <row r="494" spans="1:7" x14ac:dyDescent="0.45">
      <c r="A494" s="3" t="s">
        <v>507</v>
      </c>
      <c r="B494" s="2">
        <v>0</v>
      </c>
      <c r="C494" s="2">
        <v>0</v>
      </c>
      <c r="D494" s="2">
        <v>0</v>
      </c>
      <c r="E494" s="2">
        <v>3.1408679265036899E-4</v>
      </c>
      <c r="F494" s="2">
        <f>VLOOKUP(Share6[[#This Row],[Station]],'[3]Reach and Share'!$A$1:$C$562,3,0)</f>
        <v>0</v>
      </c>
      <c r="G494" s="2">
        <f>Share6[[#This Row],[Q1''2025]]-Share6[[#This Row],[Q4''2024]]</f>
        <v>-3.1408679265036899E-4</v>
      </c>
    </row>
    <row r="495" spans="1:7" x14ac:dyDescent="0.45">
      <c r="A495" s="3" t="s">
        <v>130</v>
      </c>
      <c r="B495" s="2">
        <v>0</v>
      </c>
      <c r="C495" s="2">
        <v>0</v>
      </c>
      <c r="D495" s="2">
        <v>4.1366521646102276E-3</v>
      </c>
      <c r="E495" s="2">
        <v>3.1408679265036899E-4</v>
      </c>
      <c r="F495" s="2">
        <f>VLOOKUP(Share6[[#This Row],[Station]],'[3]Reach and Share'!$A$1:$C$562,3,0)</f>
        <v>0</v>
      </c>
      <c r="G495" s="2">
        <f>Share6[[#This Row],[Q1''2025]]-Share6[[#This Row],[Q4''2024]]</f>
        <v>-3.1408679265036899E-4</v>
      </c>
    </row>
    <row r="496" spans="1:7" x14ac:dyDescent="0.45">
      <c r="A496" s="3" t="s">
        <v>514</v>
      </c>
      <c r="B496" s="2">
        <v>0</v>
      </c>
      <c r="C496" s="2">
        <v>0</v>
      </c>
      <c r="D496" s="2">
        <v>0</v>
      </c>
      <c r="E496" s="2">
        <v>4.1878239020049212E-4</v>
      </c>
      <c r="F496" s="2">
        <f>VLOOKUP(Share6[[#This Row],[Station]],'[3]Reach and Share'!$A$1:$C$562,3,0)</f>
        <v>0</v>
      </c>
      <c r="G496" s="2">
        <f>Share6[[#This Row],[Q1''2025]]-Share6[[#This Row],[Q4''2024]]</f>
        <v>-4.1878239020049212E-4</v>
      </c>
    </row>
    <row r="497" spans="1:7" x14ac:dyDescent="0.45">
      <c r="A497" s="3" t="s">
        <v>398</v>
      </c>
      <c r="B497" s="2">
        <v>0</v>
      </c>
      <c r="C497" s="2">
        <v>0</v>
      </c>
      <c r="D497" s="2">
        <v>0</v>
      </c>
      <c r="E497" s="2">
        <v>4.7113018897555363E-4</v>
      </c>
      <c r="F497" s="2">
        <f>VLOOKUP(Share6[[#This Row],[Station]],'[3]Reach and Share'!$A$1:$C$562,3,0)</f>
        <v>0</v>
      </c>
      <c r="G497" s="2">
        <f>Share6[[#This Row],[Q1''2025]]-Share6[[#This Row],[Q4''2024]]</f>
        <v>-4.7113018897555363E-4</v>
      </c>
    </row>
    <row r="498" spans="1:7" x14ac:dyDescent="0.45">
      <c r="A498" s="3" t="s">
        <v>123</v>
      </c>
      <c r="B498" s="2">
        <v>0</v>
      </c>
      <c r="C498" s="2">
        <v>0</v>
      </c>
      <c r="D498" s="2">
        <v>5.8483703016903206E-3</v>
      </c>
      <c r="E498" s="2">
        <v>4.7113018897555363E-4</v>
      </c>
      <c r="F498" s="2">
        <f>VLOOKUP(Share6[[#This Row],[Station]],'[3]Reach and Share'!$A$1:$C$562,3,0)</f>
        <v>0</v>
      </c>
      <c r="G498" s="2">
        <f>Share6[[#This Row],[Q1''2025]]-Share6[[#This Row],[Q4''2024]]</f>
        <v>-4.7113018897555363E-4</v>
      </c>
    </row>
    <row r="499" spans="1:7" x14ac:dyDescent="0.45">
      <c r="A499" s="3" t="s">
        <v>417</v>
      </c>
      <c r="B499" s="2">
        <v>0</v>
      </c>
      <c r="C499" s="2">
        <v>0</v>
      </c>
      <c r="D499" s="2">
        <v>0</v>
      </c>
      <c r="E499" s="2">
        <v>5.2347798775061508E-4</v>
      </c>
      <c r="F499" s="2">
        <f>VLOOKUP(Share6[[#This Row],[Station]],'[3]Reach and Share'!$A$1:$C$562,3,0)</f>
        <v>0</v>
      </c>
      <c r="G499" s="2">
        <f>Share6[[#This Row],[Q1''2025]]-Share6[[#This Row],[Q4''2024]]</f>
        <v>-5.2347798775061508E-4</v>
      </c>
    </row>
    <row r="500" spans="1:7" x14ac:dyDescent="0.45">
      <c r="A500" s="3" t="s">
        <v>495</v>
      </c>
      <c r="B500" s="2">
        <v>0</v>
      </c>
      <c r="C500" s="2">
        <v>0</v>
      </c>
      <c r="D500" s="2">
        <v>0</v>
      </c>
      <c r="E500" s="2">
        <v>6.281735853007381E-4</v>
      </c>
      <c r="F500" s="2">
        <f>VLOOKUP(Share6[[#This Row],[Station]],'[3]Reach and Share'!$A$1:$C$562,3,0)</f>
        <v>0</v>
      </c>
      <c r="G500" s="2">
        <f>Share6[[#This Row],[Q1''2025]]-Share6[[#This Row],[Q4''2024]]</f>
        <v>-6.281735853007381E-4</v>
      </c>
    </row>
    <row r="501" spans="1:7" x14ac:dyDescent="0.45">
      <c r="A501" s="3" t="s">
        <v>371</v>
      </c>
      <c r="B501" s="2">
        <v>0</v>
      </c>
      <c r="C501" s="2">
        <v>0</v>
      </c>
      <c r="D501" s="2">
        <v>0</v>
      </c>
      <c r="E501" s="2">
        <v>7.8521698162592262E-4</v>
      </c>
      <c r="F501" s="2">
        <f>VLOOKUP(Share6[[#This Row],[Station]],'[3]Reach and Share'!$A$1:$C$562,3,0)</f>
        <v>0</v>
      </c>
      <c r="G501" s="2">
        <f>Share6[[#This Row],[Q1''2025]]-Share6[[#This Row],[Q4''2024]]</f>
        <v>-7.8521698162592262E-4</v>
      </c>
    </row>
    <row r="502" spans="1:7" x14ac:dyDescent="0.45">
      <c r="A502" s="3" t="s">
        <v>47</v>
      </c>
      <c r="B502" s="2">
        <v>0</v>
      </c>
      <c r="C502" s="2">
        <v>4.4778641432916535E-3</v>
      </c>
      <c r="D502" s="2">
        <v>0</v>
      </c>
      <c r="E502" s="2">
        <v>7.8521698162592262E-4</v>
      </c>
      <c r="F502" s="2">
        <f>VLOOKUP(Share6[[#This Row],[Station]],'[3]Reach and Share'!$A$1:$C$562,3,0)</f>
        <v>0</v>
      </c>
      <c r="G502" s="2">
        <f>Share6[[#This Row],[Q1''2025]]-Share6[[#This Row],[Q4''2024]]</f>
        <v>-7.8521698162592262E-4</v>
      </c>
    </row>
    <row r="503" spans="1:7" x14ac:dyDescent="0.45">
      <c r="A503" s="3" t="s">
        <v>142</v>
      </c>
      <c r="B503" s="2">
        <v>4.5030293106271503E-3</v>
      </c>
      <c r="C503" s="2">
        <v>0</v>
      </c>
      <c r="D503" s="2">
        <v>0</v>
      </c>
      <c r="E503" s="2">
        <v>1.099303774276292E-3</v>
      </c>
      <c r="F503" s="2">
        <f>VLOOKUP(Share6[[#This Row],[Station]],'[3]Reach and Share'!$A$1:$C$562,3,0)</f>
        <v>0</v>
      </c>
      <c r="G503" s="2">
        <f>Share6[[#This Row],[Q1''2025]]-Share6[[#This Row],[Q4''2024]]</f>
        <v>-1.099303774276292E-3</v>
      </c>
    </row>
    <row r="504" spans="1:7" x14ac:dyDescent="0.45">
      <c r="A504" s="3" t="s">
        <v>168</v>
      </c>
      <c r="B504" s="2">
        <v>1.694776485999672E-2</v>
      </c>
      <c r="C504" s="2">
        <v>0</v>
      </c>
      <c r="D504" s="2">
        <v>0</v>
      </c>
      <c r="E504" s="2">
        <v>1.256347170601476E-3</v>
      </c>
      <c r="F504" s="2">
        <f>VLOOKUP(Share6[[#This Row],[Station]],'[3]Reach and Share'!$A$1:$C$562,3,0)</f>
        <v>0</v>
      </c>
      <c r="G504" s="2">
        <f>Share6[[#This Row],[Q1''2025]]-Share6[[#This Row],[Q4''2024]]</f>
        <v>-1.256347170601476E-3</v>
      </c>
    </row>
    <row r="505" spans="1:7" x14ac:dyDescent="0.45">
      <c r="A505" s="3" t="s">
        <v>109</v>
      </c>
      <c r="B505" s="2">
        <v>6.5498608154576708E-4</v>
      </c>
      <c r="C505" s="2">
        <v>0</v>
      </c>
      <c r="D505" s="2">
        <v>0</v>
      </c>
      <c r="E505" s="2">
        <v>1.3086949693765378E-3</v>
      </c>
      <c r="F505" s="2">
        <f>VLOOKUP(Share6[[#This Row],[Station]],'[3]Reach and Share'!$A$1:$C$562,3,0)</f>
        <v>0</v>
      </c>
      <c r="G505" s="2">
        <f>Share6[[#This Row],[Q1''2025]]-Share6[[#This Row],[Q4''2024]]</f>
        <v>-1.3086949693765378E-3</v>
      </c>
    </row>
    <row r="506" spans="1:7" x14ac:dyDescent="0.45">
      <c r="A506" s="3" t="s">
        <v>506</v>
      </c>
      <c r="B506" s="2">
        <v>0</v>
      </c>
      <c r="C506" s="2">
        <v>0</v>
      </c>
      <c r="D506" s="2">
        <v>0</v>
      </c>
      <c r="E506" s="2">
        <v>1.5180861644767841E-3</v>
      </c>
      <c r="F506" s="2">
        <f>VLOOKUP(Share6[[#This Row],[Station]],'[3]Reach and Share'!$A$1:$C$562,3,0)</f>
        <v>0</v>
      </c>
      <c r="G506" s="2">
        <f>Share6[[#This Row],[Q1''2025]]-Share6[[#This Row],[Q4''2024]]</f>
        <v>-1.5180861644767841E-3</v>
      </c>
    </row>
    <row r="507" spans="1:7" x14ac:dyDescent="0.45">
      <c r="A507" s="3" t="s">
        <v>419</v>
      </c>
      <c r="B507" s="2">
        <v>0</v>
      </c>
      <c r="C507" s="2">
        <v>0</v>
      </c>
      <c r="D507" s="2">
        <v>0</v>
      </c>
      <c r="E507" s="2">
        <v>1.9368685546772759E-3</v>
      </c>
      <c r="F507" s="2">
        <f>VLOOKUP(Share6[[#This Row],[Station]],'[3]Reach and Share'!$A$1:$C$562,3,0)</f>
        <v>0</v>
      </c>
      <c r="G507" s="2">
        <f>Share6[[#This Row],[Q1''2025]]-Share6[[#This Row],[Q4''2024]]</f>
        <v>-1.9368685546772759E-3</v>
      </c>
    </row>
    <row r="508" spans="1:7" x14ac:dyDescent="0.45">
      <c r="A508" s="3" t="s">
        <v>199</v>
      </c>
      <c r="B508" s="2">
        <v>0</v>
      </c>
      <c r="C508" s="2">
        <v>0</v>
      </c>
      <c r="D508" s="2">
        <v>0</v>
      </c>
      <c r="E508" s="2">
        <v>2.0939119510024599E-3</v>
      </c>
      <c r="F508" s="2">
        <f>VLOOKUP(Share6[[#This Row],[Station]],'[3]Reach and Share'!$A$1:$C$562,3,0)</f>
        <v>0</v>
      </c>
      <c r="G508" s="2">
        <f>Share6[[#This Row],[Q1''2025]]-Share6[[#This Row],[Q4''2024]]</f>
        <v>-2.0939119510024599E-3</v>
      </c>
    </row>
    <row r="509" spans="1:7" x14ac:dyDescent="0.45">
      <c r="A509" s="3" t="s">
        <v>393</v>
      </c>
      <c r="B509" s="2">
        <v>0</v>
      </c>
      <c r="C509" s="2">
        <v>0</v>
      </c>
      <c r="D509" s="2">
        <v>0</v>
      </c>
      <c r="E509" s="2">
        <v>2.1986075485525831E-3</v>
      </c>
      <c r="F509" s="2">
        <f>VLOOKUP(Share6[[#This Row],[Station]],'[3]Reach and Share'!$A$1:$C$562,3,0)</f>
        <v>0</v>
      </c>
      <c r="G509" s="2">
        <f>Share6[[#This Row],[Q1''2025]]-Share6[[#This Row],[Q4''2024]]</f>
        <v>-2.1986075485525831E-3</v>
      </c>
    </row>
    <row r="510" spans="1:7" x14ac:dyDescent="0.45">
      <c r="A510" s="3" t="s">
        <v>219</v>
      </c>
      <c r="B510" s="2">
        <v>0</v>
      </c>
      <c r="C510" s="2">
        <v>0</v>
      </c>
      <c r="D510" s="2">
        <v>0</v>
      </c>
      <c r="E510" s="2">
        <v>2.77443333507826E-3</v>
      </c>
      <c r="F510" s="2">
        <f>VLOOKUP(Share6[[#This Row],[Station]],'[3]Reach and Share'!$A$1:$C$562,3,0)</f>
        <v>0</v>
      </c>
      <c r="G510" s="2">
        <f>Share6[[#This Row],[Q1''2025]]-Share6[[#This Row],[Q4''2024]]</f>
        <v>-2.77443333507826E-3</v>
      </c>
    </row>
    <row r="511" spans="1:7" x14ac:dyDescent="0.45">
      <c r="A511" s="3" t="s">
        <v>197</v>
      </c>
      <c r="B511" s="2">
        <v>0</v>
      </c>
      <c r="C511" s="2">
        <v>0</v>
      </c>
      <c r="D511" s="2">
        <v>0</v>
      </c>
      <c r="E511" s="2">
        <v>2.9838245301785048E-3</v>
      </c>
      <c r="F511" s="2">
        <f>VLOOKUP(Share6[[#This Row],[Station]],'[3]Reach and Share'!$A$1:$C$562,3,0)</f>
        <v>0</v>
      </c>
      <c r="G511" s="2">
        <f>Share6[[#This Row],[Q1''2025]]-Share6[[#This Row],[Q4''2024]]</f>
        <v>-2.9838245301785048E-3</v>
      </c>
    </row>
    <row r="512" spans="1:7" x14ac:dyDescent="0.45">
      <c r="A512" s="3" t="s">
        <v>287</v>
      </c>
      <c r="B512" s="2">
        <v>3.4386769281152768E-3</v>
      </c>
      <c r="C512" s="2">
        <v>0</v>
      </c>
      <c r="D512" s="2">
        <v>3.4234362741601882E-3</v>
      </c>
      <c r="E512" s="2">
        <v>3.4549547191540602E-3</v>
      </c>
      <c r="F512" s="2">
        <f>VLOOKUP(Share6[[#This Row],[Station]],'[3]Reach and Share'!$A$1:$C$562,3,0)</f>
        <v>0</v>
      </c>
      <c r="G512" s="2">
        <f>Share6[[#This Row],[Q1''2025]]-Share6[[#This Row],[Q4''2024]]</f>
        <v>-3.4549547191540602E-3</v>
      </c>
    </row>
    <row r="513" spans="1:7" x14ac:dyDescent="0.45">
      <c r="A513" s="3" t="s">
        <v>27</v>
      </c>
      <c r="B513" s="2">
        <v>2.0468315048305218E-3</v>
      </c>
      <c r="C513" s="2">
        <v>0</v>
      </c>
      <c r="D513" s="2">
        <v>0</v>
      </c>
      <c r="E513" s="2">
        <v>4.7113018897555359E-3</v>
      </c>
      <c r="F513" s="2">
        <f>VLOOKUP(Share6[[#This Row],[Station]],'[3]Reach and Share'!$A$1:$C$562,3,0)</f>
        <v>0</v>
      </c>
      <c r="G513" s="2">
        <f>Share6[[#This Row],[Q1''2025]]-Share6[[#This Row],[Q4''2024]]</f>
        <v>-4.7113018897555359E-3</v>
      </c>
    </row>
    <row r="514" spans="1:7" x14ac:dyDescent="0.45">
      <c r="A514" s="3" t="s">
        <v>336</v>
      </c>
      <c r="B514" s="2">
        <v>0</v>
      </c>
      <c r="C514" s="2">
        <v>0</v>
      </c>
      <c r="D514" s="2">
        <v>0</v>
      </c>
      <c r="E514" s="2">
        <v>5.2871276762812124E-3</v>
      </c>
      <c r="F514" s="2">
        <f>VLOOKUP(Share6[[#This Row],[Station]],'[3]Reach and Share'!$A$1:$C$562,3,0)</f>
        <v>0</v>
      </c>
      <c r="G514" s="2">
        <f>Share6[[#This Row],[Q1''2025]]-Share6[[#This Row],[Q4''2024]]</f>
        <v>-5.2871276762812124E-3</v>
      </c>
    </row>
    <row r="515" spans="1:7" x14ac:dyDescent="0.45">
      <c r="A515" s="3" t="s">
        <v>362</v>
      </c>
      <c r="B515" s="2">
        <v>5.9767479941051247E-3</v>
      </c>
      <c r="C515" s="2">
        <v>0</v>
      </c>
      <c r="D515" s="2">
        <v>0</v>
      </c>
      <c r="E515" s="2">
        <v>5.444171072606396E-3</v>
      </c>
      <c r="F515" s="2">
        <f>VLOOKUP(Share6[[#This Row],[Station]],'[3]Reach and Share'!$A$1:$C$562,3,0)</f>
        <v>0</v>
      </c>
      <c r="G515" s="2">
        <f>Share6[[#This Row],[Q1''2025]]-Share6[[#This Row],[Q4''2024]]</f>
        <v>-5.444171072606396E-3</v>
      </c>
    </row>
    <row r="516" spans="1:7" x14ac:dyDescent="0.45">
      <c r="A516" s="3" t="s">
        <v>279</v>
      </c>
      <c r="B516" s="2">
        <v>0</v>
      </c>
      <c r="C516" s="2">
        <v>0</v>
      </c>
      <c r="D516" s="2">
        <v>3.8513658084302124E-3</v>
      </c>
      <c r="E516" s="2">
        <v>6.0723446579071354E-3</v>
      </c>
      <c r="F516" s="2">
        <f>VLOOKUP(Share6[[#This Row],[Station]],'[3]Reach and Share'!$A$1:$C$562,3,0)</f>
        <v>0</v>
      </c>
      <c r="G516" s="2">
        <f>Share6[[#This Row],[Q1''2025]]-Share6[[#This Row],[Q4''2024]]</f>
        <v>-6.0723446579071354E-3</v>
      </c>
    </row>
    <row r="517" spans="1:7" x14ac:dyDescent="0.45">
      <c r="A517" s="3" t="s">
        <v>422</v>
      </c>
      <c r="B517" s="2">
        <v>0</v>
      </c>
      <c r="C517" s="2">
        <v>0</v>
      </c>
      <c r="D517" s="2">
        <v>0</v>
      </c>
      <c r="E517" s="2">
        <v>1.1411820132963411E-2</v>
      </c>
      <c r="F517" s="2">
        <f>VLOOKUP(Share6[[#This Row],[Station]],'[3]Reach and Share'!$A$1:$C$562,3,0)</f>
        <v>0</v>
      </c>
      <c r="G517" s="2">
        <f>Share6[[#This Row],[Q1''2025]]-Share6[[#This Row],[Q4''2024]]</f>
        <v>-1.1411820132963411E-2</v>
      </c>
    </row>
    <row r="518" spans="1:7" x14ac:dyDescent="0.45">
      <c r="A518" s="3" t="s">
        <v>254</v>
      </c>
      <c r="B518" s="2">
        <v>0</v>
      </c>
      <c r="C518" s="2">
        <v>0</v>
      </c>
      <c r="D518" s="2">
        <v>0</v>
      </c>
      <c r="E518" s="2">
        <v>1.1568863529288591E-2</v>
      </c>
      <c r="F518" s="2">
        <f>VLOOKUP(Share6[[#This Row],[Station]],'[3]Reach and Share'!$A$1:$C$562,3,0)</f>
        <v>0</v>
      </c>
      <c r="G518" s="2">
        <f>Share6[[#This Row],[Q1''2025]]-Share6[[#This Row],[Q4''2024]]</f>
        <v>-1.1568863529288591E-2</v>
      </c>
    </row>
    <row r="519" spans="1:7" x14ac:dyDescent="0.45">
      <c r="A519" s="3" t="s">
        <v>203</v>
      </c>
      <c r="B519" s="2">
        <v>0</v>
      </c>
      <c r="C519" s="2">
        <v>0</v>
      </c>
      <c r="D519" s="2">
        <v>0</v>
      </c>
      <c r="E519" s="2">
        <v>1.203999371826415E-2</v>
      </c>
      <c r="F519" s="2">
        <f>VLOOKUP(Share6[[#This Row],[Station]],'[3]Reach and Share'!$A$1:$C$562,3,0)</f>
        <v>0</v>
      </c>
      <c r="G519" s="2">
        <f>Share6[[#This Row],[Q1''2025]]-Share6[[#This Row],[Q4''2024]]</f>
        <v>-1.203999371826415E-2</v>
      </c>
    </row>
    <row r="520" spans="1:7" x14ac:dyDescent="0.45">
      <c r="A520" s="3" t="s">
        <v>42</v>
      </c>
      <c r="B520" s="2">
        <v>0</v>
      </c>
      <c r="C520" s="2">
        <v>0</v>
      </c>
      <c r="D520" s="2">
        <v>0</v>
      </c>
      <c r="E520" s="2">
        <v>2.1200858503899907E-2</v>
      </c>
      <c r="F520" s="2">
        <f>VLOOKUP(Share6[[#This Row],[Station]],'[3]Reach and Share'!$A$1:$C$562,3,0)</f>
        <v>0</v>
      </c>
      <c r="G520" s="2">
        <f>Share6[[#This Row],[Q1''2025]]-Share6[[#This Row],[Q4''2024]]</f>
        <v>-2.1200858503899907E-2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f X 1 m W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9 f W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1 m W l I 6 X e S k A Q A A w Q U A A B M A H A B G b 3 J t d W x h c y 9 T Z W N 0 a W 9 u M S 5 t I K I Y A C i g F A A A A A A A A A A A A A A A A A A A A A A A A A A A A N V S z 0 / C M B i 9 k / A / N P U y k m W J i S c V L 4 D R a C I w D A d G S N k + o a F r T d s J h v C / + 6 2 b b g L e j M E d 1 u R 9 P 9 7 r 6 z M Q W 6 4 k C Y v z / K r Z a D b M k m l I y B B Y v C R t I s A 2 G w S / U G U 6 B k R 6 m x h E M F Z 6 N V d q 5 d 1 y A U F H S Q v S G o 9 2 L q N n A 9 p E z 2 F v G H X V W g r F E h N h h 1 G C J 8 x C M h v C A v l M N A Z j Q c t Z v R h s h N n Q l k 9 k J o R P r M 6 g 5 R c S n K Z Z u A S w q K M Q t J 3 c W 0 j b 1 N W o / 8 B l 0 q a u h U 5 3 k y 6 z b F p O n 9 G + V q l C C n I H L E G N F L e M 2 B z 1 l 5 U S 9 2 p E r a / p z p L J B Q 6 P 3 l + h m h x p J s 2 L 0 m l H i S y V e d F 4 R 6 j 8 7 Z a G l u U + U 7 w V t h E L G 7 v z y f Z T e 4 H K L J 2 D d v g g Y x r 9 + d a / q w T 1 + Z u j K J h r l 8 l x b 0 + w T x 6 5 s U E X f 1 z G B + V J y T V F 4 2 u 8 p b S K E 1 8 b K 3 k + 1 L r m X w g C M 5 R j 3 o E u n 7 g o e Z P y + l N y f e M e t 1 W t D Z W 2 h 0 s R 9 P Y p c x 8 H F 7 j 0 S a O v Q R d M D D L h c o H O N B t c H t t Y z 3 W Y H y e W a 6 f p h 1 y 7 2 m / l u k b 0 F 7 k u t Z 9 i r g t p / z 3 X H 1 B L A Q I t A B Q A A g A I A H 1 9 Z l o a 9 R 8 f p g A A A P k A A A A S A A A A A A A A A A A A A A A A A A A A A A B D b 2 5 m a W c v U G F j a 2 F n Z S 5 4 b W x Q S w E C L Q A U A A I A C A B 9 f W Z a D 8 r p q 6 Q A A A D p A A A A E w A A A A A A A A A A A A A A A A D y A A A A W 0 N v b n R l b n R f V H l w Z X N d L n h t b F B L A Q I t A B Q A A g A I A H 1 9 Z l p S O l 3 k p A E A A M E F A A A T A A A A A A A A A A A A A A A A A O M B A A B G b 3 J t d W x h c y 9 T Z W N 0 a W 9 u M S 5 t U E s F B g A A A A A D A A M A w g A A A N Q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p 0 X A A A A A A A A e x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a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U m V h Y 2 g i I C 8 + P E V u d H J 5 I F R 5 c G U 9 I k Z p b G x T d G F 0 d X M i I F Z h b H V l P S J z Q 2 9 t c G x l d G U i I C 8 + P E V u d H J 5 I F R 5 c G U 9 I k Z p b G x D b 3 V u d C I g V m F s d W U 9 I m w 1 M j E i I C 8 + P E V u d H J 5 I F R 5 c G U 9 I k Z p b G x F c n J v c k N v d W 5 0 I i B W Y W x 1 Z T 0 i b D A i I C 8 + P E V u d H J 5 I F R 5 c G U 9 I k Z p b G x D b 2 x 1 b W 5 U e X B l c y I g V m F s d W U 9 I n N C Z 1 V G Q l F V P S I g L z 4 8 R W 5 0 c n k g V H l w Z T 0 i R m l s b E N v b H V t b k 5 h b W V z I i B W Y W x 1 Z T 0 i c 1 s m c X V v d D t T d G F 0 a W 9 u J n F 1 b 3 Q 7 L C Z x d W 9 0 O 1 E x J n F 1 b 3 Q 7 L C Z x d W 9 0 O 1 E y J n F 1 b 3 Q 7 L C Z x d W 9 0 O 1 E z J n F 1 b 3 Q 7 L C Z x d W 9 0 O 1 E 0 J n F 1 b 3 Q 7 X S I g L z 4 8 R W 5 0 c n k g V H l w Z T 0 i R m l s b E V y c m 9 y Q 2 9 k Z S I g V m F s d W U 9 I n N V b m t u b 3 d u I i A v P j x F b n R y e S B U e X B l P S J G a W x s T G F z d F V w Z G F 0 Z W Q i I F Z h b H V l P S J k M j A y N S 0 w M y 0 w N l Q x M j o z M j o 0 M y 4 1 M z k x N j I 2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F j a C 9 Q a X Z v d G V k I E N v b H V t b i 5 7 U 3 R h d G l v b i w w f S Z x d W 9 0 O y w m c X V v d D t T Z W N 0 a W 9 u M S 9 S Z W F j a C 9 Q a X Z v d G V k I E N v b H V t b i 5 7 U T E s M X 0 m c X V v d D s s J n F 1 b 3 Q 7 U 2 V j d G l v b j E v U m V h Y 2 g v U G l 2 b 3 R l Z C B D b 2 x 1 b W 4 u e 1 E y L D J 9 J n F 1 b 3 Q 7 L C Z x d W 9 0 O 1 N l Y 3 R p b 2 4 x L 1 J l Y W N o L 1 B p d m 9 0 Z W Q g Q 2 9 s d W 1 u L n t R M y w z f S Z x d W 9 0 O y w m c X V v d D t T Z W N 0 a W 9 u M S 9 S Z W F j a C 9 Q a X Z v d G V k I E N v b H V t b i 5 7 U T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h Y 2 g v U G l 2 b 3 R l Z C B D b 2 x 1 b W 4 u e 1 N 0 Y X R p b 2 4 s M H 0 m c X V v d D s s J n F 1 b 3 Q 7 U 2 V j d G l v b j E v U m V h Y 2 g v U G l 2 b 3 R l Z C B D b 2 x 1 b W 4 u e 1 E x L D F 9 J n F 1 b 3 Q 7 L C Z x d W 9 0 O 1 N l Y 3 R p b 2 4 x L 1 J l Y W N o L 1 B p d m 9 0 Z W Q g Q 2 9 s d W 1 u L n t R M i w y f S Z x d W 9 0 O y w m c X V v d D t T Z W N 0 a W 9 u M S 9 S Z W F j a C 9 Q a X Z v d G V k I E N v b H V t b i 5 7 U T M s M 3 0 m c X V v d D s s J n F 1 b 3 Q 7 U 2 V j d G l v b j E v U m V h Y 2 g v U G l 2 b 3 R l Z C B D b 2 x 1 b W 4 u e 1 E 0 L D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F j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a C 9 S Z W F j a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2 g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o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o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U 2 h h c m U i I C 8 + P E V u d H J 5 I F R 5 c G U 9 I k Z p b G x T d G F 0 d X M i I F Z h b H V l P S J z Q 2 9 t c G x l d G U i I C 8 + P E V u d H J 5 I F R 5 c G U 9 I k Z p b G x D b 3 V u d C I g V m F s d W U 9 I m w 1 M j E i I C 8 + P E V u d H J 5 I F R 5 c G U 9 I k Z p b G x F c n J v c k N v d W 5 0 I i B W Y W x 1 Z T 0 i b D A i I C 8 + P E V u d H J 5 I F R 5 c G U 9 I k Z p b G x D b 2 x 1 b W 5 U e X B l c y I g V m F s d W U 9 I n N C Z 1 V G Q l F V P S I g L z 4 8 R W 5 0 c n k g V H l w Z T 0 i R m l s b E N v b H V t b k 5 h b W V z I i B W Y W x 1 Z T 0 i c 1 s m c X V v d D t T d G F 0 a W 9 u J n F 1 b 3 Q 7 L C Z x d W 9 0 O 1 E x J n F 1 b 3 Q 7 L C Z x d W 9 0 O 1 E y J n F 1 b 3 Q 7 L C Z x d W 9 0 O 1 E z J n F 1 b 3 Q 7 L C Z x d W 9 0 O 1 E 0 J n F 1 b 3 Q 7 X S I g L z 4 8 R W 5 0 c n k g V H l w Z T 0 i R m l s b E V y c m 9 y Q 2 9 k Z S I g V m F s d W U 9 I n N V b m t u b 3 d u I i A v P j x F b n R y e S B U e X B l P S J G a W x s T G F z d F V w Z G F 0 Z W Q i I F Z h b H V l P S J k M j A y N S 0 w M y 0 w N l Q x M j o 0 M z o x N C 4 y N T g x N j M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F y Z S 9 Q a X Z v d G V k I E N v b H V t b i 5 7 U 3 R h d G l v b i w w f S Z x d W 9 0 O y w m c X V v d D t T Z W N 0 a W 9 u M S 9 T a G F y Z S 9 Q a X Z v d G V k I E N v b H V t b i 5 7 U T E s M X 0 m c X V v d D s s J n F 1 b 3 Q 7 U 2 V j d G l v b j E v U 2 h h c m U v U G l 2 b 3 R l Z C B D b 2 x 1 b W 4 u e 1 E y L D J 9 J n F 1 b 3 Q 7 L C Z x d W 9 0 O 1 N l Y 3 R p b 2 4 x L 1 N o Y X J l L 1 B p d m 9 0 Z W Q g Q 2 9 s d W 1 u L n t R M y w z f S Z x d W 9 0 O y w m c X V v d D t T Z W N 0 a W 9 u M S 9 T a G F y Z S 9 Q a X Z v d G V k I E N v b H V t b i 5 7 U T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h c m U v U G l 2 b 3 R l Z C B D b 2 x 1 b W 4 u e 1 N 0 Y X R p b 2 4 s M H 0 m c X V v d D s s J n F 1 b 3 Q 7 U 2 V j d G l v b j E v U 2 h h c m U v U G l 2 b 3 R l Z C B D b 2 x 1 b W 4 u e 1 E x L D F 9 J n F 1 b 3 Q 7 L C Z x d W 9 0 O 1 N l Y 3 R p b 2 4 x L 1 N o Y X J l L 1 B p d m 9 0 Z W Q g Q 2 9 s d W 1 u L n t R M i w y f S Z x d W 9 0 O y w m c X V v d D t T Z W N 0 a W 9 u M S 9 T a G F y Z S 9 Q a X Z v d G V k I E N v b H V t b i 5 7 U T M s M 3 0 m c X V v d D s s J n F 1 b 3 Q 7 U 2 V j d G l v b j E v U 2 h h c m U v U G l 2 b 3 R l Z C B D b 2 x 1 b W 4 u e 1 E 0 L D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F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9 T a G F y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W 9 / M z f x z 0 O c p l E B h k s 0 b g A A A A A C A A A A A A A Q Z g A A A A E A A C A A A A D Y m N 1 z v J a j f f R y Y 6 R A t G Z A z H 4 G 8 / j F 3 7 F K 1 X t h z a S d D w A A A A A O g A A A A A I A A C A A A A D 4 k n G e j e N t y b i 1 X F B v K G 7 F Z n W z 9 u d o E b H h 4 X T / N 2 J 5 a V A A A A C G p y T S d Q 4 h v s 1 b / z 6 0 + d e A n H 9 r e q a z S I 6 l N I P i w U m Q Y V O J p k B r s + W D g R F p Y m L i Y I O U Y b 1 p C h s 4 i p X D x J N 7 D P K V w E l G N q u x D F k h K l d x p L 1 n M E A A A A B E r k a b H r l v G H s z 7 J t e n y s F V j d j Y o x f h V C X 9 j e b F L u O X H t G t w W Y x P 4 0 r e c 3 J j 5 p j p / y Z C 4 J G k I b t p z z 9 8 I E J B b B < / D a t a M a s h u p > 
</file>

<file path=customXml/itemProps1.xml><?xml version="1.0" encoding="utf-8"?>
<ds:datastoreItem xmlns:ds="http://schemas.openxmlformats.org/officeDocument/2006/customXml" ds:itemID="{F3428C2B-39F3-413C-B1FD-97EF4BFEF9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Reach</vt:lpstr>
      <vt:lpstr>Share</vt:lpstr>
      <vt:lpstr>National_Reach</vt:lpstr>
      <vt:lpstr>National_Share</vt:lpstr>
      <vt:lpstr>Western_Reach</vt:lpstr>
      <vt:lpstr>Western_Share</vt:lpstr>
      <vt:lpstr>Lower_Eastern_Reach</vt:lpstr>
      <vt:lpstr>Lower_Eastern_Share</vt:lpstr>
      <vt:lpstr>Coast_Share</vt:lpstr>
      <vt:lpstr>Coast_Reach</vt:lpstr>
      <vt:lpstr>Lake_Share</vt:lpstr>
      <vt:lpstr>Lake_Reach</vt:lpstr>
      <vt:lpstr>South_Nyanza_Share</vt:lpstr>
      <vt:lpstr>South_Nyanza_Reach</vt:lpstr>
      <vt:lpstr>Rift_Reach</vt:lpstr>
      <vt:lpstr>Rift_Share</vt:lpstr>
      <vt:lpstr>Central_Share</vt:lpstr>
      <vt:lpstr>Central_Reach</vt:lpstr>
      <vt:lpstr>Upper_Eastern_Share</vt:lpstr>
      <vt:lpstr>Upper_Eastern_Reach</vt:lpstr>
      <vt:lpstr>Nairobi_Share</vt:lpstr>
      <vt:lpstr>Nairobi_Reach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2025-03-06T12:21:54Z</dcterms:created>
  <dcterms:modified xsi:type="dcterms:W3CDTF">2025-05-05T13:57:19Z</dcterms:modified>
</cp:coreProperties>
</file>