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500" windowHeight="78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<sst xmlns="http://schemas.openxmlformats.org/spreadsheetml/2006/main" count="22" uniqueCount="8">
  <si>
    <t>样品一</t>
  </si>
  <si>
    <r>
      <rPr>
        <sz val="11"/>
        <color theme="1"/>
        <rFont val="宋体"/>
        <charset val="134"/>
        <scheme val="minor"/>
      </rPr>
      <t>U</t>
    </r>
    <r>
      <rPr>
        <sz val="8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（V）</t>
    </r>
  </si>
  <si>
    <r>
      <rPr>
        <sz val="11"/>
        <color theme="1"/>
        <rFont val="宋体"/>
        <charset val="134"/>
        <scheme val="minor"/>
      </rPr>
      <t>U</t>
    </r>
    <r>
      <rPr>
        <sz val="8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（mV）</t>
    </r>
  </si>
  <si>
    <t>H(A/m)</t>
  </si>
  <si>
    <t>B(T)</t>
  </si>
  <si>
    <t>U（V）</t>
  </si>
  <si>
    <t>μ=B/H</t>
  </si>
  <si>
    <t>样品二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</si>
</sst>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  <numFmt numFmtId="178" formatCode="0.0000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样本一</a:t>
            </a:r>
            <a:r>
              <a:rPr lang="en-US" altLang="zh-CN"/>
              <a:t> </a:t>
            </a:r>
            <a:r>
              <a:rPr altLang="en-US"/>
              <a:t>基本磁化曲线</a:t>
            </a:r>
            <a:endParaRPr lang="en-US" altLang="zh-CN"/>
          </a:p>
        </c:rich>
      </c:tx>
      <c:layout>
        <c:manualLayout>
          <c:xMode val="edge"/>
          <c:yMode val="edge"/>
          <c:x val="0.335723684210526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Sheet1!$J$2:$J$11</c:f>
              <c:numCache>
                <c:formatCode>General</c:formatCode>
                <c:ptCount val="10"/>
                <c:pt idx="0">
                  <c:v>80</c:v>
                </c:pt>
                <c:pt idx="1">
                  <c:v>112</c:v>
                </c:pt>
                <c:pt idx="2">
                  <c:v>128</c:v>
                </c:pt>
                <c:pt idx="3">
                  <c:v>160</c:v>
                </c:pt>
                <c:pt idx="4">
                  <c:v>192</c:v>
                </c:pt>
                <c:pt idx="5">
                  <c:v>240</c:v>
                </c:pt>
                <c:pt idx="6">
                  <c:v>320</c:v>
                </c:pt>
                <c:pt idx="7">
                  <c:v>400</c:v>
                </c:pt>
                <c:pt idx="8">
                  <c:v>480</c:v>
                </c:pt>
                <c:pt idx="9">
                  <c:v>592</c:v>
                </c:pt>
              </c:numCache>
            </c:numRef>
          </c:xVal>
          <c:yVal>
            <c:numRef>
              <c:f>Sheet1!$K$2:$K$11</c:f>
              <c:numCache>
                <c:formatCode>0.000_ </c:formatCode>
                <c:ptCount val="10"/>
                <c:pt idx="0">
                  <c:v>0.1666666</c:v>
                </c:pt>
                <c:pt idx="1">
                  <c:v>0.29166655</c:v>
                </c:pt>
                <c:pt idx="2">
                  <c:v>0.4166665</c:v>
                </c:pt>
                <c:pt idx="3">
                  <c:v>0.4999998</c:v>
                </c:pt>
                <c:pt idx="4">
                  <c:v>0.62499975</c:v>
                </c:pt>
                <c:pt idx="5">
                  <c:v>0.70833305</c:v>
                </c:pt>
                <c:pt idx="6">
                  <c:v>0.7499997</c:v>
                </c:pt>
                <c:pt idx="7">
                  <c:v>0.833333</c:v>
                </c:pt>
                <c:pt idx="8">
                  <c:v>0.87499965</c:v>
                </c:pt>
                <c:pt idx="9">
                  <c:v>0.9166663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52256"/>
        <c:axId val="782013059"/>
      </c:scatterChart>
      <c:valAx>
        <c:axId val="2822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H(A/m)</a:t>
                </a:r>
              </a:p>
            </c:rich>
          </c:tx>
          <c:layout>
            <c:manualLayout>
              <c:xMode val="edge"/>
              <c:yMode val="edge"/>
              <c:x val="0.883690789473684"/>
              <c:y val="0.87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013059"/>
        <c:crosses val="autoZero"/>
        <c:crossBetween val="midCat"/>
      </c:valAx>
      <c:valAx>
        <c:axId val="782013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B(T)</a:t>
                </a:r>
              </a:p>
            </c:rich>
          </c:tx>
          <c:layout>
            <c:manualLayout>
              <c:xMode val="edge"/>
              <c:yMode val="edge"/>
              <c:x val="0.0226315789473684"/>
              <c:y val="0.138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25225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样本二 基本磁化曲线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Sheet1!$J$20:$J$29</c:f>
              <c:numCache>
                <c:formatCode>General</c:formatCode>
                <c:ptCount val="10"/>
                <c:pt idx="0">
                  <c:v>24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168</c:v>
                </c:pt>
                <c:pt idx="7">
                  <c:v>240</c:v>
                </c:pt>
                <c:pt idx="8">
                  <c:v>408</c:v>
                </c:pt>
                <c:pt idx="9">
                  <c:v>624</c:v>
                </c:pt>
              </c:numCache>
            </c:numRef>
          </c:xVal>
          <c:yVal>
            <c:numRef>
              <c:f>Sheet1!$K$20:$K$29</c:f>
              <c:numCache>
                <c:formatCode>0.000_ </c:formatCode>
                <c:ptCount val="10"/>
                <c:pt idx="0">
                  <c:v>0.20833325</c:v>
                </c:pt>
                <c:pt idx="1">
                  <c:v>0.3333332</c:v>
                </c:pt>
                <c:pt idx="2">
                  <c:v>0.4166665</c:v>
                </c:pt>
                <c:pt idx="3">
                  <c:v>0.54166645</c:v>
                </c:pt>
                <c:pt idx="4">
                  <c:v>0.6666664</c:v>
                </c:pt>
                <c:pt idx="5">
                  <c:v>0.79166635</c:v>
                </c:pt>
                <c:pt idx="6">
                  <c:v>0.87499965</c:v>
                </c:pt>
                <c:pt idx="7">
                  <c:v>0.9166663</c:v>
                </c:pt>
                <c:pt idx="8">
                  <c:v>0.9999996</c:v>
                </c:pt>
                <c:pt idx="9">
                  <c:v>1.0833329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68978"/>
        <c:axId val="639663648"/>
      </c:scatterChart>
      <c:valAx>
        <c:axId val="565268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H(A/m)</a:t>
                </a:r>
              </a:p>
            </c:rich>
          </c:tx>
          <c:layout>
            <c:manualLayout>
              <c:xMode val="edge"/>
              <c:yMode val="edge"/>
              <c:x val="0.891585526315789"/>
              <c:y val="0.8828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663648"/>
        <c:crosses val="autoZero"/>
        <c:crossBetween val="midCat"/>
      </c:valAx>
      <c:valAx>
        <c:axId val="6396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B(T)</a:t>
                </a:r>
              </a:p>
            </c:rich>
          </c:tx>
          <c:layout>
            <c:manualLayout>
              <c:xMode val="edge"/>
              <c:yMode val="edge"/>
              <c:x val="0.0273684210526316"/>
              <c:y val="0.1610416666666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26897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样品一</a:t>
            </a:r>
            <a:r>
              <a:rPr lang="en-US" altLang="zh-CN"/>
              <a:t> </a:t>
            </a:r>
            <a:r>
              <a:t>μ</a:t>
            </a:r>
            <a:r>
              <a:rPr lang="en-US" altLang="zh-CN"/>
              <a:t>-</a:t>
            </a:r>
            <a:r>
              <a:t>H关系图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Sheet1!$J$2:$J$11</c:f>
              <c:numCache>
                <c:formatCode>General</c:formatCode>
                <c:ptCount val="10"/>
                <c:pt idx="0">
                  <c:v>80</c:v>
                </c:pt>
                <c:pt idx="1">
                  <c:v>112</c:v>
                </c:pt>
                <c:pt idx="2">
                  <c:v>128</c:v>
                </c:pt>
                <c:pt idx="3">
                  <c:v>160</c:v>
                </c:pt>
                <c:pt idx="4">
                  <c:v>192</c:v>
                </c:pt>
                <c:pt idx="5">
                  <c:v>240</c:v>
                </c:pt>
                <c:pt idx="6">
                  <c:v>320</c:v>
                </c:pt>
                <c:pt idx="7">
                  <c:v>400</c:v>
                </c:pt>
                <c:pt idx="8">
                  <c:v>480</c:v>
                </c:pt>
                <c:pt idx="9">
                  <c:v>592</c:v>
                </c:pt>
              </c:numCache>
            </c:numRef>
          </c:xVal>
          <c:yVal>
            <c:numRef>
              <c:f>Sheet1!$L$2:$L$11</c:f>
              <c:numCache>
                <c:formatCode>0.0000_ </c:formatCode>
                <c:ptCount val="10"/>
                <c:pt idx="0">
                  <c:v>0.0020833325</c:v>
                </c:pt>
                <c:pt idx="1">
                  <c:v>0.002604165625</c:v>
                </c:pt>
                <c:pt idx="2">
                  <c:v>0.00325520703125</c:v>
                </c:pt>
                <c:pt idx="3">
                  <c:v>0.00312499875</c:v>
                </c:pt>
                <c:pt idx="4">
                  <c:v>0.00325520703125</c:v>
                </c:pt>
                <c:pt idx="5">
                  <c:v>0.00295138770833333</c:v>
                </c:pt>
                <c:pt idx="6">
                  <c:v>0.0023437490625</c:v>
                </c:pt>
                <c:pt idx="7">
                  <c:v>0.0020833325</c:v>
                </c:pt>
                <c:pt idx="8">
                  <c:v>0.0018229159375</c:v>
                </c:pt>
                <c:pt idx="9">
                  <c:v>0.00154842280405405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57944"/>
        <c:axId val="335763644"/>
      </c:scatterChart>
      <c:valAx>
        <c:axId val="43305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H(A/m)</a:t>
                </a:r>
              </a:p>
            </c:rich>
          </c:tx>
          <c:layout>
            <c:manualLayout>
              <c:xMode val="edge"/>
              <c:yMode val="edge"/>
              <c:x val="0.893041710388248"/>
              <c:y val="0.875321637426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763644"/>
        <c:crosses val="autoZero"/>
        <c:crossBetween val="midCat"/>
      </c:valAx>
      <c:valAx>
        <c:axId val="335763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μ=B/H</a:t>
                </a:r>
              </a:p>
            </c:rich>
          </c:tx>
          <c:layout>
            <c:manualLayout>
              <c:xMode val="edge"/>
              <c:yMode val="edge"/>
              <c:x val="0.0229538300104932"/>
              <c:y val="0.1487017543859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05794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样品二μ-H关系图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Sheet1!$J$20:$J$29</c:f>
              <c:numCache>
                <c:formatCode>General</c:formatCode>
                <c:ptCount val="10"/>
                <c:pt idx="0">
                  <c:v>24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168</c:v>
                </c:pt>
                <c:pt idx="7">
                  <c:v>240</c:v>
                </c:pt>
                <c:pt idx="8">
                  <c:v>408</c:v>
                </c:pt>
                <c:pt idx="9">
                  <c:v>624</c:v>
                </c:pt>
              </c:numCache>
            </c:numRef>
          </c:xVal>
          <c:yVal>
            <c:numRef>
              <c:f>Sheet1!$L$20:$L$29</c:f>
              <c:numCache>
                <c:formatCode>0.0000_ </c:formatCode>
                <c:ptCount val="10"/>
                <c:pt idx="0">
                  <c:v>0.00868055208333333</c:v>
                </c:pt>
                <c:pt idx="1">
                  <c:v>0.00694444166666667</c:v>
                </c:pt>
                <c:pt idx="2">
                  <c:v>0.00868055208333333</c:v>
                </c:pt>
                <c:pt idx="3">
                  <c:v>0.0112847177083333</c:v>
                </c:pt>
                <c:pt idx="4">
                  <c:v>0.00925925555555556</c:v>
                </c:pt>
                <c:pt idx="5">
                  <c:v>0.00824652447916667</c:v>
                </c:pt>
                <c:pt idx="6">
                  <c:v>0.00520833125</c:v>
                </c:pt>
                <c:pt idx="7">
                  <c:v>0.00381944291666667</c:v>
                </c:pt>
                <c:pt idx="8">
                  <c:v>0.00245097941176471</c:v>
                </c:pt>
                <c:pt idx="9">
                  <c:v>0.00173611041666667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01094"/>
        <c:axId val="150806634"/>
      </c:scatterChart>
      <c:valAx>
        <c:axId val="2301010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H(A/m)</a:t>
                </a:r>
              </a:p>
            </c:rich>
          </c:tx>
          <c:layout>
            <c:manualLayout>
              <c:xMode val="edge"/>
              <c:yMode val="edge"/>
              <c:x val="0.895140346274921"/>
              <c:y val="0.892865497076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806634"/>
        <c:crosses val="autoZero"/>
        <c:crossBetween val="midCat"/>
      </c:valAx>
      <c:valAx>
        <c:axId val="150806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μ=B/H</a:t>
                </a:r>
              </a:p>
            </c:rich>
          </c:tx>
          <c:layout>
            <c:manualLayout>
              <c:xMode val="edge"/>
              <c:yMode val="edge"/>
              <c:x val="0.0268887722980063"/>
              <c:y val="0.157590643274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10109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210820</xdr:colOff>
      <xdr:row>0</xdr:row>
      <xdr:rowOff>78740</xdr:rowOff>
    </xdr:from>
    <xdr:to>
      <xdr:col>20</xdr:col>
      <xdr:colOff>99060</xdr:colOff>
      <xdr:row>15</xdr:row>
      <xdr:rowOff>78740</xdr:rowOff>
    </xdr:to>
    <xdr:graphicFrame>
      <xdr:nvGraphicFramePr>
        <xdr:cNvPr id="2" name="图表 1"/>
        <xdr:cNvGraphicFramePr/>
      </xdr:nvGraphicFramePr>
      <xdr:xfrm>
        <a:off x="7967980" y="787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226060</xdr:colOff>
      <xdr:row>18</xdr:row>
      <xdr:rowOff>7620</xdr:rowOff>
    </xdr:from>
    <xdr:to>
      <xdr:col>20</xdr:col>
      <xdr:colOff>114300</xdr:colOff>
      <xdr:row>33</xdr:row>
      <xdr:rowOff>7620</xdr:rowOff>
    </xdr:to>
    <xdr:graphicFrame>
      <xdr:nvGraphicFramePr>
        <xdr:cNvPr id="5" name="图表 4"/>
        <xdr:cNvGraphicFramePr/>
      </xdr:nvGraphicFramePr>
      <xdr:xfrm>
        <a:off x="7983220" y="32994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263525</xdr:colOff>
      <xdr:row>0</xdr:row>
      <xdr:rowOff>92075</xdr:rowOff>
    </xdr:from>
    <xdr:to>
      <xdr:col>28</xdr:col>
      <xdr:colOff>151765</xdr:colOff>
      <xdr:row>15</xdr:row>
      <xdr:rowOff>92075</xdr:rowOff>
    </xdr:to>
    <xdr:graphicFrame>
      <xdr:nvGraphicFramePr>
        <xdr:cNvPr id="8" name="图表 7"/>
        <xdr:cNvGraphicFramePr/>
      </xdr:nvGraphicFramePr>
      <xdr:xfrm>
        <a:off x="12958445" y="92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309245</xdr:colOff>
      <xdr:row>18</xdr:row>
      <xdr:rowOff>4445</xdr:rowOff>
    </xdr:from>
    <xdr:to>
      <xdr:col>28</xdr:col>
      <xdr:colOff>197485</xdr:colOff>
      <xdr:row>33</xdr:row>
      <xdr:rowOff>4445</xdr:rowOff>
    </xdr:to>
    <xdr:graphicFrame>
      <xdr:nvGraphicFramePr>
        <xdr:cNvPr id="9" name="图表 8"/>
        <xdr:cNvGraphicFramePr/>
      </xdr:nvGraphicFramePr>
      <xdr:xfrm>
        <a:off x="13004165" y="329628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zoomScale="110" zoomScaleNormal="110" topLeftCell="A19" workbookViewId="0">
      <selection activeCell="F35" sqref="F35"/>
    </sheetView>
  </sheetViews>
  <sheetFormatPr defaultColWidth="9" defaultRowHeight="14.4"/>
  <cols>
    <col min="5" max="5" width="14.1111111111111"/>
    <col min="7" max="12" width="9" customWidth="1"/>
  </cols>
  <sheetData>
    <row r="1" spans="1:1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/>
      <c r="G1" s="1" t="s">
        <v>5</v>
      </c>
      <c r="H1" s="2" t="s">
        <v>1</v>
      </c>
      <c r="I1" s="2" t="s">
        <v>2</v>
      </c>
      <c r="J1" s="1" t="s">
        <v>3</v>
      </c>
      <c r="K1" s="1" t="s">
        <v>4</v>
      </c>
      <c r="L1" s="1" t="s">
        <v>6</v>
      </c>
    </row>
    <row r="2" spans="1:12">
      <c r="A2" s="1">
        <v>1</v>
      </c>
      <c r="B2" s="4">
        <v>3.7</v>
      </c>
      <c r="C2" s="1">
        <v>110</v>
      </c>
      <c r="D2" s="5">
        <f>B2*160</f>
        <v>592</v>
      </c>
      <c r="E2" s="6">
        <f>C2*0.008333333</f>
        <v>0.91666663</v>
      </c>
      <c r="F2" s="3"/>
      <c r="G2" s="4">
        <v>0.5</v>
      </c>
      <c r="H2" s="4">
        <v>0.5</v>
      </c>
      <c r="I2" s="1">
        <v>20</v>
      </c>
      <c r="J2" s="1">
        <f>H2*160</f>
        <v>80</v>
      </c>
      <c r="K2" s="7">
        <f>I2*0.00833333</f>
        <v>0.1666666</v>
      </c>
      <c r="L2" s="8">
        <f>K2/J2</f>
        <v>0.0020833325</v>
      </c>
    </row>
    <row r="3" spans="1:12">
      <c r="A3" s="1">
        <v>2</v>
      </c>
      <c r="B3" s="4">
        <v>2</v>
      </c>
      <c r="C3" s="1">
        <v>105</v>
      </c>
      <c r="D3" s="5">
        <f t="shared" ref="D3:D17" si="0">B3*160</f>
        <v>320</v>
      </c>
      <c r="E3" s="6">
        <f t="shared" ref="E3:E17" si="1">C3*0.008333333</f>
        <v>0.874999965</v>
      </c>
      <c r="F3" s="3"/>
      <c r="G3" s="4">
        <v>0.9</v>
      </c>
      <c r="H3" s="4">
        <v>0.7</v>
      </c>
      <c r="I3" s="1">
        <v>35</v>
      </c>
      <c r="J3" s="1">
        <f t="shared" ref="J3:J11" si="2">H3*160</f>
        <v>112</v>
      </c>
      <c r="K3" s="7">
        <f t="shared" ref="K3:K11" si="3">I3*0.00833333</f>
        <v>0.29166655</v>
      </c>
      <c r="L3" s="8">
        <f t="shared" ref="L3:L11" si="4">K3/J3</f>
        <v>0.002604165625</v>
      </c>
    </row>
    <row r="4" spans="1:12">
      <c r="A4" s="1">
        <v>3</v>
      </c>
      <c r="B4" s="4">
        <v>1</v>
      </c>
      <c r="C4" s="1">
        <v>95</v>
      </c>
      <c r="D4" s="5">
        <f t="shared" si="0"/>
        <v>160</v>
      </c>
      <c r="E4" s="6">
        <f t="shared" si="1"/>
        <v>0.791666635</v>
      </c>
      <c r="F4" s="3"/>
      <c r="G4" s="4">
        <v>1.2</v>
      </c>
      <c r="H4" s="4">
        <v>0.8</v>
      </c>
      <c r="I4" s="1">
        <v>50</v>
      </c>
      <c r="J4" s="1">
        <f t="shared" si="2"/>
        <v>128</v>
      </c>
      <c r="K4" s="7">
        <f t="shared" si="3"/>
        <v>0.4166665</v>
      </c>
      <c r="L4" s="8">
        <f t="shared" si="4"/>
        <v>0.00325520703125</v>
      </c>
    </row>
    <row r="5" spans="1:12">
      <c r="A5" s="1">
        <v>4</v>
      </c>
      <c r="B5" s="4">
        <v>0</v>
      </c>
      <c r="C5" s="1">
        <v>80</v>
      </c>
      <c r="D5" s="5">
        <f t="shared" si="0"/>
        <v>0</v>
      </c>
      <c r="E5" s="6">
        <f t="shared" si="1"/>
        <v>0.66666664</v>
      </c>
      <c r="F5" s="3"/>
      <c r="G5" s="4">
        <v>1.5</v>
      </c>
      <c r="H5" s="4">
        <v>1</v>
      </c>
      <c r="I5" s="1">
        <v>60</v>
      </c>
      <c r="J5" s="1">
        <f t="shared" si="2"/>
        <v>160</v>
      </c>
      <c r="K5" s="7">
        <f t="shared" si="3"/>
        <v>0.4999998</v>
      </c>
      <c r="L5" s="8">
        <f t="shared" si="4"/>
        <v>0.00312499875</v>
      </c>
    </row>
    <row r="6" spans="1:12">
      <c r="A6" s="1">
        <v>5</v>
      </c>
      <c r="B6" s="4">
        <v>-1</v>
      </c>
      <c r="C6" s="1">
        <v>30</v>
      </c>
      <c r="D6" s="5">
        <f t="shared" si="0"/>
        <v>-160</v>
      </c>
      <c r="E6" s="6">
        <f t="shared" si="1"/>
        <v>0.24999999</v>
      </c>
      <c r="F6" s="3"/>
      <c r="G6" s="4">
        <v>1.8</v>
      </c>
      <c r="H6" s="4">
        <v>1.2</v>
      </c>
      <c r="I6" s="1">
        <v>75</v>
      </c>
      <c r="J6" s="1">
        <f t="shared" si="2"/>
        <v>192</v>
      </c>
      <c r="K6" s="7">
        <f t="shared" si="3"/>
        <v>0.62499975</v>
      </c>
      <c r="L6" s="8">
        <f t="shared" si="4"/>
        <v>0.00325520703125</v>
      </c>
    </row>
    <row r="7" spans="1:12">
      <c r="A7" s="1">
        <v>6</v>
      </c>
      <c r="B7" s="4">
        <v>-1.2</v>
      </c>
      <c r="C7" s="1">
        <v>0</v>
      </c>
      <c r="D7" s="5">
        <f t="shared" si="0"/>
        <v>-192</v>
      </c>
      <c r="E7" s="6">
        <f t="shared" si="1"/>
        <v>0</v>
      </c>
      <c r="F7" s="3"/>
      <c r="G7" s="4">
        <v>2.1</v>
      </c>
      <c r="H7" s="4">
        <v>1.5</v>
      </c>
      <c r="I7" s="1">
        <v>85</v>
      </c>
      <c r="J7" s="1">
        <f t="shared" si="2"/>
        <v>240</v>
      </c>
      <c r="K7" s="7">
        <f t="shared" si="3"/>
        <v>0.70833305</v>
      </c>
      <c r="L7" s="8">
        <f t="shared" si="4"/>
        <v>0.00295138770833333</v>
      </c>
    </row>
    <row r="8" spans="1:12">
      <c r="A8" s="1">
        <v>7</v>
      </c>
      <c r="B8" s="4">
        <v>-1.6</v>
      </c>
      <c r="C8" s="1">
        <v>-50</v>
      </c>
      <c r="D8" s="5">
        <f t="shared" si="0"/>
        <v>-256</v>
      </c>
      <c r="E8" s="6">
        <f t="shared" si="1"/>
        <v>-0.41666665</v>
      </c>
      <c r="F8" s="3"/>
      <c r="G8" s="4">
        <v>2.4</v>
      </c>
      <c r="H8" s="4">
        <v>2</v>
      </c>
      <c r="I8" s="1">
        <v>90</v>
      </c>
      <c r="J8" s="1">
        <f t="shared" si="2"/>
        <v>320</v>
      </c>
      <c r="K8" s="7">
        <f t="shared" si="3"/>
        <v>0.7499997</v>
      </c>
      <c r="L8" s="8">
        <f t="shared" si="4"/>
        <v>0.0023437490625</v>
      </c>
    </row>
    <row r="9" spans="1:12">
      <c r="A9" s="1">
        <v>8</v>
      </c>
      <c r="B9" s="4">
        <v>-2</v>
      </c>
      <c r="C9" s="1">
        <v>-85</v>
      </c>
      <c r="D9" s="5">
        <f t="shared" si="0"/>
        <v>-320</v>
      </c>
      <c r="E9" s="6">
        <f t="shared" si="1"/>
        <v>-0.708333305</v>
      </c>
      <c r="F9" s="3"/>
      <c r="G9" s="4">
        <v>2.7</v>
      </c>
      <c r="H9" s="4">
        <v>2.5</v>
      </c>
      <c r="I9" s="1">
        <v>100</v>
      </c>
      <c r="J9" s="1">
        <f t="shared" si="2"/>
        <v>400</v>
      </c>
      <c r="K9" s="7">
        <f t="shared" si="3"/>
        <v>0.833333</v>
      </c>
      <c r="L9" s="8">
        <f t="shared" si="4"/>
        <v>0.0020833325</v>
      </c>
    </row>
    <row r="10" spans="1:12">
      <c r="A10" s="1">
        <v>9</v>
      </c>
      <c r="B10" s="4">
        <v>-3.7</v>
      </c>
      <c r="C10" s="1">
        <v>-110</v>
      </c>
      <c r="D10" s="5">
        <f t="shared" si="0"/>
        <v>-592</v>
      </c>
      <c r="E10" s="6">
        <f t="shared" si="1"/>
        <v>-0.91666663</v>
      </c>
      <c r="F10" s="3"/>
      <c r="G10" s="4">
        <v>3</v>
      </c>
      <c r="H10" s="4">
        <v>3</v>
      </c>
      <c r="I10" s="1">
        <v>105</v>
      </c>
      <c r="J10" s="1">
        <f t="shared" si="2"/>
        <v>480</v>
      </c>
      <c r="K10" s="7">
        <f t="shared" si="3"/>
        <v>0.87499965</v>
      </c>
      <c r="L10" s="8">
        <f t="shared" si="4"/>
        <v>0.0018229159375</v>
      </c>
    </row>
    <row r="11" spans="1:12">
      <c r="A11" s="1">
        <v>10</v>
      </c>
      <c r="B11" s="4">
        <v>-2</v>
      </c>
      <c r="C11" s="1">
        <v>-105</v>
      </c>
      <c r="D11" s="5">
        <f t="shared" si="0"/>
        <v>-320</v>
      </c>
      <c r="E11" s="6">
        <f t="shared" si="1"/>
        <v>-0.874999965</v>
      </c>
      <c r="F11" s="3"/>
      <c r="G11" s="4">
        <v>3.5</v>
      </c>
      <c r="H11" s="4">
        <v>3.7</v>
      </c>
      <c r="I11" s="1">
        <v>110</v>
      </c>
      <c r="J11" s="1">
        <f t="shared" si="2"/>
        <v>592</v>
      </c>
      <c r="K11" s="7">
        <f t="shared" si="3"/>
        <v>0.9166663</v>
      </c>
      <c r="L11" s="8">
        <f t="shared" si="4"/>
        <v>0.00154842280405405</v>
      </c>
    </row>
    <row r="12" spans="1:11">
      <c r="A12" s="1">
        <v>11</v>
      </c>
      <c r="B12" s="4">
        <v>-1</v>
      </c>
      <c r="C12" s="1">
        <v>-95</v>
      </c>
      <c r="D12" s="5">
        <f t="shared" si="0"/>
        <v>-160</v>
      </c>
      <c r="E12" s="6">
        <f t="shared" si="1"/>
        <v>-0.791666635</v>
      </c>
      <c r="F12" s="3"/>
      <c r="G12" s="3"/>
      <c r="H12" s="3"/>
      <c r="I12" s="3"/>
      <c r="J12" s="3"/>
      <c r="K12" s="3"/>
    </row>
    <row r="13" spans="1:11">
      <c r="A13" s="1">
        <v>12</v>
      </c>
      <c r="B13" s="4">
        <v>0</v>
      </c>
      <c r="C13" s="1">
        <v>-80</v>
      </c>
      <c r="D13" s="5">
        <f t="shared" si="0"/>
        <v>0</v>
      </c>
      <c r="E13" s="6">
        <f t="shared" si="1"/>
        <v>-0.66666664</v>
      </c>
      <c r="F13" s="3"/>
      <c r="G13" s="3"/>
      <c r="H13" s="3"/>
      <c r="I13" s="3"/>
      <c r="J13" s="3"/>
      <c r="K13" s="3"/>
    </row>
    <row r="14" spans="1:11">
      <c r="A14" s="1">
        <v>13</v>
      </c>
      <c r="B14" s="4">
        <v>1</v>
      </c>
      <c r="C14" s="1">
        <v>-30</v>
      </c>
      <c r="D14" s="5">
        <f t="shared" si="0"/>
        <v>160</v>
      </c>
      <c r="E14" s="6">
        <f t="shared" si="1"/>
        <v>-0.24999999</v>
      </c>
      <c r="F14" s="3"/>
      <c r="G14" s="3"/>
      <c r="H14" s="3"/>
      <c r="I14" s="3"/>
      <c r="J14" s="3"/>
      <c r="K14" s="3"/>
    </row>
    <row r="15" spans="1:11">
      <c r="A15" s="1">
        <v>14</v>
      </c>
      <c r="B15" s="4">
        <v>1.2</v>
      </c>
      <c r="C15" s="1">
        <v>0</v>
      </c>
      <c r="D15" s="5">
        <f t="shared" si="0"/>
        <v>192</v>
      </c>
      <c r="E15" s="6">
        <f t="shared" si="1"/>
        <v>0</v>
      </c>
      <c r="F15" s="3"/>
      <c r="G15" s="3"/>
      <c r="H15" s="3"/>
      <c r="I15" s="3"/>
      <c r="J15" s="3"/>
      <c r="K15" s="3"/>
    </row>
    <row r="16" spans="1:11">
      <c r="A16" s="1">
        <v>15</v>
      </c>
      <c r="B16" s="4">
        <v>1.6</v>
      </c>
      <c r="C16" s="1">
        <v>50</v>
      </c>
      <c r="D16" s="5">
        <f t="shared" si="0"/>
        <v>256</v>
      </c>
      <c r="E16" s="6">
        <f t="shared" si="1"/>
        <v>0.41666665</v>
      </c>
      <c r="F16" s="3"/>
      <c r="G16" s="3"/>
      <c r="H16" s="3"/>
      <c r="I16" s="3"/>
      <c r="J16" s="3"/>
      <c r="K16" s="3"/>
    </row>
    <row r="17" spans="1:11">
      <c r="A17" s="1">
        <v>16</v>
      </c>
      <c r="B17" s="4">
        <v>2</v>
      </c>
      <c r="C17" s="1">
        <v>85</v>
      </c>
      <c r="D17" s="5">
        <f t="shared" si="0"/>
        <v>320</v>
      </c>
      <c r="E17" s="6">
        <f t="shared" si="1"/>
        <v>0.708333305</v>
      </c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2">
      <c r="A19" s="1" t="s">
        <v>7</v>
      </c>
      <c r="B19" s="2" t="s">
        <v>1</v>
      </c>
      <c r="C19" s="2" t="s">
        <v>2</v>
      </c>
      <c r="D19" s="1" t="s">
        <v>3</v>
      </c>
      <c r="E19" s="1" t="s">
        <v>4</v>
      </c>
      <c r="F19" s="3"/>
      <c r="G19" s="1" t="s">
        <v>5</v>
      </c>
      <c r="H19" s="2" t="s">
        <v>1</v>
      </c>
      <c r="I19" s="2" t="s">
        <v>2</v>
      </c>
      <c r="J19" s="1" t="s">
        <v>3</v>
      </c>
      <c r="K19" s="1" t="s">
        <v>4</v>
      </c>
      <c r="L19" s="1" t="s">
        <v>6</v>
      </c>
    </row>
    <row r="20" spans="1:12">
      <c r="A20" s="1">
        <v>1</v>
      </c>
      <c r="B20" s="4">
        <v>2.6</v>
      </c>
      <c r="C20" s="1">
        <v>130</v>
      </c>
      <c r="D20" s="5">
        <f>B20*240</f>
        <v>624</v>
      </c>
      <c r="E20" s="6">
        <f t="shared" ref="E20:E35" si="5">C20*0.008333333</f>
        <v>1.08333329</v>
      </c>
      <c r="F20" s="3"/>
      <c r="G20" s="4">
        <v>0.5</v>
      </c>
      <c r="H20" s="4">
        <v>0.1</v>
      </c>
      <c r="I20" s="1">
        <v>25</v>
      </c>
      <c r="J20" s="1">
        <f>H20*240</f>
        <v>24</v>
      </c>
      <c r="K20" s="7">
        <f t="shared" ref="K20:K29" si="6">I20*0.00833333</f>
        <v>0.20833325</v>
      </c>
      <c r="L20" s="8">
        <f t="shared" ref="L20:L29" si="7">K20/J20</f>
        <v>0.00868055208333333</v>
      </c>
    </row>
    <row r="21" spans="1:12">
      <c r="A21" s="1">
        <v>2</v>
      </c>
      <c r="B21" s="4">
        <v>2</v>
      </c>
      <c r="C21" s="1">
        <v>125</v>
      </c>
      <c r="D21" s="5">
        <f t="shared" ref="D21:D35" si="8">B21*240</f>
        <v>480</v>
      </c>
      <c r="E21" s="6">
        <f t="shared" si="5"/>
        <v>1.041666625</v>
      </c>
      <c r="F21" s="3"/>
      <c r="G21" s="4">
        <v>0.9</v>
      </c>
      <c r="H21" s="4">
        <v>0.2</v>
      </c>
      <c r="I21" s="1">
        <v>40</v>
      </c>
      <c r="J21" s="1">
        <f t="shared" ref="J21:J29" si="9">H21*240</f>
        <v>48</v>
      </c>
      <c r="K21" s="7">
        <f t="shared" si="6"/>
        <v>0.3333332</v>
      </c>
      <c r="L21" s="8">
        <f t="shared" si="7"/>
        <v>0.00694444166666667</v>
      </c>
    </row>
    <row r="22" spans="1:12">
      <c r="A22" s="1">
        <v>3</v>
      </c>
      <c r="B22" s="4">
        <v>1</v>
      </c>
      <c r="C22" s="1">
        <v>110</v>
      </c>
      <c r="D22" s="5">
        <f t="shared" si="8"/>
        <v>240</v>
      </c>
      <c r="E22" s="6">
        <f t="shared" si="5"/>
        <v>0.91666663</v>
      </c>
      <c r="F22" s="3"/>
      <c r="G22" s="4">
        <v>1.2</v>
      </c>
      <c r="H22" s="4">
        <v>0.2</v>
      </c>
      <c r="I22" s="1">
        <v>50</v>
      </c>
      <c r="J22" s="1">
        <f t="shared" si="9"/>
        <v>48</v>
      </c>
      <c r="K22" s="7">
        <f t="shared" si="6"/>
        <v>0.4166665</v>
      </c>
      <c r="L22" s="8">
        <f t="shared" si="7"/>
        <v>0.00868055208333333</v>
      </c>
    </row>
    <row r="23" spans="1:12">
      <c r="A23" s="1">
        <v>4</v>
      </c>
      <c r="B23" s="4">
        <v>0.3</v>
      </c>
      <c r="C23" s="1">
        <v>100</v>
      </c>
      <c r="D23" s="5">
        <f t="shared" si="8"/>
        <v>72</v>
      </c>
      <c r="E23" s="6">
        <f t="shared" si="5"/>
        <v>0.8333333</v>
      </c>
      <c r="F23" s="3"/>
      <c r="G23" s="4">
        <v>1.5</v>
      </c>
      <c r="H23" s="4">
        <v>0.2</v>
      </c>
      <c r="I23" s="1">
        <v>65</v>
      </c>
      <c r="J23" s="1">
        <f t="shared" si="9"/>
        <v>48</v>
      </c>
      <c r="K23" s="7">
        <f t="shared" si="6"/>
        <v>0.54166645</v>
      </c>
      <c r="L23" s="8">
        <f t="shared" si="7"/>
        <v>0.0112847177083333</v>
      </c>
    </row>
    <row r="24" spans="1:12">
      <c r="A24" s="1">
        <v>5</v>
      </c>
      <c r="B24" s="4">
        <v>0</v>
      </c>
      <c r="C24" s="1">
        <v>85</v>
      </c>
      <c r="D24" s="5">
        <f t="shared" si="8"/>
        <v>0</v>
      </c>
      <c r="E24" s="6">
        <f t="shared" si="5"/>
        <v>0.708333305</v>
      </c>
      <c r="F24" s="3"/>
      <c r="G24" s="4">
        <v>1.8</v>
      </c>
      <c r="H24" s="4">
        <v>0.3</v>
      </c>
      <c r="I24" s="1">
        <v>80</v>
      </c>
      <c r="J24" s="1">
        <f t="shared" si="9"/>
        <v>72</v>
      </c>
      <c r="K24" s="7">
        <f t="shared" si="6"/>
        <v>0.6666664</v>
      </c>
      <c r="L24" s="8">
        <f t="shared" si="7"/>
        <v>0.00925925555555556</v>
      </c>
    </row>
    <row r="25" spans="1:12">
      <c r="A25" s="1">
        <v>6</v>
      </c>
      <c r="B25" s="4">
        <v>-0.2</v>
      </c>
      <c r="C25" s="1">
        <v>50</v>
      </c>
      <c r="D25" s="5">
        <f t="shared" si="8"/>
        <v>-48</v>
      </c>
      <c r="E25" s="6">
        <f t="shared" si="5"/>
        <v>0.41666665</v>
      </c>
      <c r="F25" s="3"/>
      <c r="G25" s="4">
        <v>2.1</v>
      </c>
      <c r="H25" s="4">
        <v>0.4</v>
      </c>
      <c r="I25" s="1">
        <v>95</v>
      </c>
      <c r="J25" s="1">
        <f t="shared" si="9"/>
        <v>96</v>
      </c>
      <c r="K25" s="7">
        <f t="shared" si="6"/>
        <v>0.79166635</v>
      </c>
      <c r="L25" s="8">
        <f t="shared" si="7"/>
        <v>0.00824652447916667</v>
      </c>
    </row>
    <row r="26" spans="1:12">
      <c r="A26" s="1">
        <v>7</v>
      </c>
      <c r="B26" s="4">
        <v>-0.3</v>
      </c>
      <c r="C26" s="1">
        <v>0</v>
      </c>
      <c r="D26" s="5">
        <f t="shared" si="8"/>
        <v>-72</v>
      </c>
      <c r="E26" s="6">
        <f t="shared" si="5"/>
        <v>0</v>
      </c>
      <c r="F26" s="3"/>
      <c r="G26" s="4">
        <v>2.4</v>
      </c>
      <c r="H26" s="4">
        <v>0.7</v>
      </c>
      <c r="I26" s="1">
        <v>105</v>
      </c>
      <c r="J26" s="1">
        <f t="shared" si="9"/>
        <v>168</v>
      </c>
      <c r="K26" s="7">
        <f t="shared" si="6"/>
        <v>0.87499965</v>
      </c>
      <c r="L26" s="8">
        <f t="shared" si="7"/>
        <v>0.00520833125</v>
      </c>
    </row>
    <row r="27" spans="1:12">
      <c r="A27" s="1">
        <v>8</v>
      </c>
      <c r="B27" s="4">
        <v>-0.4</v>
      </c>
      <c r="C27" s="1">
        <v>-50</v>
      </c>
      <c r="D27" s="5">
        <f t="shared" si="8"/>
        <v>-96</v>
      </c>
      <c r="E27" s="6">
        <f t="shared" si="5"/>
        <v>-0.41666665</v>
      </c>
      <c r="F27" s="3"/>
      <c r="G27" s="4">
        <v>2.7</v>
      </c>
      <c r="H27" s="4">
        <v>1</v>
      </c>
      <c r="I27" s="1">
        <v>110</v>
      </c>
      <c r="J27" s="1">
        <f t="shared" si="9"/>
        <v>240</v>
      </c>
      <c r="K27" s="7">
        <f t="shared" si="6"/>
        <v>0.9166663</v>
      </c>
      <c r="L27" s="8">
        <f t="shared" si="7"/>
        <v>0.00381944291666667</v>
      </c>
    </row>
    <row r="28" spans="1:12">
      <c r="A28" s="1">
        <v>9</v>
      </c>
      <c r="B28" s="4">
        <v>-1</v>
      </c>
      <c r="C28" s="1">
        <v>-110</v>
      </c>
      <c r="D28" s="5">
        <f t="shared" si="8"/>
        <v>-240</v>
      </c>
      <c r="E28" s="6">
        <f t="shared" si="5"/>
        <v>-0.91666663</v>
      </c>
      <c r="F28" s="3"/>
      <c r="G28" s="4">
        <v>3</v>
      </c>
      <c r="H28" s="4">
        <v>1.7</v>
      </c>
      <c r="I28" s="1">
        <v>120</v>
      </c>
      <c r="J28" s="1">
        <f t="shared" si="9"/>
        <v>408</v>
      </c>
      <c r="K28" s="7">
        <f t="shared" si="6"/>
        <v>0.9999996</v>
      </c>
      <c r="L28" s="8">
        <f t="shared" si="7"/>
        <v>0.00245097941176471</v>
      </c>
    </row>
    <row r="29" spans="1:12">
      <c r="A29" s="1">
        <v>10</v>
      </c>
      <c r="B29" s="4">
        <v>-2</v>
      </c>
      <c r="C29" s="1">
        <v>-125</v>
      </c>
      <c r="D29" s="5">
        <f t="shared" si="8"/>
        <v>-480</v>
      </c>
      <c r="E29" s="6">
        <f t="shared" si="5"/>
        <v>-1.041666625</v>
      </c>
      <c r="G29" s="4">
        <v>3.5</v>
      </c>
      <c r="H29" s="4">
        <v>2.6</v>
      </c>
      <c r="I29" s="1">
        <v>130</v>
      </c>
      <c r="J29" s="1">
        <f t="shared" si="9"/>
        <v>624</v>
      </c>
      <c r="K29" s="7">
        <f t="shared" si="6"/>
        <v>1.0833329</v>
      </c>
      <c r="L29" s="8">
        <f t="shared" si="7"/>
        <v>0.00173611041666667</v>
      </c>
    </row>
    <row r="30" spans="1:5">
      <c r="A30" s="1">
        <v>11</v>
      </c>
      <c r="B30" s="4">
        <v>-2.6</v>
      </c>
      <c r="C30" s="1">
        <v>-130</v>
      </c>
      <c r="D30" s="5">
        <f t="shared" si="8"/>
        <v>-624</v>
      </c>
      <c r="E30" s="6">
        <f t="shared" si="5"/>
        <v>-1.08333329</v>
      </c>
    </row>
    <row r="31" spans="1:5">
      <c r="A31" s="1">
        <v>12</v>
      </c>
      <c r="B31" s="4">
        <v>-0.3</v>
      </c>
      <c r="C31" s="1">
        <v>-100</v>
      </c>
      <c r="D31" s="5">
        <f t="shared" si="8"/>
        <v>-72</v>
      </c>
      <c r="E31" s="6">
        <f t="shared" si="5"/>
        <v>-0.8333333</v>
      </c>
    </row>
    <row r="32" spans="1:5">
      <c r="A32" s="1">
        <v>13</v>
      </c>
      <c r="B32" s="4">
        <v>0</v>
      </c>
      <c r="C32" s="1">
        <v>-85</v>
      </c>
      <c r="D32" s="5">
        <f t="shared" si="8"/>
        <v>0</v>
      </c>
      <c r="E32" s="6">
        <f t="shared" si="5"/>
        <v>-0.708333305</v>
      </c>
    </row>
    <row r="33" spans="1:5">
      <c r="A33" s="1">
        <v>14</v>
      </c>
      <c r="B33" s="4">
        <v>0.2</v>
      </c>
      <c r="C33" s="1">
        <v>-50</v>
      </c>
      <c r="D33" s="5">
        <f t="shared" si="8"/>
        <v>48</v>
      </c>
      <c r="E33" s="6">
        <f t="shared" si="5"/>
        <v>-0.41666665</v>
      </c>
    </row>
    <row r="34" spans="1:5">
      <c r="A34" s="1">
        <v>15</v>
      </c>
      <c r="B34" s="4">
        <v>0.3</v>
      </c>
      <c r="C34" s="1">
        <v>0</v>
      </c>
      <c r="D34" s="5">
        <f t="shared" si="8"/>
        <v>72</v>
      </c>
      <c r="E34" s="6">
        <f t="shared" si="5"/>
        <v>0</v>
      </c>
    </row>
    <row r="35" spans="1:5">
      <c r="A35" s="1">
        <v>16</v>
      </c>
      <c r="B35" s="4">
        <v>0.4</v>
      </c>
      <c r="C35" s="1">
        <v>50</v>
      </c>
      <c r="D35" s="5">
        <f t="shared" si="8"/>
        <v>96</v>
      </c>
      <c r="E35" s="6">
        <f t="shared" si="5"/>
        <v>0.41666665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陈奕林</dc:creator>
  <cp:lastModifiedBy>漱毓</cp:lastModifiedBy>
  <dcterms:created xsi:type="dcterms:W3CDTF">2023-05-12T11:15:00Z</dcterms:created>
  <dcterms:modified xsi:type="dcterms:W3CDTF">2023-11-21T11:52:15Z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