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defaultThemeVersion="202300"/>
  <xr:revisionPtr revIDLastSave="0" documentId="13_ncr:1000001_{51BF6775-DC47-D142-B5B2-B844824FC90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Q10" i="1"/>
  <c r="P10" i="1"/>
  <c r="Q9" i="1"/>
  <c r="P9" i="1"/>
  <c r="F9" i="1"/>
  <c r="E9" i="1"/>
  <c r="Q8" i="1"/>
  <c r="P8" i="1"/>
  <c r="E8" i="1"/>
  <c r="M7" i="1"/>
  <c r="R3" i="1"/>
  <c r="R2" i="1"/>
  <c r="S2" i="1"/>
  <c r="S3" i="1"/>
  <c r="R4" i="1"/>
  <c r="S4" i="1"/>
  <c r="R5" i="1"/>
  <c r="S5" i="1"/>
  <c r="S1" i="1"/>
  <c r="R1" i="1"/>
  <c r="Q6" i="1"/>
  <c r="Q2" i="1"/>
  <c r="Q3" i="1"/>
  <c r="Q4" i="1"/>
  <c r="Q5" i="1"/>
  <c r="P6" i="1"/>
  <c r="P2" i="1"/>
  <c r="P3" i="1"/>
  <c r="P4" i="1"/>
  <c r="P5" i="1"/>
  <c r="Q1" i="1"/>
  <c r="P1" i="1"/>
  <c r="E10" i="1"/>
  <c r="F10" i="1"/>
  <c r="B11" i="1"/>
  <c r="J2" i="1"/>
  <c r="J3" i="1"/>
  <c r="J4" i="1"/>
  <c r="J5" i="1"/>
  <c r="J1" i="1"/>
  <c r="I2" i="1"/>
  <c r="I3" i="1"/>
  <c r="I4" i="1"/>
  <c r="I5" i="1"/>
  <c r="I1" i="1"/>
  <c r="F8" i="1"/>
  <c r="H2" i="1"/>
  <c r="B7" i="1"/>
  <c r="E6" i="1"/>
  <c r="F6" i="1"/>
  <c r="H1" i="1"/>
  <c r="E2" i="1"/>
  <c r="E3" i="1"/>
  <c r="E4" i="1"/>
  <c r="E5" i="1"/>
  <c r="E1" i="1"/>
  <c r="F2" i="1"/>
  <c r="F3" i="1"/>
  <c r="F4" i="1"/>
  <c r="F5" i="1"/>
  <c r="F1" i="1"/>
</calcChain>
</file>

<file path=xl/sharedStrings.xml><?xml version="1.0" encoding="utf-8"?>
<sst xmlns="http://schemas.openxmlformats.org/spreadsheetml/2006/main" count="13" uniqueCount="10">
  <si>
    <t>lambda=</t>
  </si>
  <si>
    <t>R=</t>
  </si>
  <si>
    <t>A</t>
  </si>
  <si>
    <t>B</t>
  </si>
  <si>
    <t>C</t>
  </si>
  <si>
    <t>Delta=</t>
  </si>
  <si>
    <t>u(R)=</t>
  </si>
  <si>
    <t>D=</t>
  </si>
  <si>
    <t>u(D)=</t>
  </si>
  <si>
    <t>Delta 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</si>
</sst>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E6C5-7036-EC4B-98C7-DD6A3CF39B72}">
  <dimension ref="A1:U11"/>
  <sheetViews>
    <sheetView tabSelected="1" topLeftCell="H3" zoomScaleNormal="80" zoomScaleSheetLayoutView="100" workbookViewId="0">
      <selection activeCell="M12" sqref="M12"/>
    </sheetView>
  </sheetViews>
  <sheetFormatPr defaultRowHeight="13.5" x14ac:dyDescent="0.15"/>
  <cols>
    <col min="2" max="2" width="11.515625" bestFit="1" customWidth="1"/>
    <col min="5" max="6" width="11.515625" bestFit="1" customWidth="1"/>
    <col min="8" max="8" width="9.4453125" bestFit="1" customWidth="1"/>
    <col min="9" max="9" width="11.12890625" bestFit="1" customWidth="1"/>
    <col min="13" max="13" width="11.515625" bestFit="1" customWidth="1"/>
    <col min="16" max="16" width="11.515625" bestFit="1" customWidth="1"/>
    <col min="18" max="18" width="11.515625" bestFit="1" customWidth="1"/>
    <col min="19" max="19" width="10.3515625" bestFit="1" customWidth="1"/>
  </cols>
  <sheetData>
    <row r="1" spans="1:21" x14ac:dyDescent="0.15">
      <c r="A1">
        <v>22.295999999999999</v>
      </c>
      <c r="B1">
        <v>23.654</v>
      </c>
      <c r="C1">
        <v>26.512</v>
      </c>
      <c r="D1">
        <v>27.847999999999999</v>
      </c>
      <c r="E1">
        <f>ABS(A1-D1)</f>
        <v>5.5519999999999996</v>
      </c>
      <c r="F1">
        <f>ABS(B1-C1)</f>
        <v>2.8580000000000005</v>
      </c>
      <c r="G1" s="1" t="s">
        <v>0</v>
      </c>
      <c r="H1">
        <f>589.3/1000000000</f>
        <v>5.8929999999999991E-7</v>
      </c>
      <c r="I1">
        <f>POWER((E1-$E$6)/1000,2)</f>
        <v>2.9159999999998371E-11</v>
      </c>
      <c r="J1">
        <f>POWER((F1-$F$6)/1000,2)</f>
        <v>1.439999999998617E-12</v>
      </c>
      <c r="L1">
        <v>28.321000000000002</v>
      </c>
      <c r="M1">
        <v>36.389000000000003</v>
      </c>
      <c r="N1">
        <v>10.987</v>
      </c>
      <c r="O1">
        <v>40.064</v>
      </c>
      <c r="P1">
        <f>M1-L1</f>
        <v>8.0680000000000014</v>
      </c>
      <c r="Q1">
        <f>O1-N1</f>
        <v>29.076999999999998</v>
      </c>
      <c r="R1">
        <f>POWER((P1-$P$6)/1000,2)</f>
        <v>1.0995855999999991E-7</v>
      </c>
      <c r="S1">
        <f>POWER((Q1-$Q$6)/1000,2)</f>
        <v>3.3124000000000784E-10</v>
      </c>
      <c r="T1" s="1" t="s">
        <v>9</v>
      </c>
      <c r="U1">
        <v>30</v>
      </c>
    </row>
    <row r="2" spans="1:21" x14ac:dyDescent="0.15">
      <c r="A2">
        <v>22.303000000000001</v>
      </c>
      <c r="B2">
        <v>23.646000000000001</v>
      </c>
      <c r="C2">
        <v>26.501000000000001</v>
      </c>
      <c r="D2">
        <v>27.85</v>
      </c>
      <c r="E2">
        <f t="shared" ref="E2:E5" si="0">ABS(A2-D2)</f>
        <v>5.5470000000000006</v>
      </c>
      <c r="F2">
        <f t="shared" ref="F2:F5" si="1">ABS(B2-C2)</f>
        <v>2.8550000000000004</v>
      </c>
      <c r="G2" s="1" t="s">
        <v>5</v>
      </c>
      <c r="H2">
        <f>0.005/1000000000</f>
        <v>5.0000000000000005E-12</v>
      </c>
      <c r="I2">
        <f t="shared" ref="I2:I5" si="2">POWER((E2-$E$6)/1000,2)</f>
        <v>1.6000000000067529E-13</v>
      </c>
      <c r="J2">
        <f t="shared" ref="J2:J5" si="3">POWER((F2-$F$6)/1000,2)</f>
        <v>1.7639999999996113E-11</v>
      </c>
      <c r="L2">
        <v>19.768999999999998</v>
      </c>
      <c r="M2">
        <v>28.321000000000002</v>
      </c>
      <c r="N2">
        <v>10.972</v>
      </c>
      <c r="O2">
        <v>40.085999999999999</v>
      </c>
      <c r="P2">
        <f t="shared" ref="P2:P5" si="4">M2-L2</f>
        <v>8.5520000000000032</v>
      </c>
      <c r="Q2">
        <f t="shared" ref="Q2:Q5" si="5">O2-N2</f>
        <v>29.113999999999997</v>
      </c>
      <c r="R2">
        <f t="shared" ref="R2:R5" si="6">POWER((P2-$P$6)/1000,2)</f>
        <v>2.3225760000000568E-8</v>
      </c>
      <c r="S2">
        <f t="shared" ref="S2:S5" si="7">POWER((Q2-$Q$6)/1000,2)</f>
        <v>3.5343999999995551E-10</v>
      </c>
    </row>
    <row r="3" spans="1:21" x14ac:dyDescent="0.15">
      <c r="A3">
        <v>22.305</v>
      </c>
      <c r="B3">
        <v>23.649000000000001</v>
      </c>
      <c r="C3">
        <v>26.507999999999999</v>
      </c>
      <c r="D3">
        <v>27.841999999999999</v>
      </c>
      <c r="E3">
        <f t="shared" si="0"/>
        <v>5.536999999999999</v>
      </c>
      <c r="F3">
        <f t="shared" si="1"/>
        <v>2.8589999999999982</v>
      </c>
      <c r="I3">
        <f t="shared" si="2"/>
        <v>9.2160000000013812E-11</v>
      </c>
      <c r="J3">
        <f t="shared" si="3"/>
        <v>4.0000000000701733E-14</v>
      </c>
      <c r="L3">
        <v>11.146000000000001</v>
      </c>
      <c r="M3">
        <v>19.768999999999998</v>
      </c>
      <c r="N3">
        <v>10.978</v>
      </c>
      <c r="O3">
        <v>40.082000000000001</v>
      </c>
      <c r="P3">
        <f t="shared" si="4"/>
        <v>8.6229999999999976</v>
      </c>
      <c r="Q3">
        <f t="shared" si="5"/>
        <v>29.103999999999999</v>
      </c>
      <c r="R3">
        <f>POWER((P3-$P$6)/1000,2)</f>
        <v>4.990755999999833E-8</v>
      </c>
      <c r="S3">
        <f t="shared" si="7"/>
        <v>7.7440000000014197E-11</v>
      </c>
    </row>
    <row r="4" spans="1:21" x14ac:dyDescent="0.15">
      <c r="A4">
        <v>22.298999999999999</v>
      </c>
      <c r="B4">
        <v>23.648</v>
      </c>
      <c r="C4">
        <v>26.506</v>
      </c>
      <c r="D4">
        <v>27.844999999999999</v>
      </c>
      <c r="E4">
        <f t="shared" si="0"/>
        <v>5.5459999999999994</v>
      </c>
      <c r="F4">
        <f t="shared" si="1"/>
        <v>2.8580000000000005</v>
      </c>
      <c r="I4">
        <f t="shared" si="2"/>
        <v>3.6000000000045356E-13</v>
      </c>
      <c r="J4">
        <f t="shared" si="3"/>
        <v>1.439999999998617E-12</v>
      </c>
      <c r="L4">
        <v>24.315000000000001</v>
      </c>
      <c r="M4">
        <v>32.636000000000003</v>
      </c>
      <c r="N4">
        <v>10.989000000000001</v>
      </c>
      <c r="O4">
        <v>40.076000000000001</v>
      </c>
      <c r="P4">
        <f t="shared" si="4"/>
        <v>8.3210000000000015</v>
      </c>
      <c r="Q4">
        <f t="shared" si="5"/>
        <v>29.087</v>
      </c>
      <c r="R4">
        <f t="shared" si="6"/>
        <v>6.1779599999999657E-9</v>
      </c>
      <c r="S4">
        <f t="shared" si="7"/>
        <v>6.7239999999977904E-11</v>
      </c>
    </row>
    <row r="5" spans="1:21" x14ac:dyDescent="0.15">
      <c r="A5">
        <v>22.300999999999998</v>
      </c>
      <c r="B5">
        <v>23.652000000000001</v>
      </c>
      <c r="C5">
        <v>26.518000000000001</v>
      </c>
      <c r="D5">
        <v>27.852</v>
      </c>
      <c r="E5">
        <f t="shared" si="0"/>
        <v>5.5510000000000019</v>
      </c>
      <c r="F5">
        <f t="shared" si="1"/>
        <v>2.8659999999999997</v>
      </c>
      <c r="I5">
        <f t="shared" si="2"/>
        <v>1.9360000000019182E-11</v>
      </c>
      <c r="J5">
        <f t="shared" si="3"/>
        <v>4.6239999999995858E-11</v>
      </c>
      <c r="L5">
        <v>15.881</v>
      </c>
      <c r="M5">
        <v>24.315000000000001</v>
      </c>
      <c r="N5">
        <v>10.975</v>
      </c>
      <c r="O5">
        <v>40.069000000000003</v>
      </c>
      <c r="P5">
        <f t="shared" si="4"/>
        <v>8.4340000000000011</v>
      </c>
      <c r="Q5">
        <f t="shared" si="5"/>
        <v>29.094000000000001</v>
      </c>
      <c r="R5">
        <f t="shared" si="6"/>
        <v>1.1833599999999838E-9</v>
      </c>
      <c r="S5">
        <f t="shared" si="7"/>
        <v>1.4399999999932878E-12</v>
      </c>
    </row>
    <row r="6" spans="1:21" x14ac:dyDescent="0.15">
      <c r="E6">
        <f>AVERAGE(E1:E5)</f>
        <v>5.5465999999999998</v>
      </c>
      <c r="F6">
        <f>AVERAGE(F1:F5)</f>
        <v>2.8592</v>
      </c>
      <c r="P6">
        <f>AVERAGE(P1:P5)</f>
        <v>8.3996000000000013</v>
      </c>
      <c r="Q6">
        <f>AVERAGE(Q1:Q5)</f>
        <v>29.095199999999998</v>
      </c>
    </row>
    <row r="7" spans="1:21" x14ac:dyDescent="0.15">
      <c r="A7" s="1" t="s">
        <v>1</v>
      </c>
      <c r="B7">
        <f>(POWER(E6/1000,2)-POWER(F6/1000,2))/(4*10*H1)</f>
        <v>0.95832966740200243</v>
      </c>
      <c r="L7" s="1" t="s">
        <v>7</v>
      </c>
      <c r="M7">
        <f>(Q6*H1*U1)/(2*P6)</f>
        <v>3.0618960474308293E-5</v>
      </c>
    </row>
    <row r="8" spans="1:21" x14ac:dyDescent="0.15">
      <c r="A8" t="s">
        <v>2</v>
      </c>
      <c r="E8">
        <f>SQRT(SUM(I1:I5)/20)</f>
        <v>2.6570660511175899E-6</v>
      </c>
      <c r="F8">
        <f>SQRT(SUM(J1:J5)/20)</f>
        <v>1.8275666882495685E-6</v>
      </c>
      <c r="L8" t="s">
        <v>2</v>
      </c>
      <c r="P8">
        <f>SQRT(SUM(R1:R5)/20)</f>
        <v>9.7584117560184656E-5</v>
      </c>
      <c r="Q8">
        <f>SQRT(SUM(S1:S5)/20)</f>
        <v>6.445153217728609E-6</v>
      </c>
    </row>
    <row r="9" spans="1:21" x14ac:dyDescent="0.15">
      <c r="A9" t="s">
        <v>3</v>
      </c>
      <c r="E9">
        <f>$H$2/SQRT(3)</f>
        <v>2.8867513459481292E-12</v>
      </c>
      <c r="F9">
        <f>$H$2/SQRT(3)</f>
        <v>2.8867513459481292E-12</v>
      </c>
      <c r="L9" t="s">
        <v>3</v>
      </c>
      <c r="P9">
        <f>$H$2/SQRT(3)</f>
        <v>2.8867513459481292E-12</v>
      </c>
      <c r="Q9">
        <f>$H$2/SQRT(3)</f>
        <v>2.8867513459481292E-12</v>
      </c>
    </row>
    <row r="10" spans="1:21" x14ac:dyDescent="0.15">
      <c r="A10" t="s">
        <v>4</v>
      </c>
      <c r="E10">
        <f>SQRT(POWER(E8,2)+POWER(E9,2))</f>
        <v>2.6570660511191582E-6</v>
      </c>
      <c r="F10">
        <f>SQRT(POWER(F8,2)+POWER(F9,2))</f>
        <v>1.8275666882518483E-6</v>
      </c>
      <c r="L10" t="s">
        <v>4</v>
      </c>
      <c r="P10">
        <f>SQRT(POWER(P8,2)+POWER(P9,2))</f>
        <v>9.7584117560184697E-5</v>
      </c>
      <c r="Q10">
        <f>SQRT(POWER(Q8,2)+POWER(Q9,2))</f>
        <v>6.4451532177292553E-6</v>
      </c>
    </row>
    <row r="11" spans="1:21" x14ac:dyDescent="0.15">
      <c r="A11" s="1" t="s">
        <v>6</v>
      </c>
      <c r="B11">
        <f>SQRT(POWER(E6*E10/1000,2)+POWER(F6*F10/1000,2))/(2*10*H1)</f>
        <v>1.326711310364699E-3</v>
      </c>
      <c r="L11" s="1" t="s">
        <v>8</v>
      </c>
      <c r="M11">
        <f>H1*U1/2*SQRT(POWER(Q10/(P6/1000),2)+POWER((Q6/1000)*P10/POWER((P6/1000),2),2))</f>
        <v>3.5578686393432275E-7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 lao</dc:creator>
  <dcterms:created xsi:type="dcterms:W3CDTF">2024-10-06T18:22:22Z</dcterms:created>
</cp:coreProperties>
</file>