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ystem Parameters" sheetId="1" r:id="rId4"/>
    <sheet state="visible" name="Sensitivity Analysis" sheetId="2" r:id="rId5"/>
  </sheets>
  <definedNames/>
  <calcPr/>
  <extLst>
    <ext uri="GoogleSheetsCustomDataVersion2">
      <go:sheetsCustomData xmlns:go="http://customooxmlschemas.google.com/" r:id="rId6" roundtripDataChecksum="o3jTOqtYHbTOTEoWSFkEeNQr74lCrDlGRuU26AUG9BE="/>
    </ext>
  </extLst>
</workbook>
</file>

<file path=xl/sharedStrings.xml><?xml version="1.0" encoding="utf-8"?>
<sst xmlns="http://schemas.openxmlformats.org/spreadsheetml/2006/main" count="83" uniqueCount="61">
  <si>
    <t>System Parameters (defined by hardware)</t>
  </si>
  <si>
    <t>Profiles (usage of each component mode - defined by software and usage)</t>
  </si>
  <si>
    <t>form the datasheets</t>
  </si>
  <si>
    <t>"off"</t>
  </si>
  <si>
    <t>"sensing"</t>
  </si>
  <si>
    <t>"interactive"</t>
  </si>
  <si>
    <t>Processor (ESP32C3)</t>
  </si>
  <si>
    <t>Active</t>
  </si>
  <si>
    <t>mW</t>
  </si>
  <si>
    <t>Idle</t>
  </si>
  <si>
    <t>Sleep</t>
  </si>
  <si>
    <t>LED</t>
  </si>
  <si>
    <t>On</t>
  </si>
  <si>
    <t>Sensor</t>
  </si>
  <si>
    <t>Off</t>
  </si>
  <si>
    <t>Display</t>
  </si>
  <si>
    <t>Off (leakage)</t>
  </si>
  <si>
    <t>Bluetooth Module</t>
  </si>
  <si>
    <t>Data Rate</t>
  </si>
  <si>
    <t>bps</t>
  </si>
  <si>
    <t>Active (TX/RX)</t>
  </si>
  <si>
    <t>Standby Power</t>
  </si>
  <si>
    <t>Total power in profile (mw)</t>
  </si>
  <si>
    <t xml:space="preserve">Maximum Time </t>
  </si>
  <si>
    <t>hours</t>
  </si>
  <si>
    <t>Stepper Motor</t>
  </si>
  <si>
    <t>Standby</t>
  </si>
  <si>
    <t>Effective Battery Capacity</t>
  </si>
  <si>
    <t>mW*h</t>
  </si>
  <si>
    <t>hours/day typical usage</t>
  </si>
  <si>
    <t>Battery</t>
  </si>
  <si>
    <t>Days of Use</t>
  </si>
  <si>
    <t>days</t>
  </si>
  <si>
    <t>Capacity</t>
  </si>
  <si>
    <t>mAh</t>
  </si>
  <si>
    <t>Hours of Use</t>
  </si>
  <si>
    <t>Nominal Voltage</t>
  </si>
  <si>
    <t>V</t>
  </si>
  <si>
    <t>Regulator Efficiency</t>
  </si>
  <si>
    <t xml:space="preserve">REFLECTIONS : WHAT DID YOU LEARN FROM ANALYZING YOUR POWER.  TALK ABOUT SOME POTENTIAL TRADEOFFS. </t>
  </si>
  <si>
    <t>1. How did you determine your "days of use" metric?</t>
  </si>
  <si>
    <t xml:space="preserve">The "days of use" metric was calculated by dividing the Effective Battery Capacity by the average power consumption of the device across different usage profiles. It considers the time spent in each mode (off, sensing, interactive) and their corresponding power usage.
</t>
  </si>
  <si>
    <t>2. What do you think is the optimum size for the battery in your device?</t>
  </si>
  <si>
    <t xml:space="preserve"> The optimum battery size depends on the desired usage time and the power consumption.</t>
  </si>
  <si>
    <t>3. What hardware/software/cost/effort tradeoffs could you make to improve the user experience?</t>
  </si>
  <si>
    <t>Using energy-efficient components and optimizing software can extend battery life but may increase costs and development time. Alternatively, reducing non-essential features lowers cost and complexity but may limit functionality.</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</si>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</sst>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font>
    <font>
      <b/>
      <color theme="1"/>
      <name val="Arial"/>
    </font>
    <font>
      <sz val="11.0"/>
      <color theme="1"/>
      <name val="Arial"/>
    </font>
    <font>
      <sz val="10.0"/>
      <color theme="1"/>
      <name val="Arial"/>
    </font>
    <font>
      <b/>
      <color theme="1"/>
      <name val="Arial"/>
      <scheme val="minor"/>
    </font>
    <font>
      <color theme="1"/>
      <name val="Arial"/>
      <scheme val="minor"/>
    </font>
    <font>
      <sz val="11.0"/>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0" fontId="2" numFmtId="0" xfId="0" applyBorder="1" applyFont="1"/>
    <xf borderId="0" fillId="0" fontId="2" numFmtId="0" xfId="0" applyFont="1"/>
    <xf borderId="5" fillId="0" fontId="1" numFmtId="0" xfId="0" applyBorder="1" applyFont="1"/>
    <xf borderId="4" fillId="0" fontId="1" numFmtId="0" xfId="0" applyBorder="1" applyFont="1"/>
    <xf borderId="0" fillId="0" fontId="3" numFmtId="0" xfId="0" applyFont="1"/>
    <xf borderId="0" fillId="0" fontId="1" numFmtId="0" xfId="0" applyFont="1"/>
    <xf borderId="4" fillId="0" fontId="2" numFmtId="0" xfId="0" applyAlignment="1" applyBorder="1" applyFont="1">
      <alignment readingOrder="0"/>
    </xf>
    <xf borderId="0" fillId="2" fontId="3" numFmtId="0" xfId="0" applyFill="1" applyFont="1"/>
    <xf borderId="0" fillId="2" fontId="1" numFmtId="9" xfId="0" applyFont="1" applyNumberFormat="1"/>
    <xf borderId="0" fillId="2" fontId="4" numFmtId="9" xfId="0" applyAlignment="1" applyFont="1" applyNumberFormat="1">
      <alignment readingOrder="0"/>
    </xf>
    <xf borderId="0" fillId="2" fontId="1" numFmtId="9" xfId="0" applyAlignment="1" applyFont="1" applyNumberFormat="1">
      <alignment readingOrder="0"/>
    </xf>
    <xf borderId="0" fillId="2" fontId="1" numFmtId="0" xfId="0" applyFont="1"/>
    <xf borderId="0" fillId="2" fontId="1" numFmtId="0" xfId="0" applyAlignment="1" applyFont="1">
      <alignment readingOrder="0"/>
    </xf>
    <xf borderId="4" fillId="0" fontId="1" numFmtId="0" xfId="0" applyAlignment="1" applyBorder="1" applyFont="1">
      <alignment readingOrder="0"/>
    </xf>
    <xf borderId="0" fillId="3" fontId="1" numFmtId="0" xfId="0" applyFill="1" applyFont="1"/>
    <xf borderId="0" fillId="3" fontId="1" numFmtId="164" xfId="0" applyFont="1" applyNumberFormat="1"/>
    <xf borderId="0" fillId="4" fontId="2" numFmtId="0" xfId="0" applyFill="1" applyFont="1"/>
    <xf borderId="0" fillId="4" fontId="2" numFmtId="2" xfId="0" applyFont="1" applyNumberFormat="1"/>
    <xf borderId="6" fillId="0" fontId="1" numFmtId="0" xfId="0" applyBorder="1" applyFont="1"/>
    <xf borderId="7" fillId="0" fontId="1" numFmtId="0" xfId="0" applyBorder="1" applyFont="1"/>
    <xf borderId="8" fillId="0" fontId="1" numFmtId="0" xfId="0" applyBorder="1" applyFont="1"/>
    <xf borderId="0" fillId="0" fontId="5" numFmtId="0" xfId="0" applyAlignment="1" applyFont="1">
      <alignment readingOrder="0"/>
    </xf>
    <xf borderId="0" fillId="0" fontId="6"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1" numFmtId="9" xfId="0" applyFont="1" applyNumberForma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Sensitivity Analysis</a:t>
            </a:r>
          </a:p>
        </c:rich>
      </c:tx>
      <c:overlay val="0"/>
    </c:title>
    <c:plotArea>
      <c:layout/>
      <c:barChart>
        <c:barDir val="col"/>
        <c:ser>
          <c:idx val="0"/>
          <c:order val="0"/>
          <c:spPr>
            <a:solidFill>
              <a:schemeClr val="accent1"/>
            </a:solidFill>
            <a:ln cmpd="sng">
              <a:solidFill>
                <a:srgbClr val="000000"/>
              </a:solidFill>
            </a:ln>
          </c:spPr>
          <c:cat>
            <c:strRef>
              <c:f>'Sensitivity Analysis'!$D$99:$O$99</c:f>
            </c:strRef>
          </c:cat>
          <c:val>
            <c:numRef>
              <c:f>'Sensitivity Analysis'!$D$98:$O$98</c:f>
              <c:numCache/>
            </c:numRef>
          </c:val>
        </c:ser>
        <c:axId val="797851115"/>
        <c:axId val="1699405290"/>
      </c:barChart>
      <c:catAx>
        <c:axId val="797851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699405290"/>
      </c:catAx>
      <c:valAx>
        <c:axId val="1699405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797851115"/>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Sensitivity Analysis</a:t>
            </a:r>
          </a:p>
        </c:rich>
      </c:tx>
      <c:overlay val="0"/>
    </c:title>
    <c:plotArea>
      <c:layout/>
      <c:barChart>
        <c:barDir val="col"/>
        <c:ser>
          <c:idx val="0"/>
          <c:order val="0"/>
          <c:spPr>
            <a:solidFill>
              <a:schemeClr val="accent1"/>
            </a:solidFill>
            <a:ln cmpd="sng">
              <a:solidFill>
                <a:srgbClr val="000000"/>
              </a:solidFill>
            </a:ln>
          </c:spPr>
          <c:cat>
            <c:strRef>
              <c:f>'Sensitivity Analysis'!$D$99:$O$99</c:f>
            </c:strRef>
          </c:cat>
          <c:val>
            <c:numRef>
              <c:f>'Sensitivity Analysis'!$D$98:$O$98</c:f>
              <c:numCache/>
            </c:numRef>
          </c:val>
        </c:ser>
        <c:axId val="1331914106"/>
        <c:axId val="228110258"/>
      </c:barChart>
      <c:catAx>
        <c:axId val="1331914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28110258"/>
      </c:catAx>
      <c:valAx>
        <c:axId val="228110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331914106"/>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0</xdr:row>
      <xdr:rowOff>180975</xdr:rowOff>
    </xdr:from>
    <xdr:ext cx="6743700" cy="4171950"/>
    <xdr:graphicFrame>
      <xdr:nvGraphicFramePr>
        <xdr:cNvPr id="138608197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352425</xdr:colOff>
      <xdr:row>7</xdr:row>
      <xdr:rowOff>85725</xdr:rowOff>
    </xdr:from>
    <xdr:ext cx="3095625" cy="647700"/>
    <xdr:sp>
      <xdr:nvSpPr>
        <xdr:cNvPr id="3" name="Shape 3"/>
        <xdr:cNvSpPr txBox="1"/>
      </xdr:nvSpPr>
      <xdr:spPr>
        <a:xfrm>
          <a:off x="3802950" y="3460913"/>
          <a:ext cx="3086100" cy="638175"/>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rPr lang="en-US" sz="1400"/>
            <a:t>If component changes by 10%...</a:t>
          </a:r>
          <a:endParaRPr sz="1400"/>
        </a:p>
        <a:p>
          <a:pPr indent="0" lvl="0" marL="0" rtl="0" algn="l">
            <a:spcBef>
              <a:spcPts val="0"/>
            </a:spcBef>
            <a:spcAft>
              <a:spcPts val="0"/>
            </a:spcAft>
            <a:buSzPts val="1400"/>
            <a:buFont typeface="Arial"/>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657225</xdr:colOff>
      <xdr:row>2</xdr:row>
      <xdr:rowOff>171450</xdr:rowOff>
    </xdr:from>
    <xdr:ext cx="6743700" cy="4171950"/>
    <xdr:graphicFrame>
      <xdr:nvGraphicFramePr>
        <xdr:cNvPr id="232728188"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552450</xdr:colOff>
      <xdr:row>9</xdr:row>
      <xdr:rowOff>38100</xdr:rowOff>
    </xdr:from>
    <xdr:ext cx="3381375" cy="857250"/>
    <xdr:sp>
      <xdr:nvSpPr>
        <xdr:cNvPr id="4" name="Shape 4"/>
        <xdr:cNvSpPr txBox="1"/>
      </xdr:nvSpPr>
      <xdr:spPr>
        <a:xfrm>
          <a:off x="3660075" y="3356138"/>
          <a:ext cx="3371850" cy="847725"/>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SzPts val="1400"/>
            <a:buFont typeface="Arial"/>
            <a:buNone/>
          </a:pPr>
          <a:r>
            <a:rPr lang="en-US" sz="1400"/>
            <a:t>If component changes by 10%</a:t>
          </a:r>
          <a:endParaRPr sz="1400"/>
        </a:p>
        <a:p>
          <a:pPr indent="0" lvl="0" marL="0" rtl="0" algn="l">
            <a:spcBef>
              <a:spcPts val="0"/>
            </a:spcBef>
            <a:spcAft>
              <a:spcPts val="0"/>
            </a:spcAft>
            <a:buSzPts val="1400"/>
            <a:buFont typeface="Arial"/>
            <a:buNone/>
          </a:pPr>
          <a:r>
            <a:rPr lang="en-US" sz="1400"/>
            <a:t>… “hours” of use changes by x%</a:t>
          </a:r>
          <a:endParaRPr sz="1400"/>
        </a:p>
        <a:p>
          <a:pPr indent="0" lvl="0" marL="0" rtl="0" algn="l">
            <a:spcBef>
              <a:spcPts val="0"/>
            </a:spcBef>
            <a:spcAft>
              <a:spcPts val="0"/>
            </a:spcAft>
            <a:buSzPts val="1400"/>
            <a:buFont typeface="Arial"/>
            <a:buNone/>
          </a:pPr>
          <a:r>
            <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4" width="12.63"/>
    <col customWidth="1" min="5" max="5" width="12.75"/>
    <col customWidth="1" min="6" max="6" width="12.63"/>
  </cols>
  <sheetData>
    <row r="1" ht="15.75" customHeight="1"/>
    <row r="2" ht="15.75" customHeight="1">
      <c r="A2" s="1"/>
      <c r="B2" s="2"/>
      <c r="C2" s="2"/>
      <c r="D2" s="2"/>
      <c r="E2" s="2"/>
      <c r="F2" s="2"/>
      <c r="G2" s="2"/>
      <c r="H2" s="2"/>
      <c r="I2" s="3"/>
    </row>
    <row r="3" ht="15.75" customHeight="1">
      <c r="A3" s="4" t="s">
        <v>0</v>
      </c>
      <c r="E3" s="5" t="s">
        <v>1</v>
      </c>
      <c r="I3" s="6"/>
    </row>
    <row r="4" ht="15.75" customHeight="1">
      <c r="A4" s="7"/>
      <c r="B4" s="8" t="s">
        <v>2</v>
      </c>
      <c r="I4" s="6"/>
    </row>
    <row r="5" ht="15.75" customHeight="1">
      <c r="A5" s="7"/>
      <c r="E5" s="9" t="s">
        <v>3</v>
      </c>
      <c r="F5" s="9" t="s">
        <v>4</v>
      </c>
      <c r="G5" s="9" t="s">
        <v>5</v>
      </c>
      <c r="I5" s="6"/>
    </row>
    <row r="6" ht="15.75" customHeight="1">
      <c r="A6" s="10" t="s">
        <v>6</v>
      </c>
      <c r="I6" s="6"/>
    </row>
    <row r="7" ht="15.75" customHeight="1">
      <c r="A7" s="7" t="s">
        <v>7</v>
      </c>
      <c r="B7" s="11">
        <v>65.0</v>
      </c>
      <c r="C7" s="9" t="s">
        <v>8</v>
      </c>
      <c r="E7" s="12">
        <v>0.0</v>
      </c>
      <c r="F7" s="13">
        <v>0.15</v>
      </c>
      <c r="G7" s="14">
        <v>0.3</v>
      </c>
      <c r="I7" s="6"/>
    </row>
    <row r="8" ht="15.75" customHeight="1">
      <c r="A8" s="7" t="s">
        <v>9</v>
      </c>
      <c r="B8" s="15">
        <v>10.0</v>
      </c>
      <c r="C8" s="9" t="s">
        <v>8</v>
      </c>
      <c r="E8" s="12">
        <v>0.0</v>
      </c>
      <c r="F8" s="13">
        <v>0.7</v>
      </c>
      <c r="G8" s="14">
        <v>0.5</v>
      </c>
      <c r="I8" s="6"/>
    </row>
    <row r="9" ht="15.75" customHeight="1">
      <c r="A9" s="7" t="s">
        <v>10</v>
      </c>
      <c r="B9" s="15">
        <v>1.0</v>
      </c>
      <c r="C9" s="9" t="s">
        <v>8</v>
      </c>
      <c r="E9" s="12">
        <v>1.0</v>
      </c>
      <c r="F9" s="14">
        <v>0.15</v>
      </c>
      <c r="G9" s="14">
        <v>0.2</v>
      </c>
      <c r="I9" s="6"/>
    </row>
    <row r="10" ht="15.75" customHeight="1">
      <c r="A10" s="7"/>
      <c r="I10" s="6"/>
    </row>
    <row r="11" ht="15.75" customHeight="1">
      <c r="A11" s="4" t="s">
        <v>11</v>
      </c>
      <c r="I11" s="6"/>
    </row>
    <row r="12" ht="15.75" customHeight="1">
      <c r="A12" s="7" t="s">
        <v>12</v>
      </c>
      <c r="B12" s="15">
        <v>5.0</v>
      </c>
      <c r="C12" s="9" t="s">
        <v>8</v>
      </c>
      <c r="E12" s="12">
        <v>0.0</v>
      </c>
      <c r="F12" s="12">
        <v>0.05</v>
      </c>
      <c r="G12" s="12">
        <v>0.05</v>
      </c>
      <c r="I12" s="6"/>
    </row>
    <row r="13" ht="15.75" customHeight="1">
      <c r="A13" s="7"/>
      <c r="I13" s="6"/>
    </row>
    <row r="14" ht="15.75" customHeight="1">
      <c r="A14" s="7"/>
      <c r="I14" s="6"/>
    </row>
    <row r="15" ht="15.75" customHeight="1">
      <c r="A15" s="10" t="s">
        <v>13</v>
      </c>
      <c r="I15" s="6"/>
    </row>
    <row r="16" ht="15.75" customHeight="1">
      <c r="A16" s="7" t="s">
        <v>12</v>
      </c>
      <c r="B16" s="16">
        <v>10.0</v>
      </c>
      <c r="C16" s="9" t="s">
        <v>8</v>
      </c>
      <c r="E16" s="12">
        <v>0.0</v>
      </c>
      <c r="F16" s="14">
        <v>0.6</v>
      </c>
      <c r="G16" s="12">
        <v>0.5</v>
      </c>
      <c r="I16" s="6"/>
    </row>
    <row r="17" ht="15.75" customHeight="1">
      <c r="A17" s="7" t="s">
        <v>9</v>
      </c>
      <c r="B17" s="15">
        <v>1.0</v>
      </c>
      <c r="C17" s="9" t="s">
        <v>8</v>
      </c>
      <c r="E17" s="12">
        <v>0.0</v>
      </c>
      <c r="F17" s="14">
        <v>0.4</v>
      </c>
      <c r="G17" s="12">
        <v>0.5</v>
      </c>
      <c r="I17" s="6"/>
    </row>
    <row r="18" ht="15.75" customHeight="1">
      <c r="A18" s="7" t="s">
        <v>14</v>
      </c>
      <c r="B18" s="15">
        <v>1.0</v>
      </c>
      <c r="C18" s="9" t="s">
        <v>8</v>
      </c>
      <c r="E18" s="12">
        <v>1.0</v>
      </c>
      <c r="F18" s="12">
        <v>0.0</v>
      </c>
      <c r="G18" s="12">
        <v>0.0</v>
      </c>
      <c r="I18" s="6"/>
    </row>
    <row r="19" ht="15.75" customHeight="1">
      <c r="A19" s="7"/>
      <c r="I19" s="6"/>
    </row>
    <row r="20" ht="15.75" customHeight="1">
      <c r="A20" s="4" t="s">
        <v>15</v>
      </c>
      <c r="I20" s="6"/>
    </row>
    <row r="21" ht="15.75" customHeight="1">
      <c r="A21" s="7" t="s">
        <v>12</v>
      </c>
      <c r="B21" s="15">
        <v>20.0</v>
      </c>
      <c r="C21" s="9" t="s">
        <v>8</v>
      </c>
      <c r="E21" s="12">
        <v>0.0</v>
      </c>
      <c r="F21" s="12">
        <v>0.0</v>
      </c>
      <c r="G21" s="12">
        <v>1.0</v>
      </c>
      <c r="I21" s="6"/>
    </row>
    <row r="22" ht="15.75" customHeight="1">
      <c r="A22" s="7" t="s">
        <v>16</v>
      </c>
      <c r="B22" s="15">
        <v>1.0</v>
      </c>
      <c r="C22" s="9" t="s">
        <v>8</v>
      </c>
      <c r="E22" s="12">
        <v>1.0</v>
      </c>
      <c r="F22" s="12">
        <v>1.0</v>
      </c>
      <c r="G22" s="12">
        <v>0.0</v>
      </c>
      <c r="I22" s="6"/>
    </row>
    <row r="23" ht="15.75" customHeight="1">
      <c r="A23" s="7"/>
      <c r="I23" s="6"/>
    </row>
    <row r="24" ht="15.75" customHeight="1">
      <c r="A24" s="10" t="s">
        <v>17</v>
      </c>
      <c r="I24" s="6"/>
    </row>
    <row r="25" ht="15.75" customHeight="1">
      <c r="A25" s="7" t="s">
        <v>18</v>
      </c>
      <c r="B25" s="15">
        <v>300.0</v>
      </c>
      <c r="C25" s="9" t="s">
        <v>19</v>
      </c>
      <c r="E25" s="12">
        <v>0.0</v>
      </c>
      <c r="F25" s="12">
        <v>0.0</v>
      </c>
      <c r="G25" s="12">
        <v>0.0</v>
      </c>
      <c r="I25" s="6"/>
    </row>
    <row r="26" ht="15.75" customHeight="1">
      <c r="A26" s="17" t="s">
        <v>20</v>
      </c>
      <c r="B26" s="16">
        <v>80.0</v>
      </c>
      <c r="C26" s="9" t="s">
        <v>8</v>
      </c>
      <c r="E26" s="12">
        <v>0.0</v>
      </c>
      <c r="F26" s="14">
        <v>0.1</v>
      </c>
      <c r="G26" s="14">
        <v>0.15</v>
      </c>
      <c r="I26" s="6"/>
      <c r="L26" s="1"/>
      <c r="M26" s="2"/>
      <c r="N26" s="2"/>
      <c r="O26" s="2"/>
      <c r="P26" s="2"/>
      <c r="Q26" s="2"/>
      <c r="R26" s="3"/>
    </row>
    <row r="27" ht="15.75" customHeight="1">
      <c r="A27" s="7" t="s">
        <v>21</v>
      </c>
      <c r="B27" s="16">
        <v>5.0</v>
      </c>
      <c r="C27" s="9" t="s">
        <v>8</v>
      </c>
      <c r="E27" s="14">
        <v>1.0</v>
      </c>
      <c r="F27" s="14">
        <v>0.9</v>
      </c>
      <c r="G27" s="14">
        <v>0.85</v>
      </c>
      <c r="I27" s="6"/>
      <c r="L27" s="7"/>
      <c r="M27" s="18" t="s">
        <v>22</v>
      </c>
      <c r="N27" s="18"/>
      <c r="O27" s="18"/>
      <c r="P27" s="18" t="s">
        <v>23</v>
      </c>
      <c r="Q27" s="18"/>
      <c r="R27" s="6"/>
    </row>
    <row r="28" ht="15.75" customHeight="1">
      <c r="C28" s="9"/>
      <c r="I28" s="6"/>
      <c r="L28" s="7"/>
      <c r="M28" s="18" t="str">
        <f>E5</f>
        <v>"off"</v>
      </c>
      <c r="N28" s="18">
        <f>SUMPRODUCT(B7:B31, E7:E31)</f>
        <v>8</v>
      </c>
      <c r="O28" s="18" t="s">
        <v>8</v>
      </c>
      <c r="P28" s="19">
        <f t="shared" ref="P28:P30" si="1">$N$33/N28</f>
        <v>101.25</v>
      </c>
      <c r="Q28" s="18" t="s">
        <v>24</v>
      </c>
      <c r="R28" s="6"/>
    </row>
    <row r="29" ht="15.75" customHeight="1">
      <c r="A29" s="10" t="s">
        <v>25</v>
      </c>
      <c r="I29" s="6"/>
      <c r="L29" s="7"/>
      <c r="M29" s="18" t="str">
        <f>F5</f>
        <v>"sensing"</v>
      </c>
      <c r="N29" s="18">
        <f>SUMPRODUCT(B7:B28, F7:F28)</f>
        <v>37.05</v>
      </c>
      <c r="O29" s="18" t="s">
        <v>8</v>
      </c>
      <c r="P29" s="19">
        <f t="shared" si="1"/>
        <v>21.86234818</v>
      </c>
      <c r="Q29" s="18" t="s">
        <v>24</v>
      </c>
      <c r="R29" s="6"/>
    </row>
    <row r="30" ht="15.75" customHeight="1">
      <c r="A30" s="17" t="s">
        <v>7</v>
      </c>
      <c r="B30" s="16">
        <v>200.0</v>
      </c>
      <c r="C30" s="9" t="s">
        <v>8</v>
      </c>
      <c r="E30" s="12">
        <v>0.0</v>
      </c>
      <c r="F30" s="12">
        <v>0.05</v>
      </c>
      <c r="G30" s="12">
        <v>0.15</v>
      </c>
      <c r="I30" s="6"/>
      <c r="L30" s="7"/>
      <c r="M30" s="18" t="str">
        <f>G5</f>
        <v>"interactive"</v>
      </c>
      <c r="N30" s="18">
        <f>SUMPRODUCT(B7:B28, G7:G28)</f>
        <v>66.7</v>
      </c>
      <c r="O30" s="18" t="s">
        <v>8</v>
      </c>
      <c r="P30" s="19">
        <f t="shared" si="1"/>
        <v>12.14392804</v>
      </c>
      <c r="Q30" s="18" t="s">
        <v>24</v>
      </c>
      <c r="R30" s="6"/>
    </row>
    <row r="31" ht="15.75" customHeight="1">
      <c r="A31" s="17" t="s">
        <v>26</v>
      </c>
      <c r="B31" s="16">
        <v>10.0</v>
      </c>
      <c r="C31" s="9" t="s">
        <v>8</v>
      </c>
      <c r="E31" s="12">
        <v>0.0</v>
      </c>
      <c r="F31" s="12">
        <v>0.95</v>
      </c>
      <c r="G31" s="12">
        <v>0.85</v>
      </c>
      <c r="I31" s="6"/>
      <c r="L31" s="7"/>
      <c r="R31" s="6"/>
    </row>
    <row r="32" ht="15.75" customHeight="1">
      <c r="I32" s="6"/>
      <c r="L32" s="7"/>
      <c r="M32" s="9" t="s">
        <v>27</v>
      </c>
      <c r="R32" s="6"/>
    </row>
    <row r="33" ht="15.75" customHeight="1">
      <c r="A33" s="7"/>
      <c r="I33" s="6"/>
      <c r="L33" s="7"/>
      <c r="N33" s="9">
        <f>B36*B37*B38</f>
        <v>810</v>
      </c>
      <c r="O33" s="9" t="s">
        <v>28</v>
      </c>
      <c r="R33" s="6"/>
    </row>
    <row r="34" ht="15.75" customHeight="1">
      <c r="A34" s="4"/>
      <c r="E34" s="15">
        <v>16.0</v>
      </c>
      <c r="F34" s="15">
        <v>7.0</v>
      </c>
      <c r="G34" s="15">
        <v>1.0</v>
      </c>
      <c r="H34" s="9" t="s">
        <v>29</v>
      </c>
      <c r="I34" s="6"/>
      <c r="L34" s="7"/>
      <c r="R34" s="6"/>
    </row>
    <row r="35" ht="15.75" customHeight="1">
      <c r="A35" s="4" t="s">
        <v>30</v>
      </c>
      <c r="I35" s="6"/>
      <c r="L35" s="7"/>
      <c r="M35" s="20" t="s">
        <v>31</v>
      </c>
      <c r="N35" s="21">
        <f>N33/(E34*N28+F34*N29+G34*N30)</f>
        <v>1.7839445</v>
      </c>
      <c r="O35" s="20" t="s">
        <v>32</v>
      </c>
      <c r="R35" s="6"/>
    </row>
    <row r="36" ht="15.75" customHeight="1">
      <c r="A36" s="7" t="s">
        <v>33</v>
      </c>
      <c r="B36" s="16">
        <v>300.0</v>
      </c>
      <c r="C36" s="9" t="s">
        <v>34</v>
      </c>
      <c r="I36" s="6"/>
      <c r="L36" s="7"/>
      <c r="M36" s="20" t="s">
        <v>35</v>
      </c>
      <c r="N36" s="21">
        <f>N35*24</f>
        <v>42.81466799</v>
      </c>
      <c r="O36" s="20" t="s">
        <v>24</v>
      </c>
      <c r="R36" s="6"/>
    </row>
    <row r="37" ht="15.75" customHeight="1">
      <c r="A37" s="7" t="s">
        <v>36</v>
      </c>
      <c r="B37" s="15">
        <v>3.0</v>
      </c>
      <c r="C37" s="9" t="s">
        <v>37</v>
      </c>
      <c r="I37" s="6"/>
      <c r="L37" s="22"/>
      <c r="M37" s="23"/>
      <c r="N37" s="23"/>
      <c r="O37" s="23"/>
      <c r="P37" s="23"/>
      <c r="Q37" s="23"/>
      <c r="R37" s="24"/>
    </row>
    <row r="38" ht="15.75" customHeight="1">
      <c r="A38" s="7" t="s">
        <v>38</v>
      </c>
      <c r="B38" s="12">
        <v>0.9</v>
      </c>
      <c r="I38" s="6"/>
    </row>
    <row r="39" ht="15.75" customHeight="1">
      <c r="A39" s="22"/>
      <c r="B39" s="23"/>
      <c r="C39" s="23"/>
      <c r="D39" s="23"/>
      <c r="E39" s="23"/>
      <c r="F39" s="23"/>
      <c r="G39" s="23"/>
      <c r="H39" s="23"/>
      <c r="I39" s="24"/>
    </row>
    <row r="40" ht="15.75" customHeight="1"/>
    <row r="41" ht="15.75" customHeight="1"/>
    <row r="42" ht="15.75" customHeight="1">
      <c r="A42" s="5" t="s">
        <v>39</v>
      </c>
    </row>
    <row r="43" ht="15.75" customHeight="1">
      <c r="A43" s="25" t="s">
        <v>40</v>
      </c>
    </row>
    <row r="44" ht="15.75" customHeight="1">
      <c r="A44" s="26" t="s">
        <v>41</v>
      </c>
    </row>
    <row r="45" ht="15.75" customHeight="1">
      <c r="A45" s="25" t="s">
        <v>42</v>
      </c>
    </row>
    <row r="46" ht="15.75" customHeight="1">
      <c r="A46" s="27" t="s">
        <v>43</v>
      </c>
    </row>
    <row r="47" ht="15.75" customHeight="1">
      <c r="A47" s="25" t="s">
        <v>44</v>
      </c>
    </row>
    <row r="48" ht="15.75" customHeight="1">
      <c r="A48" s="28" t="s">
        <v>45</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c r="A50" s="9" t="s">
        <v>46</v>
      </c>
    </row>
    <row r="51" ht="15.75" customHeight="1"/>
    <row r="52" ht="15.75" customHeight="1">
      <c r="A52" s="9" t="str">
        <f>'System Parameters'!A3</f>
        <v>System Parameters (defined by hardware)</v>
      </c>
      <c r="B52" s="9" t="str">
        <f>'System Parameters'!B3</f>
        <v/>
      </c>
      <c r="C52" s="9" t="str">
        <f>'System Parameters'!C3</f>
        <v/>
      </c>
      <c r="D52" s="9" t="str">
        <f>'System Parameters'!D3</f>
        <v/>
      </c>
      <c r="T52" s="9" t="str">
        <f>'System Parameters'!E3</f>
        <v>Profiles (usage of each component mode - defined by software and usage)</v>
      </c>
      <c r="U52" s="9" t="str">
        <f>'System Parameters'!F3</f>
        <v/>
      </c>
      <c r="V52" s="9" t="str">
        <f>'System Parameters'!G3</f>
        <v/>
      </c>
      <c r="W52" s="9" t="str">
        <f>'System Parameters'!H3</f>
        <v/>
      </c>
    </row>
    <row r="53" ht="15.75" customHeight="1">
      <c r="A53" s="9" t="str">
        <f>'System Parameters'!A4</f>
        <v/>
      </c>
      <c r="B53" s="9" t="str">
        <f>'System Parameters'!B4</f>
        <v>form the datasheets</v>
      </c>
      <c r="C53" s="9" t="str">
        <f>'System Parameters'!C4</f>
        <v/>
      </c>
      <c r="D53" s="9" t="str">
        <f>'System Parameters'!D4</f>
        <v/>
      </c>
      <c r="T53" s="9" t="str">
        <f>'System Parameters'!E4</f>
        <v/>
      </c>
      <c r="U53" s="9" t="str">
        <f>'System Parameters'!F4</f>
        <v/>
      </c>
      <c r="V53" s="9" t="str">
        <f>'System Parameters'!G4</f>
        <v/>
      </c>
      <c r="W53" s="9" t="str">
        <f>'System Parameters'!H4</f>
        <v/>
      </c>
    </row>
    <row r="54" ht="15.75" customHeight="1">
      <c r="A54" s="9" t="str">
        <f>'System Parameters'!A5</f>
        <v/>
      </c>
      <c r="B54" s="9" t="str">
        <f>'System Parameters'!B5</f>
        <v/>
      </c>
      <c r="C54" s="9" t="str">
        <f>'System Parameters'!C5</f>
        <v/>
      </c>
      <c r="D54" s="9" t="str">
        <f>'System Parameters'!D5</f>
        <v/>
      </c>
      <c r="T54" s="9" t="str">
        <f>'System Parameters'!E5</f>
        <v>"off"</v>
      </c>
      <c r="U54" s="9" t="str">
        <f>'System Parameters'!F5</f>
        <v>"sensing"</v>
      </c>
      <c r="V54" s="9" t="str">
        <f>'System Parameters'!G5</f>
        <v>"interactive"</v>
      </c>
      <c r="W54" s="9" t="str">
        <f>'System Parameters'!H5</f>
        <v/>
      </c>
    </row>
    <row r="55" ht="15.75" customHeight="1">
      <c r="A55" s="9" t="str">
        <f>'System Parameters'!A6</f>
        <v>Processor (ESP32C3)</v>
      </c>
      <c r="B55" s="9" t="str">
        <f>'System Parameters'!B6</f>
        <v/>
      </c>
      <c r="C55" s="9" t="str">
        <f>'System Parameters'!C6</f>
        <v/>
      </c>
      <c r="D55" s="9" t="str">
        <f>'System Parameters'!D6</f>
        <v/>
      </c>
      <c r="T55" s="9" t="str">
        <f>'System Parameters'!E6</f>
        <v/>
      </c>
      <c r="U55" s="9" t="str">
        <f>'System Parameters'!F6</f>
        <v/>
      </c>
      <c r="V55" s="9" t="str">
        <f>'System Parameters'!G6</f>
        <v/>
      </c>
      <c r="W55" s="9" t="str">
        <f>'System Parameters'!H6</f>
        <v/>
      </c>
    </row>
    <row r="56" ht="15.75" customHeight="1">
      <c r="A56" s="9" t="str">
        <f>'System Parameters'!A7</f>
        <v>Active</v>
      </c>
      <c r="B56" s="9">
        <f>'System Parameters'!B7</f>
        <v>65</v>
      </c>
      <c r="C56" s="9" t="str">
        <f>'System Parameters'!C7</f>
        <v>mW</v>
      </c>
      <c r="D56" s="9">
        <f>$B56*0.9</f>
        <v>58.5</v>
      </c>
      <c r="E56" s="9">
        <f t="shared" ref="E56:O56" si="1">$B56</f>
        <v>65</v>
      </c>
      <c r="F56" s="9">
        <f t="shared" si="1"/>
        <v>65</v>
      </c>
      <c r="G56" s="9">
        <f t="shared" si="1"/>
        <v>65</v>
      </c>
      <c r="H56" s="9">
        <f t="shared" si="1"/>
        <v>65</v>
      </c>
      <c r="I56" s="9">
        <f t="shared" si="1"/>
        <v>65</v>
      </c>
      <c r="J56" s="9">
        <f t="shared" si="1"/>
        <v>65</v>
      </c>
      <c r="K56" s="9">
        <f t="shared" si="1"/>
        <v>65</v>
      </c>
      <c r="L56" s="9">
        <f t="shared" si="1"/>
        <v>65</v>
      </c>
      <c r="M56" s="9">
        <f t="shared" si="1"/>
        <v>65</v>
      </c>
      <c r="N56" s="9">
        <f t="shared" si="1"/>
        <v>65</v>
      </c>
      <c r="O56" s="9">
        <f t="shared" si="1"/>
        <v>65</v>
      </c>
      <c r="T56" s="29">
        <f>'System Parameters'!E7</f>
        <v>0</v>
      </c>
      <c r="U56" s="29">
        <f>'System Parameters'!F7</f>
        <v>0.15</v>
      </c>
      <c r="V56" s="29">
        <f>'System Parameters'!G7</f>
        <v>0.3</v>
      </c>
      <c r="W56" s="9" t="str">
        <f>'System Parameters'!H7</f>
        <v/>
      </c>
    </row>
    <row r="57" ht="15.75" customHeight="1">
      <c r="A57" s="9" t="str">
        <f>'System Parameters'!A8</f>
        <v>Idle</v>
      </c>
      <c r="B57" s="9">
        <f>'System Parameters'!B8</f>
        <v>10</v>
      </c>
      <c r="C57" s="9" t="str">
        <f>'System Parameters'!C8</f>
        <v>mW</v>
      </c>
      <c r="D57" s="9">
        <f t="shared" ref="D57:D76" si="3">$B57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9">
        <f>'System Parameters'!E8</f>
        <v>0</v>
      </c>
      <c r="U57" s="29">
        <f>'System Parameters'!F8</f>
        <v>0.7</v>
      </c>
      <c r="V57" s="29">
        <f>'System Parameters'!G8</f>
        <v>0.5</v>
      </c>
      <c r="W57" s="9" t="str">
        <f>'System Parameters'!H8</f>
        <v/>
      </c>
    </row>
    <row r="58" ht="15.75" customHeight="1">
      <c r="A58" s="9" t="str">
        <f>'System Parameters'!A9</f>
        <v>Sleep</v>
      </c>
      <c r="B58" s="9">
        <f>'System Parameters'!B9</f>
        <v>1</v>
      </c>
      <c r="C58" s="9" t="str">
        <f>'System Parameters'!C9</f>
        <v>mW</v>
      </c>
      <c r="D58" s="9">
        <f t="shared" si="3"/>
        <v>1</v>
      </c>
      <c r="E58" s="9">
        <f t="shared" ref="E58:E76" si="5">$B58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9">
        <f>'System Parameters'!E9</f>
        <v>1</v>
      </c>
      <c r="U58" s="29">
        <f>'System Parameters'!F9</f>
        <v>0.15</v>
      </c>
      <c r="V58" s="29">
        <f>'System Parameters'!G9</f>
        <v>0.2</v>
      </c>
      <c r="W58" s="9" t="str">
        <f>'System Parameters'!H9</f>
        <v/>
      </c>
    </row>
    <row r="59" ht="15.75" customHeight="1">
      <c r="A59" s="9" t="str">
        <f>'System Parameters'!A10</f>
        <v/>
      </c>
      <c r="B59" s="9" t="str">
        <f>'System Parameters'!B10</f>
        <v/>
      </c>
      <c r="C59" s="9" t="str">
        <f>'System Parameters'!C10</f>
        <v/>
      </c>
      <c r="D59" s="9" t="str">
        <f t="shared" si="3"/>
        <v/>
      </c>
      <c r="E59" s="9" t="str">
        <f t="shared" si="5"/>
        <v/>
      </c>
      <c r="F59" s="9" t="str">
        <f t="shared" ref="F59:O59" si="6">$B59</f>
        <v/>
      </c>
      <c r="G59" s="9" t="str">
        <f t="shared" si="6"/>
        <v/>
      </c>
      <c r="H59" s="9" t="str">
        <f t="shared" si="6"/>
        <v/>
      </c>
      <c r="I59" s="9" t="str">
        <f t="shared" si="6"/>
        <v/>
      </c>
      <c r="J59" s="9" t="str">
        <f t="shared" si="6"/>
        <v/>
      </c>
      <c r="K59" s="9" t="str">
        <f t="shared" si="6"/>
        <v/>
      </c>
      <c r="L59" s="9" t="str">
        <f t="shared" si="6"/>
        <v/>
      </c>
      <c r="M59" s="9" t="str">
        <f t="shared" si="6"/>
        <v/>
      </c>
      <c r="N59" s="9" t="str">
        <f t="shared" si="6"/>
        <v/>
      </c>
      <c r="O59" s="9" t="str">
        <f t="shared" si="6"/>
        <v/>
      </c>
      <c r="T59" s="9" t="str">
        <f>'System Parameters'!E10</f>
        <v/>
      </c>
      <c r="U59" s="9" t="str">
        <f>'System Parameters'!F10</f>
        <v/>
      </c>
      <c r="V59" s="9" t="str">
        <f>'System Parameters'!G10</f>
        <v/>
      </c>
      <c r="W59" s="9" t="str">
        <f>'System Parameters'!H10</f>
        <v/>
      </c>
    </row>
    <row r="60" ht="15.75" customHeight="1">
      <c r="A60" s="9" t="str">
        <f>'System Parameters'!A11</f>
        <v>LED</v>
      </c>
      <c r="B60" s="9" t="str">
        <f>'System Parameters'!B11</f>
        <v/>
      </c>
      <c r="C60" s="9" t="str">
        <f>'System Parameters'!C11</f>
        <v/>
      </c>
      <c r="D60" s="9" t="str">
        <f t="shared" si="3"/>
        <v/>
      </c>
      <c r="E60" s="9" t="str">
        <f t="shared" si="5"/>
        <v/>
      </c>
      <c r="F60" s="9" t="str">
        <f t="shared" ref="F60:O60" si="7">$B60</f>
        <v/>
      </c>
      <c r="G60" s="9" t="str">
        <f t="shared" si="7"/>
        <v/>
      </c>
      <c r="H60" s="9" t="str">
        <f t="shared" si="7"/>
        <v/>
      </c>
      <c r="I60" s="9" t="str">
        <f t="shared" si="7"/>
        <v/>
      </c>
      <c r="J60" s="9" t="str">
        <f t="shared" si="7"/>
        <v/>
      </c>
      <c r="K60" s="9" t="str">
        <f t="shared" si="7"/>
        <v/>
      </c>
      <c r="L60" s="9" t="str">
        <f t="shared" si="7"/>
        <v/>
      </c>
      <c r="M60" s="9" t="str">
        <f t="shared" si="7"/>
        <v/>
      </c>
      <c r="N60" s="9" t="str">
        <f t="shared" si="7"/>
        <v/>
      </c>
      <c r="O60" s="9" t="str">
        <f t="shared" si="7"/>
        <v/>
      </c>
      <c r="T60" s="9" t="str">
        <f>'System Parameters'!E11</f>
        <v/>
      </c>
      <c r="U60" s="9" t="str">
        <f>'System Parameters'!F11</f>
        <v/>
      </c>
      <c r="V60" s="9" t="str">
        <f>'System Parameters'!G11</f>
        <v/>
      </c>
      <c r="W60" s="9" t="str">
        <f>'System Parameters'!H11</f>
        <v/>
      </c>
    </row>
    <row r="61" ht="15.75" customHeight="1">
      <c r="A61" s="9" t="str">
        <f>'System Parameters'!A12</f>
        <v>On</v>
      </c>
      <c r="B61" s="9">
        <f>'System Parameters'!B12</f>
        <v>5</v>
      </c>
      <c r="C61" s="9" t="str">
        <f>'System Parameters'!C12</f>
        <v>mW</v>
      </c>
      <c r="D61" s="9">
        <f t="shared" si="3"/>
        <v>5</v>
      </c>
      <c r="E61" s="9">
        <f t="shared" si="5"/>
        <v>5</v>
      </c>
      <c r="F61" s="9">
        <f t="shared" ref="F61:F76" si="9">$B61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9">
        <f>'System Parameters'!E12</f>
        <v>0</v>
      </c>
      <c r="U61" s="29">
        <f>'System Parameters'!F12</f>
        <v>0.05</v>
      </c>
      <c r="V61" s="29">
        <f>'System Parameters'!G12</f>
        <v>0.05</v>
      </c>
      <c r="W61" s="9" t="str">
        <f>'System Parameters'!H12</f>
        <v/>
      </c>
    </row>
    <row r="62" ht="15.75" customHeight="1">
      <c r="A62" s="9" t="str">
        <f>'System Parameters'!A13</f>
        <v/>
      </c>
      <c r="B62" s="9" t="str">
        <f>'System Parameters'!B13</f>
        <v/>
      </c>
      <c r="C62" s="9" t="str">
        <f>'System Parameters'!C13</f>
        <v/>
      </c>
      <c r="D62" s="9" t="str">
        <f t="shared" si="3"/>
        <v/>
      </c>
      <c r="E62" s="9" t="str">
        <f t="shared" si="5"/>
        <v/>
      </c>
      <c r="F62" s="9" t="str">
        <f t="shared" si="9"/>
        <v/>
      </c>
      <c r="G62" s="9" t="str">
        <f t="shared" ref="G62:O62" si="10">$B62</f>
        <v/>
      </c>
      <c r="H62" s="9" t="str">
        <f t="shared" si="10"/>
        <v/>
      </c>
      <c r="I62" s="9" t="str">
        <f t="shared" si="10"/>
        <v/>
      </c>
      <c r="J62" s="9" t="str">
        <f t="shared" si="10"/>
        <v/>
      </c>
      <c r="K62" s="9" t="str">
        <f t="shared" si="10"/>
        <v/>
      </c>
      <c r="L62" s="9" t="str">
        <f t="shared" si="10"/>
        <v/>
      </c>
      <c r="M62" s="9" t="str">
        <f t="shared" si="10"/>
        <v/>
      </c>
      <c r="N62" s="9" t="str">
        <f t="shared" si="10"/>
        <v/>
      </c>
      <c r="O62" s="9" t="str">
        <f t="shared" si="10"/>
        <v/>
      </c>
      <c r="T62" s="9" t="str">
        <f>'System Parameters'!E13</f>
        <v/>
      </c>
      <c r="U62" s="9" t="str">
        <f>'System Parameters'!F13</f>
        <v/>
      </c>
      <c r="V62" s="9" t="str">
        <f>'System Parameters'!G13</f>
        <v/>
      </c>
      <c r="W62" s="9" t="str">
        <f>'System Parameters'!H13</f>
        <v/>
      </c>
    </row>
    <row r="63" ht="15.75" customHeight="1">
      <c r="A63" s="9" t="str">
        <f>'System Parameters'!A14</f>
        <v/>
      </c>
      <c r="B63" s="9" t="str">
        <f>'System Parameters'!B14</f>
        <v/>
      </c>
      <c r="C63" s="9" t="str">
        <f>'System Parameters'!C14</f>
        <v/>
      </c>
      <c r="D63" s="9" t="str">
        <f t="shared" si="3"/>
        <v/>
      </c>
      <c r="E63" s="9" t="str">
        <f t="shared" si="5"/>
        <v/>
      </c>
      <c r="F63" s="9" t="str">
        <f t="shared" si="9"/>
        <v/>
      </c>
      <c r="G63" s="9" t="str">
        <f t="shared" ref="G63:O63" si="11">$B63</f>
        <v/>
      </c>
      <c r="H63" s="9" t="str">
        <f t="shared" si="11"/>
        <v/>
      </c>
      <c r="I63" s="9" t="str">
        <f t="shared" si="11"/>
        <v/>
      </c>
      <c r="J63" s="9" t="str">
        <f t="shared" si="11"/>
        <v/>
      </c>
      <c r="K63" s="9" t="str">
        <f t="shared" si="11"/>
        <v/>
      </c>
      <c r="L63" s="9" t="str">
        <f t="shared" si="11"/>
        <v/>
      </c>
      <c r="M63" s="9" t="str">
        <f t="shared" si="11"/>
        <v/>
      </c>
      <c r="N63" s="9" t="str">
        <f t="shared" si="11"/>
        <v/>
      </c>
      <c r="O63" s="9" t="str">
        <f t="shared" si="11"/>
        <v/>
      </c>
      <c r="T63" s="9" t="str">
        <f>'System Parameters'!E14</f>
        <v/>
      </c>
      <c r="U63" s="9" t="str">
        <f>'System Parameters'!F14</f>
        <v/>
      </c>
      <c r="V63" s="9" t="str">
        <f>'System Parameters'!G14</f>
        <v/>
      </c>
      <c r="W63" s="9" t="str">
        <f>'System Parameters'!H14</f>
        <v/>
      </c>
    </row>
    <row r="64" ht="15.75" customHeight="1">
      <c r="A64" s="9" t="str">
        <f>'System Parameters'!A15</f>
        <v>Sensor</v>
      </c>
      <c r="B64" s="9" t="str">
        <f>'System Parameters'!B15</f>
        <v/>
      </c>
      <c r="C64" s="9" t="str">
        <f>'System Parameters'!C15</f>
        <v/>
      </c>
      <c r="D64" s="9" t="str">
        <f t="shared" si="3"/>
        <v/>
      </c>
      <c r="E64" s="9" t="str">
        <f t="shared" si="5"/>
        <v/>
      </c>
      <c r="F64" s="9" t="str">
        <f t="shared" si="9"/>
        <v/>
      </c>
      <c r="G64" s="9" t="str">
        <f t="shared" ref="G64:O64" si="12">$B64</f>
        <v/>
      </c>
      <c r="H64" s="9" t="str">
        <f t="shared" si="12"/>
        <v/>
      </c>
      <c r="I64" s="9" t="str">
        <f t="shared" si="12"/>
        <v/>
      </c>
      <c r="J64" s="9" t="str">
        <f t="shared" si="12"/>
        <v/>
      </c>
      <c r="K64" s="9" t="str">
        <f t="shared" si="12"/>
        <v/>
      </c>
      <c r="L64" s="9" t="str">
        <f t="shared" si="12"/>
        <v/>
      </c>
      <c r="M64" s="9" t="str">
        <f t="shared" si="12"/>
        <v/>
      </c>
      <c r="N64" s="9" t="str">
        <f t="shared" si="12"/>
        <v/>
      </c>
      <c r="O64" s="9" t="str">
        <f t="shared" si="12"/>
        <v/>
      </c>
      <c r="T64" s="9" t="str">
        <f>'System Parameters'!E15</f>
        <v/>
      </c>
      <c r="U64" s="9" t="str">
        <f>'System Parameters'!F15</f>
        <v/>
      </c>
      <c r="V64" s="9" t="str">
        <f>'System Parameters'!G15</f>
        <v/>
      </c>
      <c r="W64" s="9" t="str">
        <f>'System Parameters'!H15</f>
        <v/>
      </c>
    </row>
    <row r="65" ht="15.75" customHeight="1">
      <c r="A65" s="9" t="str">
        <f>'System Parameters'!A16</f>
        <v>On</v>
      </c>
      <c r="B65" s="9">
        <f>'System Parameters'!B16</f>
        <v>10</v>
      </c>
      <c r="C65" s="9" t="str">
        <f>'System Parameters'!C16</f>
        <v>mW</v>
      </c>
      <c r="D65" s="9">
        <f t="shared" si="3"/>
        <v>10</v>
      </c>
      <c r="E65" s="9">
        <f t="shared" si="5"/>
        <v>10</v>
      </c>
      <c r="F65" s="9">
        <f t="shared" si="9"/>
        <v>10</v>
      </c>
      <c r="G65" s="9">
        <f t="shared" ref="G65:G76" si="14">$B65</f>
        <v>10</v>
      </c>
      <c r="H65" s="9">
        <f>$B65*0.9</f>
        <v>9</v>
      </c>
      <c r="I65" s="9">
        <f t="shared" ref="I65:O65" si="13">$B65</f>
        <v>10</v>
      </c>
      <c r="J65" s="9">
        <f t="shared" si="13"/>
        <v>10</v>
      </c>
      <c r="K65" s="9">
        <f t="shared" si="13"/>
        <v>10</v>
      </c>
      <c r="L65" s="9">
        <f t="shared" si="13"/>
        <v>10</v>
      </c>
      <c r="M65" s="9">
        <f t="shared" si="13"/>
        <v>10</v>
      </c>
      <c r="N65" s="9">
        <f t="shared" si="13"/>
        <v>10</v>
      </c>
      <c r="O65" s="9">
        <f t="shared" si="13"/>
        <v>10</v>
      </c>
      <c r="T65" s="29">
        <f>'System Parameters'!E16</f>
        <v>0</v>
      </c>
      <c r="U65" s="29">
        <f>'System Parameters'!F16</f>
        <v>0.6</v>
      </c>
      <c r="V65" s="29">
        <f>'System Parameters'!G16</f>
        <v>0.5</v>
      </c>
      <c r="W65" s="9" t="str">
        <f>'System Parameters'!H16</f>
        <v/>
      </c>
    </row>
    <row r="66" ht="15.75" customHeight="1">
      <c r="A66" s="9" t="str">
        <f>'System Parameters'!A17</f>
        <v>Idle</v>
      </c>
      <c r="B66" s="9">
        <f>'System Parameters'!B17</f>
        <v>1</v>
      </c>
      <c r="C66" s="9" t="str">
        <f>'System Parameters'!C17</f>
        <v>mW</v>
      </c>
      <c r="D66" s="9">
        <f t="shared" si="3"/>
        <v>1</v>
      </c>
      <c r="E66" s="9">
        <f t="shared" si="5"/>
        <v>1</v>
      </c>
      <c r="F66" s="9">
        <f t="shared" si="9"/>
        <v>1</v>
      </c>
      <c r="G66" s="9">
        <f t="shared" si="14"/>
        <v>1</v>
      </c>
      <c r="H66" s="9">
        <f t="shared" ref="H66:H76" si="16">$B66</f>
        <v>1</v>
      </c>
      <c r="I66" s="9">
        <f>$B66*0.9</f>
        <v>0.9</v>
      </c>
      <c r="J66" s="9">
        <f t="shared" ref="J66:O66" si="15">$B66</f>
        <v>1</v>
      </c>
      <c r="K66" s="9">
        <f t="shared" si="15"/>
        <v>1</v>
      </c>
      <c r="L66" s="9">
        <f t="shared" si="15"/>
        <v>1</v>
      </c>
      <c r="M66" s="9">
        <f t="shared" si="15"/>
        <v>1</v>
      </c>
      <c r="N66" s="9">
        <f t="shared" si="15"/>
        <v>1</v>
      </c>
      <c r="O66" s="9">
        <f t="shared" si="15"/>
        <v>1</v>
      </c>
      <c r="T66" s="29">
        <f>'System Parameters'!E17</f>
        <v>0</v>
      </c>
      <c r="U66" s="29">
        <f>'System Parameters'!F17</f>
        <v>0.4</v>
      </c>
      <c r="V66" s="29">
        <f>'System Parameters'!G17</f>
        <v>0.5</v>
      </c>
      <c r="W66" s="9" t="str">
        <f>'System Parameters'!H17</f>
        <v/>
      </c>
    </row>
    <row r="67" ht="15.75" customHeight="1">
      <c r="A67" s="9" t="str">
        <f>'System Parameters'!A18</f>
        <v>Off</v>
      </c>
      <c r="B67" s="9">
        <f>'System Parameters'!B18</f>
        <v>1</v>
      </c>
      <c r="C67" s="9" t="str">
        <f>'System Parameters'!C18</f>
        <v>mW</v>
      </c>
      <c r="D67" s="9">
        <f t="shared" si="3"/>
        <v>1</v>
      </c>
      <c r="E67" s="9">
        <f t="shared" si="5"/>
        <v>1</v>
      </c>
      <c r="F67" s="9">
        <f t="shared" si="9"/>
        <v>1</v>
      </c>
      <c r="G67" s="9">
        <f t="shared" si="14"/>
        <v>1</v>
      </c>
      <c r="H67" s="9">
        <f t="shared" si="16"/>
        <v>1</v>
      </c>
      <c r="I67" s="9">
        <f t="shared" ref="I67:I76" si="18">$B67</f>
        <v>1</v>
      </c>
      <c r="J67" s="9">
        <f>$B67*0.9</f>
        <v>0.9</v>
      </c>
      <c r="K67" s="9">
        <f t="shared" ref="K67:O67" si="17">$B67</f>
        <v>1</v>
      </c>
      <c r="L67" s="9">
        <f t="shared" si="17"/>
        <v>1</v>
      </c>
      <c r="M67" s="9">
        <f t="shared" si="17"/>
        <v>1</v>
      </c>
      <c r="N67" s="9">
        <f t="shared" si="17"/>
        <v>1</v>
      </c>
      <c r="O67" s="9">
        <f t="shared" si="17"/>
        <v>1</v>
      </c>
      <c r="T67" s="29">
        <f>'System Parameters'!E18</f>
        <v>1</v>
      </c>
      <c r="U67" s="29">
        <f>'System Parameters'!F18</f>
        <v>0</v>
      </c>
      <c r="V67" s="29">
        <f>'System Parameters'!G18</f>
        <v>0</v>
      </c>
      <c r="W67" s="9" t="str">
        <f>'System Parameters'!H18</f>
        <v/>
      </c>
    </row>
    <row r="68" ht="15.75" customHeight="1">
      <c r="A68" s="9" t="str">
        <f>'System Parameters'!A19</f>
        <v/>
      </c>
      <c r="B68" s="9" t="str">
        <f>'System Parameters'!B19</f>
        <v/>
      </c>
      <c r="C68" s="9" t="str">
        <f>'System Parameters'!C19</f>
        <v/>
      </c>
      <c r="D68" s="9" t="str">
        <f t="shared" si="3"/>
        <v/>
      </c>
      <c r="E68" s="9" t="str">
        <f t="shared" si="5"/>
        <v/>
      </c>
      <c r="F68" s="9" t="str">
        <f t="shared" si="9"/>
        <v/>
      </c>
      <c r="G68" s="9" t="str">
        <f t="shared" si="14"/>
        <v/>
      </c>
      <c r="H68" s="9" t="str">
        <f t="shared" si="16"/>
        <v/>
      </c>
      <c r="I68" s="9" t="str">
        <f t="shared" si="18"/>
        <v/>
      </c>
      <c r="J68" s="9" t="str">
        <f t="shared" ref="J68:O68" si="19">$B68</f>
        <v/>
      </c>
      <c r="K68" s="9" t="str">
        <f t="shared" si="19"/>
        <v/>
      </c>
      <c r="L68" s="9" t="str">
        <f t="shared" si="19"/>
        <v/>
      </c>
      <c r="M68" s="9" t="str">
        <f t="shared" si="19"/>
        <v/>
      </c>
      <c r="N68" s="9" t="str">
        <f t="shared" si="19"/>
        <v/>
      </c>
      <c r="O68" s="9" t="str">
        <f t="shared" si="19"/>
        <v/>
      </c>
      <c r="T68" s="9" t="str">
        <f>'System Parameters'!E19</f>
        <v/>
      </c>
      <c r="U68" s="9" t="str">
        <f>'System Parameters'!F19</f>
        <v/>
      </c>
      <c r="V68" s="9" t="str">
        <f>'System Parameters'!G19</f>
        <v/>
      </c>
      <c r="W68" s="9" t="str">
        <f>'System Parameters'!H19</f>
        <v/>
      </c>
    </row>
    <row r="69" ht="15.75" customHeight="1">
      <c r="A69" s="9" t="str">
        <f>'System Parameters'!A20</f>
        <v>Display</v>
      </c>
      <c r="B69" s="9" t="str">
        <f>'System Parameters'!B20</f>
        <v/>
      </c>
      <c r="C69" s="9" t="str">
        <f>'System Parameters'!C20</f>
        <v/>
      </c>
      <c r="D69" s="9" t="str">
        <f t="shared" si="3"/>
        <v/>
      </c>
      <c r="E69" s="9" t="str">
        <f t="shared" si="5"/>
        <v/>
      </c>
      <c r="F69" s="9" t="str">
        <f t="shared" si="9"/>
        <v/>
      </c>
      <c r="G69" s="9" t="str">
        <f t="shared" si="14"/>
        <v/>
      </c>
      <c r="H69" s="9" t="str">
        <f t="shared" si="16"/>
        <v/>
      </c>
      <c r="I69" s="9" t="str">
        <f t="shared" si="18"/>
        <v/>
      </c>
      <c r="J69" s="9" t="str">
        <f t="shared" ref="J69:O69" si="20">$B69</f>
        <v/>
      </c>
      <c r="K69" s="9" t="str">
        <f t="shared" si="20"/>
        <v/>
      </c>
      <c r="L69" s="9" t="str">
        <f t="shared" si="20"/>
        <v/>
      </c>
      <c r="M69" s="9" t="str">
        <f t="shared" si="20"/>
        <v/>
      </c>
      <c r="N69" s="9" t="str">
        <f t="shared" si="20"/>
        <v/>
      </c>
      <c r="O69" s="9" t="str">
        <f t="shared" si="20"/>
        <v/>
      </c>
      <c r="T69" s="9" t="str">
        <f>'System Parameters'!E20</f>
        <v/>
      </c>
      <c r="U69" s="9" t="str">
        <f>'System Parameters'!F20</f>
        <v/>
      </c>
      <c r="V69" s="9" t="str">
        <f>'System Parameters'!G20</f>
        <v/>
      </c>
      <c r="W69" s="9" t="str">
        <f>'System Parameters'!H20</f>
        <v/>
      </c>
    </row>
    <row r="70" ht="15.75" customHeight="1">
      <c r="A70" s="9" t="str">
        <f>'System Parameters'!A21</f>
        <v>On</v>
      </c>
      <c r="B70" s="9">
        <f>'System Parameters'!B21</f>
        <v>20</v>
      </c>
      <c r="C70" s="9" t="str">
        <f>'System Parameters'!C21</f>
        <v>mW</v>
      </c>
      <c r="D70" s="9">
        <f t="shared" si="3"/>
        <v>20</v>
      </c>
      <c r="E70" s="9">
        <f t="shared" si="5"/>
        <v>20</v>
      </c>
      <c r="F70" s="9">
        <f t="shared" si="9"/>
        <v>20</v>
      </c>
      <c r="G70" s="9">
        <f t="shared" si="14"/>
        <v>20</v>
      </c>
      <c r="H70" s="9">
        <f t="shared" si="16"/>
        <v>20</v>
      </c>
      <c r="I70" s="9">
        <f t="shared" si="18"/>
        <v>20</v>
      </c>
      <c r="J70" s="9">
        <f t="shared" ref="J70:J76" si="22">$B70</f>
        <v>20</v>
      </c>
      <c r="K70" s="9">
        <f>$B70*0.9</f>
        <v>18</v>
      </c>
      <c r="L70" s="9">
        <f t="shared" ref="L70:O70" si="21">$B70</f>
        <v>20</v>
      </c>
      <c r="M70" s="9">
        <f t="shared" si="21"/>
        <v>20</v>
      </c>
      <c r="N70" s="9">
        <f t="shared" si="21"/>
        <v>20</v>
      </c>
      <c r="O70" s="9">
        <f t="shared" si="21"/>
        <v>20</v>
      </c>
      <c r="T70" s="29">
        <f>'System Parameters'!E21</f>
        <v>0</v>
      </c>
      <c r="U70" s="29">
        <f>'System Parameters'!F21</f>
        <v>0</v>
      </c>
      <c r="V70" s="29">
        <f>'System Parameters'!G21</f>
        <v>1</v>
      </c>
      <c r="W70" s="9" t="str">
        <f>'System Parameters'!H21</f>
        <v/>
      </c>
    </row>
    <row r="71" ht="15.75" customHeight="1">
      <c r="A71" s="9" t="str">
        <f>'System Parameters'!A22</f>
        <v>Off (leakage)</v>
      </c>
      <c r="B71" s="9">
        <f>'System Parameters'!B22</f>
        <v>1</v>
      </c>
      <c r="C71" s="9" t="str">
        <f>'System Parameters'!C22</f>
        <v>mW</v>
      </c>
      <c r="D71" s="9">
        <f t="shared" si="3"/>
        <v>1</v>
      </c>
      <c r="E71" s="9">
        <f t="shared" si="5"/>
        <v>1</v>
      </c>
      <c r="F71" s="9">
        <f t="shared" si="9"/>
        <v>1</v>
      </c>
      <c r="G71" s="9">
        <f t="shared" si="14"/>
        <v>1</v>
      </c>
      <c r="H71" s="9">
        <f t="shared" si="16"/>
        <v>1</v>
      </c>
      <c r="I71" s="9">
        <f t="shared" si="18"/>
        <v>1</v>
      </c>
      <c r="J71" s="9">
        <f t="shared" si="22"/>
        <v>1</v>
      </c>
      <c r="K71" s="9">
        <f t="shared" ref="K71:K76" si="24">$B71</f>
        <v>1</v>
      </c>
      <c r="L71" s="9">
        <f>$B71*0.9</f>
        <v>0.9</v>
      </c>
      <c r="M71" s="9">
        <f t="shared" ref="M71:O71" si="23">$B71</f>
        <v>1</v>
      </c>
      <c r="N71" s="9">
        <f t="shared" si="23"/>
        <v>1</v>
      </c>
      <c r="O71" s="9">
        <f t="shared" si="23"/>
        <v>1</v>
      </c>
      <c r="T71" s="29">
        <f>'System Parameters'!E22</f>
        <v>1</v>
      </c>
      <c r="U71" s="29">
        <f>'System Parameters'!F22</f>
        <v>1</v>
      </c>
      <c r="V71" s="29">
        <f>'System Parameters'!G22</f>
        <v>0</v>
      </c>
      <c r="W71" s="9" t="str">
        <f>'System Parameters'!H22</f>
        <v/>
      </c>
    </row>
    <row r="72" ht="15.75" customHeight="1">
      <c r="A72" s="9" t="str">
        <f>'System Parameters'!A23</f>
        <v/>
      </c>
      <c r="B72" s="9" t="str">
        <f>'System Parameters'!B23</f>
        <v/>
      </c>
      <c r="C72" s="9" t="str">
        <f>'System Parameters'!C23</f>
        <v/>
      </c>
      <c r="D72" s="9" t="str">
        <f t="shared" si="3"/>
        <v/>
      </c>
      <c r="E72" s="9" t="str">
        <f t="shared" si="5"/>
        <v/>
      </c>
      <c r="F72" s="9" t="str">
        <f t="shared" si="9"/>
        <v/>
      </c>
      <c r="G72" s="9" t="str">
        <f t="shared" si="14"/>
        <v/>
      </c>
      <c r="H72" s="9" t="str">
        <f t="shared" si="16"/>
        <v/>
      </c>
      <c r="I72" s="9" t="str">
        <f t="shared" si="18"/>
        <v/>
      </c>
      <c r="J72" s="9" t="str">
        <f t="shared" si="22"/>
        <v/>
      </c>
      <c r="K72" s="9" t="str">
        <f t="shared" si="24"/>
        <v/>
      </c>
      <c r="L72" s="9" t="str">
        <f t="shared" ref="L72:O72" si="25">$B72</f>
        <v/>
      </c>
      <c r="M72" s="9" t="str">
        <f t="shared" si="25"/>
        <v/>
      </c>
      <c r="N72" s="9" t="str">
        <f t="shared" si="25"/>
        <v/>
      </c>
      <c r="O72" s="9" t="str">
        <f t="shared" si="25"/>
        <v/>
      </c>
      <c r="T72" s="9" t="str">
        <f>'System Parameters'!E23</f>
        <v/>
      </c>
      <c r="U72" s="9" t="str">
        <f>'System Parameters'!F23</f>
        <v/>
      </c>
      <c r="V72" s="9" t="str">
        <f>'System Parameters'!G23</f>
        <v/>
      </c>
      <c r="W72" s="9" t="str">
        <f>'System Parameters'!H23</f>
        <v/>
      </c>
    </row>
    <row r="73" ht="15.75" customHeight="1">
      <c r="A73" s="9" t="str">
        <f>'System Parameters'!A24</f>
        <v>Bluetooth Module</v>
      </c>
      <c r="B73" s="9" t="str">
        <f>'System Parameters'!B24</f>
        <v/>
      </c>
      <c r="C73" s="9" t="str">
        <f>'System Parameters'!C24</f>
        <v/>
      </c>
      <c r="D73" s="9" t="str">
        <f t="shared" si="3"/>
        <v/>
      </c>
      <c r="E73" s="9" t="str">
        <f t="shared" si="5"/>
        <v/>
      </c>
      <c r="F73" s="9" t="str">
        <f t="shared" si="9"/>
        <v/>
      </c>
      <c r="G73" s="9" t="str">
        <f t="shared" si="14"/>
        <v/>
      </c>
      <c r="H73" s="9" t="str">
        <f t="shared" si="16"/>
        <v/>
      </c>
      <c r="I73" s="9" t="str">
        <f t="shared" si="18"/>
        <v/>
      </c>
      <c r="J73" s="9" t="str">
        <f t="shared" si="22"/>
        <v/>
      </c>
      <c r="K73" s="9" t="str">
        <f t="shared" si="24"/>
        <v/>
      </c>
      <c r="L73" s="9" t="str">
        <f t="shared" ref="L73:O73" si="26">$B73</f>
        <v/>
      </c>
      <c r="M73" s="9" t="str">
        <f t="shared" si="26"/>
        <v/>
      </c>
      <c r="N73" s="9" t="str">
        <f t="shared" si="26"/>
        <v/>
      </c>
      <c r="O73" s="9" t="str">
        <f t="shared" si="26"/>
        <v/>
      </c>
      <c r="T73" s="9" t="str">
        <f>'System Parameters'!E24</f>
        <v/>
      </c>
      <c r="U73" s="9" t="str">
        <f>'System Parameters'!F24</f>
        <v/>
      </c>
      <c r="V73" s="9" t="str">
        <f>'System Parameters'!G24</f>
        <v/>
      </c>
      <c r="W73" s="9" t="str">
        <f>'System Parameters'!H24</f>
        <v/>
      </c>
    </row>
    <row r="74" ht="15.75" customHeight="1">
      <c r="A74" s="9" t="str">
        <f>'System Parameters'!A27</f>
        <v>Standby Power</v>
      </c>
      <c r="B74" s="9">
        <f>'System Parameters'!B26</f>
        <v>80</v>
      </c>
      <c r="C74" s="9" t="str">
        <f>'System Parameters'!C26</f>
        <v>mW</v>
      </c>
      <c r="D74" s="9">
        <f t="shared" si="3"/>
        <v>80</v>
      </c>
      <c r="E74" s="9">
        <f t="shared" si="5"/>
        <v>80</v>
      </c>
      <c r="F74" s="9">
        <f t="shared" si="9"/>
        <v>80</v>
      </c>
      <c r="G74" s="9">
        <f t="shared" si="14"/>
        <v>80</v>
      </c>
      <c r="H74" s="9">
        <f t="shared" si="16"/>
        <v>80</v>
      </c>
      <c r="I74" s="9">
        <f t="shared" si="18"/>
        <v>80</v>
      </c>
      <c r="J74" s="9">
        <f t="shared" si="22"/>
        <v>80</v>
      </c>
      <c r="K74" s="9">
        <f t="shared" si="24"/>
        <v>80</v>
      </c>
      <c r="L74" s="9">
        <f t="shared" ref="L74:L76" si="28">$B74</f>
        <v>80</v>
      </c>
      <c r="M74" s="9">
        <f>$B74*0.9</f>
        <v>72</v>
      </c>
      <c r="N74" s="9">
        <f t="shared" ref="N74:O74" si="27">$B74</f>
        <v>80</v>
      </c>
      <c r="O74" s="9">
        <f t="shared" si="27"/>
        <v>80</v>
      </c>
      <c r="T74" s="29">
        <f>'System Parameters'!E26</f>
        <v>0</v>
      </c>
      <c r="U74" s="29">
        <f>'System Parameters'!F26</f>
        <v>0.1</v>
      </c>
      <c r="V74" s="29">
        <f>'System Parameters'!G26</f>
        <v>0.15</v>
      </c>
      <c r="W74" s="9" t="str">
        <f>'System Parameters'!H26</f>
        <v/>
      </c>
    </row>
    <row r="75" ht="15.75" customHeight="1">
      <c r="A75" s="9" t="str">
        <f>'System Parameters'!A26</f>
        <v>Active (TX/RX)</v>
      </c>
      <c r="B75" s="9">
        <f>'System Parameters'!B27</f>
        <v>5</v>
      </c>
      <c r="C75" s="9" t="str">
        <f>'System Parameters'!C27</f>
        <v>mW</v>
      </c>
      <c r="D75" s="9">
        <f t="shared" si="3"/>
        <v>5</v>
      </c>
      <c r="E75" s="9">
        <f t="shared" si="5"/>
        <v>5</v>
      </c>
      <c r="F75" s="9">
        <f t="shared" si="9"/>
        <v>5</v>
      </c>
      <c r="G75" s="9">
        <f t="shared" si="14"/>
        <v>5</v>
      </c>
      <c r="H75" s="9">
        <f t="shared" si="16"/>
        <v>5</v>
      </c>
      <c r="I75" s="9">
        <f t="shared" si="18"/>
        <v>5</v>
      </c>
      <c r="J75" s="9">
        <f t="shared" si="22"/>
        <v>5</v>
      </c>
      <c r="K75" s="9">
        <f t="shared" si="24"/>
        <v>5</v>
      </c>
      <c r="L75" s="9">
        <f t="shared" si="28"/>
        <v>5</v>
      </c>
      <c r="M75" s="9">
        <f t="shared" ref="M75:M76" si="29">$B75</f>
        <v>5</v>
      </c>
      <c r="N75" s="9">
        <f>$B75*0.9</f>
        <v>4.5</v>
      </c>
      <c r="O75" s="9">
        <f>$B75</f>
        <v>5</v>
      </c>
      <c r="T75" s="29">
        <f>'System Parameters'!E27</f>
        <v>1</v>
      </c>
      <c r="U75" s="29">
        <f>'System Parameters'!F27</f>
        <v>0.9</v>
      </c>
      <c r="V75" s="29">
        <f>'System Parameters'!G27</f>
        <v>0.85</v>
      </c>
      <c r="W75" s="9" t="str">
        <f>'System Parameters'!H27</f>
        <v/>
      </c>
    </row>
    <row r="76" ht="15.75" customHeight="1">
      <c r="A76" s="9" t="str">
        <f>#REF!</f>
        <v>#REF!</v>
      </c>
      <c r="B76" s="9" t="str">
        <f>'System Parameters'!B28</f>
        <v/>
      </c>
      <c r="C76" s="9" t="str">
        <f>'System Parameters'!C28</f>
        <v/>
      </c>
      <c r="D76" s="9" t="str">
        <f t="shared" si="3"/>
        <v/>
      </c>
      <c r="E76" s="9" t="str">
        <f t="shared" si="5"/>
        <v/>
      </c>
      <c r="F76" s="9" t="str">
        <f t="shared" si="9"/>
        <v/>
      </c>
      <c r="G76" s="9" t="str">
        <f t="shared" si="14"/>
        <v/>
      </c>
      <c r="H76" s="9" t="str">
        <f t="shared" si="16"/>
        <v/>
      </c>
      <c r="I76" s="9" t="str">
        <f t="shared" si="18"/>
        <v/>
      </c>
      <c r="J76" s="9" t="str">
        <f t="shared" si="22"/>
        <v/>
      </c>
      <c r="K76" s="9" t="str">
        <f t="shared" si="24"/>
        <v/>
      </c>
      <c r="L76" s="9" t="str">
        <f t="shared" si="28"/>
        <v/>
      </c>
      <c r="M76" s="9" t="str">
        <f t="shared" si="29"/>
        <v/>
      </c>
      <c r="N76" s="9" t="str">
        <f>$B76</f>
        <v/>
      </c>
      <c r="O76" s="9">
        <f>$B76*0.9</f>
        <v>0</v>
      </c>
      <c r="T76" s="29" t="str">
        <f>'System Parameters'!E28</f>
        <v/>
      </c>
      <c r="U76" s="29" t="str">
        <f>'System Parameters'!F28</f>
        <v/>
      </c>
      <c r="V76" s="29" t="str">
        <f>'System Parameters'!G28</f>
        <v/>
      </c>
      <c r="W76" s="9" t="str">
        <f>'System Parameters'!H28</f>
        <v/>
      </c>
    </row>
    <row r="77" ht="15.75" customHeight="1">
      <c r="A77" s="9" t="str">
        <f>'System Parameters'!A29</f>
        <v>Stepper Motor</v>
      </c>
      <c r="B77" s="9" t="str">
        <f>'System Parameters'!B29</f>
        <v/>
      </c>
      <c r="C77" s="9" t="str">
        <f>'System Parameters'!C29</f>
        <v/>
      </c>
      <c r="D77" s="9" t="str">
        <f>'System Parameters'!D29</f>
        <v/>
      </c>
      <c r="T77" s="9" t="str">
        <f>'System Parameters'!E29</f>
        <v/>
      </c>
      <c r="U77" s="9" t="str">
        <f>'System Parameters'!F29</f>
        <v/>
      </c>
      <c r="V77" s="9" t="str">
        <f>'System Parameters'!G29</f>
        <v/>
      </c>
      <c r="W77" s="9" t="str">
        <f>'System Parameters'!H29</f>
        <v/>
      </c>
    </row>
    <row r="78" ht="15.75" customHeight="1">
      <c r="A78" s="9" t="str">
        <f>'System Parameters'!A34</f>
        <v/>
      </c>
      <c r="B78" s="9" t="str">
        <f>'System Parameters'!B34</f>
        <v/>
      </c>
      <c r="C78" s="9" t="str">
        <f>'System Parameters'!C34</f>
        <v/>
      </c>
      <c r="D78" s="9" t="str">
        <f>'System Parameters'!D34</f>
        <v/>
      </c>
      <c r="T78" s="9">
        <f>'System Parameters'!E34</f>
        <v>16</v>
      </c>
      <c r="U78" s="9">
        <f>'System Parameters'!F34</f>
        <v>7</v>
      </c>
      <c r="V78" s="9">
        <f>'System Parameters'!G34</f>
        <v>1</v>
      </c>
      <c r="W78" s="9" t="str">
        <f>'System Parameters'!H34</f>
        <v>hours/day typical usage</v>
      </c>
    </row>
    <row r="79" ht="15.75" customHeight="1">
      <c r="A79" s="9" t="str">
        <f>'System Parameters'!A35</f>
        <v>Battery</v>
      </c>
      <c r="B79" s="9" t="str">
        <f>'System Parameters'!B35</f>
        <v/>
      </c>
      <c r="C79" s="9" t="str">
        <f>'System Parameters'!C35</f>
        <v/>
      </c>
      <c r="D79" s="9" t="str">
        <f>'System Parameters'!D35</f>
        <v/>
      </c>
      <c r="T79" s="9" t="str">
        <f>'System Parameters'!E35</f>
        <v/>
      </c>
      <c r="U79" s="9" t="str">
        <f>'System Parameters'!F35</f>
        <v/>
      </c>
      <c r="V79" s="9" t="str">
        <f>'System Parameters'!G35</f>
        <v/>
      </c>
      <c r="W79" s="9" t="str">
        <f>'System Parameters'!H35</f>
        <v/>
      </c>
    </row>
    <row r="80" ht="15.75" customHeight="1">
      <c r="A80" s="9" t="str">
        <f>'System Parameters'!A36</f>
        <v>Capacity</v>
      </c>
      <c r="B80" s="9">
        <f>'System Parameters'!B36</f>
        <v>300</v>
      </c>
      <c r="C80" s="9" t="str">
        <f>'System Parameters'!C36</f>
        <v>mAh</v>
      </c>
      <c r="D80" s="9" t="str">
        <f>'System Parameters'!D36</f>
        <v/>
      </c>
      <c r="T80" s="9" t="str">
        <f>'System Parameters'!E36</f>
        <v/>
      </c>
      <c r="U80" s="9" t="str">
        <f>'System Parameters'!F36</f>
        <v/>
      </c>
      <c r="V80" s="9" t="str">
        <f>'System Parameters'!G36</f>
        <v/>
      </c>
      <c r="W80" s="9" t="str">
        <f>'System Parameters'!H36</f>
        <v/>
      </c>
    </row>
    <row r="81" ht="15.75" customHeight="1">
      <c r="A81" s="9" t="str">
        <f>'System Parameters'!A37</f>
        <v>Nominal Voltage</v>
      </c>
      <c r="B81" s="9">
        <f>'System Parameters'!B37</f>
        <v>3</v>
      </c>
      <c r="C81" s="9" t="str">
        <f>'System Parameters'!C37</f>
        <v>V</v>
      </c>
      <c r="D81" s="9" t="str">
        <f>'System Parameters'!D37</f>
        <v/>
      </c>
      <c r="T81" s="9" t="str">
        <f>'System Parameters'!E37</f>
        <v/>
      </c>
      <c r="U81" s="9" t="str">
        <f>'System Parameters'!F37</f>
        <v/>
      </c>
      <c r="V81" s="9" t="str">
        <f>'System Parameters'!G37</f>
        <v/>
      </c>
      <c r="W81" s="9" t="str">
        <f>'System Parameters'!H37</f>
        <v/>
      </c>
    </row>
    <row r="82" ht="15.75" customHeight="1">
      <c r="A82" s="9" t="str">
        <f>'System Parameters'!A38</f>
        <v>Regulator Efficiency</v>
      </c>
      <c r="B82" s="29">
        <f>'System Parameters'!B38</f>
        <v>0.9</v>
      </c>
      <c r="C82" s="9" t="str">
        <f>'System Parameters'!C38</f>
        <v/>
      </c>
      <c r="D82" s="9" t="str">
        <f>'System Parameters'!D38</f>
        <v/>
      </c>
      <c r="T82" s="9" t="str">
        <f>'System Parameters'!E38</f>
        <v/>
      </c>
      <c r="U82" s="9" t="str">
        <f>'System Parameters'!F38</f>
        <v/>
      </c>
      <c r="V82" s="9" t="str">
        <f>'System Parameters'!G38</f>
        <v/>
      </c>
      <c r="W82" s="9" t="str">
        <f>'System Parameters'!H38</f>
        <v/>
      </c>
    </row>
    <row r="83" ht="15.75" customHeight="1">
      <c r="A83" s="9" t="str">
        <f>'System Parameters'!A39</f>
        <v/>
      </c>
      <c r="B83" s="9" t="str">
        <f>'System Parameters'!B39</f>
        <v/>
      </c>
      <c r="C83" s="9" t="str">
        <f>'System Parameters'!C39</f>
        <v/>
      </c>
      <c r="D83" s="9" t="str">
        <f>'System Parameters'!D39</f>
        <v/>
      </c>
      <c r="O83" s="9" t="str">
        <f>'System Parameters'!E39</f>
        <v/>
      </c>
      <c r="P83" s="9" t="str">
        <f>'System Parameters'!F39</f>
        <v/>
      </c>
      <c r="Q83" s="9" t="str">
        <f>'System Parameters'!G39</f>
        <v/>
      </c>
      <c r="R83" s="9" t="str">
        <f>'System Parameters'!H39</f>
        <v/>
      </c>
      <c r="S83" s="9" t="str">
        <f>'System Parameters'!I39</f>
        <v/>
      </c>
      <c r="T83" s="9" t="str">
        <f>'System Parameters'!K37</f>
        <v/>
      </c>
      <c r="U83" s="9" t="str">
        <f t="shared" ref="U83:V83" si="30">#REF!</f>
        <v>#REF!</v>
      </c>
      <c r="V83" s="9" t="str">
        <f t="shared" si="30"/>
        <v>#REF!</v>
      </c>
    </row>
    <row r="84" ht="15.75" customHeight="1">
      <c r="A84" s="9" t="str">
        <f>'System Parameters'!A40</f>
        <v/>
      </c>
      <c r="B84" s="9" t="str">
        <f>'System Parameters'!B40</f>
        <v/>
      </c>
      <c r="C84" s="9" t="str">
        <f>'System Parameters'!C40</f>
        <v/>
      </c>
      <c r="D84" s="9" t="str">
        <f>'System Parameters'!D40</f>
        <v/>
      </c>
      <c r="O84" s="9" t="str">
        <f>'System Parameters'!E40</f>
        <v/>
      </c>
      <c r="P84" s="9" t="str">
        <f>'System Parameters'!F40</f>
        <v/>
      </c>
      <c r="Q84" s="9" t="str">
        <f>'System Parameters'!G40</f>
        <v/>
      </c>
      <c r="R84" s="9" t="str">
        <f>'System Parameters'!H40</f>
        <v/>
      </c>
      <c r="S84" s="9" t="str">
        <f>'System Parameters'!I40</f>
        <v/>
      </c>
      <c r="T84" s="9" t="str">
        <f>'System Parameters'!K38</f>
        <v/>
      </c>
      <c r="U84" s="9" t="str">
        <f t="shared" ref="U84:V84" si="31">#REF!</f>
        <v>#REF!</v>
      </c>
      <c r="V84" s="9" t="str">
        <f t="shared" si="31"/>
        <v>#REF!</v>
      </c>
    </row>
    <row r="85" ht="15.75" customHeight="1">
      <c r="A85" s="9" t="str">
        <f>'System Parameters'!A41</f>
        <v/>
      </c>
      <c r="B85" s="9" t="str">
        <f>'System Parameters'!L26</f>
        <v/>
      </c>
      <c r="C85" s="9" t="str">
        <f>'System Parameters'!M26</f>
        <v/>
      </c>
      <c r="D85" s="9" t="str">
        <f>'System Parameters'!N26</f>
        <v/>
      </c>
      <c r="O85" s="9" t="str">
        <f>'System Parameters'!O26</f>
        <v/>
      </c>
      <c r="P85" s="9" t="str">
        <f>'System Parameters'!P26</f>
        <v/>
      </c>
      <c r="Q85" s="9" t="str">
        <f>'System Parameters'!Q26</f>
        <v/>
      </c>
      <c r="R85" s="9" t="str">
        <f>'System Parameters'!R26</f>
        <v/>
      </c>
      <c r="S85" s="9" t="str">
        <f>'System Parameters'!I41</f>
        <v/>
      </c>
      <c r="T85" s="9" t="str">
        <f>'System Parameters'!K39</f>
        <v/>
      </c>
      <c r="U85" s="9" t="str">
        <f t="shared" ref="U85:V85" si="32">#REF!</f>
        <v>#REF!</v>
      </c>
      <c r="V85" s="9" t="str">
        <f t="shared" si="32"/>
        <v>#REF!</v>
      </c>
    </row>
    <row r="86" ht="15.75" customHeight="1">
      <c r="A86" s="9" t="str">
        <f>'System Parameters'!A42</f>
        <v>REFLECTIONS : WHAT DID YOU LEARN FROM ANALYZING YOUR POWER.  TALK ABOUT SOME POTENTIAL TRADEOFFS. </v>
      </c>
      <c r="B86" s="9" t="str">
        <f>'System Parameters'!L27</f>
        <v/>
      </c>
      <c r="C86" s="9" t="str">
        <f t="shared" ref="C86:D86" si="33">#REF!</f>
        <v>#REF!</v>
      </c>
      <c r="D86" s="9" t="str">
        <f t="shared" si="33"/>
        <v>#REF!</v>
      </c>
      <c r="O86" s="9" t="str">
        <f t="shared" ref="O86:Q86" si="34">#REF!</f>
        <v>#REF!</v>
      </c>
      <c r="P86" s="9" t="str">
        <f t="shared" si="34"/>
        <v>#REF!</v>
      </c>
      <c r="Q86" s="9" t="str">
        <f t="shared" si="34"/>
        <v>#REF!</v>
      </c>
      <c r="R86" s="9" t="str">
        <f>'System Parameters'!R27</f>
        <v/>
      </c>
      <c r="S86" s="9" t="str">
        <f>'System Parameters'!I42</f>
        <v/>
      </c>
      <c r="T86" s="9" t="str">
        <f>'System Parameters'!J42</f>
        <v/>
      </c>
      <c r="U86" s="9" t="str">
        <f t="shared" ref="U86:V86" si="35">#REF!</f>
        <v>#REF!</v>
      </c>
      <c r="V86" s="9" t="str">
        <f t="shared" si="35"/>
        <v>#REF!</v>
      </c>
    </row>
    <row r="87" ht="15.75" customHeight="1">
      <c r="A87" s="9" t="str">
        <f>'System Parameters'!M27</f>
        <v>Total power in profile (mw)</v>
      </c>
      <c r="B87" s="9" t="str">
        <f>'System Parameters'!N27</f>
        <v/>
      </c>
      <c r="C87" s="9" t="str">
        <f>'System Parameters'!O27</f>
        <v/>
      </c>
      <c r="R87" s="9" t="str">
        <f>'System Parameters'!R28</f>
        <v/>
      </c>
      <c r="S87" s="9" t="str">
        <f>'System Parameters'!I43</f>
        <v/>
      </c>
      <c r="T87" s="9" t="str">
        <f>'System Parameters'!J43</f>
        <v/>
      </c>
      <c r="U87" s="9" t="str">
        <f>'System Parameters'!K43</f>
        <v/>
      </c>
      <c r="V87" s="9" t="str">
        <f>'System Parameters'!L43</f>
        <v/>
      </c>
    </row>
    <row r="88" ht="15.75" customHeight="1">
      <c r="A88" s="9" t="str">
        <f>'System Parameters'!M28</f>
        <v>"off"</v>
      </c>
      <c r="B88" s="9">
        <f>sumproduct(B56:B76, $T56:$T76)</f>
        <v>8</v>
      </c>
      <c r="C88" s="9" t="str">
        <f>'System Parameters'!O28</f>
        <v>mW</v>
      </c>
      <c r="D88" s="9">
        <f t="shared" ref="D88:O88" si="36">sumproduct(D56:D76, $T56:$T76)</f>
        <v>8</v>
      </c>
      <c r="E88" s="9">
        <f t="shared" si="36"/>
        <v>8</v>
      </c>
      <c r="F88" s="9">
        <f t="shared" si="36"/>
        <v>7.9</v>
      </c>
      <c r="G88" s="9">
        <f t="shared" si="36"/>
        <v>8</v>
      </c>
      <c r="H88" s="9">
        <f t="shared" si="36"/>
        <v>8</v>
      </c>
      <c r="I88" s="9">
        <f t="shared" si="36"/>
        <v>8</v>
      </c>
      <c r="J88" s="9">
        <f t="shared" si="36"/>
        <v>7.9</v>
      </c>
      <c r="K88" s="9">
        <f t="shared" si="36"/>
        <v>8</v>
      </c>
      <c r="L88" s="9">
        <f t="shared" si="36"/>
        <v>7.9</v>
      </c>
      <c r="M88" s="9">
        <f t="shared" si="36"/>
        <v>8</v>
      </c>
      <c r="N88" s="9">
        <f t="shared" si="36"/>
        <v>7.5</v>
      </c>
      <c r="O88" s="9">
        <f t="shared" si="36"/>
        <v>8</v>
      </c>
      <c r="R88" s="9" t="str">
        <f>'System Parameters'!R29</f>
        <v/>
      </c>
      <c r="S88" s="9" t="str">
        <f>'System Parameters'!I45</f>
        <v/>
      </c>
      <c r="T88" s="9" t="str">
        <f>'System Parameters'!J45</f>
        <v/>
      </c>
      <c r="U88" s="9" t="str">
        <f>'System Parameters'!K45</f>
        <v/>
      </c>
      <c r="V88" s="9" t="str">
        <f>'System Parameters'!L45</f>
        <v/>
      </c>
    </row>
    <row r="89" ht="15.75" customHeight="1">
      <c r="A89" s="9" t="str">
        <f>'System Parameters'!M29</f>
        <v>"sensing"</v>
      </c>
      <c r="B89" s="9">
        <f>sumproduct(B56:B76,$U56:$U76)</f>
        <v>37.05</v>
      </c>
      <c r="C89" s="9" t="str">
        <f>'System Parameters'!O29</f>
        <v>mW</v>
      </c>
      <c r="D89" s="9">
        <f t="shared" ref="D89:O89" si="37">sumproduct(D56:D76,$U56:$U76)</f>
        <v>36.075</v>
      </c>
      <c r="E89" s="9">
        <f t="shared" si="37"/>
        <v>36.35</v>
      </c>
      <c r="F89" s="9">
        <f t="shared" si="37"/>
        <v>37.035</v>
      </c>
      <c r="G89" s="9">
        <f t="shared" si="37"/>
        <v>37.025</v>
      </c>
      <c r="H89" s="9">
        <f t="shared" si="37"/>
        <v>36.45</v>
      </c>
      <c r="I89" s="9">
        <f t="shared" si="37"/>
        <v>37.01</v>
      </c>
      <c r="J89" s="9">
        <f t="shared" si="37"/>
        <v>37.05</v>
      </c>
      <c r="K89" s="9">
        <f t="shared" si="37"/>
        <v>37.05</v>
      </c>
      <c r="L89" s="9">
        <f t="shared" si="37"/>
        <v>36.95</v>
      </c>
      <c r="M89" s="9">
        <f t="shared" si="37"/>
        <v>36.25</v>
      </c>
      <c r="N89" s="9">
        <f t="shared" si="37"/>
        <v>36.6</v>
      </c>
      <c r="O89" s="9">
        <f t="shared" si="37"/>
        <v>37.05</v>
      </c>
      <c r="R89" s="9" t="str">
        <f>'System Parameters'!R30</f>
        <v/>
      </c>
      <c r="S89" s="9" t="str">
        <f>'System Parameters'!I47</f>
        <v/>
      </c>
      <c r="T89" s="9" t="str">
        <f>'System Parameters'!J47</f>
        <v/>
      </c>
      <c r="U89" s="9" t="str">
        <f>'System Parameters'!K47</f>
        <v/>
      </c>
      <c r="V89" s="9" t="str">
        <f>'System Parameters'!L47</f>
        <v/>
      </c>
    </row>
    <row r="90" ht="15.75" customHeight="1">
      <c r="A90" s="9" t="str">
        <f>'System Parameters'!M30</f>
        <v>"interactive"</v>
      </c>
      <c r="B90" s="9">
        <f>sumproduct(B56:B76, $V56:$V76)</f>
        <v>66.7</v>
      </c>
      <c r="C90" s="9" t="str">
        <f>'System Parameters'!O30</f>
        <v>mW</v>
      </c>
      <c r="D90" s="9">
        <f t="shared" ref="D90:O90" si="38">sumproduct(D56:D76, $V56:$V76)</f>
        <v>64.75</v>
      </c>
      <c r="E90" s="9">
        <f t="shared" si="38"/>
        <v>66.2</v>
      </c>
      <c r="F90" s="9">
        <f t="shared" si="38"/>
        <v>66.68</v>
      </c>
      <c r="G90" s="9">
        <f t="shared" si="38"/>
        <v>66.675</v>
      </c>
      <c r="H90" s="9">
        <f t="shared" si="38"/>
        <v>66.2</v>
      </c>
      <c r="I90" s="9">
        <f t="shared" si="38"/>
        <v>66.65</v>
      </c>
      <c r="J90" s="9">
        <f t="shared" si="38"/>
        <v>66.7</v>
      </c>
      <c r="K90" s="9">
        <f t="shared" si="38"/>
        <v>64.7</v>
      </c>
      <c r="L90" s="9">
        <f t="shared" si="38"/>
        <v>66.7</v>
      </c>
      <c r="M90" s="9">
        <f t="shared" si="38"/>
        <v>65.5</v>
      </c>
      <c r="N90" s="9">
        <f t="shared" si="38"/>
        <v>66.275</v>
      </c>
      <c r="O90" s="9">
        <f t="shared" si="38"/>
        <v>66.7</v>
      </c>
      <c r="R90" s="9" t="str">
        <f>'System Parameters'!R31</f>
        <v/>
      </c>
      <c r="S90" s="9" t="str">
        <f>'System Parameters'!I48</f>
        <v/>
      </c>
      <c r="T90" s="9" t="str">
        <f>'System Parameters'!J48</f>
        <v/>
      </c>
      <c r="U90" s="9" t="str">
        <f>'System Parameters'!K48</f>
        <v/>
      </c>
      <c r="V90" s="9" t="str">
        <f>'System Parameters'!L48</f>
        <v/>
      </c>
    </row>
    <row r="91" ht="15.75" customHeight="1">
      <c r="A91" s="9" t="str">
        <f>'System Parameters'!M31</f>
        <v/>
      </c>
      <c r="B91" s="9" t="str">
        <f>'System Parameters'!N31</f>
        <v/>
      </c>
      <c r="C91" s="9" t="str">
        <f>'System Parameters'!O31</f>
        <v/>
      </c>
      <c r="D91" s="9" t="str">
        <f>'System Parameters'!P31</f>
        <v/>
      </c>
      <c r="E91" s="9" t="str">
        <f>'System Parameters'!Q31</f>
        <v/>
      </c>
      <c r="F91" s="9" t="str">
        <f>'System Parameters'!R32</f>
        <v/>
      </c>
      <c r="G91" s="9" t="str">
        <f>'System Parameters'!I49</f>
        <v/>
      </c>
      <c r="H91" s="9" t="str">
        <f>'System Parameters'!J49</f>
        <v/>
      </c>
      <c r="I91" s="9" t="str">
        <f>'System Parameters'!K49</f>
        <v/>
      </c>
      <c r="J91" s="9" t="str">
        <f>'System Parameters'!L49</f>
        <v/>
      </c>
      <c r="K91" s="9" t="str">
        <f>'System Parameters'!M49</f>
        <v/>
      </c>
      <c r="L91" s="9" t="str">
        <f>'System Parameters'!N49</f>
        <v/>
      </c>
      <c r="M91" s="9" t="str">
        <f>'System Parameters'!O49</f>
        <v/>
      </c>
      <c r="N91" s="9" t="str">
        <f>'System Parameters'!P49</f>
        <v/>
      </c>
      <c r="O91" s="9" t="str">
        <f>'System Parameters'!Q49</f>
        <v/>
      </c>
      <c r="R91" s="9" t="str">
        <f>'System Parameters'!R32</f>
        <v/>
      </c>
      <c r="S91" s="9" t="str">
        <f>'System Parameters'!I49</f>
        <v/>
      </c>
      <c r="T91" s="9" t="str">
        <f>'System Parameters'!J49</f>
        <v/>
      </c>
      <c r="U91" s="9" t="str">
        <f>'System Parameters'!K49</f>
        <v/>
      </c>
      <c r="V91" s="9" t="str">
        <f>'System Parameters'!L49</f>
        <v/>
      </c>
    </row>
    <row r="92" ht="15.75" customHeight="1">
      <c r="A92" s="9" t="str">
        <f>'System Parameters'!M32</f>
        <v>Effective Battery Capacity</v>
      </c>
      <c r="B92" s="9" t="str">
        <f>'System Parameters'!N32</f>
        <v/>
      </c>
      <c r="C92" s="9" t="str">
        <f>'System Parameters'!O32</f>
        <v/>
      </c>
      <c r="D92" s="9" t="str">
        <f>'System Parameters'!P32</f>
        <v/>
      </c>
      <c r="E92" s="9" t="str">
        <f>'System Parameters'!Q32</f>
        <v/>
      </c>
      <c r="F92" s="9" t="str">
        <f>'System Parameters'!R33</f>
        <v/>
      </c>
      <c r="G92" s="9" t="str">
        <f>'System Parameters'!I50</f>
        <v/>
      </c>
      <c r="H92" s="9" t="str">
        <f>'System Parameters'!J50</f>
        <v/>
      </c>
      <c r="I92" s="9" t="str">
        <f>'System Parameters'!K50</f>
        <v/>
      </c>
      <c r="J92" s="9" t="str">
        <f>'System Parameters'!L50</f>
        <v/>
      </c>
      <c r="K92" s="9" t="str">
        <f>'System Parameters'!M50</f>
        <v/>
      </c>
      <c r="L92" s="9" t="str">
        <f>'System Parameters'!N50</f>
        <v/>
      </c>
      <c r="M92" s="9" t="str">
        <f>'System Parameters'!O50</f>
        <v/>
      </c>
      <c r="N92" s="9" t="str">
        <f>'System Parameters'!P50</f>
        <v/>
      </c>
      <c r="O92" s="9" t="str">
        <f>'System Parameters'!Q50</f>
        <v/>
      </c>
      <c r="P92" s="9" t="str">
        <f>'System Parameters'!P32</f>
        <v/>
      </c>
      <c r="Q92" s="9" t="str">
        <f>'System Parameters'!Q32</f>
        <v/>
      </c>
      <c r="R92" s="9" t="str">
        <f>'System Parameters'!R33</f>
        <v/>
      </c>
      <c r="S92" s="9" t="str">
        <f>'System Parameters'!I50</f>
        <v/>
      </c>
      <c r="T92" s="9" t="str">
        <f>'System Parameters'!J50</f>
        <v/>
      </c>
      <c r="U92" s="9" t="str">
        <f>'System Parameters'!K50</f>
        <v/>
      </c>
      <c r="V92" s="9" t="str">
        <f>'System Parameters'!L50</f>
        <v/>
      </c>
    </row>
    <row r="93" ht="15.75" customHeight="1">
      <c r="A93" s="9" t="str">
        <f>'System Parameters'!M33</f>
        <v/>
      </c>
      <c r="B93" s="9">
        <f>B80*B81*B82</f>
        <v>810</v>
      </c>
      <c r="C93" s="9" t="str">
        <f>'System Parameters'!O33</f>
        <v>mW*h</v>
      </c>
      <c r="D93" s="9">
        <f t="shared" ref="D93:O93" si="39">$B93</f>
        <v>810</v>
      </c>
      <c r="E93" s="9">
        <f t="shared" si="39"/>
        <v>810</v>
      </c>
      <c r="F93" s="9">
        <f t="shared" si="39"/>
        <v>810</v>
      </c>
      <c r="G93" s="9">
        <f t="shared" si="39"/>
        <v>810</v>
      </c>
      <c r="H93" s="9">
        <f t="shared" si="39"/>
        <v>810</v>
      </c>
      <c r="I93" s="9">
        <f t="shared" si="39"/>
        <v>810</v>
      </c>
      <c r="J93" s="9">
        <f t="shared" si="39"/>
        <v>810</v>
      </c>
      <c r="K93" s="9">
        <f t="shared" si="39"/>
        <v>810</v>
      </c>
      <c r="L93" s="9">
        <f t="shared" si="39"/>
        <v>810</v>
      </c>
      <c r="M93" s="9">
        <f t="shared" si="39"/>
        <v>810</v>
      </c>
      <c r="N93" s="9">
        <f t="shared" si="39"/>
        <v>810</v>
      </c>
      <c r="O93" s="9">
        <f t="shared" si="39"/>
        <v>810</v>
      </c>
      <c r="P93" s="9" t="str">
        <f>'System Parameters'!P33</f>
        <v/>
      </c>
      <c r="Q93" s="9" t="str">
        <f>'System Parameters'!Q33</f>
        <v/>
      </c>
      <c r="R93" s="9" t="str">
        <f>'System Parameters'!R34</f>
        <v/>
      </c>
      <c r="S93" s="9" t="str">
        <f>'System Parameters'!I51</f>
        <v/>
      </c>
      <c r="T93" s="9" t="str">
        <f>'System Parameters'!J51</f>
        <v/>
      </c>
      <c r="U93" s="9" t="str">
        <f>'System Parameters'!K51</f>
        <v/>
      </c>
      <c r="V93" s="9" t="str">
        <f>'System Parameters'!L51</f>
        <v/>
      </c>
    </row>
    <row r="94" ht="15.75" customHeight="1">
      <c r="A94" s="9" t="str">
        <f>'System Parameters'!M34</f>
        <v/>
      </c>
      <c r="B94" s="9" t="str">
        <f>'System Parameters'!N34</f>
        <v/>
      </c>
      <c r="C94" s="9" t="str">
        <f>'System Parameters'!O34</f>
        <v/>
      </c>
      <c r="D94" s="9" t="str">
        <f>'System Parameters'!P34</f>
        <v/>
      </c>
      <c r="E94" s="9" t="str">
        <f>'System Parameters'!Q34</f>
        <v/>
      </c>
      <c r="F94" s="9" t="str">
        <f>'System Parameters'!R35</f>
        <v/>
      </c>
      <c r="G94" s="9" t="str">
        <f>'System Parameters'!I52</f>
        <v/>
      </c>
      <c r="H94" s="9" t="str">
        <f>'System Parameters'!J52</f>
        <v/>
      </c>
      <c r="I94" s="9" t="str">
        <f>'System Parameters'!K52</f>
        <v/>
      </c>
      <c r="J94" s="9" t="str">
        <f>'System Parameters'!L52</f>
        <v/>
      </c>
      <c r="K94" s="9" t="str">
        <f>'System Parameters'!M52</f>
        <v/>
      </c>
      <c r="L94" s="9" t="str">
        <f>'System Parameters'!N52</f>
        <v/>
      </c>
      <c r="M94" s="9" t="str">
        <f>'System Parameters'!O52</f>
        <v/>
      </c>
      <c r="N94" s="9" t="str">
        <f>'System Parameters'!P52</f>
        <v/>
      </c>
      <c r="O94" s="9" t="str">
        <f>'System Parameters'!Q52</f>
        <v/>
      </c>
      <c r="P94" s="9" t="str">
        <f>'System Parameters'!P34</f>
        <v/>
      </c>
      <c r="Q94" s="9" t="str">
        <f>'System Parameters'!Q34</f>
        <v/>
      </c>
      <c r="R94" s="9" t="str">
        <f>'System Parameters'!R35</f>
        <v/>
      </c>
      <c r="S94" s="9" t="str">
        <f>'System Parameters'!I52</f>
        <v/>
      </c>
      <c r="T94" s="9" t="str">
        <f>'System Parameters'!J52</f>
        <v/>
      </c>
      <c r="U94" s="9" t="str">
        <f>'System Parameters'!K52</f>
        <v/>
      </c>
      <c r="V94" s="9" t="str">
        <f>'System Parameters'!L52</f>
        <v/>
      </c>
    </row>
    <row r="95" ht="15.75" customHeight="1">
      <c r="A95" s="9" t="str">
        <f>'System Parameters'!M35</f>
        <v>Days of Use</v>
      </c>
      <c r="B95" s="9">
        <f>B93/($T78*B88+$U78*B89+$V78*B90)</f>
        <v>1.7839445</v>
      </c>
      <c r="C95" s="9" t="str">
        <f>'System Parameters'!O35</f>
        <v>days</v>
      </c>
      <c r="D95" s="9">
        <f t="shared" ref="D95:O95" si="40">D93/($T78*D88+$U78*D89+$V78*D90)</f>
        <v>1.819100556</v>
      </c>
      <c r="E95" s="9">
        <f t="shared" si="40"/>
        <v>1.805416249</v>
      </c>
      <c r="F95" s="9">
        <f t="shared" si="40"/>
        <v>1.790747803</v>
      </c>
      <c r="G95" s="9">
        <f t="shared" si="40"/>
        <v>1.784730638</v>
      </c>
      <c r="H95" s="9">
        <f t="shared" si="40"/>
        <v>1.802603761</v>
      </c>
      <c r="I95" s="9">
        <f t="shared" si="40"/>
        <v>1.785241999</v>
      </c>
      <c r="J95" s="9">
        <f t="shared" si="40"/>
        <v>1.790253067</v>
      </c>
      <c r="K95" s="9">
        <f t="shared" si="40"/>
        <v>1.791837186</v>
      </c>
      <c r="L95" s="9">
        <f t="shared" si="40"/>
        <v>1.793027117</v>
      </c>
      <c r="M95" s="9">
        <f t="shared" si="40"/>
        <v>1.811067636</v>
      </c>
      <c r="N95" s="9">
        <f t="shared" si="40"/>
        <v>1.830611899</v>
      </c>
      <c r="O95" s="9">
        <f t="shared" si="40"/>
        <v>1.7839445</v>
      </c>
      <c r="P95" s="9" t="str">
        <f>'System Parameters'!P35</f>
        <v/>
      </c>
      <c r="Q95" s="9" t="str">
        <f>'System Parameters'!Q35</f>
        <v/>
      </c>
      <c r="R95" s="9" t="str">
        <f>'System Parameters'!R36</f>
        <v/>
      </c>
      <c r="S95" s="9" t="str">
        <f>'System Parameters'!I53</f>
        <v/>
      </c>
      <c r="T95" s="9" t="str">
        <f>'System Parameters'!J53</f>
        <v/>
      </c>
      <c r="U95" s="9" t="str">
        <f>'System Parameters'!K53</f>
        <v/>
      </c>
      <c r="V95" s="9" t="str">
        <f>'System Parameters'!L53</f>
        <v/>
      </c>
    </row>
    <row r="96" ht="15.75" customHeight="1">
      <c r="A96" s="9" t="str">
        <f>'System Parameters'!M36</f>
        <v>Hours of Use</v>
      </c>
      <c r="B96" s="9">
        <f>B95*24</f>
        <v>42.81466799</v>
      </c>
      <c r="C96" s="9" t="str">
        <f>'System Parameters'!O36</f>
        <v>hours</v>
      </c>
      <c r="D96" s="9">
        <f t="shared" ref="D96:O96" si="41">D95*24</f>
        <v>43.65841334</v>
      </c>
      <c r="E96" s="9">
        <f t="shared" si="41"/>
        <v>43.32998997</v>
      </c>
      <c r="F96" s="9">
        <f t="shared" si="41"/>
        <v>42.97794727</v>
      </c>
      <c r="G96" s="9">
        <f t="shared" si="41"/>
        <v>42.83353531</v>
      </c>
      <c r="H96" s="9">
        <f t="shared" si="41"/>
        <v>43.26249026</v>
      </c>
      <c r="I96" s="9">
        <f t="shared" si="41"/>
        <v>42.84580799</v>
      </c>
      <c r="J96" s="9">
        <f t="shared" si="41"/>
        <v>42.9660736</v>
      </c>
      <c r="K96" s="9">
        <f t="shared" si="41"/>
        <v>43.00409247</v>
      </c>
      <c r="L96" s="9">
        <f t="shared" si="41"/>
        <v>43.0326508</v>
      </c>
      <c r="M96" s="9">
        <f t="shared" si="41"/>
        <v>43.46562325</v>
      </c>
      <c r="N96" s="9">
        <f t="shared" si="41"/>
        <v>43.93468558</v>
      </c>
      <c r="O96" s="9">
        <f t="shared" si="41"/>
        <v>42.81466799</v>
      </c>
      <c r="P96" s="9" t="str">
        <f>'System Parameters'!P36</f>
        <v/>
      </c>
      <c r="Q96" s="9" t="str">
        <f>'System Parameters'!Q36</f>
        <v/>
      </c>
      <c r="R96" s="9" t="str">
        <f>'System Parameters'!R37</f>
        <v/>
      </c>
      <c r="S96" s="9" t="str">
        <f>'System Parameters'!I54</f>
        <v/>
      </c>
      <c r="T96" s="9" t="str">
        <f>'System Parameters'!J54</f>
        <v/>
      </c>
      <c r="U96" s="9" t="str">
        <f>'System Parameters'!K54</f>
        <v/>
      </c>
      <c r="V96" s="9" t="str">
        <f>'System Parameters'!L54</f>
        <v/>
      </c>
    </row>
    <row r="97" ht="15.75" customHeight="1">
      <c r="A97" s="9" t="str">
        <f>'System Parameters'!A55</f>
        <v/>
      </c>
      <c r="B97" s="9" t="str">
        <f>'System Parameters'!L38</f>
        <v/>
      </c>
      <c r="C97" s="9" t="str">
        <f>'System Parameters'!M38</f>
        <v/>
      </c>
      <c r="D97" s="9" t="str">
        <f>'System Parameters'!N38</f>
        <v/>
      </c>
      <c r="O97" s="9" t="str">
        <f>'System Parameters'!O38</f>
        <v/>
      </c>
      <c r="P97" s="9" t="str">
        <f>'System Parameters'!P38</f>
        <v/>
      </c>
      <c r="Q97" s="9" t="str">
        <f>'System Parameters'!Q38</f>
        <v/>
      </c>
      <c r="R97" s="9" t="str">
        <f>'System Parameters'!R38</f>
        <v/>
      </c>
      <c r="S97" s="9" t="str">
        <f>'System Parameters'!I55</f>
        <v/>
      </c>
      <c r="T97" s="9" t="str">
        <f>'System Parameters'!J55</f>
        <v/>
      </c>
      <c r="U97" s="9" t="str">
        <f>'System Parameters'!K55</f>
        <v/>
      </c>
      <c r="V97" s="9" t="str">
        <f>'System Parameters'!L55</f>
        <v/>
      </c>
    </row>
    <row r="98" ht="15.75" customHeight="1">
      <c r="A98" s="9" t="s">
        <v>47</v>
      </c>
      <c r="B98" s="9" t="str">
        <f>'System Parameters'!L39</f>
        <v/>
      </c>
      <c r="C98" s="9" t="str">
        <f>'System Parameters'!M39</f>
        <v/>
      </c>
      <c r="D98" s="30">
        <f t="shared" ref="D98:O98" si="42">D96/$B96-1</f>
        <v>0.01970692269</v>
      </c>
      <c r="E98" s="30">
        <f t="shared" si="42"/>
        <v>0.01203610832</v>
      </c>
      <c r="F98" s="30">
        <f t="shared" si="42"/>
        <v>0.003813629581</v>
      </c>
      <c r="G98" s="30">
        <f t="shared" si="42"/>
        <v>0.0004406742316</v>
      </c>
      <c r="H98" s="30">
        <f t="shared" si="42"/>
        <v>0.01045955269</v>
      </c>
      <c r="I98" s="30">
        <f t="shared" si="42"/>
        <v>0.0007273208146</v>
      </c>
      <c r="J98" s="30">
        <f t="shared" si="42"/>
        <v>0.003536302354</v>
      </c>
      <c r="K98" s="30">
        <f t="shared" si="42"/>
        <v>0.004424289349</v>
      </c>
      <c r="L98" s="30">
        <f t="shared" si="42"/>
        <v>0.005091311566</v>
      </c>
      <c r="M98" s="30">
        <f t="shared" si="42"/>
        <v>0.01520402459</v>
      </c>
      <c r="N98" s="30">
        <f t="shared" si="42"/>
        <v>0.02615967004</v>
      </c>
      <c r="O98" s="30">
        <f t="shared" si="42"/>
        <v>0</v>
      </c>
      <c r="P98" s="9" t="str">
        <f>'System Parameters'!P39</f>
        <v/>
      </c>
      <c r="Q98" s="9" t="str">
        <f>'System Parameters'!Q39</f>
        <v/>
      </c>
      <c r="R98" s="9" t="str">
        <f>'System Parameters'!R39</f>
        <v/>
      </c>
      <c r="S98" s="9" t="str">
        <f>'System Parameters'!I56</f>
        <v/>
      </c>
      <c r="T98" s="9" t="str">
        <f>'System Parameters'!J56</f>
        <v/>
      </c>
      <c r="U98" s="9" t="str">
        <f>'System Parameters'!K56</f>
        <v/>
      </c>
      <c r="V98" s="9" t="str">
        <f>'System Parameters'!L56</f>
        <v/>
      </c>
    </row>
    <row r="99" ht="15.75" customHeight="1">
      <c r="A99" s="9" t="s">
        <v>48</v>
      </c>
      <c r="B99" s="9" t="str">
        <f>'System Parameters'!K42</f>
        <v/>
      </c>
      <c r="C99" s="9" t="str">
        <f>'System Parameters'!L42</f>
        <v/>
      </c>
      <c r="D99" s="9" t="s">
        <v>49</v>
      </c>
      <c r="E99" s="9" t="s">
        <v>50</v>
      </c>
      <c r="F99" s="9" t="s">
        <v>51</v>
      </c>
      <c r="G99" s="9" t="s">
        <v>52</v>
      </c>
      <c r="H99" s="9" t="s">
        <v>53</v>
      </c>
      <c r="I99" s="9" t="s">
        <v>54</v>
      </c>
      <c r="J99" s="9" t="s">
        <v>55</v>
      </c>
      <c r="K99" s="9" t="s">
        <v>56</v>
      </c>
      <c r="L99" s="9" t="s">
        <v>57</v>
      </c>
      <c r="M99" s="9" t="s">
        <v>58</v>
      </c>
      <c r="N99" s="9" t="s">
        <v>59</v>
      </c>
      <c r="O99" s="9" t="s">
        <v>60</v>
      </c>
      <c r="P99" s="9" t="str">
        <f>'System Parameters'!O42</f>
        <v/>
      </c>
      <c r="Q99" s="9" t="str">
        <f>'System Parameters'!P42</f>
        <v/>
      </c>
      <c r="R99" s="9" t="str">
        <f>'System Parameters'!Q42</f>
        <v/>
      </c>
      <c r="S99" s="9" t="str">
        <f>'System Parameters'!I57</f>
        <v/>
      </c>
      <c r="T99" s="9" t="str">
        <f>'System Parameters'!J57</f>
        <v/>
      </c>
      <c r="U99" s="9" t="str">
        <f>'System Parameters'!K57</f>
        <v/>
      </c>
      <c r="V99" s="9" t="str">
        <f>'System Parameters'!L57</f>
        <v/>
      </c>
    </row>
    <row r="100" ht="15.75" customHeight="1">
      <c r="A100" s="9" t="str">
        <f>'System Parameters'!A58</f>
        <v/>
      </c>
      <c r="B100" s="9" t="str">
        <f>'System Parameters'!B58</f>
        <v/>
      </c>
      <c r="C100" s="9" t="str">
        <f>'System Parameters'!C58</f>
        <v/>
      </c>
      <c r="D100" s="9" t="str">
        <f>'System Parameters'!D58</f>
        <v/>
      </c>
      <c r="O100" s="9" t="str">
        <f>'System Parameters'!E58</f>
        <v/>
      </c>
      <c r="P100" s="9" t="str">
        <f>'System Parameters'!F58</f>
        <v/>
      </c>
      <c r="Q100" s="9" t="str">
        <f>'System Parameters'!G58</f>
        <v/>
      </c>
      <c r="R100" s="9" t="str">
        <f>'System Parameters'!H58</f>
        <v/>
      </c>
      <c r="S100" s="9" t="str">
        <f>'System Parameters'!I58</f>
        <v/>
      </c>
      <c r="T100" s="9" t="str">
        <f>'System Parameters'!J58</f>
        <v/>
      </c>
      <c r="U100" s="9" t="str">
        <f>'System Parameters'!K58</f>
        <v/>
      </c>
      <c r="V100" s="9" t="str">
        <f>'System Parameters'!L58</f>
        <v/>
      </c>
    </row>
    <row r="101" ht="15.75" customHeight="1">
      <c r="A101" s="9" t="str">
        <f>'System Parameters'!A59</f>
        <v/>
      </c>
      <c r="B101" s="9" t="str">
        <f>'System Parameters'!B59</f>
        <v/>
      </c>
      <c r="C101" s="9" t="str">
        <f>'System Parameters'!C59</f>
        <v/>
      </c>
      <c r="D101" s="9" t="str">
        <f>'System Parameters'!D59</f>
        <v/>
      </c>
      <c r="O101" s="9" t="str">
        <f>'System Parameters'!E59</f>
        <v/>
      </c>
      <c r="P101" s="9" t="str">
        <f>'System Parameters'!F59</f>
        <v/>
      </c>
      <c r="Q101" s="9" t="str">
        <f>'System Parameters'!G59</f>
        <v/>
      </c>
      <c r="R101" s="9" t="str">
        <f>'System Parameters'!H59</f>
        <v/>
      </c>
      <c r="S101" s="9" t="str">
        <f>'System Parameters'!I59</f>
        <v/>
      </c>
      <c r="T101" s="9" t="str">
        <f>'System Parameters'!J59</f>
        <v/>
      </c>
      <c r="U101" s="9" t="str">
        <f>'System Parameters'!K59</f>
        <v/>
      </c>
      <c r="V101" s="9" t="str">
        <f>'System Parameters'!L59</f>
        <v/>
      </c>
    </row>
    <row r="102" ht="15.75" customHeight="1">
      <c r="A102" s="9" t="str">
        <f>'System Parameters'!A60</f>
        <v/>
      </c>
      <c r="B102" s="9" t="str">
        <f>'System Parameters'!B60</f>
        <v/>
      </c>
      <c r="C102" s="9" t="str">
        <f>'System Parameters'!C60</f>
        <v/>
      </c>
      <c r="D102" s="9" t="str">
        <f>'System Parameters'!D60</f>
        <v/>
      </c>
      <c r="O102" s="9" t="str">
        <f>'System Parameters'!E60</f>
        <v/>
      </c>
      <c r="P102" s="9" t="str">
        <f>'System Parameters'!F60</f>
        <v/>
      </c>
      <c r="Q102" s="9" t="str">
        <f>'System Parameters'!G60</f>
        <v/>
      </c>
      <c r="R102" s="9" t="str">
        <f>'System Parameters'!H60</f>
        <v/>
      </c>
      <c r="S102" s="9" t="str">
        <f>'System Parameters'!I60</f>
        <v/>
      </c>
      <c r="T102" s="9" t="str">
        <f>'System Parameters'!J60</f>
        <v/>
      </c>
      <c r="U102" s="9" t="str">
        <f>'System Parameters'!K60</f>
        <v/>
      </c>
      <c r="V102" s="9" t="str">
        <f>'System Parameters'!L60</f>
        <v/>
      </c>
    </row>
    <row r="103" ht="15.75" customHeight="1">
      <c r="A103" s="9" t="str">
        <f>'System Parameters'!A61</f>
        <v/>
      </c>
      <c r="B103" s="9" t="str">
        <f>'System Parameters'!B61</f>
        <v/>
      </c>
      <c r="C103" s="9" t="str">
        <f>'System Parameters'!C61</f>
        <v/>
      </c>
      <c r="D103" s="9" t="str">
        <f>'System Parameters'!D61</f>
        <v/>
      </c>
      <c r="O103" s="9" t="str">
        <f>'System Parameters'!E61</f>
        <v/>
      </c>
      <c r="P103" s="9" t="str">
        <f>'System Parameters'!F61</f>
        <v/>
      </c>
      <c r="Q103" s="9" t="str">
        <f>'System Parameters'!G61</f>
        <v/>
      </c>
      <c r="R103" s="9" t="str">
        <f>'System Parameters'!H61</f>
        <v/>
      </c>
      <c r="S103" s="9" t="str">
        <f>'System Parameters'!I61</f>
        <v/>
      </c>
      <c r="T103" s="9" t="str">
        <f>'System Parameters'!J61</f>
        <v/>
      </c>
      <c r="U103" s="9" t="str">
        <f>'System Parameters'!K61</f>
        <v/>
      </c>
      <c r="V103" s="9" t="str">
        <f>'System Parameters'!L61</f>
        <v/>
      </c>
    </row>
    <row r="104" ht="15.75" customHeight="1">
      <c r="A104" s="9" t="str">
        <f>'System Parameters'!A62</f>
        <v/>
      </c>
      <c r="B104" s="9" t="str">
        <f>'System Parameters'!B62</f>
        <v/>
      </c>
      <c r="C104" s="9" t="str">
        <f>'System Parameters'!C62</f>
        <v/>
      </c>
      <c r="D104" s="9" t="str">
        <f>'System Parameters'!D62</f>
        <v/>
      </c>
      <c r="O104" s="9" t="str">
        <f>'System Parameters'!E62</f>
        <v/>
      </c>
      <c r="P104" s="9" t="str">
        <f>'System Parameters'!F62</f>
        <v/>
      </c>
      <c r="Q104" s="9" t="str">
        <f>'System Parameters'!G62</f>
        <v/>
      </c>
      <c r="R104" s="9" t="str">
        <f>'System Parameters'!H62</f>
        <v/>
      </c>
      <c r="S104" s="9" t="str">
        <f>'System Parameters'!I62</f>
        <v/>
      </c>
      <c r="T104" s="9" t="str">
        <f>'System Parameters'!J62</f>
        <v/>
      </c>
      <c r="U104" s="9" t="str">
        <f>'System Parameters'!K62</f>
        <v/>
      </c>
      <c r="V104" s="9" t="str">
        <f>'System Parameters'!L62</f>
        <v/>
      </c>
    </row>
    <row r="105" ht="15.75" customHeight="1">
      <c r="A105" s="9" t="str">
        <f>'System Parameters'!A63</f>
        <v/>
      </c>
      <c r="B105" s="9" t="str">
        <f>'System Parameters'!B63</f>
        <v/>
      </c>
      <c r="C105" s="9" t="str">
        <f>'System Parameters'!C63</f>
        <v/>
      </c>
      <c r="D105" s="9" t="str">
        <f>'System Parameters'!D63</f>
        <v/>
      </c>
      <c r="O105" s="9" t="str">
        <f>'System Parameters'!E63</f>
        <v/>
      </c>
      <c r="P105" s="9" t="str">
        <f>'System Parameters'!F63</f>
        <v/>
      </c>
      <c r="Q105" s="9" t="str">
        <f>'System Parameters'!G63</f>
        <v/>
      </c>
      <c r="R105" s="9" t="str">
        <f>'System Parameters'!H63</f>
        <v/>
      </c>
      <c r="S105" s="9" t="str">
        <f>'System Parameters'!I63</f>
        <v/>
      </c>
      <c r="T105" s="9" t="str">
        <f>'System Parameters'!J63</f>
        <v/>
      </c>
      <c r="U105" s="9" t="str">
        <f>'System Parameters'!K63</f>
        <v/>
      </c>
      <c r="V105" s="9" t="str">
        <f>'System Parameters'!L63</f>
        <v/>
      </c>
    </row>
    <row r="106" ht="15.75" customHeight="1">
      <c r="A106" s="9" t="str">
        <f>'System Parameters'!A64</f>
        <v/>
      </c>
      <c r="B106" s="9" t="str">
        <f>'System Parameters'!B64</f>
        <v/>
      </c>
      <c r="C106" s="9" t="str">
        <f>'System Parameters'!C64</f>
        <v/>
      </c>
      <c r="D106" s="9" t="str">
        <f>'System Parameters'!D64</f>
        <v/>
      </c>
      <c r="O106" s="9" t="str">
        <f>'System Parameters'!E64</f>
        <v/>
      </c>
      <c r="P106" s="9" t="str">
        <f>'System Parameters'!F64</f>
        <v/>
      </c>
      <c r="Q106" s="9" t="str">
        <f>'System Parameters'!G64</f>
        <v/>
      </c>
      <c r="R106" s="9" t="str">
        <f>'System Parameters'!H64</f>
        <v/>
      </c>
      <c r="S106" s="9" t="str">
        <f>'System Parameters'!I64</f>
        <v/>
      </c>
      <c r="T106" s="9" t="str">
        <f>'System Parameters'!J64</f>
        <v/>
      </c>
      <c r="U106" s="9" t="str">
        <f>'System Parameters'!K64</f>
        <v/>
      </c>
      <c r="V106" s="9" t="str">
        <f>'System Parameters'!L64</f>
        <v/>
      </c>
    </row>
    <row r="107" ht="15.75" customHeight="1">
      <c r="A107" s="9" t="str">
        <f>'System Parameters'!A65</f>
        <v/>
      </c>
      <c r="B107" s="9" t="str">
        <f>'System Parameters'!B65</f>
        <v/>
      </c>
      <c r="C107" s="9" t="str">
        <f>'System Parameters'!C65</f>
        <v/>
      </c>
      <c r="D107" s="9" t="str">
        <f>'System Parameters'!D65</f>
        <v/>
      </c>
      <c r="O107" s="9" t="str">
        <f>'System Parameters'!E65</f>
        <v/>
      </c>
      <c r="P107" s="9" t="str">
        <f>'System Parameters'!F65</f>
        <v/>
      </c>
      <c r="Q107" s="9" t="str">
        <f>'System Parameters'!G65</f>
        <v/>
      </c>
      <c r="R107" s="9" t="str">
        <f>'System Parameters'!H65</f>
        <v/>
      </c>
      <c r="S107" s="9" t="str">
        <f>'System Parameters'!I65</f>
        <v/>
      </c>
      <c r="T107" s="9" t="str">
        <f>'System Parameters'!J65</f>
        <v/>
      </c>
      <c r="U107" s="9" t="str">
        <f>'System Parameters'!K65</f>
        <v/>
      </c>
      <c r="V107" s="9" t="str">
        <f>'System Parameters'!L65</f>
        <v/>
      </c>
    </row>
    <row r="108" ht="15.75" customHeight="1">
      <c r="A108" s="9" t="str">
        <f>'System Parameters'!A66</f>
        <v/>
      </c>
      <c r="B108" s="9" t="str">
        <f>'System Parameters'!B66</f>
        <v/>
      </c>
      <c r="C108" s="9" t="str">
        <f>'System Parameters'!C66</f>
        <v/>
      </c>
      <c r="D108" s="9" t="str">
        <f>'System Parameters'!D66</f>
        <v/>
      </c>
      <c r="O108" s="9" t="str">
        <f>'System Parameters'!E66</f>
        <v/>
      </c>
      <c r="P108" s="9" t="str">
        <f>'System Parameters'!F66</f>
        <v/>
      </c>
      <c r="Q108" s="9" t="str">
        <f>'System Parameters'!G66</f>
        <v/>
      </c>
      <c r="R108" s="9" t="str">
        <f>'System Parameters'!H66</f>
        <v/>
      </c>
      <c r="S108" s="9" t="str">
        <f>'System Parameters'!I66</f>
        <v/>
      </c>
      <c r="T108" s="9" t="str">
        <f>'System Parameters'!J66</f>
        <v/>
      </c>
      <c r="U108" s="9" t="str">
        <f>'System Parameters'!K66</f>
        <v/>
      </c>
      <c r="V108" s="9" t="str">
        <f>'System Parameters'!L66</f>
        <v/>
      </c>
    </row>
    <row r="109" ht="15.75" customHeight="1">
      <c r="A109" s="9" t="str">
        <f>'System Parameters'!A67</f>
        <v/>
      </c>
      <c r="B109" s="9" t="str">
        <f>'System Parameters'!B67</f>
        <v/>
      </c>
      <c r="C109" s="9" t="str">
        <f>'System Parameters'!C67</f>
        <v/>
      </c>
      <c r="D109" s="9" t="str">
        <f>'System Parameters'!D67</f>
        <v/>
      </c>
      <c r="O109" s="9" t="str">
        <f>'System Parameters'!E67</f>
        <v/>
      </c>
      <c r="P109" s="9" t="str">
        <f>'System Parameters'!F67</f>
        <v/>
      </c>
      <c r="Q109" s="9" t="str">
        <f>'System Parameters'!G67</f>
        <v/>
      </c>
      <c r="R109" s="9" t="str">
        <f>'System Parameters'!H67</f>
        <v/>
      </c>
      <c r="S109" s="9" t="str">
        <f>'System Parameters'!I67</f>
        <v/>
      </c>
      <c r="T109" s="9" t="str">
        <f>'System Parameters'!J67</f>
        <v/>
      </c>
      <c r="U109" s="9" t="str">
        <f>'System Parameters'!K67</f>
        <v/>
      </c>
      <c r="V109" s="9" t="str">
        <f>'System Parameters'!L67</f>
        <v/>
      </c>
    </row>
    <row r="110" ht="15.75" customHeight="1">
      <c r="A110" s="9" t="str">
        <f>'System Parameters'!A68</f>
        <v/>
      </c>
      <c r="B110" s="9" t="str">
        <f>'System Parameters'!B68</f>
        <v/>
      </c>
      <c r="C110" s="9" t="str">
        <f>'System Parameters'!C68</f>
        <v/>
      </c>
      <c r="D110" s="9" t="str">
        <f>'System Parameters'!D68</f>
        <v/>
      </c>
      <c r="O110" s="9" t="str">
        <f>'System Parameters'!E68</f>
        <v/>
      </c>
      <c r="P110" s="9" t="str">
        <f>'System Parameters'!F68</f>
        <v/>
      </c>
      <c r="Q110" s="9" t="str">
        <f>'System Parameters'!G68</f>
        <v/>
      </c>
      <c r="R110" s="9" t="str">
        <f>'System Parameters'!H68</f>
        <v/>
      </c>
      <c r="S110" s="9" t="str">
        <f>'System Parameters'!I68</f>
        <v/>
      </c>
      <c r="T110" s="9" t="str">
        <f>'System Parameters'!J68</f>
        <v/>
      </c>
      <c r="U110" s="9" t="str">
        <f>'System Parameters'!K68</f>
        <v/>
      </c>
      <c r="V110" s="9" t="str">
        <f>'System Parameters'!L68</f>
        <v/>
      </c>
    </row>
    <row r="111" ht="15.75" customHeight="1">
      <c r="A111" s="9" t="str">
        <f>'System Parameters'!A69</f>
        <v/>
      </c>
      <c r="B111" s="9" t="str">
        <f>'System Parameters'!B69</f>
        <v/>
      </c>
      <c r="C111" s="9" t="str">
        <f>'System Parameters'!C69</f>
        <v/>
      </c>
      <c r="D111" s="9" t="str">
        <f>'System Parameters'!D69</f>
        <v/>
      </c>
      <c r="O111" s="9" t="str">
        <f>'System Parameters'!E69</f>
        <v/>
      </c>
      <c r="P111" s="9" t="str">
        <f>'System Parameters'!F69</f>
        <v/>
      </c>
      <c r="Q111" s="9" t="str">
        <f>'System Parameters'!G69</f>
        <v/>
      </c>
      <c r="R111" s="9" t="str">
        <f>'System Parameters'!H69</f>
        <v/>
      </c>
      <c r="S111" s="9" t="str">
        <f>'System Parameters'!I69</f>
        <v/>
      </c>
      <c r="T111" s="9" t="str">
        <f>'System Parameters'!J69</f>
        <v/>
      </c>
      <c r="U111" s="9" t="str">
        <f>'System Parameters'!K69</f>
        <v/>
      </c>
      <c r="V111" s="9" t="str">
        <f>'System Parameters'!L69</f>
        <v/>
      </c>
    </row>
    <row r="112" ht="15.75" customHeight="1">
      <c r="A112" s="9" t="str">
        <f>'System Parameters'!A70</f>
        <v/>
      </c>
      <c r="B112" s="9" t="str">
        <f>'System Parameters'!B70</f>
        <v/>
      </c>
      <c r="C112" s="9" t="str">
        <f>'System Parameters'!C70</f>
        <v/>
      </c>
      <c r="D112" s="9" t="str">
        <f>'System Parameters'!D70</f>
        <v/>
      </c>
      <c r="O112" s="9" t="str">
        <f>'System Parameters'!E70</f>
        <v/>
      </c>
      <c r="P112" s="9" t="str">
        <f>'System Parameters'!F70</f>
        <v/>
      </c>
      <c r="Q112" s="9" t="str">
        <f>'System Parameters'!G70</f>
        <v/>
      </c>
      <c r="R112" s="9" t="str">
        <f>'System Parameters'!H70</f>
        <v/>
      </c>
      <c r="S112" s="9" t="str">
        <f>'System Parameters'!I70</f>
        <v/>
      </c>
      <c r="T112" s="9" t="str">
        <f>'System Parameters'!J70</f>
        <v/>
      </c>
      <c r="U112" s="9" t="str">
        <f>'System Parameters'!K70</f>
        <v/>
      </c>
      <c r="V112" s="9" t="str">
        <f>'System Parameters'!L70</f>
        <v/>
      </c>
    </row>
    <row r="113" ht="15.75" customHeight="1">
      <c r="A113" s="9" t="str">
        <f>'System Parameters'!A71</f>
        <v/>
      </c>
      <c r="B113" s="9" t="str">
        <f>'System Parameters'!B71</f>
        <v/>
      </c>
      <c r="C113" s="9" t="str">
        <f>'System Parameters'!C71</f>
        <v/>
      </c>
      <c r="D113" s="9" t="str">
        <f>'System Parameters'!D71</f>
        <v/>
      </c>
      <c r="O113" s="9" t="str">
        <f>'System Parameters'!E71</f>
        <v/>
      </c>
      <c r="P113" s="9" t="str">
        <f>'System Parameters'!F71</f>
        <v/>
      </c>
      <c r="Q113" s="9" t="str">
        <f>'System Parameters'!G71</f>
        <v/>
      </c>
      <c r="R113" s="9" t="str">
        <f>'System Parameters'!H71</f>
        <v/>
      </c>
      <c r="S113" s="9" t="str">
        <f>'System Parameters'!I71</f>
        <v/>
      </c>
      <c r="T113" s="9" t="str">
        <f>'System Parameters'!J71</f>
        <v/>
      </c>
      <c r="U113" s="9" t="str">
        <f>'System Parameters'!K71</f>
        <v/>
      </c>
      <c r="V113" s="9" t="str">
        <f>'System Parameters'!L71</f>
        <v/>
      </c>
    </row>
    <row r="114" ht="15.75" customHeight="1">
      <c r="A114" s="9" t="str">
        <f>'System Parameters'!A72</f>
        <v/>
      </c>
      <c r="B114" s="9" t="str">
        <f>'System Parameters'!B72</f>
        <v/>
      </c>
      <c r="C114" s="9" t="str">
        <f>'System Parameters'!C72</f>
        <v/>
      </c>
      <c r="D114" s="9" t="str">
        <f>'System Parameters'!D72</f>
        <v/>
      </c>
      <c r="O114" s="9" t="str">
        <f>'System Parameters'!E72</f>
        <v/>
      </c>
      <c r="P114" s="9" t="str">
        <f>'System Parameters'!F72</f>
        <v/>
      </c>
      <c r="Q114" s="9" t="str">
        <f>'System Parameters'!G72</f>
        <v/>
      </c>
      <c r="R114" s="9" t="str">
        <f>'System Parameters'!H72</f>
        <v/>
      </c>
      <c r="S114" s="9" t="str">
        <f>'System Parameters'!I72</f>
        <v/>
      </c>
      <c r="T114" s="9" t="str">
        <f>'System Parameters'!J72</f>
        <v/>
      </c>
      <c r="U114" s="9" t="str">
        <f>'System Parameters'!K72</f>
        <v/>
      </c>
      <c r="V114" s="9" t="str">
        <f>'System Parameters'!L72</f>
        <v/>
      </c>
    </row>
    <row r="115" ht="15.75" customHeight="1">
      <c r="A115" s="9" t="str">
        <f>'System Parameters'!A73</f>
        <v/>
      </c>
      <c r="B115" s="9" t="str">
        <f>'System Parameters'!B73</f>
        <v/>
      </c>
      <c r="C115" s="9" t="str">
        <f>'System Parameters'!C73</f>
        <v/>
      </c>
      <c r="D115" s="9" t="str">
        <f>'System Parameters'!D73</f>
        <v/>
      </c>
      <c r="O115" s="9" t="str">
        <f>'System Parameters'!E73</f>
        <v/>
      </c>
      <c r="P115" s="9" t="str">
        <f>'System Parameters'!F73</f>
        <v/>
      </c>
      <c r="Q115" s="9" t="str">
        <f>'System Parameters'!G73</f>
        <v/>
      </c>
      <c r="R115" s="9" t="str">
        <f>'System Parameters'!H73</f>
        <v/>
      </c>
      <c r="S115" s="9" t="str">
        <f>'System Parameters'!I73</f>
        <v/>
      </c>
      <c r="T115" s="9" t="str">
        <f>'System Parameters'!J73</f>
        <v/>
      </c>
      <c r="U115" s="9" t="str">
        <f>'System Parameters'!K73</f>
        <v/>
      </c>
      <c r="V115" s="9" t="str">
        <f>'System Parameters'!L73</f>
        <v/>
      </c>
    </row>
    <row r="116" ht="15.75" customHeight="1">
      <c r="A116" s="9" t="str">
        <f>'System Parameters'!A74</f>
        <v/>
      </c>
      <c r="B116" s="9" t="str">
        <f>'System Parameters'!B74</f>
        <v/>
      </c>
      <c r="C116" s="9" t="str">
        <f>'System Parameters'!C74</f>
        <v/>
      </c>
      <c r="D116" s="9" t="str">
        <f>'System Parameters'!D74</f>
        <v/>
      </c>
      <c r="O116" s="9" t="str">
        <f>'System Parameters'!E74</f>
        <v/>
      </c>
      <c r="P116" s="9" t="str">
        <f>'System Parameters'!F74</f>
        <v/>
      </c>
      <c r="Q116" s="9" t="str">
        <f>'System Parameters'!G74</f>
        <v/>
      </c>
      <c r="R116" s="9" t="str">
        <f>'System Parameters'!H74</f>
        <v/>
      </c>
      <c r="S116" s="9" t="str">
        <f>'System Parameters'!I74</f>
        <v/>
      </c>
      <c r="T116" s="9" t="str">
        <f>'System Parameters'!J74</f>
        <v/>
      </c>
      <c r="U116" s="9" t="str">
        <f>'System Parameters'!K74</f>
        <v/>
      </c>
      <c r="V116" s="9" t="str">
        <f>'System Parameters'!L74</f>
        <v/>
      </c>
    </row>
    <row r="117" ht="15.75" customHeight="1">
      <c r="A117" s="9" t="str">
        <f>'System Parameters'!A75</f>
        <v/>
      </c>
      <c r="B117" s="9" t="str">
        <f>'System Parameters'!B75</f>
        <v/>
      </c>
      <c r="C117" s="9" t="str">
        <f>'System Parameters'!C75</f>
        <v/>
      </c>
      <c r="D117" s="9" t="str">
        <f>'System Parameters'!D75</f>
        <v/>
      </c>
      <c r="O117" s="9" t="str">
        <f>'System Parameters'!E75</f>
        <v/>
      </c>
      <c r="P117" s="9" t="str">
        <f>'System Parameters'!F75</f>
        <v/>
      </c>
      <c r="Q117" s="9" t="str">
        <f>'System Parameters'!G75</f>
        <v/>
      </c>
      <c r="R117" s="9" t="str">
        <f>'System Parameters'!H75</f>
        <v/>
      </c>
      <c r="S117" s="9" t="str">
        <f>'System Parameters'!I75</f>
        <v/>
      </c>
      <c r="T117" s="9" t="str">
        <f>'System Parameters'!J75</f>
        <v/>
      </c>
      <c r="U117" s="9" t="str">
        <f>'System Parameters'!K75</f>
        <v/>
      </c>
      <c r="V117" s="9" t="str">
        <f>'System Parameters'!L75</f>
        <v/>
      </c>
    </row>
    <row r="118" ht="15.75" customHeight="1">
      <c r="A118" s="9" t="str">
        <f>'System Parameters'!A76</f>
        <v/>
      </c>
      <c r="B118" s="9" t="str">
        <f>'System Parameters'!B76</f>
        <v/>
      </c>
      <c r="C118" s="9" t="str">
        <f>'System Parameters'!C76</f>
        <v/>
      </c>
      <c r="D118" s="9" t="str">
        <f>'System Parameters'!D76</f>
        <v/>
      </c>
      <c r="O118" s="9" t="str">
        <f>'System Parameters'!E76</f>
        <v/>
      </c>
      <c r="P118" s="9" t="str">
        <f>'System Parameters'!F76</f>
        <v/>
      </c>
      <c r="Q118" s="9" t="str">
        <f>'System Parameters'!G76</f>
        <v/>
      </c>
      <c r="R118" s="9" t="str">
        <f>'System Parameters'!H76</f>
        <v/>
      </c>
      <c r="S118" s="9" t="str">
        <f>'System Parameters'!I76</f>
        <v/>
      </c>
      <c r="T118" s="9" t="str">
        <f>'System Parameters'!J76</f>
        <v/>
      </c>
      <c r="U118" s="9" t="str">
        <f>'System Parameters'!K76</f>
        <v/>
      </c>
      <c r="V118" s="9" t="str">
        <f>'System Parameters'!L76</f>
        <v/>
      </c>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