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yceyin/Desktop/NYC EV Pilot/"/>
    </mc:Choice>
  </mc:AlternateContent>
  <xr:revisionPtr revIDLastSave="0" documentId="13_ncr:1_{4A586674-EC83-8B4E-A661-A631BF6D6D10}" xr6:coauthVersionLast="47" xr6:coauthVersionMax="47" xr10:uidLastSave="{00000000-0000-0000-0000-000000000000}"/>
  <bookViews>
    <workbookView xWindow="4300" yWindow="780" windowWidth="29900" windowHeight="19360" activeTab="1" xr2:uid="{00000000-000D-0000-FFFF-FFFF00000000}"/>
  </bookViews>
  <sheets>
    <sheet name="Visualization" sheetId="3" r:id="rId1"/>
    <sheet name="LookUp" sheetId="4" r:id="rId2"/>
    <sheet name="DriveRange" sheetId="1" r:id="rId3"/>
    <sheet name="CarModel" sheetId="2" r:id="rId4"/>
  </sheets>
  <definedNames>
    <definedName name="_xlnm._FilterDatabase" localSheetId="3" hidden="1">'CarModel'!$A$1:$I$243</definedName>
    <definedName name="_xlnm._FilterDatabase" localSheetId="2" hidden="1">DriveRange!$A$1:$L$243</definedName>
    <definedName name="_xlchart.v1.0" hidden="1">DriveRange!$H$1</definedName>
    <definedName name="_xlchart.v1.1" hidden="1">DriveRange!$H$2:$H$243</definedName>
    <definedName name="_xlchart.v1.2" hidden="1">DriveRange!$H$1</definedName>
    <definedName name="_xlchart.v1.3" hidden="1">DriveRange!$H$2:$H$243</definedName>
    <definedName name="_xlchart.v1.4" hidden="1">DriveRange!$B$1</definedName>
    <definedName name="_xlchart.v1.5" hidden="1">DriveRange!$B$2:$B$243</definedName>
    <definedName name="_xlchart.v1.6" hidden="1">DriveRange!$D$1</definedName>
    <definedName name="_xlchart.v1.7" hidden="1">DriveRange!$D$2:$D$243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4" l="1"/>
  <c r="K5" i="4"/>
  <c r="J5" i="4"/>
  <c r="I5" i="4"/>
  <c r="H5" i="4"/>
  <c r="G5" i="4"/>
  <c r="C9" i="4" a="1"/>
  <c r="A8" i="4" a="1"/>
  <c r="A8" i="4" s="1"/>
  <c r="C7" i="4" s="1"/>
  <c r="C9" i="4" l="1"/>
  <c r="G11" i="4"/>
  <c r="K21" i="4"/>
  <c r="K20" i="4"/>
  <c r="H19" i="4"/>
  <c r="I24" i="4"/>
  <c r="I16" i="4"/>
  <c r="J18" i="4"/>
  <c r="K19" i="4"/>
  <c r="G19" i="4"/>
  <c r="H21" i="4"/>
  <c r="I18" i="4"/>
  <c r="J20" i="4"/>
  <c r="D19" i="4"/>
  <c r="F23" i="4"/>
  <c r="H20" i="4"/>
  <c r="J19" i="4"/>
  <c r="D18" i="4"/>
  <c r="E20" i="4"/>
  <c r="F22" i="4"/>
  <c r="G25" i="4"/>
  <c r="D17" i="4"/>
  <c r="E19" i="4"/>
  <c r="F21" i="4"/>
  <c r="G24" i="4"/>
  <c r="H26" i="4"/>
  <c r="H18" i="4"/>
  <c r="I23" i="4"/>
  <c r="I15" i="4"/>
  <c r="J17" i="4"/>
  <c r="E26" i="4"/>
  <c r="E18" i="4"/>
  <c r="F20" i="4"/>
  <c r="G23" i="4"/>
  <c r="H25" i="4"/>
  <c r="H17" i="4"/>
  <c r="I22" i="4"/>
  <c r="J24" i="4"/>
  <c r="J16" i="4"/>
  <c r="K18" i="4"/>
  <c r="H24" i="4"/>
  <c r="I29" i="4"/>
  <c r="I21" i="4"/>
  <c r="J23" i="4"/>
  <c r="J15" i="4"/>
  <c r="K17" i="4"/>
  <c r="D20" i="4"/>
  <c r="E22" i="4"/>
  <c r="F24" i="4"/>
  <c r="G27" i="4"/>
  <c r="I26" i="4"/>
  <c r="K22" i="4"/>
  <c r="E21" i="4"/>
  <c r="G26" i="4"/>
  <c r="I25" i="4"/>
  <c r="D23" i="4"/>
  <c r="F19" i="4"/>
  <c r="G22" i="4"/>
  <c r="D22" i="4"/>
  <c r="E24" i="4"/>
  <c r="F26" i="4"/>
  <c r="F18" i="4"/>
  <c r="G21" i="4"/>
  <c r="H23" i="4"/>
  <c r="I28" i="4"/>
  <c r="I20" i="4"/>
  <c r="J22" i="4"/>
  <c r="K24" i="4"/>
  <c r="K16" i="4"/>
  <c r="G18" i="4"/>
  <c r="I17" i="4"/>
  <c r="E25" i="4"/>
  <c r="E17" i="4"/>
  <c r="D21" i="4"/>
  <c r="E23" i="4"/>
  <c r="F25" i="4"/>
  <c r="F17" i="4"/>
  <c r="G20" i="4"/>
  <c r="H22" i="4"/>
  <c r="I27" i="4"/>
  <c r="I19" i="4"/>
  <c r="J21" i="4"/>
  <c r="K23" i="4"/>
  <c r="K15" i="4"/>
  <c r="K10" i="4"/>
  <c r="J10" i="4"/>
  <c r="I10" i="4"/>
  <c r="J11" i="4"/>
  <c r="I11" i="4"/>
  <c r="J14" i="4"/>
  <c r="I14" i="4"/>
  <c r="K11" i="4"/>
  <c r="K12" i="4"/>
  <c r="J12" i="4"/>
  <c r="I12" i="4"/>
  <c r="J13" i="4"/>
  <c r="I13" i="4"/>
  <c r="K14" i="4"/>
  <c r="K13" i="4"/>
  <c r="H10" i="4"/>
  <c r="G15" i="4"/>
  <c r="F13" i="4"/>
  <c r="D16" i="4"/>
  <c r="E16" i="4"/>
  <c r="G14" i="4"/>
  <c r="E15" i="4"/>
  <c r="F11" i="4"/>
  <c r="G13" i="4"/>
  <c r="E14" i="4"/>
  <c r="F10" i="4"/>
  <c r="G12" i="4"/>
  <c r="D12" i="4"/>
  <c r="E13" i="4"/>
  <c r="H14" i="4"/>
  <c r="E11" i="4"/>
  <c r="F15" i="4"/>
  <c r="H12" i="4"/>
  <c r="D15" i="4"/>
  <c r="F12" i="4"/>
  <c r="D14" i="4"/>
  <c r="H16" i="4"/>
  <c r="D13" i="4"/>
  <c r="H15" i="4"/>
  <c r="D11" i="4"/>
  <c r="E12" i="4"/>
  <c r="F16" i="4"/>
  <c r="G10" i="4"/>
  <c r="H13" i="4"/>
  <c r="E10" i="4"/>
  <c r="F14" i="4"/>
  <c r="G16" i="4"/>
  <c r="H11" i="4"/>
  <c r="D10" i="4"/>
  <c r="H9" i="4" l="1"/>
  <c r="K9" i="4"/>
  <c r="I9" i="4"/>
  <c r="J9" i="4"/>
  <c r="F9" i="4"/>
  <c r="E9" i="4"/>
  <c r="G9" i="4"/>
  <c r="D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<sst xmlns="http://schemas.openxmlformats.org/spreadsheetml/2006/main" count="1987" uniqueCount="497">
  <si>
    <t>id</t>
  </si>
  <si>
    <t>cityE</t>
  </si>
  <si>
    <t>highwayE</t>
  </si>
  <si>
    <t>comb08</t>
  </si>
  <si>
    <t>combE</t>
  </si>
  <si>
    <t>range</t>
  </si>
  <si>
    <t>fuelCost08</t>
  </si>
  <si>
    <t>youSaveSpend</t>
  </si>
  <si>
    <t>ghgScore</t>
  </si>
  <si>
    <t>feScore</t>
  </si>
  <si>
    <t>VClass</t>
  </si>
  <si>
    <t>drive</t>
  </si>
  <si>
    <t>make</t>
  </si>
  <si>
    <t>model</t>
  </si>
  <si>
    <t>baseModel</t>
  </si>
  <si>
    <t>evMotor</t>
  </si>
  <si>
    <t>mfrCode</t>
  </si>
  <si>
    <t>startStop</t>
  </si>
  <si>
    <t>Midsize Cars</t>
  </si>
  <si>
    <t>Standard Sport Utility Vehicle 2WD</t>
  </si>
  <si>
    <t>Standard Sport Utility Vehicle 4WD</t>
  </si>
  <si>
    <t>Subcompact Cars</t>
  </si>
  <si>
    <t>Compact Cars</t>
  </si>
  <si>
    <t>Large Cars</t>
  </si>
  <si>
    <t>Small Sport Utility Vehicle 2WD</t>
  </si>
  <si>
    <t>Standard Pickup Trucks 4WD</t>
  </si>
  <si>
    <t>Small Sport Utility Vehicle 4WD</t>
  </si>
  <si>
    <t>Special Purpose Vehicle 4WD</t>
  </si>
  <si>
    <t>Minicompact Cars</t>
  </si>
  <si>
    <t>Small Station Wagons</t>
  </si>
  <si>
    <t>All-Wheel Drive</t>
  </si>
  <si>
    <t>Rear-Wheel Drive</t>
  </si>
  <si>
    <t>4-Wheel Drive</t>
  </si>
  <si>
    <t>Front-Wheel Drive</t>
  </si>
  <si>
    <t>Part-time 4-Wheel Drive</t>
  </si>
  <si>
    <t>Audi</t>
  </si>
  <si>
    <t>BMW</t>
  </si>
  <si>
    <t>Cadillac</t>
  </si>
  <si>
    <t>Chevrolet</t>
  </si>
  <si>
    <t>Genesis</t>
  </si>
  <si>
    <t>GMC</t>
  </si>
  <si>
    <t>Hyundai</t>
  </si>
  <si>
    <t>Jaguar</t>
  </si>
  <si>
    <t>Kia</t>
  </si>
  <si>
    <t>Mercedes-Benz</t>
  </si>
  <si>
    <t>MINI</t>
  </si>
  <si>
    <t>Nissan</t>
  </si>
  <si>
    <t>Polestar</t>
  </si>
  <si>
    <t>Volvo</t>
  </si>
  <si>
    <t>Lucid</t>
  </si>
  <si>
    <t>Porsche</t>
  </si>
  <si>
    <t>Rivian</t>
  </si>
  <si>
    <t>Rolls-Royce</t>
  </si>
  <si>
    <t>Subaru</t>
  </si>
  <si>
    <t>Volkswagen</t>
  </si>
  <si>
    <t>Vinfast</t>
  </si>
  <si>
    <t>Acura</t>
  </si>
  <si>
    <t>Fiat</t>
  </si>
  <si>
    <t>Ford</t>
  </si>
  <si>
    <t>Honda</t>
  </si>
  <si>
    <t>Lexus</t>
  </si>
  <si>
    <t>Maserati</t>
  </si>
  <si>
    <t>Tesla</t>
  </si>
  <si>
    <t>Toyota</t>
  </si>
  <si>
    <t>e-tron GT</t>
  </si>
  <si>
    <t>RS e-tron GT</t>
  </si>
  <si>
    <t>Q4 40 e-tron</t>
  </si>
  <si>
    <t>Q4 50 e-tron quattro</t>
  </si>
  <si>
    <t>Q4 Sportback 50 e-tron quattro</t>
  </si>
  <si>
    <t>Q8 e-tron quattro</t>
  </si>
  <si>
    <t>Q8 Sportback e-tron ultra quattro</t>
  </si>
  <si>
    <t>i4 M50 Gran Coupe (19 inch wheels)</t>
  </si>
  <si>
    <t>i4 M50 Gran Coupe (20 inch wheels)</t>
  </si>
  <si>
    <t>i4 xDrive40 Gran Coupe (18 inch Wheels)</t>
  </si>
  <si>
    <t>i4 xDrive40 Gran Coupe (19 inch Wheels)</t>
  </si>
  <si>
    <t>i4 eDrive35 Gran Coupe (18 inch Wheels)</t>
  </si>
  <si>
    <t>i4 eDrive35 Gran Coupe (19 inch Wheels)</t>
  </si>
  <si>
    <t>i4 eDrive40 Gran Coupe (18 inch Wheels)</t>
  </si>
  <si>
    <t>i4 eDrive40 Gran Coupe (19 inch Wheels)</t>
  </si>
  <si>
    <t>i5 eDrive40 Sedan (19 inch Wheels)</t>
  </si>
  <si>
    <t>i5 eDrive40 Sedan (20 inch Wheels)</t>
  </si>
  <si>
    <t>i5 eDrive40 Sedan (21 inch Wheels)</t>
  </si>
  <si>
    <t>i5 M60 xDrive Sedan (19 inch Wheels)</t>
  </si>
  <si>
    <t>i5 M60 xDrive Sedan (20 inch Wheels)</t>
  </si>
  <si>
    <t>i5 M60 xDrive Sedan (21 inch Wheels)</t>
  </si>
  <si>
    <t>i7 eDrive50 Sedan (19 inch Wheels)</t>
  </si>
  <si>
    <t>i7 eDrive50 Sedan (20 inch Wheels)</t>
  </si>
  <si>
    <t>i7 eDrive50 Sedan (21 inch Wheels)</t>
  </si>
  <si>
    <t>i7 M70 xDrive Sedan (20 inch Wheels)</t>
  </si>
  <si>
    <t>i7 M70 xDrive Sedan (21 inch Wheels)</t>
  </si>
  <si>
    <t>i7 xDrive60 Sedan (19 inch wheels)</t>
  </si>
  <si>
    <t>i7 xDrive60 Sedan (20 inch wheels)</t>
  </si>
  <si>
    <t>i7 xDrive60 Sedan (21 inch wheels)</t>
  </si>
  <si>
    <t>iX M60 (21 inch Wheels)</t>
  </si>
  <si>
    <t>iX M60 (22 inch Wheels)</t>
  </si>
  <si>
    <t>iX xDrive40 (20 inch Wheels)</t>
  </si>
  <si>
    <t>iX xDrive40 (21 inch Wheels)</t>
  </si>
  <si>
    <t>iX xDrive40 (22 inch Wheels)</t>
  </si>
  <si>
    <t>iX xDrive50 (20 inch wheels)</t>
  </si>
  <si>
    <t>iX xDrive50 (21 inch wheels)</t>
  </si>
  <si>
    <t>iX xDrive50 (22 inch wheels)</t>
  </si>
  <si>
    <t>LYRIQ</t>
  </si>
  <si>
    <t>Silverado EV</t>
  </si>
  <si>
    <t>Electrified GV70</t>
  </si>
  <si>
    <t>GV60 Advanced (19 inch Wheels)</t>
  </si>
  <si>
    <t>GV60 Advanced (20 inch Wheels)</t>
  </si>
  <si>
    <t>GV60 PERFORMANCE</t>
  </si>
  <si>
    <t>Hummer EV Pickup</t>
  </si>
  <si>
    <t>Hummer EV Pickup MT Tires</t>
  </si>
  <si>
    <t>Hummer EV SUV</t>
  </si>
  <si>
    <t>Hummer EV SUV MT Tires</t>
  </si>
  <si>
    <t>Ioniq 6 Long range AWD (18 inch Wheels)</t>
  </si>
  <si>
    <t>Ioniq 6 Long range AWD (20 inch Wheels)</t>
  </si>
  <si>
    <t>Ioniq 6 Long range RWD (18 inch Wheels)</t>
  </si>
  <si>
    <t>Ioniq 6 Long range RWD (20 inch Wheels)</t>
  </si>
  <si>
    <t>Ioniq 6 Standard Range RWD</t>
  </si>
  <si>
    <t>Ioniq 5 Long range RWD</t>
  </si>
  <si>
    <t>Ioniq 5 Standard range RWD</t>
  </si>
  <si>
    <t>Ioniq 5 Long range AWD</t>
  </si>
  <si>
    <t>I-Pace EV400 (20 inch tires)</t>
  </si>
  <si>
    <t>I-Pace EV400 (22 inch tires)</t>
  </si>
  <si>
    <t>EV6 Long Range RWD</t>
  </si>
  <si>
    <t>EV6 Standard Range RWD</t>
  </si>
  <si>
    <t>Niro Electric</t>
  </si>
  <si>
    <t>EV6 AWD GT</t>
  </si>
  <si>
    <t>EV6 Long Range AWD (19 inch Wheels)</t>
  </si>
  <si>
    <t>EV6 Long Range AWD (20 inch Wheels)</t>
  </si>
  <si>
    <t>AMG EQE 4matic Plus (SUV)</t>
  </si>
  <si>
    <t>Cooper SE Hardtop 2 door</t>
  </si>
  <si>
    <t>LEAF</t>
  </si>
  <si>
    <t>LEAF SV</t>
  </si>
  <si>
    <t>2 Dual Motor (19 Inch Wheels)</t>
  </si>
  <si>
    <t>2 Dual Motor (20 Inch Wheels)</t>
  </si>
  <si>
    <t>2 Dual Motor Performance Pack</t>
  </si>
  <si>
    <t>2 Single Motor (19 Inch Wheels)</t>
  </si>
  <si>
    <t>2 Single Motor (20 Inch Wheels)</t>
  </si>
  <si>
    <t>C40 Recharge</t>
  </si>
  <si>
    <t>XC40 Recharge</t>
  </si>
  <si>
    <t>C40 Recharge twin</t>
  </si>
  <si>
    <t>XC40 Recharge twin</t>
  </si>
  <si>
    <t>Q8 Sportback e-tron quattro</t>
  </si>
  <si>
    <t>SQ8 e-tron (20 inch wheels)</t>
  </si>
  <si>
    <t>SQ8 e-tron (21/22 inch wheels)</t>
  </si>
  <si>
    <t>SQ8 Sportback e-tron (20 inch wheels)</t>
  </si>
  <si>
    <t>SQ8 Sportback e-tron (21/22 inch wheels)</t>
  </si>
  <si>
    <t>Blazer EV AWD</t>
  </si>
  <si>
    <t>Electrified G80</t>
  </si>
  <si>
    <t>GV60 Standard</t>
  </si>
  <si>
    <t>Kona Electric Long Range</t>
  </si>
  <si>
    <t>EV9 Long Range RWD</t>
  </si>
  <si>
    <t>EV9 Standard Range RWD</t>
  </si>
  <si>
    <t>EV9 Long Range AWD</t>
  </si>
  <si>
    <t>EV9 Long Range AWD GT-Line</t>
  </si>
  <si>
    <t>Air Pure RWD with 19 inch wheels</t>
  </si>
  <si>
    <t>Air Pure RWD with 20 inch wheels</t>
  </si>
  <si>
    <t>Air Sapphire AWD</t>
  </si>
  <si>
    <t>AMG EQE 4matic Plus</t>
  </si>
  <si>
    <t>EQE 350 4matic</t>
  </si>
  <si>
    <t>EQE 350 Plus</t>
  </si>
  <si>
    <t>EQE 500 4matic</t>
  </si>
  <si>
    <t>AMG EQS 4matic Plus</t>
  </si>
  <si>
    <t>EQS 450 4matic</t>
  </si>
  <si>
    <t>EQS 450 Plus</t>
  </si>
  <si>
    <t>EQS 580 4matic</t>
  </si>
  <si>
    <t>EQS 680 4matic Maybach (SUV)</t>
  </si>
  <si>
    <t>Taycan 4S Performance Battery Plus</t>
  </si>
  <si>
    <t>Taycan 4S Performance Battery</t>
  </si>
  <si>
    <t>Taycan GTS</t>
  </si>
  <si>
    <t>Taycan GTS Sport Turismo</t>
  </si>
  <si>
    <t>Taycan Performance Battery Plus</t>
  </si>
  <si>
    <t>Taycan Performance Battery</t>
  </si>
  <si>
    <t>Taycan Turbo</t>
  </si>
  <si>
    <t>Taycan Turbo S</t>
  </si>
  <si>
    <t>Taycan 4 Cross Turismo</t>
  </si>
  <si>
    <t>Taycan Turbo Cross Turismo</t>
  </si>
  <si>
    <t>Taycan Turbo S Cross Turismo</t>
  </si>
  <si>
    <t>R1S All-Terrain Quad Large (20 inch)</t>
  </si>
  <si>
    <t>Spectre Black Badge (22 inch wheels)</t>
  </si>
  <si>
    <t>Spectre Black Badge (23 inch wheels)</t>
  </si>
  <si>
    <t>Spectre (22 inch wheels)</t>
  </si>
  <si>
    <t>Spectre (23 inch wheels)</t>
  </si>
  <si>
    <t>Solterra AWD</t>
  </si>
  <si>
    <t>Solterra Limited/Touring AWD</t>
  </si>
  <si>
    <t>ID.4 Pro</t>
  </si>
  <si>
    <t>ID.4 AWD Pro</t>
  </si>
  <si>
    <t>ID.4 AWD Pro S</t>
  </si>
  <si>
    <t>VF 9 Eco</t>
  </si>
  <si>
    <t>VF 9 Plus</t>
  </si>
  <si>
    <t>ZDX AWD</t>
  </si>
  <si>
    <t>ZDX RWD</t>
  </si>
  <si>
    <t>Q4 55 e-tron quattro</t>
  </si>
  <si>
    <t>Q4 Sportback 55 e-tron quattro</t>
  </si>
  <si>
    <t>LYRIQ AWD</t>
  </si>
  <si>
    <t>Blazer EV RWD</t>
  </si>
  <si>
    <t>Equinox EV FWD</t>
  </si>
  <si>
    <t>Equinox EV AWD</t>
  </si>
  <si>
    <t>500e</t>
  </si>
  <si>
    <t>500e All Season</t>
  </si>
  <si>
    <t>F-150 Lightning 4WD Extended Range</t>
  </si>
  <si>
    <t>F-150 Lightning Platinum 4WD</t>
  </si>
  <si>
    <t>F-150 Lightning PRO 4WD Extended Range</t>
  </si>
  <si>
    <t>F-150 Lightning 4WD</t>
  </si>
  <si>
    <t>Mustang Mach-E RWD</t>
  </si>
  <si>
    <t>Mustang Mach-E RWD Extended</t>
  </si>
  <si>
    <t>Mustang Mach-E AWD</t>
  </si>
  <si>
    <t>Mustang Mach-E AWD Extended</t>
  </si>
  <si>
    <t>Mustang Mach-E GT</t>
  </si>
  <si>
    <t>Mustang Mach-E Rally</t>
  </si>
  <si>
    <t>Prologue FWD</t>
  </si>
  <si>
    <t>Prologue AWD Elite</t>
  </si>
  <si>
    <t>Prologue AWD Touring</t>
  </si>
  <si>
    <t>Kona Electric Standard Range</t>
  </si>
  <si>
    <t>RZ 300e (18 inch wheels)</t>
  </si>
  <si>
    <t>RZ 300e (20 inch wheels)</t>
  </si>
  <si>
    <t>RZ 450e AWD (18 inch wheels)</t>
  </si>
  <si>
    <t>RZ 450e AWD (20 inch wheels)</t>
  </si>
  <si>
    <t>Air G Touring XR AWD with19 inch wheels</t>
  </si>
  <si>
    <t>Air G Touring XR AWD with 20 inch wheels</t>
  </si>
  <si>
    <t>Air G Touring XR AWD with 21 inch wheels</t>
  </si>
  <si>
    <t>Air Touring AWD with 19 inch wheels</t>
  </si>
  <si>
    <t>Air Touring AWD with 20 inch wheels</t>
  </si>
  <si>
    <t>Air Touring AWD with 21inch wheels</t>
  </si>
  <si>
    <t>Grancabrio Folgore</t>
  </si>
  <si>
    <t>Granturismo Folgore</t>
  </si>
  <si>
    <t>EQB 250 Plus</t>
  </si>
  <si>
    <t>EQB 350 4matic</t>
  </si>
  <si>
    <t>EQE 350 Plus (SUV)</t>
  </si>
  <si>
    <t>EQS 450 Plus (SUV)</t>
  </si>
  <si>
    <t>EQE 350 4matic (SUV)</t>
  </si>
  <si>
    <t>EQE 500 4matic (SUV)</t>
  </si>
  <si>
    <t>EQS 450 4matic (SUV)</t>
  </si>
  <si>
    <t>EQS 580 4matic (SUV)</t>
  </si>
  <si>
    <t>ARIYA ENGAGE e-4ORCE 63kWh</t>
  </si>
  <si>
    <t>ARIYA ENGAGE FWD 63kWh</t>
  </si>
  <si>
    <t>ARIYA ENGAGE+/EVOLVE+ e-4ORCE 87kWh</t>
  </si>
  <si>
    <t>ARIYA EVOLVE+/EMPOWER+ FWD 87kWh</t>
  </si>
  <si>
    <t>ARIYA PLATINUM+ e-4ORCE 87kWh 19in. Wheels</t>
  </si>
  <si>
    <t>ARIYA PLATINUM+ e-4ORCE 87kWh 20in. Wheels</t>
  </si>
  <si>
    <t>ARIYA VENTURE Plus FWD 87kWh</t>
  </si>
  <si>
    <t>Taycan 4S Cross Turismo</t>
  </si>
  <si>
    <t>R1T All-Terrain Dual Large (20in)</t>
  </si>
  <si>
    <t>R1T All-Terrain Dual Max (20in)</t>
  </si>
  <si>
    <t>R1T All-Terrain Dual Standard Plus (20in)</t>
  </si>
  <si>
    <t>R1T All-Terrain Performance Dual Large (20in)</t>
  </si>
  <si>
    <t>R1T All-Terrain Performance Dual Max (20in)</t>
  </si>
  <si>
    <t>R1T All-Terrain Quad Large (20in)</t>
  </si>
  <si>
    <t>R1T AT Performance Dual Standard Plus (20in)</t>
  </si>
  <si>
    <t>R1T Dual Large (21in)</t>
  </si>
  <si>
    <t>R1T Dual Large (22in)</t>
  </si>
  <si>
    <t>R1T Dual Max (21in)</t>
  </si>
  <si>
    <t>R1T Dual Max (22in)</t>
  </si>
  <si>
    <t>R1T Dual Standard (21in)</t>
  </si>
  <si>
    <t>R1T Dual Standard (22in)</t>
  </si>
  <si>
    <t>R1T Dual Standard Plus (21in)</t>
  </si>
  <si>
    <t>R1T Dual Standard Plus (22in)</t>
  </si>
  <si>
    <t>R1T Performance Dual Large (21in)</t>
  </si>
  <si>
    <t>R1T Performance Dual Large (22in)</t>
  </si>
  <si>
    <t>R1T Performance Dual Max (21in)</t>
  </si>
  <si>
    <t>R1T Performance Dual Max (22in)</t>
  </si>
  <si>
    <t>R1T Performance Dual Standard Plus (21in)</t>
  </si>
  <si>
    <t>R1T Performance Dual Standard Plus (22in)</t>
  </si>
  <si>
    <t>R1T Quad Large (20in)</t>
  </si>
  <si>
    <t>R1T Quad Large (21in)</t>
  </si>
  <si>
    <t>R1T Quad Large (22in)</t>
  </si>
  <si>
    <t>R1S All-Terrain Dual Large (20in)</t>
  </si>
  <si>
    <t>R1S All-Terrain Dual Max (20in)</t>
  </si>
  <si>
    <t>R1S All-Terrain Dual Standard Plus (20in)</t>
  </si>
  <si>
    <t>R1S All-Terrain Performance Dual Large (20in)</t>
  </si>
  <si>
    <t>R1S All-Terrain Performance Dual Max (20in)</t>
  </si>
  <si>
    <t>R1S AT Performance Dual Standard Plus (20in)</t>
  </si>
  <si>
    <t>R1S Dual Large (21in)</t>
  </si>
  <si>
    <t>R1S Dual Large (22in)</t>
  </si>
  <si>
    <t>R1S Dual Max (21in)</t>
  </si>
  <si>
    <t>R1S Dual Max (22in)</t>
  </si>
  <si>
    <t>R1S Dual Standard (21in)</t>
  </si>
  <si>
    <t>R1S Dual Standard (22in)</t>
  </si>
  <si>
    <t>R1S Dual Standard Plus (21in)</t>
  </si>
  <si>
    <t>R1S Dual Standard Plus (22in)</t>
  </si>
  <si>
    <t>R1S Performance Dual Large (21in)</t>
  </si>
  <si>
    <t>R1S Performance Dual Large (22in)</t>
  </si>
  <si>
    <t>R1S Performance Dual Max (21in)</t>
  </si>
  <si>
    <t>R1S Performance Dual Max (22in)</t>
  </si>
  <si>
    <t>R1S Performance Dual Standard (22in)</t>
  </si>
  <si>
    <t>R1S Performance Dual Standard Plus (21in)</t>
  </si>
  <si>
    <t>R1S Quad Large (20in)</t>
  </si>
  <si>
    <t>R1S Quad Large (21in)</t>
  </si>
  <si>
    <t>R1S Quad Large (22in)</t>
  </si>
  <si>
    <t>Model 3 Long Range AWD</t>
  </si>
  <si>
    <t>Model 3 RWD</t>
  </si>
  <si>
    <t>Model S</t>
  </si>
  <si>
    <t>Model S Plaid (19in wheels)</t>
  </si>
  <si>
    <t>Model S Plaid (21in wheels)</t>
  </si>
  <si>
    <t>Model Y Long Range AWD</t>
  </si>
  <si>
    <t>Model Y Performance AWD</t>
  </si>
  <si>
    <t>Model X</t>
  </si>
  <si>
    <t>Model X Plaid (20in wheels)</t>
  </si>
  <si>
    <t>Model X Plaid (22in wheels)</t>
  </si>
  <si>
    <t>bZ4X</t>
  </si>
  <si>
    <t>bZ4X Limited</t>
  </si>
  <si>
    <t>bZ4X AWD</t>
  </si>
  <si>
    <t>bZ4X Limited AWD</t>
  </si>
  <si>
    <t>ID.4</t>
  </si>
  <si>
    <t>ID.4 Pro S</t>
  </si>
  <si>
    <t>ID.4 S</t>
  </si>
  <si>
    <t>Q4 e-tron</t>
  </si>
  <si>
    <t>Q8 e-tron</t>
  </si>
  <si>
    <t>i4</t>
  </si>
  <si>
    <t>i5</t>
  </si>
  <si>
    <t>i7</t>
  </si>
  <si>
    <t>iX</t>
  </si>
  <si>
    <t>Silverado</t>
  </si>
  <si>
    <t>GV70</t>
  </si>
  <si>
    <t>GV60</t>
  </si>
  <si>
    <t>Hummer EV</t>
  </si>
  <si>
    <t>Ioniq 6</t>
  </si>
  <si>
    <t>Ioniq 5</t>
  </si>
  <si>
    <t>I-Pace</t>
  </si>
  <si>
    <t>EV6</t>
  </si>
  <si>
    <t>Niro</t>
  </si>
  <si>
    <t>EQE</t>
  </si>
  <si>
    <t>Cooper</t>
  </si>
  <si>
    <t>2</t>
  </si>
  <si>
    <t>C40</t>
  </si>
  <si>
    <t>XC40</t>
  </si>
  <si>
    <t>SQ8 e-tron</t>
  </si>
  <si>
    <t>Blazer</t>
  </si>
  <si>
    <t>G80</t>
  </si>
  <si>
    <t>Kona</t>
  </si>
  <si>
    <t>EV9</t>
  </si>
  <si>
    <t>Air</t>
  </si>
  <si>
    <t>EQS</t>
  </si>
  <si>
    <t>Taycan</t>
  </si>
  <si>
    <t>R1S</t>
  </si>
  <si>
    <t>Spectre</t>
  </si>
  <si>
    <t>Solterra</t>
  </si>
  <si>
    <t>VF 9</t>
  </si>
  <si>
    <t>ZDX</t>
  </si>
  <si>
    <t>Equinox</t>
  </si>
  <si>
    <t>F-150 Lightning</t>
  </si>
  <si>
    <t>Mustang Mach-E</t>
  </si>
  <si>
    <t>Prologue</t>
  </si>
  <si>
    <t>RZ</t>
  </si>
  <si>
    <t>Grancabrio</t>
  </si>
  <si>
    <t>Granturismo</t>
  </si>
  <si>
    <t>EQB</t>
  </si>
  <si>
    <t>ARIYA</t>
  </si>
  <si>
    <t>R1T</t>
  </si>
  <si>
    <t>Model 3</t>
  </si>
  <si>
    <t>Model Y</t>
  </si>
  <si>
    <t>175 kW PMSM 3-Phase</t>
  </si>
  <si>
    <t>150 kW PMSM 3-Phase</t>
  </si>
  <si>
    <t>80 kW Asynchron 3-Phase</t>
  </si>
  <si>
    <t>141 kW Asynchron 3-Phase</t>
  </si>
  <si>
    <t>172 kW Asynchron 3-Phase</t>
  </si>
  <si>
    <t>230 kW EESM</t>
  </si>
  <si>
    <t>190 kW EESM</t>
  </si>
  <si>
    <t>250 kW EESM</t>
  </si>
  <si>
    <t>335 kW EESM</t>
  </si>
  <si>
    <t>360 kW EESM</t>
  </si>
  <si>
    <t>255 kW PMSM</t>
  </si>
  <si>
    <t>191 kW ACPM</t>
  </si>
  <si>
    <t>160 kW PMSM</t>
  </si>
  <si>
    <t>74 kW PMSM</t>
  </si>
  <si>
    <t>214 kW PMSM</t>
  </si>
  <si>
    <t>165 kW PMSM</t>
  </si>
  <si>
    <t>168 kW PMSM</t>
  </si>
  <si>
    <t>111 kW PMSM</t>
  </si>
  <si>
    <t>125 kW PMSM</t>
  </si>
  <si>
    <t>147 kW PMSM</t>
  </si>
  <si>
    <t>186 kW PMSM</t>
  </si>
  <si>
    <t>150 kW PMSM</t>
  </si>
  <si>
    <t>165 kW PMSM 3-Phase</t>
  </si>
  <si>
    <t>135 kW DCPM</t>
  </si>
  <si>
    <t>110 kW DCPM</t>
  </si>
  <si>
    <t>160 kW DCPM</t>
  </si>
  <si>
    <t>200 kW ACPM</t>
  </si>
  <si>
    <t>135 kW AC Induction</t>
  </si>
  <si>
    <t>110 kW AC Induction</t>
  </si>
  <si>
    <t>220 kW ACPM</t>
  </si>
  <si>
    <t>141 and 172 kW Asynchron 3-Phase</t>
  </si>
  <si>
    <t>67 and 67 kW AC Induction</t>
  </si>
  <si>
    <t>189 and 189 kW ACPM</t>
  </si>
  <si>
    <t>136 and 136 kW PMSM</t>
  </si>
  <si>
    <t>141 and 141 kW PMSM</t>
  </si>
  <si>
    <t>330 kW ACPM</t>
  </si>
  <si>
    <t>310, 310 and 330 kW ACPM</t>
  </si>
  <si>
    <t>165 and 165 kW ACPM 3-Phase</t>
  </si>
  <si>
    <t>72 and 144 kW ACPM 6-Phase</t>
  </si>
  <si>
    <t>215 kW ACPM 6-Phase</t>
  </si>
  <si>
    <t>100 and 200 kW ACPM 6-Phase</t>
  </si>
  <si>
    <t>310 and 310 kW ACPM 6-Phase</t>
  </si>
  <si>
    <t>135 and 135 kW ACPM 3-Phase</t>
  </si>
  <si>
    <t>265 kW ACPM 6-Phase</t>
  </si>
  <si>
    <t>265 and 265 kW ACPM 6-Phase</t>
  </si>
  <si>
    <t>150 and 234 kW ACPM</t>
  </si>
  <si>
    <t>150 and 254 kW ACPM</t>
  </si>
  <si>
    <t>234 kW ACPM</t>
  </si>
  <si>
    <t>254 kW ACPM</t>
  </si>
  <si>
    <t>280 kW ACPM</t>
  </si>
  <si>
    <t>235 kW ACPM</t>
  </si>
  <si>
    <t>234 and 235 kW ACPM</t>
  </si>
  <si>
    <t>162, 162, 163 and 135 kW ACPM 3-Phase</t>
  </si>
  <si>
    <t>190 and 360 kW EESM</t>
  </si>
  <si>
    <t>80 and 80 kW AC Synchronous</t>
  </si>
  <si>
    <t>209 kW AC 3-Phase</t>
  </si>
  <si>
    <t>105 and 209  kW AC 3-Phase</t>
  </si>
  <si>
    <t>300 kW ACPM 3-Phase</t>
  </si>
  <si>
    <t>260 kW ACPM 3-Phase</t>
  </si>
  <si>
    <t>155 and 200 kW ACPM</t>
  </si>
  <si>
    <t>255 kW ACPM</t>
  </si>
  <si>
    <t>80 and 150 kW Asynchron 3-Phase</t>
  </si>
  <si>
    <t>155 kW ACPM</t>
  </si>
  <si>
    <t>180 kW ACPM</t>
  </si>
  <si>
    <t>67 and 180 kW AC Induction</t>
  </si>
  <si>
    <t>87 kW DCPM</t>
  </si>
  <si>
    <t>210 and 210 kW AC PMSM</t>
  </si>
  <si>
    <t>358 and 358 kW AC PMSM</t>
  </si>
  <si>
    <t>197 kW AC PMSM</t>
  </si>
  <si>
    <t>216 kW AC PMSM</t>
  </si>
  <si>
    <t>198 and 198 kW AC PMSM</t>
  </si>
  <si>
    <t>78 and 210 kW AC PMSM</t>
  </si>
  <si>
    <t>212 kW ACPM</t>
  </si>
  <si>
    <t>67 and 180 kW ACPM</t>
  </si>
  <si>
    <t>99 kW PMSM</t>
  </si>
  <si>
    <t>150 kW AC Synchronous</t>
  </si>
  <si>
    <t>80 and 150 kW AC Synchronous</t>
  </si>
  <si>
    <t>178 and 433kW ACPM</t>
  </si>
  <si>
    <t>275, 275 and 275 kW DCPM</t>
  </si>
  <si>
    <t>140 kW ACPM 3-Phase</t>
  </si>
  <si>
    <t>72 and 96 kW ACPM 3-Phase</t>
  </si>
  <si>
    <t>71 and 114 kW ACPM 3-Phase</t>
  </si>
  <si>
    <t>31 and 104 kW ACPM 6-Phase</t>
  </si>
  <si>
    <t>135 and 265 kW ACPM 3-Phase</t>
  </si>
  <si>
    <t>174 and 310 kW ACPM 3-Phase</t>
  </si>
  <si>
    <t>160 and 160 kW AC 3-phase</t>
  </si>
  <si>
    <t>160 kW AC 3-phase</t>
  </si>
  <si>
    <t>178 kW AC 3-phase</t>
  </si>
  <si>
    <t>190 and 235 kW ACPM</t>
  </si>
  <si>
    <t>208 and 208 kW ACPM</t>
  </si>
  <si>
    <t>162, 162, 162 and 162 kW AC 3-Phase</t>
  </si>
  <si>
    <t>84 and 191 kW ACPM 3-Phase</t>
  </si>
  <si>
    <t>192 kW ACPM 3-Phase</t>
  </si>
  <si>
    <t>247 and 247 kW ACPM 3-Phase</t>
  </si>
  <si>
    <t>250, 250 and 250 kW ACPM 3-Phase</t>
  </si>
  <si>
    <t>91 and 200 kW AC Induction</t>
  </si>
  <si>
    <t>135 and 243 kW AC Induction</t>
  </si>
  <si>
    <t>243 and 243 kW ACPM 3-Phase</t>
  </si>
  <si>
    <t>230, 230 and 230 kW ACPM 3-Phase</t>
  </si>
  <si>
    <t>210 kW AC 3-Phase</t>
  </si>
  <si>
    <t>VGA</t>
  </si>
  <si>
    <t>BMX</t>
  </si>
  <si>
    <t>GMX</t>
  </si>
  <si>
    <t>HYX</t>
  </si>
  <si>
    <t>JLX</t>
  </si>
  <si>
    <t>KMX</t>
  </si>
  <si>
    <t>MBX</t>
  </si>
  <si>
    <t>NSX</t>
  </si>
  <si>
    <t>VVX</t>
  </si>
  <si>
    <t>LMU</t>
  </si>
  <si>
    <t>PRX</t>
  </si>
  <si>
    <t>RIV</t>
  </si>
  <si>
    <t>RRG</t>
  </si>
  <si>
    <t>FJX</t>
  </si>
  <si>
    <t>VTP</t>
  </si>
  <si>
    <t>HNX</t>
  </si>
  <si>
    <t>CRX</t>
  </si>
  <si>
    <t>FMX</t>
  </si>
  <si>
    <t>TYX</t>
  </si>
  <si>
    <t>MAX</t>
  </si>
  <si>
    <t>TSL</t>
  </si>
  <si>
    <t>N</t>
  </si>
  <si>
    <t>Y</t>
  </si>
  <si>
    <t>Understand Electric Vehicle Label and Key Information</t>
  </si>
  <si>
    <t>Car Model Information Lookup</t>
  </si>
  <si>
    <t>Base Model</t>
  </si>
  <si>
    <t>Model ID</t>
  </si>
  <si>
    <t>Vehicle Model</t>
  </si>
  <si>
    <t>EV Motor</t>
  </si>
  <si>
    <t>Vehicle Size Class</t>
  </si>
  <si>
    <t>Highway
MPGe</t>
  </si>
  <si>
    <t>City 
MPGe</t>
  </si>
  <si>
    <t>Electricity
Consumption (Kwh)</t>
  </si>
  <si>
    <t>Driving Range
(Miles)</t>
  </si>
  <si>
    <t>Saving Fuel Costs
Over 5 Years ($)</t>
  </si>
  <si>
    <t>Reference</t>
  </si>
  <si>
    <t>LookUp Vehicle Model Information ➡️</t>
  </si>
  <si>
    <r>
      <t xml:space="preserve">AutoMaker
</t>
    </r>
    <r>
      <rPr>
        <b/>
        <i/>
        <u/>
        <sz val="11"/>
        <color theme="1"/>
        <rFont val="Times New Roman"/>
        <family val="1"/>
      </rPr>
      <t>(Select One From DropDown List)</t>
    </r>
  </si>
  <si>
    <t>MPGe</t>
  </si>
  <si>
    <t>miles per gallon of gasoline-equivalent
a unit of measure created by the EPA to enable a comparison of gas-powered cars and electric vehicles</t>
  </si>
  <si>
    <t>Combine MPGe</t>
  </si>
  <si>
    <t>A combined MPGe is calculated based on 45% highway, 55% city driving</t>
  </si>
  <si>
    <t>Electricity Consumption Rate 
(kW-hrs per 100 miles)</t>
  </si>
  <si>
    <r>
      <t xml:space="preserve">It indicated a vehicles kilowatt-hours-per-100-miles rating, representing the amount of energy needed to travel 100 miles in kWh.
</t>
    </r>
    <r>
      <rPr>
        <b/>
        <sz val="12"/>
        <color theme="1"/>
        <rFont val="Calibri (Body)"/>
      </rPr>
      <t>The LOWER number of kWh is BETTER</t>
    </r>
  </si>
  <si>
    <t>City MPGe</t>
  </si>
  <si>
    <t>Highway MPGe</t>
  </si>
  <si>
    <t xml:space="preserve">https://www.epa.gov/fueleconomy/text-version-electric-vehicle-label </t>
  </si>
  <si>
    <t>Electric Vehicle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</si>
</sst>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6" tint="-0.499984740745262"/>
      <name val="Times New Roman"/>
      <family val="1"/>
    </font>
    <font>
      <sz val="11"/>
      <color theme="6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color theme="3"/>
      <name val="Times New Roman"/>
      <family val="1"/>
    </font>
    <font>
      <b/>
      <i/>
      <u/>
      <sz val="11"/>
      <color theme="1"/>
      <name val="Times New Roman"/>
      <family val="1"/>
    </font>
    <font>
      <b/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left" vertical="center" indent="4"/>
    </xf>
    <xf numFmtId="0" fontId="5" fillId="0" borderId="0" xfId="0" applyFont="1" applyAlignment="1">
      <alignment horizontal="left" vertical="center" indent="3"/>
    </xf>
    <xf numFmtId="0" fontId="9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3" fillId="6" borderId="0" xfId="1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 vertical="center" wrapText="1"/>
    </xf>
    <xf numFmtId="0" fontId="3" fillId="4" borderId="0" xfId="0" applyFont="1" applyFill="1" applyBorder="1" applyAlignment="1"/>
    <xf numFmtId="0" fontId="0" fillId="4" borderId="1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8" fillId="7" borderId="0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2" fillId="7" borderId="10" xfId="1" applyFont="1" applyFill="1" applyBorder="1" applyAlignment="1">
      <alignment horizontal="center" vertical="center"/>
    </xf>
    <xf numFmtId="0" fontId="12" fillId="7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</a:t>
            </a:r>
          </a:p>
          <a:p>
            <a:pPr>
              <a:defRPr/>
            </a:pPr>
            <a:r>
              <a:rPr lang="en-US"/>
              <a:t>Electricity Consumption and saving fuel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DriveRange!$J$1</c:f>
              <c:strCache>
                <c:ptCount val="1"/>
                <c:pt idx="0">
                  <c:v>youSaveSpend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DriveRange!$G$2:$G$243</c:f>
              <c:numCache>
                <c:formatCode>General</c:formatCode>
                <c:ptCount val="242"/>
                <c:pt idx="0">
                  <c:v>39.7102</c:v>
                </c:pt>
                <c:pt idx="1">
                  <c:v>39.7102</c:v>
                </c:pt>
                <c:pt idx="2">
                  <c:v>32.693899999999999</c:v>
                </c:pt>
                <c:pt idx="3">
                  <c:v>36.400300000000001</c:v>
                </c:pt>
                <c:pt idx="4">
                  <c:v>35.551699999999997</c:v>
                </c:pt>
                <c:pt idx="5">
                  <c:v>41.379600000000003</c:v>
                </c:pt>
                <c:pt idx="6">
                  <c:v>39.192500000000003</c:v>
                </c:pt>
                <c:pt idx="7">
                  <c:v>35.362699999999997</c:v>
                </c:pt>
                <c:pt idx="8">
                  <c:v>42.309600000000003</c:v>
                </c:pt>
                <c:pt idx="9">
                  <c:v>30.971800000000002</c:v>
                </c:pt>
                <c:pt idx="10">
                  <c:v>34.140599999999999</c:v>
                </c:pt>
                <c:pt idx="11">
                  <c:v>27.981999999999999</c:v>
                </c:pt>
                <c:pt idx="12">
                  <c:v>30.767399999999999</c:v>
                </c:pt>
                <c:pt idx="13">
                  <c:v>30.928100000000001</c:v>
                </c:pt>
                <c:pt idx="14">
                  <c:v>33.855800000000002</c:v>
                </c:pt>
                <c:pt idx="15">
                  <c:v>32.2089</c:v>
                </c:pt>
                <c:pt idx="16">
                  <c:v>34.208199999999998</c:v>
                </c:pt>
                <c:pt idx="17">
                  <c:v>35.273600000000002</c:v>
                </c:pt>
                <c:pt idx="18">
                  <c:v>37.0351</c:v>
                </c:pt>
                <c:pt idx="19">
                  <c:v>37.7438</c:v>
                </c:pt>
                <c:pt idx="20">
                  <c:v>39.599499999999999</c:v>
                </c:pt>
                <c:pt idx="21">
                  <c:v>37.357399999999998</c:v>
                </c:pt>
                <c:pt idx="22">
                  <c:v>38.9985</c:v>
                </c:pt>
                <c:pt idx="23">
                  <c:v>38.094099999999997</c:v>
                </c:pt>
                <c:pt idx="24">
                  <c:v>44.018599999999999</c:v>
                </c:pt>
                <c:pt idx="25">
                  <c:v>41.526400000000002</c:v>
                </c:pt>
                <c:pt idx="26">
                  <c:v>37.646299999999997</c:v>
                </c:pt>
                <c:pt idx="27">
                  <c:v>40.212299999999999</c:v>
                </c:pt>
                <c:pt idx="28">
                  <c:v>38.2532</c:v>
                </c:pt>
                <c:pt idx="29">
                  <c:v>42.294600000000003</c:v>
                </c:pt>
                <c:pt idx="30">
                  <c:v>42.294600000000003</c:v>
                </c:pt>
                <c:pt idx="31">
                  <c:v>39.318100000000001</c:v>
                </c:pt>
                <c:pt idx="32">
                  <c:v>39.318100000000001</c:v>
                </c:pt>
                <c:pt idx="33">
                  <c:v>39.318100000000001</c:v>
                </c:pt>
                <c:pt idx="34">
                  <c:v>40.827199999999998</c:v>
                </c:pt>
                <c:pt idx="35">
                  <c:v>40.827199999999998</c:v>
                </c:pt>
                <c:pt idx="36">
                  <c:v>40.827199999999998</c:v>
                </c:pt>
                <c:pt idx="37">
                  <c:v>38.089799999999997</c:v>
                </c:pt>
                <c:pt idx="38">
                  <c:v>53.382599999999996</c:v>
                </c:pt>
                <c:pt idx="39">
                  <c:v>37.156599999999997</c:v>
                </c:pt>
                <c:pt idx="40">
                  <c:v>33.139200000000002</c:v>
                </c:pt>
                <c:pt idx="41">
                  <c:v>35.498800000000003</c:v>
                </c:pt>
                <c:pt idx="42">
                  <c:v>36.834099999999999</c:v>
                </c:pt>
                <c:pt idx="43">
                  <c:v>63.411200000000001</c:v>
                </c:pt>
                <c:pt idx="44">
                  <c:v>63.028599999999997</c:v>
                </c:pt>
                <c:pt idx="45">
                  <c:v>63.411200000000001</c:v>
                </c:pt>
                <c:pt idx="46">
                  <c:v>63.028599999999997</c:v>
                </c:pt>
                <c:pt idx="47">
                  <c:v>27.2272</c:v>
                </c:pt>
                <c:pt idx="48">
                  <c:v>32.520200000000003</c:v>
                </c:pt>
                <c:pt idx="49">
                  <c:v>23.572399999999998</c:v>
                </c:pt>
                <c:pt idx="50">
                  <c:v>27.456700000000001</c:v>
                </c:pt>
                <c:pt idx="51">
                  <c:v>24.246099999999998</c:v>
                </c:pt>
                <c:pt idx="52">
                  <c:v>29.1706</c:v>
                </c:pt>
                <c:pt idx="53">
                  <c:v>30.274100000000001</c:v>
                </c:pt>
                <c:pt idx="54">
                  <c:v>34.020600000000002</c:v>
                </c:pt>
                <c:pt idx="55">
                  <c:v>39.450499999999998</c:v>
                </c:pt>
                <c:pt idx="56">
                  <c:v>44.640700000000002</c:v>
                </c:pt>
                <c:pt idx="57">
                  <c:v>28.036100000000001</c:v>
                </c:pt>
                <c:pt idx="58">
                  <c:v>28.3108</c:v>
                </c:pt>
                <c:pt idx="59">
                  <c:v>29.251300000000001</c:v>
                </c:pt>
                <c:pt idx="60">
                  <c:v>38.868899999999996</c:v>
                </c:pt>
                <c:pt idx="61">
                  <c:v>31.0595</c:v>
                </c:pt>
                <c:pt idx="62">
                  <c:v>34.249600000000001</c:v>
                </c:pt>
                <c:pt idx="63">
                  <c:v>44.390099999999997</c:v>
                </c:pt>
                <c:pt idx="64">
                  <c:v>30.713999999999999</c:v>
                </c:pt>
                <c:pt idx="65">
                  <c:v>30.426400000000001</c:v>
                </c:pt>
                <c:pt idx="66">
                  <c:v>30.782399999999999</c:v>
                </c:pt>
                <c:pt idx="67">
                  <c:v>31.715299999999999</c:v>
                </c:pt>
                <c:pt idx="68">
                  <c:v>31.715299999999999</c:v>
                </c:pt>
                <c:pt idx="69">
                  <c:v>31.715299999999999</c:v>
                </c:pt>
                <c:pt idx="70">
                  <c:v>29.223800000000001</c:v>
                </c:pt>
                <c:pt idx="71">
                  <c:v>29.223800000000001</c:v>
                </c:pt>
                <c:pt idx="72">
                  <c:v>31.496500000000001</c:v>
                </c:pt>
                <c:pt idx="73">
                  <c:v>31.6937</c:v>
                </c:pt>
                <c:pt idx="74">
                  <c:v>34.168999999999997</c:v>
                </c:pt>
                <c:pt idx="75">
                  <c:v>34.483899999999998</c:v>
                </c:pt>
                <c:pt idx="76">
                  <c:v>38.920900000000003</c:v>
                </c:pt>
                <c:pt idx="77">
                  <c:v>46.106200000000001</c:v>
                </c:pt>
                <c:pt idx="78">
                  <c:v>53.864100000000001</c:v>
                </c:pt>
                <c:pt idx="79">
                  <c:v>46.106200000000001</c:v>
                </c:pt>
                <c:pt idx="80">
                  <c:v>53.864100000000001</c:v>
                </c:pt>
                <c:pt idx="81">
                  <c:v>35.219200000000001</c:v>
                </c:pt>
                <c:pt idx="82">
                  <c:v>50.534599999999998</c:v>
                </c:pt>
                <c:pt idx="83">
                  <c:v>35</c:v>
                </c:pt>
                <c:pt idx="84">
                  <c:v>30</c:v>
                </c:pt>
                <c:pt idx="85">
                  <c:v>29.0825</c:v>
                </c:pt>
                <c:pt idx="86">
                  <c:v>38</c:v>
                </c:pt>
                <c:pt idx="87">
                  <c:v>38</c:v>
                </c:pt>
                <c:pt idx="88">
                  <c:v>41</c:v>
                </c:pt>
                <c:pt idx="89">
                  <c:v>42</c:v>
                </c:pt>
                <c:pt idx="90">
                  <c:v>24.578800000000001</c:v>
                </c:pt>
                <c:pt idx="91">
                  <c:v>25.928100000000001</c:v>
                </c:pt>
                <c:pt idx="92">
                  <c:v>32.132100000000001</c:v>
                </c:pt>
                <c:pt idx="93">
                  <c:v>46</c:v>
                </c:pt>
                <c:pt idx="94">
                  <c:v>37</c:v>
                </c:pt>
                <c:pt idx="95">
                  <c:v>34.649099999999997</c:v>
                </c:pt>
                <c:pt idx="96">
                  <c:v>34.649099999999997</c:v>
                </c:pt>
                <c:pt idx="97">
                  <c:v>41</c:v>
                </c:pt>
                <c:pt idx="98">
                  <c:v>35.134599999999999</c:v>
                </c:pt>
                <c:pt idx="99">
                  <c:v>35</c:v>
                </c:pt>
                <c:pt idx="100">
                  <c:v>34.896799999999999</c:v>
                </c:pt>
                <c:pt idx="101">
                  <c:v>44</c:v>
                </c:pt>
                <c:pt idx="102">
                  <c:v>42.281500000000001</c:v>
                </c:pt>
                <c:pt idx="103">
                  <c:v>41</c:v>
                </c:pt>
                <c:pt idx="104">
                  <c:v>40.694600000000001</c:v>
                </c:pt>
                <c:pt idx="105">
                  <c:v>42.095100000000002</c:v>
                </c:pt>
                <c:pt idx="106">
                  <c:v>41.185899999999997</c:v>
                </c:pt>
                <c:pt idx="107">
                  <c:v>40.673099999999998</c:v>
                </c:pt>
                <c:pt idx="108">
                  <c:v>41.813699999999997</c:v>
                </c:pt>
                <c:pt idx="109">
                  <c:v>44.5214</c:v>
                </c:pt>
                <c:pt idx="110">
                  <c:v>42.010599999999997</c:v>
                </c:pt>
                <c:pt idx="111">
                  <c:v>43</c:v>
                </c:pt>
                <c:pt idx="112">
                  <c:v>44.5214</c:v>
                </c:pt>
                <c:pt idx="113">
                  <c:v>53.697800000000001</c:v>
                </c:pt>
                <c:pt idx="114">
                  <c:v>43.1676</c:v>
                </c:pt>
                <c:pt idx="115">
                  <c:v>45.878500000000003</c:v>
                </c:pt>
                <c:pt idx="116">
                  <c:v>41.475000000000001</c:v>
                </c:pt>
                <c:pt idx="117">
                  <c:v>45.458100000000002</c:v>
                </c:pt>
                <c:pt idx="118">
                  <c:v>32</c:v>
                </c:pt>
                <c:pt idx="119">
                  <c:v>33</c:v>
                </c:pt>
                <c:pt idx="120">
                  <c:v>29.783000000000001</c:v>
                </c:pt>
                <c:pt idx="121">
                  <c:v>32.968499999999999</c:v>
                </c:pt>
                <c:pt idx="122">
                  <c:v>32.968499999999999</c:v>
                </c:pt>
                <c:pt idx="123">
                  <c:v>44.891399999999997</c:v>
                </c:pt>
                <c:pt idx="124">
                  <c:v>49.0809</c:v>
                </c:pt>
                <c:pt idx="125">
                  <c:v>38.622500000000002</c:v>
                </c:pt>
                <c:pt idx="126">
                  <c:v>37.437399999999997</c:v>
                </c:pt>
                <c:pt idx="127">
                  <c:v>33.730200000000004</c:v>
                </c:pt>
                <c:pt idx="128">
                  <c:v>33.730200000000004</c:v>
                </c:pt>
                <c:pt idx="129">
                  <c:v>37.981000000000002</c:v>
                </c:pt>
                <c:pt idx="130">
                  <c:v>36.631</c:v>
                </c:pt>
                <c:pt idx="131">
                  <c:v>31.096399999999999</c:v>
                </c:pt>
                <c:pt idx="132">
                  <c:v>35.124699999999997</c:v>
                </c:pt>
                <c:pt idx="133">
                  <c:v>29.180800000000001</c:v>
                </c:pt>
                <c:pt idx="134">
                  <c:v>30.532699999999998</c:v>
                </c:pt>
                <c:pt idx="135">
                  <c:v>47.914299999999997</c:v>
                </c:pt>
                <c:pt idx="136">
                  <c:v>50.707099999999997</c:v>
                </c:pt>
                <c:pt idx="137">
                  <c:v>47.914299999999997</c:v>
                </c:pt>
                <c:pt idx="138">
                  <c:v>49.3643</c:v>
                </c:pt>
                <c:pt idx="139">
                  <c:v>32.935699999999997</c:v>
                </c:pt>
                <c:pt idx="140">
                  <c:v>31.828600000000002</c:v>
                </c:pt>
                <c:pt idx="141">
                  <c:v>36.921399999999998</c:v>
                </c:pt>
                <c:pt idx="142">
                  <c:v>34.192900000000002</c:v>
                </c:pt>
                <c:pt idx="143">
                  <c:v>37.357100000000003</c:v>
                </c:pt>
                <c:pt idx="144">
                  <c:v>39.357100000000003</c:v>
                </c:pt>
                <c:pt idx="145">
                  <c:v>33.9679</c:v>
                </c:pt>
                <c:pt idx="146">
                  <c:v>36.760399999999997</c:v>
                </c:pt>
                <c:pt idx="147">
                  <c:v>35.5276</c:v>
                </c:pt>
                <c:pt idx="148">
                  <c:v>28.532599999999999</c:v>
                </c:pt>
                <c:pt idx="149">
                  <c:v>26.758299999999998</c:v>
                </c:pt>
                <c:pt idx="150">
                  <c:v>31.487400000000001</c:v>
                </c:pt>
                <c:pt idx="151">
                  <c:v>31.142099999999999</c:v>
                </c:pt>
                <c:pt idx="152">
                  <c:v>35.113799999999998</c:v>
                </c:pt>
                <c:pt idx="153">
                  <c:v>26.138100000000001</c:v>
                </c:pt>
                <c:pt idx="154">
                  <c:v>27.851600000000001</c:v>
                </c:pt>
                <c:pt idx="155">
                  <c:v>29.794599999999999</c:v>
                </c:pt>
                <c:pt idx="156">
                  <c:v>25.303899999999999</c:v>
                </c:pt>
                <c:pt idx="157">
                  <c:v>27.447800000000001</c:v>
                </c:pt>
                <c:pt idx="158">
                  <c:v>28.624700000000001</c:v>
                </c:pt>
                <c:pt idx="159">
                  <c:v>41.203200000000002</c:v>
                </c:pt>
                <c:pt idx="160">
                  <c:v>38.532200000000003</c:v>
                </c:pt>
                <c:pt idx="161">
                  <c:v>31.469100000000001</c:v>
                </c:pt>
                <c:pt idx="162">
                  <c:v>38.779400000000003</c:v>
                </c:pt>
                <c:pt idx="163">
                  <c:v>35.718299999999999</c:v>
                </c:pt>
                <c:pt idx="164">
                  <c:v>38.557200000000002</c:v>
                </c:pt>
                <c:pt idx="165">
                  <c:v>38.536299999999997</c:v>
                </c:pt>
                <c:pt idx="166">
                  <c:v>38.573799999999999</c:v>
                </c:pt>
                <c:pt idx="167">
                  <c:v>39.5379</c:v>
                </c:pt>
                <c:pt idx="168">
                  <c:v>39.533200000000001</c:v>
                </c:pt>
                <c:pt idx="169">
                  <c:v>40.948500000000003</c:v>
                </c:pt>
                <c:pt idx="170">
                  <c:v>35.293900000000001</c:v>
                </c:pt>
                <c:pt idx="171">
                  <c:v>33.257399999999997</c:v>
                </c:pt>
                <c:pt idx="172">
                  <c:v>36.6389</c:v>
                </c:pt>
                <c:pt idx="173">
                  <c:v>34.372599999999998</c:v>
                </c:pt>
                <c:pt idx="174">
                  <c:v>37.3979</c:v>
                </c:pt>
                <c:pt idx="175">
                  <c:v>38.839599999999997</c:v>
                </c:pt>
                <c:pt idx="176">
                  <c:v>32.710799999999999</c:v>
                </c:pt>
                <c:pt idx="177">
                  <c:v>42.786799999999999</c:v>
                </c:pt>
                <c:pt idx="178">
                  <c:v>49.240600000000001</c:v>
                </c:pt>
                <c:pt idx="179">
                  <c:v>46.124000000000002</c:v>
                </c:pt>
                <c:pt idx="180">
                  <c:v>51.645200000000003</c:v>
                </c:pt>
                <c:pt idx="181">
                  <c:v>49.240600000000001</c:v>
                </c:pt>
                <c:pt idx="182">
                  <c:v>46.124000000000002</c:v>
                </c:pt>
                <c:pt idx="183">
                  <c:v>53.697800000000001</c:v>
                </c:pt>
                <c:pt idx="184">
                  <c:v>51.645200000000003</c:v>
                </c:pt>
                <c:pt idx="185">
                  <c:v>43.225900000000003</c:v>
                </c:pt>
                <c:pt idx="186">
                  <c:v>44.478000000000002</c:v>
                </c:pt>
                <c:pt idx="187">
                  <c:v>39.944400000000002</c:v>
                </c:pt>
                <c:pt idx="188">
                  <c:v>43.311100000000003</c:v>
                </c:pt>
                <c:pt idx="189">
                  <c:v>45.204099999999997</c:v>
                </c:pt>
                <c:pt idx="190">
                  <c:v>48.030999999999999</c:v>
                </c:pt>
                <c:pt idx="191">
                  <c:v>43.805700000000002</c:v>
                </c:pt>
                <c:pt idx="192">
                  <c:v>46.744300000000003</c:v>
                </c:pt>
                <c:pt idx="193">
                  <c:v>43.225900000000003</c:v>
                </c:pt>
                <c:pt idx="194">
                  <c:v>44.478000000000002</c:v>
                </c:pt>
                <c:pt idx="195">
                  <c:v>39.944400000000002</c:v>
                </c:pt>
                <c:pt idx="196">
                  <c:v>43.311100000000003</c:v>
                </c:pt>
                <c:pt idx="197">
                  <c:v>43.805700000000002</c:v>
                </c:pt>
                <c:pt idx="198">
                  <c:v>46.744300000000003</c:v>
                </c:pt>
                <c:pt idx="199">
                  <c:v>52.377200000000002</c:v>
                </c:pt>
                <c:pt idx="200">
                  <c:v>46.144100000000002</c:v>
                </c:pt>
                <c:pt idx="201">
                  <c:v>49.357399999999998</c:v>
                </c:pt>
                <c:pt idx="202">
                  <c:v>49.240600000000001</c:v>
                </c:pt>
                <c:pt idx="203">
                  <c:v>46.124000000000002</c:v>
                </c:pt>
                <c:pt idx="204">
                  <c:v>51.645200000000003</c:v>
                </c:pt>
                <c:pt idx="205">
                  <c:v>49.240600000000001</c:v>
                </c:pt>
                <c:pt idx="206">
                  <c:v>46.124000000000002</c:v>
                </c:pt>
                <c:pt idx="207">
                  <c:v>51.645200000000003</c:v>
                </c:pt>
                <c:pt idx="208">
                  <c:v>43.225900000000003</c:v>
                </c:pt>
                <c:pt idx="209">
                  <c:v>44.740600000000001</c:v>
                </c:pt>
                <c:pt idx="210">
                  <c:v>40.869700000000002</c:v>
                </c:pt>
                <c:pt idx="211">
                  <c:v>43.311100000000003</c:v>
                </c:pt>
                <c:pt idx="212">
                  <c:v>45.204099999999997</c:v>
                </c:pt>
                <c:pt idx="213">
                  <c:v>48.030999999999999</c:v>
                </c:pt>
                <c:pt idx="214">
                  <c:v>43.805700000000002</c:v>
                </c:pt>
                <c:pt idx="215">
                  <c:v>46.744300000000003</c:v>
                </c:pt>
                <c:pt idx="216">
                  <c:v>43.225900000000003</c:v>
                </c:pt>
                <c:pt idx="217">
                  <c:v>44.740600000000001</c:v>
                </c:pt>
                <c:pt idx="218">
                  <c:v>40.869700000000002</c:v>
                </c:pt>
                <c:pt idx="219">
                  <c:v>43.311100000000003</c:v>
                </c:pt>
                <c:pt idx="220">
                  <c:v>46.744300000000003</c:v>
                </c:pt>
                <c:pt idx="221">
                  <c:v>43.805700000000002</c:v>
                </c:pt>
                <c:pt idx="222">
                  <c:v>52.377200000000002</c:v>
                </c:pt>
                <c:pt idx="223">
                  <c:v>47.396299999999997</c:v>
                </c:pt>
                <c:pt idx="224">
                  <c:v>49.357399999999998</c:v>
                </c:pt>
                <c:pt idx="225">
                  <c:v>25.836099999999998</c:v>
                </c:pt>
                <c:pt idx="226">
                  <c:v>25.447199999999999</c:v>
                </c:pt>
                <c:pt idx="227">
                  <c:v>27.703600000000002</c:v>
                </c:pt>
                <c:pt idx="228">
                  <c:v>31.4651</c:v>
                </c:pt>
                <c:pt idx="229">
                  <c:v>35.238700000000001</c:v>
                </c:pt>
                <c:pt idx="230">
                  <c:v>28.6981</c:v>
                </c:pt>
                <c:pt idx="231">
                  <c:v>32.214199999999998</c:v>
                </c:pt>
                <c:pt idx="232">
                  <c:v>33.612699999999997</c:v>
                </c:pt>
                <c:pt idx="233">
                  <c:v>34.528599999999997</c:v>
                </c:pt>
                <c:pt idx="234">
                  <c:v>37.262099999999997</c:v>
                </c:pt>
                <c:pt idx="235">
                  <c:v>28.317</c:v>
                </c:pt>
                <c:pt idx="236">
                  <c:v>30.138400000000001</c:v>
                </c:pt>
                <c:pt idx="237">
                  <c:v>30.9741</c:v>
                </c:pt>
                <c:pt idx="238">
                  <c:v>31.504000000000001</c:v>
                </c:pt>
                <c:pt idx="239">
                  <c:v>31.5624</c:v>
                </c:pt>
                <c:pt idx="240">
                  <c:v>29.783000000000001</c:v>
                </c:pt>
                <c:pt idx="241">
                  <c:v>31.5624</c:v>
                </c:pt>
              </c:numCache>
            </c:numRef>
          </c:xVal>
          <c:yVal>
            <c:numRef>
              <c:f>DriveRange!$J$2:$J$243</c:f>
              <c:numCache>
                <c:formatCode>General</c:formatCode>
                <c:ptCount val="242"/>
                <c:pt idx="0">
                  <c:v>5250</c:v>
                </c:pt>
                <c:pt idx="1">
                  <c:v>5250</c:v>
                </c:pt>
                <c:pt idx="2">
                  <c:v>6000</c:v>
                </c:pt>
                <c:pt idx="3">
                  <c:v>5750</c:v>
                </c:pt>
                <c:pt idx="4">
                  <c:v>5750</c:v>
                </c:pt>
                <c:pt idx="5">
                  <c:v>5000</c:v>
                </c:pt>
                <c:pt idx="6">
                  <c:v>5250</c:v>
                </c:pt>
                <c:pt idx="7">
                  <c:v>5750</c:v>
                </c:pt>
                <c:pt idx="8">
                  <c:v>5000</c:v>
                </c:pt>
                <c:pt idx="9">
                  <c:v>6250</c:v>
                </c:pt>
                <c:pt idx="10">
                  <c:v>6000</c:v>
                </c:pt>
                <c:pt idx="11">
                  <c:v>6500</c:v>
                </c:pt>
                <c:pt idx="12">
                  <c:v>6250</c:v>
                </c:pt>
                <c:pt idx="13">
                  <c:v>6250</c:v>
                </c:pt>
                <c:pt idx="14">
                  <c:v>6000</c:v>
                </c:pt>
                <c:pt idx="15">
                  <c:v>6250</c:v>
                </c:pt>
                <c:pt idx="16">
                  <c:v>6000</c:v>
                </c:pt>
                <c:pt idx="17">
                  <c:v>5750</c:v>
                </c:pt>
                <c:pt idx="18">
                  <c:v>5500</c:v>
                </c:pt>
                <c:pt idx="19">
                  <c:v>5500</c:v>
                </c:pt>
                <c:pt idx="20">
                  <c:v>5250</c:v>
                </c:pt>
                <c:pt idx="21">
                  <c:v>5500</c:v>
                </c:pt>
                <c:pt idx="22">
                  <c:v>5250</c:v>
                </c:pt>
                <c:pt idx="23">
                  <c:v>5500</c:v>
                </c:pt>
                <c:pt idx="24">
                  <c:v>4750</c:v>
                </c:pt>
                <c:pt idx="25">
                  <c:v>5000</c:v>
                </c:pt>
                <c:pt idx="26">
                  <c:v>5500</c:v>
                </c:pt>
                <c:pt idx="27">
                  <c:v>5250</c:v>
                </c:pt>
                <c:pt idx="28">
                  <c:v>5500</c:v>
                </c:pt>
                <c:pt idx="29">
                  <c:v>5000</c:v>
                </c:pt>
                <c:pt idx="30">
                  <c:v>5000</c:v>
                </c:pt>
                <c:pt idx="31">
                  <c:v>5250</c:v>
                </c:pt>
                <c:pt idx="32">
                  <c:v>5250</c:v>
                </c:pt>
                <c:pt idx="33">
                  <c:v>5250</c:v>
                </c:pt>
                <c:pt idx="34">
                  <c:v>5250</c:v>
                </c:pt>
                <c:pt idx="35">
                  <c:v>5250</c:v>
                </c:pt>
                <c:pt idx="36">
                  <c:v>5250</c:v>
                </c:pt>
                <c:pt idx="37">
                  <c:v>5500</c:v>
                </c:pt>
                <c:pt idx="38">
                  <c:v>3750</c:v>
                </c:pt>
                <c:pt idx="39">
                  <c:v>5500</c:v>
                </c:pt>
                <c:pt idx="40">
                  <c:v>6000</c:v>
                </c:pt>
                <c:pt idx="41">
                  <c:v>5750</c:v>
                </c:pt>
                <c:pt idx="42">
                  <c:v>5500</c:v>
                </c:pt>
                <c:pt idx="43">
                  <c:v>2500</c:v>
                </c:pt>
                <c:pt idx="44">
                  <c:v>2750</c:v>
                </c:pt>
                <c:pt idx="45">
                  <c:v>2500</c:v>
                </c:pt>
                <c:pt idx="46">
                  <c:v>2750</c:v>
                </c:pt>
                <c:pt idx="47">
                  <c:v>6750</c:v>
                </c:pt>
                <c:pt idx="48">
                  <c:v>6000</c:v>
                </c:pt>
                <c:pt idx="49">
                  <c:v>7000</c:v>
                </c:pt>
                <c:pt idx="50">
                  <c:v>6750</c:v>
                </c:pt>
                <c:pt idx="51">
                  <c:v>7000</c:v>
                </c:pt>
                <c:pt idx="52">
                  <c:v>6500</c:v>
                </c:pt>
                <c:pt idx="53">
                  <c:v>6250</c:v>
                </c:pt>
                <c:pt idx="54">
                  <c:v>6000</c:v>
                </c:pt>
                <c:pt idx="55">
                  <c:v>5250</c:v>
                </c:pt>
                <c:pt idx="56">
                  <c:v>4750</c:v>
                </c:pt>
                <c:pt idx="57">
                  <c:v>6500</c:v>
                </c:pt>
                <c:pt idx="58">
                  <c:v>6500</c:v>
                </c:pt>
                <c:pt idx="59">
                  <c:v>6500</c:v>
                </c:pt>
                <c:pt idx="60">
                  <c:v>5500</c:v>
                </c:pt>
                <c:pt idx="61">
                  <c:v>6250</c:v>
                </c:pt>
                <c:pt idx="62">
                  <c:v>6000</c:v>
                </c:pt>
                <c:pt idx="63">
                  <c:v>4750</c:v>
                </c:pt>
                <c:pt idx="64">
                  <c:v>6250</c:v>
                </c:pt>
                <c:pt idx="65">
                  <c:v>6250</c:v>
                </c:pt>
                <c:pt idx="66">
                  <c:v>6250</c:v>
                </c:pt>
                <c:pt idx="67">
                  <c:v>6250</c:v>
                </c:pt>
                <c:pt idx="68">
                  <c:v>6250</c:v>
                </c:pt>
                <c:pt idx="69">
                  <c:v>6250</c:v>
                </c:pt>
                <c:pt idx="70">
                  <c:v>6500</c:v>
                </c:pt>
                <c:pt idx="71">
                  <c:v>6500</c:v>
                </c:pt>
                <c:pt idx="72">
                  <c:v>6250</c:v>
                </c:pt>
                <c:pt idx="73">
                  <c:v>6250</c:v>
                </c:pt>
                <c:pt idx="74">
                  <c:v>6000</c:v>
                </c:pt>
                <c:pt idx="75">
                  <c:v>5750</c:v>
                </c:pt>
                <c:pt idx="76">
                  <c:v>5250</c:v>
                </c:pt>
                <c:pt idx="77">
                  <c:v>4500</c:v>
                </c:pt>
                <c:pt idx="78">
                  <c:v>3750</c:v>
                </c:pt>
                <c:pt idx="79">
                  <c:v>4500</c:v>
                </c:pt>
                <c:pt idx="80">
                  <c:v>3750</c:v>
                </c:pt>
                <c:pt idx="81">
                  <c:v>5750</c:v>
                </c:pt>
                <c:pt idx="82">
                  <c:v>4000</c:v>
                </c:pt>
                <c:pt idx="83">
                  <c:v>5750</c:v>
                </c:pt>
                <c:pt idx="84">
                  <c:v>6250</c:v>
                </c:pt>
                <c:pt idx="85">
                  <c:v>6500</c:v>
                </c:pt>
                <c:pt idx="86">
                  <c:v>5500</c:v>
                </c:pt>
                <c:pt idx="87">
                  <c:v>5500</c:v>
                </c:pt>
                <c:pt idx="88">
                  <c:v>5250</c:v>
                </c:pt>
                <c:pt idx="89">
                  <c:v>5000</c:v>
                </c:pt>
                <c:pt idx="90">
                  <c:v>7000</c:v>
                </c:pt>
                <c:pt idx="91">
                  <c:v>6750</c:v>
                </c:pt>
                <c:pt idx="92">
                  <c:v>6250</c:v>
                </c:pt>
                <c:pt idx="93">
                  <c:v>4500</c:v>
                </c:pt>
                <c:pt idx="94">
                  <c:v>5500</c:v>
                </c:pt>
                <c:pt idx="95">
                  <c:v>5750</c:v>
                </c:pt>
                <c:pt idx="96">
                  <c:v>5750</c:v>
                </c:pt>
                <c:pt idx="97">
                  <c:v>5250</c:v>
                </c:pt>
                <c:pt idx="98">
                  <c:v>5750</c:v>
                </c:pt>
                <c:pt idx="99">
                  <c:v>5750</c:v>
                </c:pt>
                <c:pt idx="100">
                  <c:v>5750</c:v>
                </c:pt>
                <c:pt idx="101">
                  <c:v>4750</c:v>
                </c:pt>
                <c:pt idx="102">
                  <c:v>5000</c:v>
                </c:pt>
                <c:pt idx="103">
                  <c:v>5250</c:v>
                </c:pt>
                <c:pt idx="104">
                  <c:v>5250</c:v>
                </c:pt>
                <c:pt idx="105">
                  <c:v>5000</c:v>
                </c:pt>
                <c:pt idx="106">
                  <c:v>5000</c:v>
                </c:pt>
                <c:pt idx="107">
                  <c:v>5250</c:v>
                </c:pt>
                <c:pt idx="108">
                  <c:v>5000</c:v>
                </c:pt>
                <c:pt idx="109">
                  <c:v>4750</c:v>
                </c:pt>
                <c:pt idx="110">
                  <c:v>5000</c:v>
                </c:pt>
                <c:pt idx="111">
                  <c:v>5000</c:v>
                </c:pt>
                <c:pt idx="112">
                  <c:v>4750</c:v>
                </c:pt>
                <c:pt idx="113">
                  <c:v>3750</c:v>
                </c:pt>
                <c:pt idx="114">
                  <c:v>5000</c:v>
                </c:pt>
                <c:pt idx="115">
                  <c:v>4500</c:v>
                </c:pt>
                <c:pt idx="116">
                  <c:v>5000</c:v>
                </c:pt>
                <c:pt idx="117">
                  <c:v>4750</c:v>
                </c:pt>
                <c:pt idx="118">
                  <c:v>6250</c:v>
                </c:pt>
                <c:pt idx="119">
                  <c:v>6000</c:v>
                </c:pt>
                <c:pt idx="120">
                  <c:v>6500</c:v>
                </c:pt>
                <c:pt idx="121">
                  <c:v>6000</c:v>
                </c:pt>
                <c:pt idx="122">
                  <c:v>6000</c:v>
                </c:pt>
                <c:pt idx="123">
                  <c:v>4750</c:v>
                </c:pt>
                <c:pt idx="124">
                  <c:v>4250</c:v>
                </c:pt>
                <c:pt idx="125">
                  <c:v>5500</c:v>
                </c:pt>
                <c:pt idx="126">
                  <c:v>5500</c:v>
                </c:pt>
                <c:pt idx="127">
                  <c:v>6000</c:v>
                </c:pt>
                <c:pt idx="128">
                  <c:v>6000</c:v>
                </c:pt>
                <c:pt idx="129">
                  <c:v>5500</c:v>
                </c:pt>
                <c:pt idx="130">
                  <c:v>5750</c:v>
                </c:pt>
                <c:pt idx="131">
                  <c:v>6250</c:v>
                </c:pt>
                <c:pt idx="132">
                  <c:v>5750</c:v>
                </c:pt>
                <c:pt idx="133">
                  <c:v>6500</c:v>
                </c:pt>
                <c:pt idx="134">
                  <c:v>6250</c:v>
                </c:pt>
                <c:pt idx="135">
                  <c:v>4250</c:v>
                </c:pt>
                <c:pt idx="136">
                  <c:v>4000</c:v>
                </c:pt>
                <c:pt idx="137">
                  <c:v>4250</c:v>
                </c:pt>
                <c:pt idx="138">
                  <c:v>4250</c:v>
                </c:pt>
                <c:pt idx="139">
                  <c:v>6000</c:v>
                </c:pt>
                <c:pt idx="140">
                  <c:v>6250</c:v>
                </c:pt>
                <c:pt idx="141">
                  <c:v>5500</c:v>
                </c:pt>
                <c:pt idx="142">
                  <c:v>6000</c:v>
                </c:pt>
                <c:pt idx="143">
                  <c:v>5500</c:v>
                </c:pt>
                <c:pt idx="144">
                  <c:v>5250</c:v>
                </c:pt>
                <c:pt idx="145">
                  <c:v>6000</c:v>
                </c:pt>
                <c:pt idx="146">
                  <c:v>5500</c:v>
                </c:pt>
                <c:pt idx="147">
                  <c:v>5750</c:v>
                </c:pt>
                <c:pt idx="148">
                  <c:v>6500</c:v>
                </c:pt>
                <c:pt idx="149">
                  <c:v>6750</c:v>
                </c:pt>
                <c:pt idx="150">
                  <c:v>6250</c:v>
                </c:pt>
                <c:pt idx="151">
                  <c:v>6250</c:v>
                </c:pt>
                <c:pt idx="152">
                  <c:v>5750</c:v>
                </c:pt>
                <c:pt idx="153">
                  <c:v>6750</c:v>
                </c:pt>
                <c:pt idx="154">
                  <c:v>6500</c:v>
                </c:pt>
                <c:pt idx="155">
                  <c:v>6500</c:v>
                </c:pt>
                <c:pt idx="156">
                  <c:v>7000</c:v>
                </c:pt>
                <c:pt idx="157">
                  <c:v>6750</c:v>
                </c:pt>
                <c:pt idx="158">
                  <c:v>6500</c:v>
                </c:pt>
                <c:pt idx="159">
                  <c:v>5000</c:v>
                </c:pt>
                <c:pt idx="160">
                  <c:v>5500</c:v>
                </c:pt>
                <c:pt idx="161">
                  <c:v>6250</c:v>
                </c:pt>
                <c:pt idx="162">
                  <c:v>5500</c:v>
                </c:pt>
                <c:pt idx="163">
                  <c:v>5750</c:v>
                </c:pt>
                <c:pt idx="164">
                  <c:v>5500</c:v>
                </c:pt>
                <c:pt idx="165">
                  <c:v>5500</c:v>
                </c:pt>
                <c:pt idx="166">
                  <c:v>5500</c:v>
                </c:pt>
                <c:pt idx="167">
                  <c:v>5250</c:v>
                </c:pt>
                <c:pt idx="168">
                  <c:v>5250</c:v>
                </c:pt>
                <c:pt idx="169">
                  <c:v>5250</c:v>
                </c:pt>
                <c:pt idx="170">
                  <c:v>5750</c:v>
                </c:pt>
                <c:pt idx="171">
                  <c:v>6000</c:v>
                </c:pt>
                <c:pt idx="172">
                  <c:v>5750</c:v>
                </c:pt>
                <c:pt idx="173">
                  <c:v>6000</c:v>
                </c:pt>
                <c:pt idx="174">
                  <c:v>5500</c:v>
                </c:pt>
                <c:pt idx="175">
                  <c:v>5500</c:v>
                </c:pt>
                <c:pt idx="176">
                  <c:v>6000</c:v>
                </c:pt>
                <c:pt idx="177">
                  <c:v>5000</c:v>
                </c:pt>
                <c:pt idx="178">
                  <c:v>4250</c:v>
                </c:pt>
                <c:pt idx="179">
                  <c:v>4500</c:v>
                </c:pt>
                <c:pt idx="180">
                  <c:v>4000</c:v>
                </c:pt>
                <c:pt idx="181">
                  <c:v>4250</c:v>
                </c:pt>
                <c:pt idx="182">
                  <c:v>4500</c:v>
                </c:pt>
                <c:pt idx="183">
                  <c:v>3750</c:v>
                </c:pt>
                <c:pt idx="184">
                  <c:v>4000</c:v>
                </c:pt>
                <c:pt idx="185">
                  <c:v>5000</c:v>
                </c:pt>
                <c:pt idx="186">
                  <c:v>4750</c:v>
                </c:pt>
                <c:pt idx="187">
                  <c:v>5250</c:v>
                </c:pt>
                <c:pt idx="188">
                  <c:v>5000</c:v>
                </c:pt>
                <c:pt idx="189">
                  <c:v>4750</c:v>
                </c:pt>
                <c:pt idx="190">
                  <c:v>4250</c:v>
                </c:pt>
                <c:pt idx="191">
                  <c:v>4750</c:v>
                </c:pt>
                <c:pt idx="192">
                  <c:v>4500</c:v>
                </c:pt>
                <c:pt idx="193">
                  <c:v>5000</c:v>
                </c:pt>
                <c:pt idx="194">
                  <c:v>4750</c:v>
                </c:pt>
                <c:pt idx="195">
                  <c:v>5250</c:v>
                </c:pt>
                <c:pt idx="196">
                  <c:v>5000</c:v>
                </c:pt>
                <c:pt idx="197">
                  <c:v>4750</c:v>
                </c:pt>
                <c:pt idx="198">
                  <c:v>4500</c:v>
                </c:pt>
                <c:pt idx="199">
                  <c:v>3750</c:v>
                </c:pt>
                <c:pt idx="200">
                  <c:v>4500</c:v>
                </c:pt>
                <c:pt idx="201">
                  <c:v>4250</c:v>
                </c:pt>
                <c:pt idx="202">
                  <c:v>4250</c:v>
                </c:pt>
                <c:pt idx="203">
                  <c:v>4500</c:v>
                </c:pt>
                <c:pt idx="204">
                  <c:v>4000</c:v>
                </c:pt>
                <c:pt idx="205">
                  <c:v>4250</c:v>
                </c:pt>
                <c:pt idx="206">
                  <c:v>4500</c:v>
                </c:pt>
                <c:pt idx="207">
                  <c:v>4000</c:v>
                </c:pt>
                <c:pt idx="208">
                  <c:v>5000</c:v>
                </c:pt>
                <c:pt idx="209">
                  <c:v>4750</c:v>
                </c:pt>
                <c:pt idx="210">
                  <c:v>5250</c:v>
                </c:pt>
                <c:pt idx="211">
                  <c:v>5000</c:v>
                </c:pt>
                <c:pt idx="212">
                  <c:v>4750</c:v>
                </c:pt>
                <c:pt idx="213">
                  <c:v>4250</c:v>
                </c:pt>
                <c:pt idx="214">
                  <c:v>4750</c:v>
                </c:pt>
                <c:pt idx="215">
                  <c:v>4500</c:v>
                </c:pt>
                <c:pt idx="216">
                  <c:v>5000</c:v>
                </c:pt>
                <c:pt idx="217">
                  <c:v>4750</c:v>
                </c:pt>
                <c:pt idx="218">
                  <c:v>5250</c:v>
                </c:pt>
                <c:pt idx="219">
                  <c:v>5000</c:v>
                </c:pt>
                <c:pt idx="220">
                  <c:v>4500</c:v>
                </c:pt>
                <c:pt idx="221">
                  <c:v>4750</c:v>
                </c:pt>
                <c:pt idx="222">
                  <c:v>3750</c:v>
                </c:pt>
                <c:pt idx="223">
                  <c:v>4500</c:v>
                </c:pt>
                <c:pt idx="224">
                  <c:v>4250</c:v>
                </c:pt>
                <c:pt idx="225">
                  <c:v>6750</c:v>
                </c:pt>
                <c:pt idx="226">
                  <c:v>7000</c:v>
                </c:pt>
                <c:pt idx="227">
                  <c:v>6750</c:v>
                </c:pt>
                <c:pt idx="228">
                  <c:v>6250</c:v>
                </c:pt>
                <c:pt idx="229">
                  <c:v>5750</c:v>
                </c:pt>
                <c:pt idx="230">
                  <c:v>6500</c:v>
                </c:pt>
                <c:pt idx="231">
                  <c:v>6250</c:v>
                </c:pt>
                <c:pt idx="232">
                  <c:v>6000</c:v>
                </c:pt>
                <c:pt idx="233">
                  <c:v>5750</c:v>
                </c:pt>
                <c:pt idx="234">
                  <c:v>5500</c:v>
                </c:pt>
                <c:pt idx="235">
                  <c:v>6500</c:v>
                </c:pt>
                <c:pt idx="236">
                  <c:v>6250</c:v>
                </c:pt>
                <c:pt idx="237">
                  <c:v>6250</c:v>
                </c:pt>
                <c:pt idx="238">
                  <c:v>6250</c:v>
                </c:pt>
                <c:pt idx="239">
                  <c:v>6250</c:v>
                </c:pt>
                <c:pt idx="240">
                  <c:v>6500</c:v>
                </c:pt>
                <c:pt idx="241">
                  <c:v>6250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60-FA4F-BA21-D991A62DA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99711"/>
        <c:axId val="1743571792"/>
      </c:scatterChart>
      <c:valAx>
        <c:axId val="190799711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Electricity</a:t>
                </a:r>
                <a:r>
                  <a:rPr lang="en-US" b="1" baseline="0"/>
                  <a:t> used in </a:t>
                </a:r>
                <a:r>
                  <a:rPr lang="en-US" sz="900" b="1" i="0" u="none" strike="noStrike" cap="all" baseline="0">
                    <a:effectLst/>
                  </a:rPr>
                  <a:t>kilowatt-hours per 100 miles (kwh) 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571792"/>
        <c:crosses val="autoZero"/>
        <c:crossBetween val="midCat"/>
      </c:valAx>
      <c:valAx>
        <c:axId val="174357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cap="all" baseline="0">
                    <a:effectLst/>
                  </a:rPr>
                  <a:t>saving fuel costs over 5 years ($)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1.5065913370998116E-2"/>
              <c:y val="0.239953109793860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9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Driving Range When Fully Charged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Distribution of Driving Range When Fully Charged</a:t>
          </a:r>
        </a:p>
      </cx:txPr>
    </cx:title>
    <cx:plotArea>
      <cx:plotAreaRegion>
        <cx:series layoutId="clusteredColumn" uniqueId="{9362DFED-BABF-3F41-BDFF-094C3E603C48}">
          <cx:tx>
            <cx:txData>
              <cx:f>_xlchart.v1.0</cx:f>
              <cx:v>range</cx:v>
            </cx:txData>
          </cx:tx>
          <cx:dataLabels pos="inEnd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Driving Range (Miles)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/>
                </a:rPr>
                <a:t>Driving Range (Miles)</a:t>
              </a:r>
            </a:p>
          </cx:txPr>
        </cx:title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Miles per gallon for EV IN CITY AND HIGHWAY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/>
            </a:rPr>
            <a:t>Miles per gallon for EV IN CITY AND HIGHWAY</a:t>
          </a:r>
        </a:p>
      </cx:txPr>
    </cx:title>
    <cx:plotArea>
      <cx:plotAreaRegion>
        <cx:series layoutId="boxWhisker" uniqueId="{98B0D545-4FCD-FC4A-9C87-4A66624E228D}">
          <cx:tx>
            <cx:txData>
              <cx:f>_xlchart.v1.4</cx:f>
              <cx:v>City MPGe</cx:v>
            </cx:txData>
          </cx:tx>
          <cx:spPr>
            <a:ln w="25400">
              <a:solidFill>
                <a:schemeClr val="accent1"/>
              </a:solidFill>
            </a:ln>
          </cx:spPr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E3C1C20B-C0FA-094F-9853-95A4E6619966}">
          <cx:tx>
            <cx:txData>
              <cx:f>_xlchart.v1.6</cx:f>
              <cx:v>Highway MPGe</cx:v>
            </cx:txData>
          </cx:tx>
          <cx:spPr>
            <a:ln w="25400">
              <a:solidFill>
                <a:schemeClr val="accent3"/>
              </a:solidFill>
            </a:ln>
          </cx:spPr>
          <cx:dataId val="1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title>
          <cx:tx>
            <cx:txData>
              <cx:v>Miles per Gallon Equivalent ()MPGe)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>
                  <a:latin typeface="+mn-lt"/>
                </a:defRPr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cs typeface="Times New Roman" panose="02020603050405020304" pitchFamily="18" charset="0"/>
                </a:rPr>
                <a:t>Miles per Gallon Equivalent ()MPGe)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aseline="0"/>
          </a:pPr>
          <a:endParaRPr 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image" Target="../media/image1.jpe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101600</xdr:colOff>
      <xdr:row>3</xdr:row>
      <xdr:rowOff>61830</xdr:rowOff>
    </xdr:from>
    <xdr:to>
      <xdr:col>17</xdr:col>
      <xdr:colOff>304799</xdr:colOff>
      <xdr:row>21</xdr:row>
      <xdr:rowOff>190499</xdr:rowOff>
    </xdr:to>
    <xdr:pic>
      <xdr:nvPicPr>
        <xdr:cNvPr id="2" name="Picture 1" descr="test image map">
          <a:extLst>
            <a:ext uri="{FF2B5EF4-FFF2-40B4-BE49-F238E27FC236}">
              <a16:creationId xmlns:a16="http://schemas.microsoft.com/office/drawing/2014/main" id="{B714793A-344F-E320-383C-0E5332784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6600" y="633330"/>
          <a:ext cx="5981699" cy="3862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12700</xdr:colOff>
      <xdr:row>22</xdr:row>
      <xdr:rowOff>101600</xdr:rowOff>
    </xdr:from>
    <xdr:to>
      <xdr:col>11</xdr:col>
      <xdr:colOff>266700</xdr:colOff>
      <xdr:row>41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>
              <a:extLst>
                <a:ext uri="{FF2B5EF4-FFF2-40B4-BE49-F238E27FC236}">
                  <a16:creationId xmlns:a16="http://schemas.microsoft.com/office/drawing/2014/main" id="{932F52D1-64B6-505C-5605-77A17BB88E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0" y="4292600"/>
              <a:ext cx="850900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12700</xdr:colOff>
      <xdr:row>2</xdr:row>
      <xdr:rowOff>76200</xdr:rowOff>
    </xdr:from>
    <xdr:to>
      <xdr:col>9</xdr:col>
      <xdr:colOff>749300</xdr:colOff>
      <xdr:row>22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2">
              <a:extLst>
                <a:ext uri="{FF2B5EF4-FFF2-40B4-BE49-F238E27FC236}">
                  <a16:creationId xmlns:a16="http://schemas.microsoft.com/office/drawing/2014/main" id="{34BCA428-AF51-A5D5-862A-8CB238DBFC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0" y="457200"/>
              <a:ext cx="7340600" cy="374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419100</xdr:colOff>
      <xdr:row>22</xdr:row>
      <xdr:rowOff>101600</xdr:rowOff>
    </xdr:from>
    <xdr:to>
      <xdr:col>19</xdr:col>
      <xdr:colOff>647700</xdr:colOff>
      <xdr:row>41</xdr:row>
      <xdr:rowOff>12700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9F201248-4590-14B4-E285-F48A5DD92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0AE92-23D4-2C4D-96E5-56EC6B041DA0}" name="Table2" displayName="Table2" ref="A1:L1048576" totalsRowShown="0" headerRowDxfId="0" headerRowBorderDxfId="1" tableBorderDxfId="2">
  <autoFilter ref="A1:L1048576" xr:uid="{FFF0AE92-23D4-2C4D-96E5-56EC6B041DA0}"/>
  <tableColumns count="12">
    <tableColumn id="1" xr3:uid="{DBBBF787-74C4-C345-8988-51F600BD4793}" name="id"/>
    <tableColumn id="2" xr3:uid="{CC90F8CA-720F-4249-8F19-91CBF5EC2987}" name="City MPGe"/>
    <tableColumn id="3" xr3:uid="{E4DC5A80-BF48-534B-BB15-E17CFFE3C40F}" name="cityE"/>
    <tableColumn id="4" xr3:uid="{F0C1ACF5-AA41-A34A-8157-45C2A1E09E7F}" name="Highway MPGe"/>
    <tableColumn id="5" xr3:uid="{9387480B-FFA0-B849-AA22-D59FBD5A21F9}" name="highwayE"/>
    <tableColumn id="6" xr3:uid="{9FA44DF4-1392-C147-B060-76EA3ED686FA}" name="comb08"/>
    <tableColumn id="7" xr3:uid="{FC788584-0B68-2B47-86BE-2766AD9C67E9}" name="combE"/>
    <tableColumn id="8" xr3:uid="{224A78F0-60CC-BC4F-AFEF-ED6BEB83BC04}" name="range"/>
    <tableColumn id="9" xr3:uid="{A4F39726-5688-3C47-B2EF-CA4E8E83428A}" name="fuelCost08"/>
    <tableColumn id="10" xr3:uid="{6BD89097-F71B-364F-A2FB-57019F2B6D52}" name="youSaveSpend"/>
    <tableColumn id="11" xr3:uid="{A805DB1F-7C2A-B44E-9DB3-81D64DF85FB3}" name="ghgScore"/>
    <tableColumn id="12" xr3:uid="{05D2AAEB-A64D-4549-BD10-C5F3800A1FDC}" name="feScor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08664-7773-C946-AD70-D70520E46265}" name="CarModel" displayName="CarModel" ref="A1:I1048576" totalsRowShown="0" headerRowDxfId="5" headerRowBorderDxfId="4" tableBorderDxfId="3">
  <autoFilter ref="A1:I1048576" xr:uid="{57508664-7773-C946-AD70-D70520E46265}"/>
  <tableColumns count="9">
    <tableColumn id="1" xr3:uid="{14AC8024-E9C8-B349-AF5E-9609B1F9D702}" name="id"/>
    <tableColumn id="2" xr3:uid="{EF1B9B1E-50B6-954E-951D-7C317B7DFD0D}" name="VClass"/>
    <tableColumn id="3" xr3:uid="{58104FD5-BCB8-C74A-8138-47FF2D3A72AA}" name="drive"/>
    <tableColumn id="4" xr3:uid="{CFC52723-36FD-2048-BE10-CC4546E41514}" name="make"/>
    <tableColumn id="5" xr3:uid="{0CC4B762-F62F-2245-85E3-18AE7B4CE2F9}" name="model"/>
    <tableColumn id="6" xr3:uid="{53526E60-6503-094E-850C-84D772BE2855}" name="baseModel"/>
    <tableColumn id="7" xr3:uid="{40C9259A-63DE-1144-BDF5-1159804BC201}" name="evMotor"/>
    <tableColumn id="8" xr3:uid="{A4336C30-CEC1-184A-9EF5-44063BF936AB}" name="mfrCode"/>
    <tableColumn id="9" xr3:uid="{62A07C56-5391-5C46-B11E-AACC948B2462}" name="startSto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pa.gov/fueleconomy/text-version-electric-vehicle-labe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C1FB-C7C9-C542-B34B-A0703C6DE35B}">
  <dimension ref="A1:U46"/>
  <sheetViews>
    <sheetView workbookViewId="0">
      <selection activeCell="B44" sqref="B44:E46"/>
    </sheetView>
  </sheetViews>
  <sheetFormatPr baseColWidth="10" defaultRowHeight="15" x14ac:dyDescent="0.2"/>
  <sheetData>
    <row r="1" spans="1:21" s="26" customFormat="1" ht="15" customHeight="1" x14ac:dyDescent="0.2">
      <c r="A1" s="26" t="s">
        <v>472</v>
      </c>
    </row>
    <row r="2" spans="1:21" s="26" customFormat="1" x14ac:dyDescent="0.2"/>
    <row r="3" spans="1:2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ht="17" thickBo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4" t="s">
        <v>487</v>
      </c>
      <c r="T4" s="32"/>
      <c r="U4" s="32"/>
    </row>
    <row r="5" spans="1:2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5" t="s">
        <v>488</v>
      </c>
      <c r="T5" s="36"/>
      <c r="U5" s="37"/>
    </row>
    <row r="6" spans="1:2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8"/>
      <c r="T6" s="33"/>
      <c r="U6" s="39"/>
    </row>
    <row r="7" spans="1:2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8"/>
      <c r="T7" s="33"/>
      <c r="U7" s="39"/>
    </row>
    <row r="8" spans="1:21" ht="16" thickBo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0"/>
      <c r="T8" s="41"/>
      <c r="U8" s="42"/>
    </row>
    <row r="9" spans="1:2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17" thickBo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43" t="s">
        <v>489</v>
      </c>
      <c r="T10" s="43"/>
      <c r="U10" s="32"/>
    </row>
    <row r="11" spans="1:2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5" t="s">
        <v>490</v>
      </c>
      <c r="T11" s="36"/>
      <c r="U11" s="37"/>
    </row>
    <row r="12" spans="1:2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8"/>
      <c r="T12" s="33"/>
      <c r="U12" s="39"/>
    </row>
    <row r="13" spans="1:21" ht="16" thickBo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40"/>
      <c r="T13" s="41"/>
      <c r="U13" s="42"/>
    </row>
    <row r="14" spans="1:2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ht="33" customHeight="1" thickBo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44" t="s">
        <v>491</v>
      </c>
      <c r="T15" s="43"/>
      <c r="U15" s="43"/>
    </row>
    <row r="16" spans="1:21" ht="1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5" t="s">
        <v>492</v>
      </c>
      <c r="T16" s="36"/>
      <c r="U16" s="37"/>
    </row>
    <row r="17" spans="1:2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8"/>
      <c r="T17" s="33"/>
      <c r="U17" s="39"/>
    </row>
    <row r="18" spans="1:2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8"/>
      <c r="T18" s="33"/>
      <c r="U18" s="39"/>
    </row>
    <row r="19" spans="1:2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8"/>
      <c r="T19" s="33"/>
      <c r="U19" s="39"/>
    </row>
    <row r="20" spans="1:2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8"/>
      <c r="T20" s="33"/>
      <c r="U20" s="39"/>
    </row>
    <row r="21" spans="1:21" x14ac:dyDescent="0.2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8"/>
      <c r="T21" s="33"/>
      <c r="U21" s="39"/>
    </row>
    <row r="22" spans="1:21" ht="16" thickBot="1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40"/>
      <c r="T22" s="41"/>
      <c r="U22" s="42"/>
    </row>
    <row r="23" spans="1:2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21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2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1:2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2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2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2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1:2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 spans="1:21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21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</row>
    <row r="33" spans="1:2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1:2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spans="1:2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1:2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 spans="1:2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1:2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 spans="1:2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</row>
    <row r="40" spans="1:2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</row>
    <row r="41" spans="1:2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 spans="1:2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4" spans="1:21" ht="15" customHeight="1" x14ac:dyDescent="0.2">
      <c r="B44" s="30" t="s">
        <v>485</v>
      </c>
      <c r="C44" s="30"/>
      <c r="D44" s="30"/>
      <c r="E44" s="30"/>
      <c r="J44" s="45" t="s">
        <v>496</v>
      </c>
      <c r="K44" s="46"/>
      <c r="L44" s="47" t="s">
        <v>495</v>
      </c>
      <c r="M44" s="48"/>
      <c r="N44" s="48"/>
      <c r="O44" s="48"/>
      <c r="P44" s="48"/>
    </row>
    <row r="45" spans="1:21" ht="15" customHeight="1" x14ac:dyDescent="0.2">
      <c r="B45" s="30"/>
      <c r="C45" s="30"/>
      <c r="D45" s="30"/>
      <c r="E45" s="30"/>
      <c r="J45" s="45"/>
      <c r="K45" s="46"/>
      <c r="L45" s="47"/>
      <c r="M45" s="48"/>
      <c r="N45" s="48"/>
      <c r="O45" s="48"/>
      <c r="P45" s="48"/>
    </row>
    <row r="46" spans="1:21" ht="15" customHeight="1" x14ac:dyDescent="0.2">
      <c r="B46" s="30"/>
      <c r="C46" s="30"/>
      <c r="D46" s="30"/>
      <c r="E46" s="30"/>
    </row>
  </sheetData>
  <mergeCells count="9">
    <mergeCell ref="A1:XFD2"/>
    <mergeCell ref="B44:E46"/>
    <mergeCell ref="S5:U8"/>
    <mergeCell ref="S10:T10"/>
    <mergeCell ref="S11:U13"/>
    <mergeCell ref="S15:U15"/>
    <mergeCell ref="S16:U22"/>
    <mergeCell ref="J44:K45"/>
    <mergeCell ref="L44:P45"/>
  </mergeCells>
  <hyperlinks>
    <hyperlink ref="B44:E46" location="LookUp!A1" display="LookUp Vehicle Model Information " xr:uid="{CD0FDB85-1EA4-0744-B23A-5B3064DD3C9D}"/>
    <hyperlink ref="L44" r:id="rId1" xr:uid="{CFC664F2-EA61-B14B-AEBC-0134F2C1E71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9272-3757-7B47-AE61-17AEFEE757EE}">
  <dimension ref="A1:N33"/>
  <sheetViews>
    <sheetView tabSelected="1" workbookViewId="0">
      <selection activeCell="D7" sqref="D7"/>
    </sheetView>
  </sheetViews>
  <sheetFormatPr baseColWidth="10" defaultRowHeight="15" x14ac:dyDescent="0.2"/>
  <cols>
    <col min="1" max="1" width="28.5" style="6" customWidth="1"/>
    <col min="2" max="2" width="3.6640625" customWidth="1"/>
    <col min="3" max="3" width="18.6640625" style="1" customWidth="1"/>
    <col min="4" max="4" width="40.83203125" style="1" customWidth="1"/>
    <col min="5" max="5" width="23" style="1" customWidth="1"/>
    <col min="6" max="6" width="26.6640625" style="11" customWidth="1"/>
    <col min="7" max="7" width="12.5" style="1" customWidth="1"/>
    <col min="8" max="8" width="13.1640625" style="1" customWidth="1"/>
    <col min="9" max="9" width="21.6640625" style="1" customWidth="1"/>
    <col min="10" max="10" width="18" style="1" customWidth="1"/>
    <col min="11" max="11" width="20.83203125" style="1" customWidth="1"/>
    <col min="12" max="13" width="10.83203125" style="1"/>
  </cols>
  <sheetData>
    <row r="1" spans="1:14" s="27" customFormat="1" x14ac:dyDescent="0.2">
      <c r="A1" s="27" t="s">
        <v>473</v>
      </c>
    </row>
    <row r="2" spans="1:14" s="27" customFormat="1" x14ac:dyDescent="0.2"/>
    <row r="3" spans="1:14" ht="16" thickBot="1" x14ac:dyDescent="0.25"/>
    <row r="4" spans="1:14" ht="37" customHeight="1" thickBot="1" x14ac:dyDescent="0.25">
      <c r="A4" s="31" t="s">
        <v>486</v>
      </c>
      <c r="F4" s="28" t="s">
        <v>484</v>
      </c>
      <c r="G4" s="20" t="s">
        <v>480</v>
      </c>
      <c r="H4" s="20" t="s">
        <v>479</v>
      </c>
      <c r="I4" s="20" t="s">
        <v>481</v>
      </c>
      <c r="J4" s="20" t="s">
        <v>482</v>
      </c>
      <c r="K4" s="21" t="s">
        <v>483</v>
      </c>
    </row>
    <row r="5" spans="1:14" ht="29" customHeight="1" thickBot="1" x14ac:dyDescent="0.25">
      <c r="A5" s="5" t="s">
        <v>35</v>
      </c>
      <c r="F5" s="29"/>
      <c r="G5" s="22">
        <f>ROUND(AVERAGE(DriveRange!B2:B243),2)</f>
        <v>94.75</v>
      </c>
      <c r="H5" s="22">
        <f>ROUND(AVERAGE(DriveRange!D2:D243),2)</f>
        <v>85.93</v>
      </c>
      <c r="I5" s="22">
        <f>ROUND(AVERAGE(DriveRange!G2:G243),2)</f>
        <v>38.590000000000003</v>
      </c>
      <c r="J5" s="22">
        <f>ROUND(AVERAGE(DriveRange!H2:H243),2)</f>
        <v>287.70999999999998</v>
      </c>
      <c r="K5" s="23">
        <f>ROUND(AVERAGE(DriveRange!J2:J243),2)</f>
        <v>5413.22</v>
      </c>
    </row>
    <row r="7" spans="1:14" ht="34" customHeight="1" thickBot="1" x14ac:dyDescent="0.25">
      <c r="A7" s="7" t="s">
        <v>474</v>
      </c>
      <c r="C7" s="16" t="str">
        <f>IFERROR(IF(ISBLANK(A8),"Select AutoMaker First","Select BaseModel"), "Select AutoMaker First")</f>
        <v>Select BaseModel</v>
      </c>
      <c r="D7" s="16" t="s">
        <v>305</v>
      </c>
      <c r="E7" s="17"/>
      <c r="F7" s="18"/>
      <c r="G7" s="17"/>
      <c r="H7" s="17"/>
      <c r="I7" s="17"/>
      <c r="J7" s="17"/>
      <c r="K7" s="17"/>
      <c r="L7" s="17"/>
      <c r="M7" s="17"/>
    </row>
    <row r="8" spans="1:14" ht="36" customHeight="1" x14ac:dyDescent="0.2">
      <c r="A8" s="8" t="str" cm="1">
        <f t="array" ref="A8:A12">_xlfn.UNIQUE(_xlfn._xlws.FILTER('CarModel'!$F:$F, 'CarModel'!$D:$D=LookUp!A5,""))</f>
        <v>e-tron GT</v>
      </c>
      <c r="C8" s="9" t="s">
        <v>475</v>
      </c>
      <c r="D8" s="9" t="s">
        <v>476</v>
      </c>
      <c r="E8" s="9" t="s">
        <v>477</v>
      </c>
      <c r="F8" s="24" t="s">
        <v>478</v>
      </c>
      <c r="G8" s="12" t="s">
        <v>480</v>
      </c>
      <c r="H8" s="12" t="s">
        <v>479</v>
      </c>
      <c r="I8" s="12" t="s">
        <v>481</v>
      </c>
      <c r="J8" s="12" t="s">
        <v>482</v>
      </c>
      <c r="K8" s="12" t="s">
        <v>483</v>
      </c>
      <c r="L8" s="3"/>
      <c r="M8" s="3"/>
      <c r="N8" s="10"/>
    </row>
    <row r="9" spans="1:14" ht="39" customHeight="1" x14ac:dyDescent="0.2">
      <c r="A9" s="8" t="str">
        <v>RS e-tron GT</v>
      </c>
      <c r="C9" s="14" cm="1">
        <f t="array" ref="C9:C11">_xlfn._xlws.FILTER('CarModel'!$A:$A,'CarModel'!$F:$F=LookUp!D7,"None")</f>
        <v>46913</v>
      </c>
      <c r="D9" s="14" t="str">
        <f>IFERROR(VLOOKUP(C9,'CarModel'!$A:$I,5,FALSE), "")</f>
        <v>Q8 e-tron quattro</v>
      </c>
      <c r="E9" s="25" t="str">
        <f>IFERROR(VLOOKUP(C9,'CarModel'!$A:$I,7,FALSE), "")</f>
        <v>141 kW Asynchron 3-Phase</v>
      </c>
      <c r="F9" s="19" t="str">
        <f>IFERROR(VLOOKUP(C9,'CarModel'!$A:$I,2,FALSE), "")</f>
        <v>Standard Sport Utility Vehicle 4WD</v>
      </c>
      <c r="G9" s="13">
        <f>IFERROR(VLOOKUP(C9,DriveRange!$A:$L,2,FALSE),"")</f>
        <v>80</v>
      </c>
      <c r="H9" s="13">
        <f>IFERROR(VLOOKUP(C9,DriveRange!$A:$L,4,FALSE),"")</f>
        <v>83</v>
      </c>
      <c r="I9" s="13">
        <f>IFERROR(ROUND(VLOOKUP(C9,DriveRange!$A:$L,7,FALSE),2),"")</f>
        <v>41.38</v>
      </c>
      <c r="J9" s="13">
        <f>IFERROR(VLOOKUP(C9,DriveRange!$A:$L,8,FALSE),"")</f>
        <v>285</v>
      </c>
      <c r="K9" s="13">
        <f>IFERROR(VLOOKUP(C9,DriveRange!$A:$L,10,FALSE),"")</f>
        <v>5000</v>
      </c>
    </row>
    <row r="10" spans="1:14" ht="36" customHeight="1" x14ac:dyDescent="0.2">
      <c r="A10" s="8" t="str">
        <v>Q4 e-tron</v>
      </c>
      <c r="C10" s="14">
        <v>46914</v>
      </c>
      <c r="D10" s="14" t="str">
        <f>IFERROR(VLOOKUP(C10,'CarModel'!$A:$I,5,FALSE), "")</f>
        <v>Q8 Sportback e-tron ultra quattro</v>
      </c>
      <c r="E10" s="15" t="str">
        <f>IFERROR(VLOOKUP(C10,'CarModel'!$A:$I,7,FALSE), "")</f>
        <v>172 kW Asynchron 3-Phase</v>
      </c>
      <c r="F10" s="19" t="str">
        <f>IFERROR(VLOOKUP(C10,'CarModel'!$A:$I,2,FALSE), "")</f>
        <v>Standard Sport Utility Vehicle 4WD</v>
      </c>
      <c r="G10" s="13">
        <f>IFERROR(VLOOKUP(C10,DriveRange!$A:$L,2,FALSE),"")</f>
        <v>84</v>
      </c>
      <c r="H10" s="13">
        <f>IFERROR(VLOOKUP(C10,DriveRange!$A:$L,4,FALSE),"")</f>
        <v>89</v>
      </c>
      <c r="I10" s="13">
        <f>IFERROR(ROUND(VLOOKUP(C10,DriveRange!$A:$L,7,FALSE),2),"")</f>
        <v>39.19</v>
      </c>
      <c r="J10" s="13">
        <f>IFERROR(VLOOKUP(C10,DriveRange!$A:$L,8,FALSE),"")</f>
        <v>300</v>
      </c>
      <c r="K10" s="13">
        <f>IFERROR(VLOOKUP(C10,DriveRange!$A:$L,10,FALSE),"")</f>
        <v>5250</v>
      </c>
    </row>
    <row r="11" spans="1:14" ht="41" customHeight="1" x14ac:dyDescent="0.2">
      <c r="A11" s="8" t="str">
        <v>Q8 e-tron</v>
      </c>
      <c r="C11" s="14">
        <v>47440</v>
      </c>
      <c r="D11" s="14" t="str">
        <f>IFERROR(VLOOKUP(C11,'CarModel'!$A:$I,5,FALSE), "")</f>
        <v>Q8 Sportback e-tron quattro</v>
      </c>
      <c r="E11" s="15" t="str">
        <f>IFERROR(VLOOKUP(C11,'CarModel'!$A:$I,7,FALSE), "")</f>
        <v>141 and 172 kW Asynchron 3-Phase</v>
      </c>
      <c r="F11" s="19" t="str">
        <f>IFERROR(VLOOKUP(C11,'CarModel'!$A:$I,2,FALSE), "")</f>
        <v>Standard Sport Utility Vehicle 4WD</v>
      </c>
      <c r="G11" s="13">
        <f>IFERROR(VLOOKUP(C11,DriveRange!$A:$L,2,FALSE),"")</f>
        <v>84</v>
      </c>
      <c r="H11" s="13">
        <f>IFERROR(VLOOKUP(C11,DriveRange!$A:$L,4,FALSE),"")</f>
        <v>90</v>
      </c>
      <c r="I11" s="13">
        <f>IFERROR(ROUND(VLOOKUP(C11,DriveRange!$A:$L,7,FALSE),2),"")</f>
        <v>38.92</v>
      </c>
      <c r="J11" s="13">
        <f>IFERROR(VLOOKUP(C11,DriveRange!$A:$L,8,FALSE),"")</f>
        <v>296</v>
      </c>
      <c r="K11" s="13">
        <f>IFERROR(VLOOKUP(C11,DriveRange!$A:$L,10,FALSE),"")</f>
        <v>5250</v>
      </c>
    </row>
    <row r="12" spans="1:14" ht="45" customHeight="1" x14ac:dyDescent="0.2">
      <c r="A12" s="8" t="str">
        <v>SQ8 e-tron</v>
      </c>
      <c r="C12" s="14"/>
      <c r="D12" s="14" t="str">
        <f>IFERROR(VLOOKUP(C12,'CarModel'!$A:$I,5,FALSE), "")</f>
        <v/>
      </c>
      <c r="E12" s="15" t="str">
        <f>IFERROR(VLOOKUP(C12,'CarModel'!$A:$I,7,FALSE), "")</f>
        <v/>
      </c>
      <c r="F12" s="19" t="str">
        <f>IFERROR(VLOOKUP(C12,'CarModel'!$A:$I,2,FALSE), "")</f>
        <v/>
      </c>
      <c r="G12" s="13" t="str">
        <f>IFERROR(VLOOKUP(C12,DriveRange!$A:$L,2,FALSE),"")</f>
        <v/>
      </c>
      <c r="H12" s="13" t="str">
        <f>IFERROR(VLOOKUP(C12,DriveRange!$A:$L,4,FALSE),"")</f>
        <v/>
      </c>
      <c r="I12" s="13" t="str">
        <f>IFERROR(ROUND(VLOOKUP(C12,DriveRange!$A:$L,7,FALSE),2),"")</f>
        <v/>
      </c>
      <c r="J12" s="13" t="str">
        <f>IFERROR(VLOOKUP(C12,DriveRange!$A:$L,8,FALSE),"")</f>
        <v/>
      </c>
      <c r="K12" s="13" t="str">
        <f>IFERROR(VLOOKUP(C12,DriveRange!$A:$L,10,FALSE),"")</f>
        <v/>
      </c>
    </row>
    <row r="13" spans="1:14" ht="48" customHeight="1" x14ac:dyDescent="0.2">
      <c r="A13" s="2"/>
      <c r="C13" s="14"/>
      <c r="D13" s="14" t="str">
        <f>IFERROR(VLOOKUP(C13,'CarModel'!$A:$I,5,FALSE), "")</f>
        <v/>
      </c>
      <c r="E13" s="15" t="str">
        <f>IFERROR(VLOOKUP(C13,'CarModel'!$A:$I,7,FALSE), "")</f>
        <v/>
      </c>
      <c r="F13" s="19" t="str">
        <f>IFERROR(VLOOKUP(C13,'CarModel'!$A:$I,2,FALSE), "")</f>
        <v/>
      </c>
      <c r="G13" s="13" t="str">
        <f>IFERROR(VLOOKUP(C13,DriveRange!$A:$L,2,FALSE),"")</f>
        <v/>
      </c>
      <c r="H13" s="13" t="str">
        <f>IFERROR(VLOOKUP(C13,DriveRange!$A:$L,4,FALSE),"")</f>
        <v/>
      </c>
      <c r="I13" s="13" t="str">
        <f>IFERROR(ROUND(VLOOKUP(C13,DriveRange!$A:$L,7,FALSE),2),"")</f>
        <v/>
      </c>
      <c r="J13" s="13" t="str">
        <f>IFERROR(VLOOKUP(C13,DriveRange!$A:$L,8,FALSE),"")</f>
        <v/>
      </c>
      <c r="K13" s="13" t="str">
        <f>IFERROR(VLOOKUP(C13,DriveRange!$A:$L,10,FALSE),"")</f>
        <v/>
      </c>
    </row>
    <row r="14" spans="1:14" ht="40" customHeight="1" x14ac:dyDescent="0.2">
      <c r="A14" s="2"/>
      <c r="C14" s="14"/>
      <c r="D14" s="14" t="str">
        <f>IFERROR(VLOOKUP(C14,'CarModel'!$A:$I,5,FALSE), "")</f>
        <v/>
      </c>
      <c r="E14" s="15" t="str">
        <f>IFERROR(VLOOKUP(C14,'CarModel'!$A:$I,7,FALSE), "")</f>
        <v/>
      </c>
      <c r="F14" s="19" t="str">
        <f>IFERROR(VLOOKUP(C14,'CarModel'!$A:$I,2,FALSE), "")</f>
        <v/>
      </c>
      <c r="G14" s="13" t="str">
        <f>IFERROR(VLOOKUP(C14,DriveRange!$A:$L,2,FALSE),"")</f>
        <v/>
      </c>
      <c r="H14" s="13" t="str">
        <f>IFERROR(VLOOKUP(C14,DriveRange!$A:$L,4,FALSE),"")</f>
        <v/>
      </c>
      <c r="I14" s="13" t="str">
        <f>IFERROR(ROUND(VLOOKUP(C14,DriveRange!$A:$L,7,FALSE),2),"")</f>
        <v/>
      </c>
      <c r="J14" s="13" t="str">
        <f>IFERROR(VLOOKUP(C14,DriveRange!$A:$L,8,FALSE),"")</f>
        <v/>
      </c>
      <c r="K14" s="13" t="str">
        <f>IFERROR(VLOOKUP(C14,DriveRange!$A:$L,10,FALSE),"")</f>
        <v/>
      </c>
    </row>
    <row r="15" spans="1:14" ht="35" customHeight="1" x14ac:dyDescent="0.2">
      <c r="A15" s="2"/>
      <c r="C15" s="14"/>
      <c r="D15" s="14" t="str">
        <f>IFERROR(VLOOKUP(C15,'CarModel'!$A:$I,5,FALSE), "")</f>
        <v/>
      </c>
      <c r="E15" s="15" t="str">
        <f>IFERROR(VLOOKUP(C15,'CarModel'!$A:$I,7,FALSE), "")</f>
        <v/>
      </c>
      <c r="F15" s="19" t="str">
        <f>IFERROR(VLOOKUP(C15,'CarModel'!$A:$I,2,FALSE), "")</f>
        <v/>
      </c>
      <c r="G15" s="13" t="str">
        <f>IFERROR(VLOOKUP(C15,DriveRange!$A:$L,2,FALSE),"")</f>
        <v/>
      </c>
      <c r="H15" s="13" t="str">
        <f>IFERROR(VLOOKUP(C15,DriveRange!$A:$L,4,FALSE),"")</f>
        <v/>
      </c>
      <c r="I15" s="13" t="str">
        <f>IFERROR(ROUND(VLOOKUP(C15,DriveRange!$A:$L,7,FALSE),2),"")</f>
        <v/>
      </c>
      <c r="J15" s="13" t="str">
        <f>IFERROR(VLOOKUP(C15,DriveRange!$A:$L,8,FALSE),"")</f>
        <v/>
      </c>
      <c r="K15" s="13" t="str">
        <f>IFERROR(VLOOKUP(C15,DriveRange!$A:$L,10,FALSE),"")</f>
        <v/>
      </c>
    </row>
    <row r="16" spans="1:14" ht="63" customHeight="1" x14ac:dyDescent="0.2">
      <c r="A16" s="2"/>
      <c r="C16" s="14"/>
      <c r="D16" s="14" t="str">
        <f>IFERROR(VLOOKUP(C16,'CarModel'!$A:$I,5,FALSE), "")</f>
        <v/>
      </c>
      <c r="E16" s="15" t="str">
        <f>IFERROR(VLOOKUP(C16,'CarModel'!$A:$I,7,FALSE), "")</f>
        <v/>
      </c>
      <c r="F16" s="19" t="str">
        <f>IFERROR(VLOOKUP(C16,'CarModel'!$A:$I,2,FALSE), "")</f>
        <v/>
      </c>
      <c r="G16" s="13" t="str">
        <f>IFERROR(VLOOKUP(C16,DriveRange!$A:$L,2,FALSE),"")</f>
        <v/>
      </c>
      <c r="H16" s="13" t="str">
        <f>IFERROR(VLOOKUP(C16,DriveRange!$A:$L,4,FALSE),"")</f>
        <v/>
      </c>
      <c r="I16" s="13" t="str">
        <f>IFERROR(ROUND(VLOOKUP(C16,DriveRange!$A:$L,7,FALSE),2),"")</f>
        <v/>
      </c>
      <c r="J16" s="13" t="str">
        <f>IFERROR(VLOOKUP(C16,DriveRange!$A:$L,8,FALSE),"")</f>
        <v/>
      </c>
      <c r="K16" s="13" t="str">
        <f>IFERROR(VLOOKUP(C16,DriveRange!$A:$L,10,FALSE),"")</f>
        <v/>
      </c>
    </row>
    <row r="17" spans="1:11" ht="45" customHeight="1" x14ac:dyDescent="0.2">
      <c r="A17" s="2"/>
      <c r="C17" s="14"/>
      <c r="D17" s="14" t="str">
        <f>IFERROR(VLOOKUP(C17,'CarModel'!$A:$I,5,FALSE), "")</f>
        <v/>
      </c>
      <c r="E17" s="15" t="str">
        <f>IFERROR(VLOOKUP(C17,'CarModel'!$A:$I,7,FALSE), "")</f>
        <v/>
      </c>
      <c r="F17" s="19" t="str">
        <f>IFERROR(VLOOKUP(C17,'CarModel'!$A:$I,2,FALSE), "")</f>
        <v/>
      </c>
      <c r="G17" s="13" t="str">
        <f>IFERROR(VLOOKUP(C17,DriveRange!$A:$L,2,FALSE),"")</f>
        <v/>
      </c>
      <c r="H17" s="13" t="str">
        <f>IFERROR(VLOOKUP(C17,DriveRange!$A:$L,4,FALSE),"")</f>
        <v/>
      </c>
      <c r="I17" s="13" t="str">
        <f>IFERROR(ROUND(VLOOKUP(C17,DriveRange!$A:$L,7,FALSE),2),"")</f>
        <v/>
      </c>
      <c r="J17" s="13" t="str">
        <f>IFERROR(VLOOKUP(C17,DriveRange!$A:$L,8,FALSE),"")</f>
        <v/>
      </c>
      <c r="K17" s="13" t="str">
        <f>IFERROR(VLOOKUP(C17,DriveRange!$A:$L,10,FALSE),"")</f>
        <v/>
      </c>
    </row>
    <row r="18" spans="1:11" ht="17" x14ac:dyDescent="0.2">
      <c r="A18" s="2"/>
      <c r="C18" s="14"/>
      <c r="D18" s="14" t="str">
        <f>IFERROR(VLOOKUP(C18,'CarModel'!$A:$I,5,FALSE), "")</f>
        <v/>
      </c>
      <c r="E18" s="15" t="str">
        <f>IFERROR(VLOOKUP(C18,'CarModel'!$A:$I,7,FALSE), "")</f>
        <v/>
      </c>
      <c r="F18" s="19" t="str">
        <f>IFERROR(VLOOKUP(C18,'CarModel'!$A:$I,2,FALSE), "")</f>
        <v/>
      </c>
      <c r="G18" s="13" t="str">
        <f>IFERROR(VLOOKUP(C18,DriveRange!$A:$L,2,FALSE),"")</f>
        <v/>
      </c>
      <c r="H18" s="13" t="str">
        <f>IFERROR(VLOOKUP(C18,DriveRange!$A:$L,4,FALSE),"")</f>
        <v/>
      </c>
      <c r="I18" s="13" t="str">
        <f>IFERROR(ROUND(VLOOKUP(C18,DriveRange!$A:$L,7,FALSE),2),"")</f>
        <v/>
      </c>
      <c r="J18" s="13" t="str">
        <f>IFERROR(VLOOKUP(C18,DriveRange!$A:$L,8,FALSE),"")</f>
        <v/>
      </c>
      <c r="K18" s="13" t="str">
        <f>IFERROR(VLOOKUP(C18,DriveRange!$A:$L,10,FALSE),"")</f>
        <v/>
      </c>
    </row>
    <row r="19" spans="1:11" ht="17" x14ac:dyDescent="0.2">
      <c r="A19" s="2"/>
      <c r="C19" s="14"/>
      <c r="D19" s="14" t="str">
        <f>IFERROR(VLOOKUP(C19,'CarModel'!$A:$I,5,FALSE), "")</f>
        <v/>
      </c>
      <c r="E19" s="15" t="str">
        <f>IFERROR(VLOOKUP(C19,'CarModel'!$A:$I,7,FALSE), "")</f>
        <v/>
      </c>
      <c r="F19" s="19" t="str">
        <f>IFERROR(VLOOKUP(C19,'CarModel'!$A:$I,2,FALSE), "")</f>
        <v/>
      </c>
      <c r="G19" s="13" t="str">
        <f>IFERROR(VLOOKUP(C19,DriveRange!$A:$L,2,FALSE),"")</f>
        <v/>
      </c>
      <c r="H19" s="13" t="str">
        <f>IFERROR(VLOOKUP(C19,DriveRange!$A:$L,4,FALSE),"")</f>
        <v/>
      </c>
      <c r="I19" s="13" t="str">
        <f>IFERROR(ROUND(VLOOKUP(C19,DriveRange!$A:$L,7,FALSE),2),"")</f>
        <v/>
      </c>
      <c r="J19" s="13" t="str">
        <f>IFERROR(VLOOKUP(C19,DriveRange!$A:$L,8,FALSE),"")</f>
        <v/>
      </c>
      <c r="K19" s="13" t="str">
        <f>IFERROR(VLOOKUP(C19,DriveRange!$A:$L,10,FALSE),"")</f>
        <v/>
      </c>
    </row>
    <row r="20" spans="1:11" ht="17" x14ac:dyDescent="0.2">
      <c r="A20" s="2"/>
      <c r="C20" s="14"/>
      <c r="D20" s="14" t="str">
        <f>IFERROR(VLOOKUP(C20,'CarModel'!$A:$I,5,FALSE), "")</f>
        <v/>
      </c>
      <c r="E20" s="15" t="str">
        <f>IFERROR(VLOOKUP(C20,'CarModel'!$A:$I,7,FALSE), "")</f>
        <v/>
      </c>
      <c r="F20" s="19" t="str">
        <f>IFERROR(VLOOKUP(C20,'CarModel'!$A:$I,2,FALSE), "")</f>
        <v/>
      </c>
      <c r="G20" s="13" t="str">
        <f>IFERROR(VLOOKUP(C20,DriveRange!$A:$L,2,FALSE),"")</f>
        <v/>
      </c>
      <c r="H20" s="13" t="str">
        <f>IFERROR(VLOOKUP(C20,DriveRange!$A:$L,4,FALSE),"")</f>
        <v/>
      </c>
      <c r="I20" s="13" t="str">
        <f>IFERROR(ROUND(VLOOKUP(C20,DriveRange!$A:$L,7,FALSE),2),"")</f>
        <v/>
      </c>
      <c r="J20" s="13" t="str">
        <f>IFERROR(VLOOKUP(C20,DriveRange!$A:$L,8,FALSE),"")</f>
        <v/>
      </c>
      <c r="K20" s="13" t="str">
        <f>IFERROR(VLOOKUP(C20,DriveRange!$A:$L,10,FALSE),"")</f>
        <v/>
      </c>
    </row>
    <row r="21" spans="1:11" ht="17" x14ac:dyDescent="0.2">
      <c r="A21" s="2"/>
      <c r="C21" s="14"/>
      <c r="D21" s="14" t="str">
        <f>IFERROR(VLOOKUP(C21,'CarModel'!$A:$I,5,FALSE), "")</f>
        <v/>
      </c>
      <c r="E21" s="14" t="str">
        <f>IFERROR(VLOOKUP(C21,'CarModel'!$A:$I,7,FALSE), "")</f>
        <v/>
      </c>
      <c r="F21" s="19" t="str">
        <f>IFERROR(VLOOKUP(C21,'CarModel'!$A:$I,2,FALSE), "")</f>
        <v/>
      </c>
      <c r="G21" s="13" t="str">
        <f>IFERROR(VLOOKUP(C21,DriveRange!$A:$L,2,FALSE),"")</f>
        <v/>
      </c>
      <c r="H21" s="13" t="str">
        <f>IFERROR(VLOOKUP(C21,DriveRange!$A:$L,4,FALSE),"")</f>
        <v/>
      </c>
      <c r="I21" s="13" t="str">
        <f>IFERROR(ROUND(VLOOKUP(C21,DriveRange!$A:$L,7,FALSE),2),"")</f>
        <v/>
      </c>
      <c r="J21" s="13" t="str">
        <f>IFERROR(VLOOKUP(C21,DriveRange!$A:$L,8,FALSE),"")</f>
        <v/>
      </c>
      <c r="K21" s="13" t="str">
        <f>IFERROR(VLOOKUP(C21,DriveRange!$A:$L,10,FALSE),"")</f>
        <v/>
      </c>
    </row>
    <row r="22" spans="1:11" ht="17" x14ac:dyDescent="0.2">
      <c r="A22" s="2"/>
      <c r="C22" s="14"/>
      <c r="D22" s="14" t="str">
        <f>IFERROR(VLOOKUP(C22,'CarModel'!$A:$I,5,FALSE), "")</f>
        <v/>
      </c>
      <c r="E22" s="14" t="str">
        <f>IFERROR(VLOOKUP(C22,'CarModel'!$A:$I,7,FALSE), "")</f>
        <v/>
      </c>
      <c r="F22" s="15" t="str">
        <f>IFERROR(VLOOKUP(C22,'CarModel'!$A:$I,2,FALSE), "")</f>
        <v/>
      </c>
      <c r="G22" s="13" t="str">
        <f>IFERROR(VLOOKUP(C22,DriveRange!$A:$L,2,FALSE),"")</f>
        <v/>
      </c>
      <c r="H22" s="13" t="str">
        <f>IFERROR(VLOOKUP(C22,DriveRange!$A:$L,4,FALSE),"")</f>
        <v/>
      </c>
      <c r="I22" s="13" t="str">
        <f>IFERROR(ROUND(VLOOKUP(C22,DriveRange!$A:$L,7,FALSE),2),"")</f>
        <v/>
      </c>
      <c r="J22" s="13" t="str">
        <f>IFERROR(VLOOKUP(C22,DriveRange!$A:$L,8,FALSE),"")</f>
        <v/>
      </c>
      <c r="K22" s="13" t="str">
        <f>IFERROR(VLOOKUP(C22,DriveRange!$A:$L,10,FALSE),"")</f>
        <v/>
      </c>
    </row>
    <row r="23" spans="1:11" ht="17" x14ac:dyDescent="0.2">
      <c r="A23" s="2"/>
      <c r="C23" s="14"/>
      <c r="D23" s="14" t="str">
        <f>IFERROR(VLOOKUP(C23,'CarModel'!$A:$I,5,FALSE), "")</f>
        <v/>
      </c>
      <c r="E23" s="14" t="str">
        <f>IFERROR(VLOOKUP(C23,'CarModel'!$A:$I,7,FALSE), "")</f>
        <v/>
      </c>
      <c r="F23" s="15" t="str">
        <f>IFERROR(VLOOKUP(C23,'CarModel'!$A:$I,2,FALSE), "")</f>
        <v/>
      </c>
      <c r="G23" s="13" t="str">
        <f>IFERROR(VLOOKUP(C23,DriveRange!$A:$L,2,FALSE),"")</f>
        <v/>
      </c>
      <c r="H23" s="13" t="str">
        <f>IFERROR(VLOOKUP(C23,DriveRange!$A:$L,4,FALSE),"")</f>
        <v/>
      </c>
      <c r="I23" s="13" t="str">
        <f>IFERROR(ROUND(VLOOKUP(C23,DriveRange!$A:$L,7,FALSE),2),"")</f>
        <v/>
      </c>
      <c r="J23" s="13" t="str">
        <f>IFERROR(VLOOKUP(C23,DriveRange!$A:$L,8,FALSE),"")</f>
        <v/>
      </c>
      <c r="K23" s="13" t="str">
        <f>IFERROR(VLOOKUP(C23,DriveRange!$A:$L,10,FALSE),"")</f>
        <v/>
      </c>
    </row>
    <row r="24" spans="1:11" ht="17" x14ac:dyDescent="0.2">
      <c r="A24" s="2"/>
      <c r="C24" s="14"/>
      <c r="D24" s="14"/>
      <c r="E24" s="14" t="str">
        <f>IFERROR(VLOOKUP(C24,'CarModel'!$A:$I,7,FALSE), "")</f>
        <v/>
      </c>
      <c r="F24" s="15" t="str">
        <f>IFERROR(VLOOKUP(C24,'CarModel'!$A:$I,2,FALSE), "")</f>
        <v/>
      </c>
      <c r="G24" s="13" t="str">
        <f>IFERROR(VLOOKUP(C24,DriveRange!$A:$L,2,FALSE),"")</f>
        <v/>
      </c>
      <c r="H24" s="13" t="str">
        <f>IFERROR(VLOOKUP(C24,DriveRange!$A:$L,4,FALSE),"")</f>
        <v/>
      </c>
      <c r="I24" s="13" t="str">
        <f>IFERROR(ROUND(VLOOKUP(C24,DriveRange!$A:$L,7,FALSE),2),"")</f>
        <v/>
      </c>
      <c r="J24" s="13" t="str">
        <f>IFERROR(VLOOKUP(C24,DriveRange!$A:$L,8,FALSE),"")</f>
        <v/>
      </c>
      <c r="K24" s="13" t="str">
        <f>IFERROR(VLOOKUP(C24,DriveRange!$A:$L,10,FALSE),"")</f>
        <v/>
      </c>
    </row>
    <row r="25" spans="1:11" ht="17" x14ac:dyDescent="0.2">
      <c r="A25" s="2"/>
      <c r="C25" s="14"/>
      <c r="D25" s="14"/>
      <c r="E25" s="14" t="str">
        <f>IFERROR(VLOOKUP(C25,'CarModel'!$A:$I,7,FALSE), "")</f>
        <v/>
      </c>
      <c r="F25" s="15" t="str">
        <f>IFERROR(VLOOKUP(C25,'CarModel'!$A:$I,2,FALSE), "")</f>
        <v/>
      </c>
      <c r="G25" s="13" t="str">
        <f>IFERROR(VLOOKUP(C25,DriveRange!$A:$L,2,FALSE),"")</f>
        <v/>
      </c>
      <c r="H25" s="13" t="str">
        <f>IFERROR(VLOOKUP(C25,DriveRange!$A:$L,4,FALSE),"")</f>
        <v/>
      </c>
      <c r="I25" s="13" t="str">
        <f>IFERROR(ROUND(VLOOKUP(C25,DriveRange!$A:$L,7,FALSE),2),"")</f>
        <v/>
      </c>
    </row>
    <row r="26" spans="1:11" ht="17" x14ac:dyDescent="0.2">
      <c r="A26" s="2"/>
      <c r="C26" s="14"/>
      <c r="D26" s="14"/>
      <c r="E26" s="14" t="str">
        <f>IFERROR(VLOOKUP(C26,'CarModel'!$A:$I,7,FALSE), "")</f>
        <v/>
      </c>
      <c r="F26" s="15" t="str">
        <f>IFERROR(VLOOKUP(C26,'CarModel'!$A:$I,2,FALSE), "")</f>
        <v/>
      </c>
      <c r="G26" s="13" t="str">
        <f>IFERROR(VLOOKUP(C26,DriveRange!$A:$L,2,FALSE),"")</f>
        <v/>
      </c>
      <c r="H26" s="13" t="str">
        <f>IFERROR(VLOOKUP(C26,DriveRange!$A:$L,4,FALSE),"")</f>
        <v/>
      </c>
      <c r="I26" s="13" t="str">
        <f>IFERROR(ROUND(VLOOKUP(C26,DriveRange!$A:$L,7,FALSE),2),"")</f>
        <v/>
      </c>
    </row>
    <row r="27" spans="1:11" ht="16" x14ac:dyDescent="0.2">
      <c r="A27" s="2"/>
      <c r="C27" s="14"/>
      <c r="D27" s="14"/>
      <c r="E27" s="14"/>
      <c r="F27" s="15"/>
      <c r="G27" s="13" t="str">
        <f>IFERROR(VLOOKUP(C27,DriveRange!$A:$L,2,FALSE),"")</f>
        <v/>
      </c>
      <c r="H27" s="13"/>
      <c r="I27" s="13" t="str">
        <f>IFERROR(ROUND(VLOOKUP(C27,DriveRange!$A:$L,7,FALSE),2),"")</f>
        <v/>
      </c>
    </row>
    <row r="28" spans="1:11" ht="16" x14ac:dyDescent="0.2">
      <c r="A28" s="2"/>
      <c r="C28" s="14"/>
      <c r="D28" s="14"/>
      <c r="E28" s="14"/>
      <c r="F28" s="15"/>
      <c r="G28" s="13"/>
      <c r="I28" s="13" t="str">
        <f>IFERROR(ROUND(VLOOKUP(C28,DriveRange!$A:$L,7,FALSE),2),"")</f>
        <v/>
      </c>
    </row>
    <row r="29" spans="1:11" ht="16" x14ac:dyDescent="0.2">
      <c r="A29" s="2"/>
      <c r="C29" s="14"/>
      <c r="D29" s="14"/>
      <c r="E29" s="14"/>
      <c r="F29" s="15"/>
      <c r="G29" s="13"/>
      <c r="I29" s="13" t="str">
        <f>IFERROR(ROUND(VLOOKUP(C29,DriveRange!$A:$L,7,FALSE),2),"")</f>
        <v/>
      </c>
    </row>
    <row r="30" spans="1:11" ht="16" x14ac:dyDescent="0.2">
      <c r="A30" s="2"/>
      <c r="C30" s="14"/>
      <c r="D30" s="14"/>
      <c r="E30" s="14"/>
      <c r="F30" s="15"/>
      <c r="G30" s="13"/>
    </row>
    <row r="31" spans="1:11" ht="16" x14ac:dyDescent="0.2">
      <c r="A31" s="2"/>
      <c r="C31" s="14"/>
      <c r="D31" s="14"/>
      <c r="E31" s="14"/>
      <c r="F31" s="15"/>
      <c r="G31" s="13"/>
    </row>
    <row r="32" spans="1:11" ht="16" x14ac:dyDescent="0.2">
      <c r="A32" s="2"/>
      <c r="C32" s="14"/>
      <c r="D32" s="14"/>
      <c r="E32" s="14"/>
      <c r="F32" s="15"/>
    </row>
    <row r="33" spans="3:6" ht="16" x14ac:dyDescent="0.2">
      <c r="C33" s="14"/>
      <c r="D33" s="14"/>
      <c r="E33" s="14"/>
      <c r="F33" s="15"/>
    </row>
  </sheetData>
  <mergeCells count="2">
    <mergeCell ref="A1:XFD2"/>
    <mergeCell ref="F4:F5"/>
  </mergeCells>
  <conditionalFormatting sqref="G9:G21">
    <cfRule type="colorScale" priority="5">
      <colorScale>
        <cfvo type="min"/>
        <cfvo type="num" val="$G$5"/>
        <cfvo type="max"/>
        <color rgb="FFFFFD78"/>
        <color rgb="FFFFEB84"/>
        <color rgb="FF92D050"/>
      </colorScale>
    </cfRule>
  </conditionalFormatting>
  <conditionalFormatting sqref="H9:H21">
    <cfRule type="colorScale" priority="4">
      <colorScale>
        <cfvo type="min"/>
        <cfvo type="num" val="$H$5"/>
        <cfvo type="max"/>
        <color rgb="FFFFFD78"/>
        <color rgb="FFFFEB84"/>
        <color rgb="FF92D050"/>
      </colorScale>
    </cfRule>
  </conditionalFormatting>
  <conditionalFormatting sqref="I9:I21">
    <cfRule type="colorScale" priority="3">
      <colorScale>
        <cfvo type="min"/>
        <cfvo type="num" val="$I$5"/>
        <cfvo type="max"/>
        <color rgb="FF92D050"/>
        <color rgb="FFFFEB84"/>
        <color rgb="FFFFFD78"/>
      </colorScale>
    </cfRule>
  </conditionalFormatting>
  <conditionalFormatting sqref="J9:J21">
    <cfRule type="colorScale" priority="2">
      <colorScale>
        <cfvo type="min"/>
        <cfvo type="num" val="$J$5"/>
        <cfvo type="max"/>
        <color rgb="FFFFFD78"/>
        <color rgb="FFFFEB84"/>
        <color rgb="FF92D050"/>
      </colorScale>
    </cfRule>
  </conditionalFormatting>
  <conditionalFormatting sqref="K9:K21">
    <cfRule type="colorScale" priority="1">
      <colorScale>
        <cfvo type="min"/>
        <cfvo type="num" val="$K$5"/>
        <cfvo type="max"/>
        <color rgb="FFFFFD78"/>
        <color rgb="FFFFEB84"/>
        <color rgb="FF92D050"/>
      </colorScale>
    </cfRule>
  </conditionalFormatting>
  <dataValidations count="1">
    <dataValidation type="list" allowBlank="1" showInputMessage="1" showErrorMessage="1" sqref="D7" xr:uid="{E6049561-331E-944F-8050-2F29B0F1C27B}">
      <formula1>$A$8:$A$12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promptTitle="AutoMaker" prompt="selected" xr:uid="{3EBFD4C5-6C1F-2B4B-8579-9566E0771D25}">
          <x14:formula1>
            <xm:f>'CarModel'!$D$2:$D$243</xm:f>
          </x14:formula1>
          <xm:sqref>A5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"/>
  <sheetViews>
    <sheetView workbookViewId="0">
      <selection activeCell="D7" sqref="D7"/>
    </sheetView>
  </sheetViews>
  <sheetFormatPr baseColWidth="10" defaultColWidth="8.83203125" defaultRowHeight="15" x14ac:dyDescent="0.2"/>
  <cols>
    <col min="2" max="2" width="13.83203125" customWidth="1"/>
    <col min="3" max="3" width="15.6640625" customWidth="1"/>
    <col min="4" max="4" width="15.1640625" customWidth="1"/>
    <col min="5" max="5" width="13.1640625" customWidth="1"/>
    <col min="6" max="6" width="12.33203125" customWidth="1"/>
    <col min="7" max="7" width="12.6640625" customWidth="1"/>
    <col min="8" max="8" width="12.33203125" customWidth="1"/>
    <col min="9" max="9" width="16.5" customWidth="1"/>
    <col min="10" max="10" width="14.83203125" customWidth="1"/>
    <col min="11" max="11" width="14.6640625" customWidth="1"/>
    <col min="12" max="12" width="14" customWidth="1"/>
  </cols>
  <sheetData>
    <row r="1" spans="1:12" x14ac:dyDescent="0.2">
      <c r="A1" s="4" t="s">
        <v>0</v>
      </c>
      <c r="B1" s="4" t="s">
        <v>493</v>
      </c>
      <c r="C1" s="4" t="s">
        <v>1</v>
      </c>
      <c r="D1" s="4" t="s">
        <v>494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">
      <c r="A2">
        <v>46908</v>
      </c>
      <c r="B2">
        <v>85</v>
      </c>
      <c r="C2">
        <v>39.669800000000002</v>
      </c>
      <c r="D2">
        <v>85</v>
      </c>
      <c r="E2">
        <v>39.759500000000003</v>
      </c>
      <c r="F2">
        <v>85</v>
      </c>
      <c r="G2">
        <v>39.7102</v>
      </c>
      <c r="H2">
        <v>249</v>
      </c>
      <c r="I2">
        <v>900</v>
      </c>
      <c r="J2">
        <v>5250</v>
      </c>
      <c r="K2">
        <v>10</v>
      </c>
      <c r="L2">
        <v>9</v>
      </c>
    </row>
    <row r="3" spans="1:12" x14ac:dyDescent="0.2">
      <c r="A3">
        <v>46909</v>
      </c>
      <c r="B3">
        <v>85</v>
      </c>
      <c r="C3">
        <v>39.669800000000002</v>
      </c>
      <c r="D3">
        <v>85</v>
      </c>
      <c r="E3">
        <v>39.759500000000003</v>
      </c>
      <c r="F3">
        <v>85</v>
      </c>
      <c r="G3">
        <v>39.7102</v>
      </c>
      <c r="H3">
        <v>249</v>
      </c>
      <c r="I3">
        <v>900</v>
      </c>
      <c r="J3">
        <v>5250</v>
      </c>
      <c r="K3">
        <v>10</v>
      </c>
      <c r="L3">
        <v>9</v>
      </c>
    </row>
    <row r="4" spans="1:12" x14ac:dyDescent="0.2">
      <c r="A4">
        <v>46910</v>
      </c>
      <c r="B4">
        <v>112</v>
      </c>
      <c r="C4">
        <v>30.131399999999999</v>
      </c>
      <c r="D4">
        <v>94</v>
      </c>
      <c r="E4">
        <v>35.825899999999997</v>
      </c>
      <c r="F4">
        <v>103</v>
      </c>
      <c r="G4">
        <v>32.693899999999999</v>
      </c>
      <c r="H4">
        <v>265</v>
      </c>
      <c r="I4">
        <v>750</v>
      </c>
      <c r="J4">
        <v>6000</v>
      </c>
      <c r="K4">
        <v>10</v>
      </c>
      <c r="L4">
        <v>10</v>
      </c>
    </row>
    <row r="5" spans="1:12" x14ac:dyDescent="0.2">
      <c r="A5">
        <v>46911</v>
      </c>
      <c r="B5">
        <v>97</v>
      </c>
      <c r="C5">
        <v>34.615400000000001</v>
      </c>
      <c r="D5">
        <v>87</v>
      </c>
      <c r="E5">
        <v>38.581699999999998</v>
      </c>
      <c r="F5">
        <v>93</v>
      </c>
      <c r="G5">
        <v>36.400300000000001</v>
      </c>
      <c r="H5">
        <v>236</v>
      </c>
      <c r="I5">
        <v>800</v>
      </c>
      <c r="J5">
        <v>5750</v>
      </c>
      <c r="K5">
        <v>10</v>
      </c>
      <c r="L5">
        <v>10</v>
      </c>
    </row>
    <row r="6" spans="1:12" x14ac:dyDescent="0.2">
      <c r="A6">
        <v>46912</v>
      </c>
      <c r="B6">
        <v>100</v>
      </c>
      <c r="C6">
        <v>33.789499999999997</v>
      </c>
      <c r="D6">
        <v>89</v>
      </c>
      <c r="E6">
        <v>37.705599999999997</v>
      </c>
      <c r="F6">
        <v>95</v>
      </c>
      <c r="G6">
        <v>35.551699999999997</v>
      </c>
      <c r="H6">
        <v>242</v>
      </c>
      <c r="I6">
        <v>800</v>
      </c>
      <c r="J6">
        <v>5750</v>
      </c>
      <c r="K6">
        <v>10</v>
      </c>
      <c r="L6">
        <v>10</v>
      </c>
    </row>
    <row r="7" spans="1:12" x14ac:dyDescent="0.2">
      <c r="A7">
        <v>46913</v>
      </c>
      <c r="B7">
        <v>80</v>
      </c>
      <c r="C7">
        <v>41.933100000000003</v>
      </c>
      <c r="D7">
        <v>83</v>
      </c>
      <c r="E7">
        <v>40.703099999999999</v>
      </c>
      <c r="F7">
        <v>81</v>
      </c>
      <c r="G7">
        <v>41.379600000000003</v>
      </c>
      <c r="H7">
        <v>285</v>
      </c>
      <c r="I7">
        <v>950</v>
      </c>
      <c r="J7">
        <v>5000</v>
      </c>
      <c r="K7">
        <v>10</v>
      </c>
      <c r="L7">
        <v>9</v>
      </c>
    </row>
    <row r="8" spans="1:12" x14ac:dyDescent="0.2">
      <c r="A8">
        <v>46914</v>
      </c>
      <c r="B8">
        <v>84</v>
      </c>
      <c r="C8">
        <v>40.264600000000002</v>
      </c>
      <c r="D8">
        <v>89</v>
      </c>
      <c r="E8">
        <v>37.882100000000001</v>
      </c>
      <c r="F8">
        <v>86</v>
      </c>
      <c r="G8">
        <v>39.192500000000003</v>
      </c>
      <c r="H8">
        <v>300</v>
      </c>
      <c r="I8">
        <v>900</v>
      </c>
      <c r="J8">
        <v>5250</v>
      </c>
      <c r="K8">
        <v>10</v>
      </c>
      <c r="L8">
        <v>9</v>
      </c>
    </row>
    <row r="9" spans="1:12" x14ac:dyDescent="0.2">
      <c r="A9">
        <v>46915</v>
      </c>
      <c r="B9">
        <v>94</v>
      </c>
      <c r="C9">
        <v>36.018900000000002</v>
      </c>
      <c r="D9">
        <v>98</v>
      </c>
      <c r="E9">
        <v>34.560600000000001</v>
      </c>
      <c r="F9">
        <v>95</v>
      </c>
      <c r="G9">
        <v>35.362699999999997</v>
      </c>
      <c r="H9">
        <v>269</v>
      </c>
      <c r="I9">
        <v>800</v>
      </c>
      <c r="J9">
        <v>5750</v>
      </c>
      <c r="K9">
        <v>10</v>
      </c>
      <c r="L9">
        <v>10</v>
      </c>
    </row>
    <row r="10" spans="1:12" x14ac:dyDescent="0.2">
      <c r="A10">
        <v>46916</v>
      </c>
      <c r="B10">
        <v>79</v>
      </c>
      <c r="C10">
        <v>42.558599999999998</v>
      </c>
      <c r="D10">
        <v>80</v>
      </c>
      <c r="E10">
        <v>42.005400000000002</v>
      </c>
      <c r="F10">
        <v>80</v>
      </c>
      <c r="G10">
        <v>42.309600000000003</v>
      </c>
      <c r="H10">
        <v>227</v>
      </c>
      <c r="I10">
        <v>950</v>
      </c>
      <c r="J10">
        <v>5000</v>
      </c>
      <c r="K10">
        <v>10</v>
      </c>
      <c r="L10">
        <v>9</v>
      </c>
    </row>
    <row r="11" spans="1:12" x14ac:dyDescent="0.2">
      <c r="A11">
        <v>46917</v>
      </c>
      <c r="B11">
        <v>107</v>
      </c>
      <c r="C11">
        <v>31.392800000000001</v>
      </c>
      <c r="D11">
        <v>111</v>
      </c>
      <c r="E11">
        <v>30.4572</v>
      </c>
      <c r="F11">
        <v>109</v>
      </c>
      <c r="G11">
        <v>30.971800000000002</v>
      </c>
      <c r="H11">
        <v>307</v>
      </c>
      <c r="I11">
        <v>700</v>
      </c>
      <c r="J11">
        <v>6250</v>
      </c>
      <c r="K11">
        <v>10</v>
      </c>
      <c r="L11">
        <v>10</v>
      </c>
    </row>
    <row r="12" spans="1:12" x14ac:dyDescent="0.2">
      <c r="A12">
        <v>46918</v>
      </c>
      <c r="B12">
        <v>98</v>
      </c>
      <c r="C12">
        <v>34.527299999999997</v>
      </c>
      <c r="D12">
        <v>100</v>
      </c>
      <c r="E12">
        <v>33.667999999999999</v>
      </c>
      <c r="F12">
        <v>99</v>
      </c>
      <c r="G12">
        <v>34.140599999999999</v>
      </c>
      <c r="H12">
        <v>279</v>
      </c>
      <c r="I12">
        <v>750</v>
      </c>
      <c r="J12">
        <v>6000</v>
      </c>
      <c r="K12">
        <v>10</v>
      </c>
      <c r="L12">
        <v>10</v>
      </c>
    </row>
    <row r="13" spans="1:12" x14ac:dyDescent="0.2">
      <c r="A13">
        <v>46919</v>
      </c>
      <c r="B13">
        <v>122</v>
      </c>
      <c r="C13">
        <v>27.629100000000001</v>
      </c>
      <c r="D13">
        <v>119</v>
      </c>
      <c r="E13">
        <v>28.4132</v>
      </c>
      <c r="F13">
        <v>120</v>
      </c>
      <c r="G13">
        <v>27.981999999999999</v>
      </c>
      <c r="H13">
        <v>276</v>
      </c>
      <c r="I13">
        <v>650</v>
      </c>
      <c r="J13">
        <v>6500</v>
      </c>
      <c r="K13">
        <v>10</v>
      </c>
      <c r="L13">
        <v>10</v>
      </c>
    </row>
    <row r="14" spans="1:12" x14ac:dyDescent="0.2">
      <c r="A14">
        <v>46920</v>
      </c>
      <c r="B14">
        <v>111</v>
      </c>
      <c r="C14">
        <v>30.258700000000001</v>
      </c>
      <c r="D14">
        <v>107</v>
      </c>
      <c r="E14">
        <v>31.389199999999999</v>
      </c>
      <c r="F14">
        <v>110</v>
      </c>
      <c r="G14">
        <v>30.767399999999999</v>
      </c>
      <c r="H14">
        <v>252</v>
      </c>
      <c r="I14">
        <v>700</v>
      </c>
      <c r="J14">
        <v>6250</v>
      </c>
      <c r="K14">
        <v>10</v>
      </c>
      <c r="L14">
        <v>10</v>
      </c>
    </row>
    <row r="15" spans="1:12" x14ac:dyDescent="0.2">
      <c r="A15">
        <v>46921</v>
      </c>
      <c r="B15">
        <v>109</v>
      </c>
      <c r="C15">
        <v>30.793800000000001</v>
      </c>
      <c r="D15">
        <v>108</v>
      </c>
      <c r="E15">
        <v>31.092199999999998</v>
      </c>
      <c r="F15">
        <v>109</v>
      </c>
      <c r="G15">
        <v>30.928100000000001</v>
      </c>
      <c r="H15">
        <v>301</v>
      </c>
      <c r="I15">
        <v>700</v>
      </c>
      <c r="J15">
        <v>6250</v>
      </c>
      <c r="K15">
        <v>10</v>
      </c>
      <c r="L15">
        <v>10</v>
      </c>
    </row>
    <row r="16" spans="1:12" x14ac:dyDescent="0.2">
      <c r="A16">
        <v>46922</v>
      </c>
      <c r="B16">
        <v>100</v>
      </c>
      <c r="C16">
        <v>33.587400000000002</v>
      </c>
      <c r="D16">
        <v>99</v>
      </c>
      <c r="E16">
        <v>34.183799999999998</v>
      </c>
      <c r="F16">
        <v>100</v>
      </c>
      <c r="G16">
        <v>33.855800000000002</v>
      </c>
      <c r="H16">
        <v>283</v>
      </c>
      <c r="I16">
        <v>750</v>
      </c>
      <c r="J16">
        <v>6000</v>
      </c>
      <c r="K16">
        <v>10</v>
      </c>
      <c r="L16">
        <v>10</v>
      </c>
    </row>
    <row r="17" spans="1:12" x14ac:dyDescent="0.2">
      <c r="A17">
        <v>46923</v>
      </c>
      <c r="B17">
        <v>104</v>
      </c>
      <c r="C17">
        <v>32.315399999999997</v>
      </c>
      <c r="D17">
        <v>105</v>
      </c>
      <c r="E17">
        <v>32.078600000000002</v>
      </c>
      <c r="F17">
        <v>105</v>
      </c>
      <c r="G17">
        <v>32.2089</v>
      </c>
      <c r="H17">
        <v>295</v>
      </c>
      <c r="I17">
        <v>700</v>
      </c>
      <c r="J17">
        <v>6250</v>
      </c>
      <c r="K17">
        <v>10</v>
      </c>
      <c r="L17">
        <v>10</v>
      </c>
    </row>
    <row r="18" spans="1:12" x14ac:dyDescent="0.2">
      <c r="A18">
        <v>46924</v>
      </c>
      <c r="B18">
        <v>99</v>
      </c>
      <c r="C18">
        <v>33.956299999999999</v>
      </c>
      <c r="D18">
        <v>98</v>
      </c>
      <c r="E18">
        <v>34.516100000000002</v>
      </c>
      <c r="F18">
        <v>99</v>
      </c>
      <c r="G18">
        <v>34.208199999999998</v>
      </c>
      <c r="H18">
        <v>278</v>
      </c>
      <c r="I18">
        <v>750</v>
      </c>
      <c r="J18">
        <v>6000</v>
      </c>
      <c r="K18">
        <v>10</v>
      </c>
      <c r="L18">
        <v>10</v>
      </c>
    </row>
    <row r="19" spans="1:12" x14ac:dyDescent="0.2">
      <c r="A19">
        <v>46925</v>
      </c>
      <c r="B19">
        <v>97</v>
      </c>
      <c r="C19">
        <v>34.690199999999997</v>
      </c>
      <c r="D19">
        <v>94</v>
      </c>
      <c r="E19">
        <v>35.986499999999999</v>
      </c>
      <c r="F19">
        <v>96</v>
      </c>
      <c r="G19">
        <v>35.273600000000002</v>
      </c>
      <c r="H19">
        <v>270</v>
      </c>
      <c r="I19">
        <v>800</v>
      </c>
      <c r="J19">
        <v>5750</v>
      </c>
      <c r="K19">
        <v>10</v>
      </c>
      <c r="L19">
        <v>10</v>
      </c>
    </row>
    <row r="20" spans="1:12" x14ac:dyDescent="0.2">
      <c r="A20">
        <v>46926</v>
      </c>
      <c r="B20">
        <v>90</v>
      </c>
      <c r="C20">
        <v>37.565800000000003</v>
      </c>
      <c r="D20">
        <v>93</v>
      </c>
      <c r="E20">
        <v>36.386400000000002</v>
      </c>
      <c r="F20">
        <v>91</v>
      </c>
      <c r="G20">
        <v>37.0351</v>
      </c>
      <c r="H20">
        <v>256</v>
      </c>
      <c r="I20">
        <v>850</v>
      </c>
      <c r="J20">
        <v>5500</v>
      </c>
      <c r="K20">
        <v>10</v>
      </c>
      <c r="L20">
        <v>9</v>
      </c>
    </row>
    <row r="21" spans="1:12" x14ac:dyDescent="0.2">
      <c r="A21">
        <v>46927</v>
      </c>
      <c r="B21">
        <v>89</v>
      </c>
      <c r="C21">
        <v>37.865099999999998</v>
      </c>
      <c r="D21">
        <v>90</v>
      </c>
      <c r="E21">
        <v>37.595500000000001</v>
      </c>
      <c r="F21">
        <v>89</v>
      </c>
      <c r="G21">
        <v>37.7438</v>
      </c>
      <c r="H21">
        <v>248</v>
      </c>
      <c r="I21">
        <v>850</v>
      </c>
      <c r="J21">
        <v>5500</v>
      </c>
      <c r="K21">
        <v>10</v>
      </c>
      <c r="L21">
        <v>9</v>
      </c>
    </row>
    <row r="22" spans="1:12" x14ac:dyDescent="0.2">
      <c r="A22">
        <v>46928</v>
      </c>
      <c r="B22">
        <v>85</v>
      </c>
      <c r="C22">
        <v>39.866399999999999</v>
      </c>
      <c r="D22">
        <v>86</v>
      </c>
      <c r="E22">
        <v>39.273299999999999</v>
      </c>
      <c r="F22">
        <v>85</v>
      </c>
      <c r="G22">
        <v>39.599499999999999</v>
      </c>
      <c r="H22">
        <v>240</v>
      </c>
      <c r="I22">
        <v>900</v>
      </c>
      <c r="J22">
        <v>5250</v>
      </c>
      <c r="K22">
        <v>10</v>
      </c>
      <c r="L22">
        <v>9</v>
      </c>
    </row>
    <row r="23" spans="1:12" x14ac:dyDescent="0.2">
      <c r="A23">
        <v>46929</v>
      </c>
      <c r="B23">
        <v>87</v>
      </c>
      <c r="C23">
        <v>38.952100000000002</v>
      </c>
      <c r="D23">
        <v>95</v>
      </c>
      <c r="E23">
        <v>35.408299999999997</v>
      </c>
      <c r="F23">
        <v>90</v>
      </c>
      <c r="G23">
        <v>37.357399999999998</v>
      </c>
      <c r="H23">
        <v>321</v>
      </c>
      <c r="I23">
        <v>850</v>
      </c>
      <c r="J23">
        <v>5500</v>
      </c>
      <c r="K23">
        <v>10</v>
      </c>
      <c r="L23">
        <v>9</v>
      </c>
    </row>
    <row r="24" spans="1:12" x14ac:dyDescent="0.2">
      <c r="A24">
        <v>46930</v>
      </c>
      <c r="B24">
        <v>83</v>
      </c>
      <c r="C24">
        <v>40.423299999999998</v>
      </c>
      <c r="D24">
        <v>90</v>
      </c>
      <c r="E24">
        <v>37.257199999999997</v>
      </c>
      <c r="F24">
        <v>86</v>
      </c>
      <c r="G24">
        <v>38.9985</v>
      </c>
      <c r="H24">
        <v>301</v>
      </c>
      <c r="I24">
        <v>900</v>
      </c>
      <c r="J24">
        <v>5250</v>
      </c>
      <c r="K24">
        <v>10</v>
      </c>
      <c r="L24">
        <v>9</v>
      </c>
    </row>
    <row r="25" spans="1:12" x14ac:dyDescent="0.2">
      <c r="A25">
        <v>46931</v>
      </c>
      <c r="B25">
        <v>86</v>
      </c>
      <c r="C25">
        <v>39.277000000000001</v>
      </c>
      <c r="D25">
        <v>92</v>
      </c>
      <c r="E25">
        <v>36.648299999999999</v>
      </c>
      <c r="F25">
        <v>88</v>
      </c>
      <c r="G25">
        <v>38.094099999999997</v>
      </c>
      <c r="H25">
        <v>311</v>
      </c>
      <c r="I25">
        <v>850</v>
      </c>
      <c r="J25">
        <v>5500</v>
      </c>
      <c r="K25">
        <v>10</v>
      </c>
      <c r="L25">
        <v>9</v>
      </c>
    </row>
    <row r="26" spans="1:12" x14ac:dyDescent="0.2">
      <c r="A26">
        <v>46932</v>
      </c>
      <c r="B26">
        <v>74</v>
      </c>
      <c r="C26">
        <v>45.686</v>
      </c>
      <c r="D26">
        <v>80</v>
      </c>
      <c r="E26">
        <v>41.980699999999999</v>
      </c>
      <c r="F26">
        <v>77</v>
      </c>
      <c r="G26">
        <v>44.018599999999999</v>
      </c>
      <c r="H26">
        <v>274</v>
      </c>
      <c r="I26">
        <v>1000</v>
      </c>
      <c r="J26">
        <v>4750</v>
      </c>
      <c r="K26">
        <v>10</v>
      </c>
      <c r="L26">
        <v>9</v>
      </c>
    </row>
    <row r="27" spans="1:12" x14ac:dyDescent="0.2">
      <c r="A27">
        <v>46933</v>
      </c>
      <c r="B27">
        <v>79</v>
      </c>
      <c r="C27">
        <v>42.898299999999999</v>
      </c>
      <c r="D27">
        <v>85</v>
      </c>
      <c r="E27">
        <v>39.849699999999999</v>
      </c>
      <c r="F27">
        <v>81</v>
      </c>
      <c r="G27">
        <v>41.526400000000002</v>
      </c>
      <c r="H27">
        <v>291</v>
      </c>
      <c r="I27">
        <v>950</v>
      </c>
      <c r="J27">
        <v>5000</v>
      </c>
      <c r="K27">
        <v>10</v>
      </c>
      <c r="L27">
        <v>9</v>
      </c>
    </row>
    <row r="28" spans="1:12" x14ac:dyDescent="0.2">
      <c r="A28">
        <v>46934</v>
      </c>
      <c r="B28">
        <v>87</v>
      </c>
      <c r="C28">
        <v>38.752000000000002</v>
      </c>
      <c r="D28">
        <v>93</v>
      </c>
      <c r="E28">
        <v>36.294899999999998</v>
      </c>
      <c r="F28">
        <v>90</v>
      </c>
      <c r="G28">
        <v>37.646299999999997</v>
      </c>
      <c r="H28">
        <v>317</v>
      </c>
      <c r="I28">
        <v>850</v>
      </c>
      <c r="J28">
        <v>5500</v>
      </c>
      <c r="K28">
        <v>10</v>
      </c>
      <c r="L28">
        <v>9</v>
      </c>
    </row>
    <row r="29" spans="1:12" x14ac:dyDescent="0.2">
      <c r="A29">
        <v>46935</v>
      </c>
      <c r="B29">
        <v>82</v>
      </c>
      <c r="C29">
        <v>41.277099999999997</v>
      </c>
      <c r="D29">
        <v>87</v>
      </c>
      <c r="E29">
        <v>38.910699999999999</v>
      </c>
      <c r="F29">
        <v>84</v>
      </c>
      <c r="G29">
        <v>40.212299999999999</v>
      </c>
      <c r="H29">
        <v>298</v>
      </c>
      <c r="I29">
        <v>900</v>
      </c>
      <c r="J29">
        <v>5250</v>
      </c>
      <c r="K29">
        <v>10</v>
      </c>
      <c r="L29">
        <v>9</v>
      </c>
    </row>
    <row r="30" spans="1:12" x14ac:dyDescent="0.2">
      <c r="A30">
        <v>46936</v>
      </c>
      <c r="B30">
        <v>86</v>
      </c>
      <c r="C30">
        <v>39.135100000000001</v>
      </c>
      <c r="D30">
        <v>91</v>
      </c>
      <c r="E30">
        <v>37.1753</v>
      </c>
      <c r="F30">
        <v>88</v>
      </c>
      <c r="G30">
        <v>38.2532</v>
      </c>
      <c r="H30">
        <v>307</v>
      </c>
      <c r="I30">
        <v>850</v>
      </c>
      <c r="J30">
        <v>5500</v>
      </c>
      <c r="K30">
        <v>10</v>
      </c>
      <c r="L30">
        <v>9</v>
      </c>
    </row>
    <row r="31" spans="1:12" x14ac:dyDescent="0.2">
      <c r="A31">
        <v>46937</v>
      </c>
      <c r="B31">
        <v>78</v>
      </c>
      <c r="C31">
        <v>43.145499999999998</v>
      </c>
      <c r="D31">
        <v>82</v>
      </c>
      <c r="E31">
        <v>41.2545</v>
      </c>
      <c r="F31">
        <v>80</v>
      </c>
      <c r="G31">
        <v>42.294600000000003</v>
      </c>
      <c r="H31">
        <v>296</v>
      </c>
      <c r="I31">
        <v>950</v>
      </c>
      <c r="J31">
        <v>5000</v>
      </c>
      <c r="K31">
        <v>10</v>
      </c>
      <c r="L31">
        <v>9</v>
      </c>
    </row>
    <row r="32" spans="1:12" x14ac:dyDescent="0.2">
      <c r="A32">
        <v>46938</v>
      </c>
      <c r="B32">
        <v>78</v>
      </c>
      <c r="C32">
        <v>43.145499999999998</v>
      </c>
      <c r="D32">
        <v>82</v>
      </c>
      <c r="E32">
        <v>41.2545</v>
      </c>
      <c r="F32">
        <v>80</v>
      </c>
      <c r="G32">
        <v>42.294600000000003</v>
      </c>
      <c r="H32">
        <v>296</v>
      </c>
      <c r="I32">
        <v>950</v>
      </c>
      <c r="J32">
        <v>5000</v>
      </c>
      <c r="K32">
        <v>10</v>
      </c>
      <c r="L32">
        <v>9</v>
      </c>
    </row>
    <row r="33" spans="1:12" x14ac:dyDescent="0.2">
      <c r="A33">
        <v>46939</v>
      </c>
      <c r="B33">
        <v>87</v>
      </c>
      <c r="C33">
        <v>38.866</v>
      </c>
      <c r="D33">
        <v>85</v>
      </c>
      <c r="E33">
        <v>39.870800000000003</v>
      </c>
      <c r="F33">
        <v>86</v>
      </c>
      <c r="G33">
        <v>39.318100000000001</v>
      </c>
      <c r="H33">
        <v>217</v>
      </c>
      <c r="I33">
        <v>900</v>
      </c>
      <c r="J33">
        <v>5250</v>
      </c>
      <c r="K33">
        <v>10</v>
      </c>
      <c r="L33">
        <v>9</v>
      </c>
    </row>
    <row r="34" spans="1:12" x14ac:dyDescent="0.2">
      <c r="A34">
        <v>46940</v>
      </c>
      <c r="B34">
        <v>87</v>
      </c>
      <c r="C34">
        <v>38.866</v>
      </c>
      <c r="D34">
        <v>85</v>
      </c>
      <c r="E34">
        <v>39.870800000000003</v>
      </c>
      <c r="F34">
        <v>86</v>
      </c>
      <c r="G34">
        <v>39.318100000000001</v>
      </c>
      <c r="H34">
        <v>217</v>
      </c>
      <c r="I34">
        <v>900</v>
      </c>
      <c r="J34">
        <v>5250</v>
      </c>
      <c r="K34">
        <v>10</v>
      </c>
      <c r="L34">
        <v>9</v>
      </c>
    </row>
    <row r="35" spans="1:12" x14ac:dyDescent="0.2">
      <c r="A35">
        <v>46941</v>
      </c>
      <c r="B35">
        <v>87</v>
      </c>
      <c r="C35">
        <v>38.866</v>
      </c>
      <c r="D35">
        <v>85</v>
      </c>
      <c r="E35">
        <v>39.870800000000003</v>
      </c>
      <c r="F35">
        <v>86</v>
      </c>
      <c r="G35">
        <v>39.318100000000001</v>
      </c>
      <c r="H35">
        <v>217</v>
      </c>
      <c r="I35">
        <v>900</v>
      </c>
      <c r="J35">
        <v>5250</v>
      </c>
      <c r="K35">
        <v>10</v>
      </c>
      <c r="L35">
        <v>9</v>
      </c>
    </row>
    <row r="36" spans="1:12" x14ac:dyDescent="0.2">
      <c r="A36">
        <v>46942</v>
      </c>
      <c r="B36">
        <v>83</v>
      </c>
      <c r="C36">
        <v>40.7958</v>
      </c>
      <c r="D36">
        <v>82</v>
      </c>
      <c r="E36">
        <v>40.865600000000001</v>
      </c>
      <c r="F36">
        <v>83</v>
      </c>
      <c r="G36">
        <v>40.827199999999998</v>
      </c>
      <c r="H36">
        <v>307</v>
      </c>
      <c r="I36">
        <v>900</v>
      </c>
      <c r="J36">
        <v>5250</v>
      </c>
      <c r="K36">
        <v>10</v>
      </c>
      <c r="L36">
        <v>9</v>
      </c>
    </row>
    <row r="37" spans="1:12" x14ac:dyDescent="0.2">
      <c r="A37">
        <v>46943</v>
      </c>
      <c r="B37">
        <v>83</v>
      </c>
      <c r="C37">
        <v>40.7958</v>
      </c>
      <c r="D37">
        <v>82</v>
      </c>
      <c r="E37">
        <v>40.865600000000001</v>
      </c>
      <c r="F37">
        <v>83</v>
      </c>
      <c r="G37">
        <v>40.827199999999998</v>
      </c>
      <c r="H37">
        <v>307</v>
      </c>
      <c r="I37">
        <v>900</v>
      </c>
      <c r="J37">
        <v>5250</v>
      </c>
      <c r="K37">
        <v>10</v>
      </c>
      <c r="L37">
        <v>9</v>
      </c>
    </row>
    <row r="38" spans="1:12" x14ac:dyDescent="0.2">
      <c r="A38">
        <v>46944</v>
      </c>
      <c r="B38">
        <v>83</v>
      </c>
      <c r="C38">
        <v>40.7958</v>
      </c>
      <c r="D38">
        <v>82</v>
      </c>
      <c r="E38">
        <v>40.865600000000001</v>
      </c>
      <c r="F38">
        <v>83</v>
      </c>
      <c r="G38">
        <v>40.827199999999998</v>
      </c>
      <c r="H38">
        <v>307</v>
      </c>
      <c r="I38">
        <v>900</v>
      </c>
      <c r="J38">
        <v>5250</v>
      </c>
      <c r="K38">
        <v>10</v>
      </c>
      <c r="L38">
        <v>9</v>
      </c>
    </row>
    <row r="39" spans="1:12" x14ac:dyDescent="0.2">
      <c r="A39">
        <v>46945</v>
      </c>
      <c r="B39">
        <v>95</v>
      </c>
      <c r="C39">
        <v>35.640300000000003</v>
      </c>
      <c r="D39">
        <v>82</v>
      </c>
      <c r="E39">
        <v>41.083599999999997</v>
      </c>
      <c r="F39">
        <v>88</v>
      </c>
      <c r="G39">
        <v>38.089799999999997</v>
      </c>
      <c r="H39">
        <v>314</v>
      </c>
      <c r="I39">
        <v>850</v>
      </c>
      <c r="J39">
        <v>5500</v>
      </c>
      <c r="K39">
        <v>10</v>
      </c>
      <c r="L39">
        <v>9</v>
      </c>
    </row>
    <row r="40" spans="1:12" x14ac:dyDescent="0.2">
      <c r="A40">
        <v>46946</v>
      </c>
      <c r="B40">
        <v>67</v>
      </c>
      <c r="C40">
        <v>50.104100000000003</v>
      </c>
      <c r="D40">
        <v>59</v>
      </c>
      <c r="E40">
        <v>57.389699999999998</v>
      </c>
      <c r="F40">
        <v>63</v>
      </c>
      <c r="G40">
        <v>53.382599999999996</v>
      </c>
      <c r="H40">
        <v>450</v>
      </c>
      <c r="I40">
        <v>1200</v>
      </c>
      <c r="J40">
        <v>3750</v>
      </c>
      <c r="K40">
        <v>10</v>
      </c>
      <c r="L40">
        <v>9</v>
      </c>
    </row>
    <row r="41" spans="1:12" x14ac:dyDescent="0.2">
      <c r="A41">
        <v>46947</v>
      </c>
      <c r="B41">
        <v>98</v>
      </c>
      <c r="C41">
        <v>34.368299999999998</v>
      </c>
      <c r="D41">
        <v>83</v>
      </c>
      <c r="E41">
        <v>40.564399999999999</v>
      </c>
      <c r="F41">
        <v>91</v>
      </c>
      <c r="G41">
        <v>37.156599999999997</v>
      </c>
      <c r="H41">
        <v>236</v>
      </c>
      <c r="I41">
        <v>850</v>
      </c>
      <c r="J41">
        <v>5500</v>
      </c>
      <c r="K41">
        <v>10</v>
      </c>
      <c r="L41">
        <v>9</v>
      </c>
    </row>
    <row r="42" spans="1:12" x14ac:dyDescent="0.2">
      <c r="A42">
        <v>46948</v>
      </c>
      <c r="B42">
        <v>110</v>
      </c>
      <c r="C42">
        <v>30.018699999999999</v>
      </c>
      <c r="D42">
        <v>90</v>
      </c>
      <c r="E42">
        <v>36.953200000000002</v>
      </c>
      <c r="F42">
        <v>100</v>
      </c>
      <c r="G42">
        <v>33.139200000000002</v>
      </c>
      <c r="H42">
        <v>264</v>
      </c>
      <c r="I42">
        <v>750</v>
      </c>
      <c r="J42">
        <v>6000</v>
      </c>
      <c r="K42">
        <v>10</v>
      </c>
      <c r="L42">
        <v>10</v>
      </c>
    </row>
    <row r="43" spans="1:12" x14ac:dyDescent="0.2">
      <c r="A43">
        <v>46949</v>
      </c>
      <c r="B43">
        <v>103</v>
      </c>
      <c r="C43">
        <v>32.644100000000002</v>
      </c>
      <c r="D43">
        <v>86</v>
      </c>
      <c r="E43">
        <v>38.987900000000003</v>
      </c>
      <c r="F43">
        <v>95</v>
      </c>
      <c r="G43">
        <v>35.498800000000003</v>
      </c>
      <c r="H43">
        <v>248</v>
      </c>
      <c r="I43">
        <v>800</v>
      </c>
      <c r="J43">
        <v>5750</v>
      </c>
      <c r="K43">
        <v>10</v>
      </c>
      <c r="L43">
        <v>10</v>
      </c>
    </row>
    <row r="44" spans="1:12" x14ac:dyDescent="0.2">
      <c r="A44">
        <v>46950</v>
      </c>
      <c r="B44">
        <v>97</v>
      </c>
      <c r="C44">
        <v>34.004199999999997</v>
      </c>
      <c r="D44">
        <v>82</v>
      </c>
      <c r="E44">
        <v>40.292900000000003</v>
      </c>
      <c r="F44">
        <v>90</v>
      </c>
      <c r="G44">
        <v>36.834099999999999</v>
      </c>
      <c r="H44">
        <v>235</v>
      </c>
      <c r="I44">
        <v>850</v>
      </c>
      <c r="J44">
        <v>5500</v>
      </c>
      <c r="K44">
        <v>10</v>
      </c>
      <c r="L44">
        <v>9</v>
      </c>
    </row>
    <row r="45" spans="1:12" x14ac:dyDescent="0.2">
      <c r="A45">
        <v>46951</v>
      </c>
      <c r="B45">
        <v>59</v>
      </c>
      <c r="C45">
        <v>57.585299999999997</v>
      </c>
      <c r="D45">
        <v>48</v>
      </c>
      <c r="E45">
        <v>70.531899999999993</v>
      </c>
      <c r="F45">
        <v>53</v>
      </c>
      <c r="G45">
        <v>63.411200000000001</v>
      </c>
      <c r="H45">
        <v>314</v>
      </c>
      <c r="I45">
        <v>1450</v>
      </c>
      <c r="J45">
        <v>2500</v>
      </c>
      <c r="K45">
        <v>10</v>
      </c>
      <c r="L45">
        <v>8</v>
      </c>
    </row>
    <row r="46" spans="1:12" x14ac:dyDescent="0.2">
      <c r="A46">
        <v>46952</v>
      </c>
      <c r="B46">
        <v>55</v>
      </c>
      <c r="C46">
        <v>57.253300000000003</v>
      </c>
      <c r="D46">
        <v>45</v>
      </c>
      <c r="E46">
        <v>70.087299999999999</v>
      </c>
      <c r="F46">
        <v>50</v>
      </c>
      <c r="G46">
        <v>63.028599999999997</v>
      </c>
      <c r="H46">
        <v>298</v>
      </c>
      <c r="I46">
        <v>1400</v>
      </c>
      <c r="J46">
        <v>2750</v>
      </c>
      <c r="K46">
        <v>10</v>
      </c>
      <c r="L46">
        <v>8</v>
      </c>
    </row>
    <row r="47" spans="1:12" x14ac:dyDescent="0.2">
      <c r="A47">
        <v>46953</v>
      </c>
      <c r="B47">
        <v>59</v>
      </c>
      <c r="C47">
        <v>57.585299999999997</v>
      </c>
      <c r="D47">
        <v>48</v>
      </c>
      <c r="E47">
        <v>70.531899999999993</v>
      </c>
      <c r="F47">
        <v>53</v>
      </c>
      <c r="G47">
        <v>63.411200000000001</v>
      </c>
      <c r="H47">
        <v>314</v>
      </c>
      <c r="I47">
        <v>1450</v>
      </c>
      <c r="J47">
        <v>2500</v>
      </c>
      <c r="K47">
        <v>10</v>
      </c>
      <c r="L47">
        <v>8</v>
      </c>
    </row>
    <row r="48" spans="1:12" x14ac:dyDescent="0.2">
      <c r="A48">
        <v>46954</v>
      </c>
      <c r="B48">
        <v>55</v>
      </c>
      <c r="C48">
        <v>57.253300000000003</v>
      </c>
      <c r="D48">
        <v>45</v>
      </c>
      <c r="E48">
        <v>70.087299999999999</v>
      </c>
      <c r="F48">
        <v>50</v>
      </c>
      <c r="G48">
        <v>63.028599999999997</v>
      </c>
      <c r="H48">
        <v>298</v>
      </c>
      <c r="I48">
        <v>1400</v>
      </c>
      <c r="J48">
        <v>2750</v>
      </c>
      <c r="K48">
        <v>10</v>
      </c>
      <c r="L48">
        <v>8</v>
      </c>
    </row>
    <row r="49" spans="1:12" x14ac:dyDescent="0.2">
      <c r="A49">
        <v>46955</v>
      </c>
      <c r="B49">
        <v>130</v>
      </c>
      <c r="C49">
        <v>25.275600000000001</v>
      </c>
      <c r="D49">
        <v>111</v>
      </c>
      <c r="E49">
        <v>29.612500000000001</v>
      </c>
      <c r="F49">
        <v>121</v>
      </c>
      <c r="G49">
        <v>27.2272</v>
      </c>
      <c r="H49">
        <v>316</v>
      </c>
      <c r="I49">
        <v>600</v>
      </c>
      <c r="J49">
        <v>6750</v>
      </c>
      <c r="K49">
        <v>10</v>
      </c>
      <c r="L49">
        <v>10</v>
      </c>
    </row>
    <row r="50" spans="1:12" x14ac:dyDescent="0.2">
      <c r="A50">
        <v>46956</v>
      </c>
      <c r="B50">
        <v>111</v>
      </c>
      <c r="C50">
        <v>30.074999999999999</v>
      </c>
      <c r="D50">
        <v>94</v>
      </c>
      <c r="E50">
        <v>35.508800000000001</v>
      </c>
      <c r="F50">
        <v>103</v>
      </c>
      <c r="G50">
        <v>32.520200000000003</v>
      </c>
      <c r="H50">
        <v>270</v>
      </c>
      <c r="I50">
        <v>750</v>
      </c>
      <c r="J50">
        <v>6000</v>
      </c>
      <c r="K50">
        <v>10</v>
      </c>
      <c r="L50">
        <v>10</v>
      </c>
    </row>
    <row r="51" spans="1:12" x14ac:dyDescent="0.2">
      <c r="A51">
        <v>46957</v>
      </c>
      <c r="B51">
        <v>153</v>
      </c>
      <c r="C51">
        <v>21.630099999999999</v>
      </c>
      <c r="D51">
        <v>127</v>
      </c>
      <c r="E51">
        <v>25.946200000000001</v>
      </c>
      <c r="F51">
        <v>140</v>
      </c>
      <c r="G51">
        <v>23.572399999999998</v>
      </c>
      <c r="H51">
        <v>361</v>
      </c>
      <c r="I51">
        <v>550</v>
      </c>
      <c r="J51">
        <v>7000</v>
      </c>
      <c r="K51">
        <v>10</v>
      </c>
      <c r="L51">
        <v>10</v>
      </c>
    </row>
    <row r="52" spans="1:12" x14ac:dyDescent="0.2">
      <c r="A52">
        <v>46958</v>
      </c>
      <c r="B52">
        <v>129</v>
      </c>
      <c r="C52">
        <v>24.864000000000001</v>
      </c>
      <c r="D52">
        <v>105</v>
      </c>
      <c r="E52">
        <v>30.625599999999999</v>
      </c>
      <c r="F52">
        <v>117</v>
      </c>
      <c r="G52">
        <v>27.456700000000001</v>
      </c>
      <c r="H52">
        <v>305</v>
      </c>
      <c r="I52">
        <v>600</v>
      </c>
      <c r="J52">
        <v>6750</v>
      </c>
      <c r="K52">
        <v>10</v>
      </c>
      <c r="L52">
        <v>10</v>
      </c>
    </row>
    <row r="53" spans="1:12" x14ac:dyDescent="0.2">
      <c r="A53">
        <v>46959</v>
      </c>
      <c r="B53">
        <v>151</v>
      </c>
      <c r="C53">
        <v>21.738099999999999</v>
      </c>
      <c r="D53">
        <v>120</v>
      </c>
      <c r="E53">
        <v>27.311399999999999</v>
      </c>
      <c r="F53">
        <v>135</v>
      </c>
      <c r="G53">
        <v>24.246099999999998</v>
      </c>
      <c r="H53">
        <v>240</v>
      </c>
      <c r="I53">
        <v>550</v>
      </c>
      <c r="J53">
        <v>7000</v>
      </c>
      <c r="K53">
        <v>10</v>
      </c>
      <c r="L53">
        <v>10</v>
      </c>
    </row>
    <row r="54" spans="1:12" x14ac:dyDescent="0.2">
      <c r="A54">
        <v>46960</v>
      </c>
      <c r="B54">
        <v>132</v>
      </c>
      <c r="C54">
        <v>25.156700000000001</v>
      </c>
      <c r="D54">
        <v>98</v>
      </c>
      <c r="E54">
        <v>34.0764</v>
      </c>
      <c r="F54">
        <v>114</v>
      </c>
      <c r="G54">
        <v>29.1706</v>
      </c>
      <c r="H54">
        <v>303</v>
      </c>
      <c r="I54">
        <v>650</v>
      </c>
      <c r="J54">
        <v>6500</v>
      </c>
      <c r="K54">
        <v>10</v>
      </c>
      <c r="L54">
        <v>10</v>
      </c>
    </row>
    <row r="55" spans="1:12" x14ac:dyDescent="0.2">
      <c r="A55">
        <v>46961</v>
      </c>
      <c r="B55">
        <v>127</v>
      </c>
      <c r="C55">
        <v>26.182700000000001</v>
      </c>
      <c r="D55">
        <v>94</v>
      </c>
      <c r="E55">
        <v>35.274700000000003</v>
      </c>
      <c r="F55">
        <v>110</v>
      </c>
      <c r="G55">
        <v>30.274100000000001</v>
      </c>
      <c r="H55">
        <v>220</v>
      </c>
      <c r="I55">
        <v>700</v>
      </c>
      <c r="J55">
        <v>6250</v>
      </c>
      <c r="K55">
        <v>10</v>
      </c>
      <c r="L55">
        <v>10</v>
      </c>
    </row>
    <row r="56" spans="1:12" x14ac:dyDescent="0.2">
      <c r="A56">
        <v>46962</v>
      </c>
      <c r="B56">
        <v>110</v>
      </c>
      <c r="C56">
        <v>30.688300000000002</v>
      </c>
      <c r="D56">
        <v>88</v>
      </c>
      <c r="E56">
        <v>38.093400000000003</v>
      </c>
      <c r="F56">
        <v>99</v>
      </c>
      <c r="G56">
        <v>34.020600000000002</v>
      </c>
      <c r="H56">
        <v>260</v>
      </c>
      <c r="I56">
        <v>750</v>
      </c>
      <c r="J56">
        <v>6000</v>
      </c>
      <c r="K56">
        <v>10</v>
      </c>
      <c r="L56">
        <v>10</v>
      </c>
    </row>
    <row r="57" spans="1:12" x14ac:dyDescent="0.2">
      <c r="A57">
        <v>46963</v>
      </c>
      <c r="B57">
        <v>89</v>
      </c>
      <c r="C57">
        <v>37.962299999999999</v>
      </c>
      <c r="D57">
        <v>82</v>
      </c>
      <c r="E57">
        <v>41.269399999999997</v>
      </c>
      <c r="F57">
        <v>85</v>
      </c>
      <c r="G57">
        <v>39.450499999999998</v>
      </c>
      <c r="H57">
        <v>246</v>
      </c>
      <c r="I57">
        <v>900</v>
      </c>
      <c r="J57">
        <v>5250</v>
      </c>
      <c r="K57">
        <v>10</v>
      </c>
      <c r="L57">
        <v>9</v>
      </c>
    </row>
    <row r="58" spans="1:12" x14ac:dyDescent="0.2">
      <c r="A58">
        <v>46964</v>
      </c>
      <c r="B58">
        <v>79</v>
      </c>
      <c r="C58">
        <v>42.906199999999998</v>
      </c>
      <c r="D58">
        <v>72</v>
      </c>
      <c r="E58">
        <v>46.7605</v>
      </c>
      <c r="F58">
        <v>76</v>
      </c>
      <c r="G58">
        <v>44.640700000000002</v>
      </c>
      <c r="H58">
        <v>217</v>
      </c>
      <c r="I58">
        <v>1000</v>
      </c>
      <c r="J58">
        <v>4750</v>
      </c>
      <c r="K58">
        <v>10</v>
      </c>
      <c r="L58">
        <v>9</v>
      </c>
    </row>
    <row r="59" spans="1:12" x14ac:dyDescent="0.2">
      <c r="A59">
        <v>46965</v>
      </c>
      <c r="B59">
        <v>134</v>
      </c>
      <c r="C59">
        <v>24.392099999999999</v>
      </c>
      <c r="D59">
        <v>101</v>
      </c>
      <c r="E59">
        <v>32.489899999999999</v>
      </c>
      <c r="F59">
        <v>117</v>
      </c>
      <c r="G59">
        <v>28.036100000000001</v>
      </c>
      <c r="H59">
        <v>310</v>
      </c>
      <c r="I59">
        <v>650</v>
      </c>
      <c r="J59">
        <v>6500</v>
      </c>
      <c r="K59">
        <v>10</v>
      </c>
      <c r="L59">
        <v>10</v>
      </c>
    </row>
    <row r="60" spans="1:12" x14ac:dyDescent="0.2">
      <c r="A60">
        <v>46966</v>
      </c>
      <c r="B60">
        <v>136</v>
      </c>
      <c r="C60">
        <v>24.416799999999999</v>
      </c>
      <c r="D60">
        <v>100</v>
      </c>
      <c r="E60">
        <v>33.070099999999996</v>
      </c>
      <c r="F60">
        <v>117</v>
      </c>
      <c r="G60">
        <v>28.3108</v>
      </c>
      <c r="H60">
        <v>232</v>
      </c>
      <c r="I60">
        <v>650</v>
      </c>
      <c r="J60">
        <v>6500</v>
      </c>
      <c r="K60">
        <v>10</v>
      </c>
      <c r="L60">
        <v>10</v>
      </c>
    </row>
    <row r="61" spans="1:12" x14ac:dyDescent="0.2">
      <c r="A61">
        <v>46967</v>
      </c>
      <c r="B61">
        <v>126</v>
      </c>
      <c r="C61">
        <v>26.311499999999999</v>
      </c>
      <c r="D61">
        <v>101</v>
      </c>
      <c r="E61">
        <v>32.844499999999996</v>
      </c>
      <c r="F61">
        <v>113</v>
      </c>
      <c r="G61">
        <v>29.251300000000001</v>
      </c>
      <c r="H61">
        <v>253</v>
      </c>
      <c r="I61">
        <v>650</v>
      </c>
      <c r="J61">
        <v>6500</v>
      </c>
      <c r="K61">
        <v>10</v>
      </c>
      <c r="L61">
        <v>10</v>
      </c>
    </row>
    <row r="62" spans="1:12" x14ac:dyDescent="0.2">
      <c r="A62">
        <v>46968</v>
      </c>
      <c r="B62">
        <v>88</v>
      </c>
      <c r="C62">
        <v>36.532600000000002</v>
      </c>
      <c r="D62">
        <v>77</v>
      </c>
      <c r="E62">
        <v>41.724400000000003</v>
      </c>
      <c r="F62">
        <v>83</v>
      </c>
      <c r="G62">
        <v>38.868899999999996</v>
      </c>
      <c r="H62">
        <v>218</v>
      </c>
      <c r="I62">
        <v>850</v>
      </c>
      <c r="J62">
        <v>5500</v>
      </c>
      <c r="K62">
        <v>10</v>
      </c>
      <c r="L62">
        <v>9</v>
      </c>
    </row>
    <row r="63" spans="1:12" x14ac:dyDescent="0.2">
      <c r="A63">
        <v>46969</v>
      </c>
      <c r="B63">
        <v>120</v>
      </c>
      <c r="C63">
        <v>28.190899999999999</v>
      </c>
      <c r="D63">
        <v>98</v>
      </c>
      <c r="E63">
        <v>34.5657</v>
      </c>
      <c r="F63">
        <v>109</v>
      </c>
      <c r="G63">
        <v>31.0595</v>
      </c>
      <c r="H63">
        <v>282</v>
      </c>
      <c r="I63">
        <v>700</v>
      </c>
      <c r="J63">
        <v>6250</v>
      </c>
      <c r="K63">
        <v>10</v>
      </c>
      <c r="L63">
        <v>10</v>
      </c>
    </row>
    <row r="64" spans="1:12" x14ac:dyDescent="0.2">
      <c r="A64">
        <v>46970</v>
      </c>
      <c r="B64">
        <v>106</v>
      </c>
      <c r="C64">
        <v>31.104700000000001</v>
      </c>
      <c r="D64">
        <v>86</v>
      </c>
      <c r="E64">
        <v>38.093400000000003</v>
      </c>
      <c r="F64">
        <v>96</v>
      </c>
      <c r="G64">
        <v>34.249600000000001</v>
      </c>
      <c r="H64">
        <v>252</v>
      </c>
      <c r="I64">
        <v>750</v>
      </c>
      <c r="J64">
        <v>6000</v>
      </c>
      <c r="K64">
        <v>10</v>
      </c>
      <c r="L64">
        <v>10</v>
      </c>
    </row>
    <row r="65" spans="1:12" x14ac:dyDescent="0.2">
      <c r="A65">
        <v>46971</v>
      </c>
      <c r="B65">
        <v>77</v>
      </c>
      <c r="C65">
        <v>42.8949</v>
      </c>
      <c r="D65">
        <v>71</v>
      </c>
      <c r="E65">
        <v>46.217500000000001</v>
      </c>
      <c r="F65">
        <v>74</v>
      </c>
      <c r="G65">
        <v>44.390099999999997</v>
      </c>
      <c r="H65">
        <v>235</v>
      </c>
      <c r="I65">
        <v>1000</v>
      </c>
      <c r="J65">
        <v>4750</v>
      </c>
      <c r="K65">
        <v>10</v>
      </c>
      <c r="L65">
        <v>9</v>
      </c>
    </row>
    <row r="66" spans="1:12" x14ac:dyDescent="0.2">
      <c r="A66">
        <v>46972</v>
      </c>
      <c r="B66">
        <v>119</v>
      </c>
      <c r="C66">
        <v>28.3903</v>
      </c>
      <c r="D66">
        <v>100</v>
      </c>
      <c r="E66">
        <v>33.554000000000002</v>
      </c>
      <c r="F66">
        <v>110</v>
      </c>
      <c r="G66">
        <v>30.713999999999999</v>
      </c>
      <c r="H66">
        <v>114</v>
      </c>
      <c r="I66">
        <v>700</v>
      </c>
      <c r="J66">
        <v>6250</v>
      </c>
      <c r="K66">
        <v>10</v>
      </c>
      <c r="L66">
        <v>10</v>
      </c>
    </row>
    <row r="67" spans="1:12" x14ac:dyDescent="0.2">
      <c r="A67">
        <v>46973</v>
      </c>
      <c r="B67">
        <v>123</v>
      </c>
      <c r="C67">
        <v>27.420300000000001</v>
      </c>
      <c r="D67">
        <v>99</v>
      </c>
      <c r="E67">
        <v>34.1006</v>
      </c>
      <c r="F67">
        <v>111</v>
      </c>
      <c r="G67">
        <v>30.426400000000001</v>
      </c>
      <c r="H67">
        <v>149</v>
      </c>
      <c r="I67">
        <v>700</v>
      </c>
      <c r="J67">
        <v>6250</v>
      </c>
      <c r="K67">
        <v>10</v>
      </c>
      <c r="L67">
        <v>10</v>
      </c>
    </row>
    <row r="68" spans="1:12" x14ac:dyDescent="0.2">
      <c r="A68">
        <v>46974</v>
      </c>
      <c r="B68">
        <v>121</v>
      </c>
      <c r="C68">
        <v>27.848500000000001</v>
      </c>
      <c r="D68">
        <v>98</v>
      </c>
      <c r="E68">
        <v>34.368299999999998</v>
      </c>
      <c r="F68">
        <v>109</v>
      </c>
      <c r="G68">
        <v>30.782399999999999</v>
      </c>
      <c r="H68">
        <v>212</v>
      </c>
      <c r="I68">
        <v>700</v>
      </c>
      <c r="J68">
        <v>6250</v>
      </c>
      <c r="K68">
        <v>10</v>
      </c>
      <c r="L68">
        <v>10</v>
      </c>
    </row>
    <row r="69" spans="1:12" x14ac:dyDescent="0.2">
      <c r="A69">
        <v>46975</v>
      </c>
      <c r="B69">
        <v>112</v>
      </c>
      <c r="C69">
        <v>30.067699999999999</v>
      </c>
      <c r="D69">
        <v>100</v>
      </c>
      <c r="E69">
        <v>33.729100000000003</v>
      </c>
      <c r="F69">
        <v>106</v>
      </c>
      <c r="G69">
        <v>31.715299999999999</v>
      </c>
      <c r="H69">
        <v>276</v>
      </c>
      <c r="I69">
        <v>700</v>
      </c>
      <c r="J69">
        <v>6250</v>
      </c>
      <c r="K69">
        <v>10</v>
      </c>
      <c r="L69">
        <v>10</v>
      </c>
    </row>
    <row r="70" spans="1:12" x14ac:dyDescent="0.2">
      <c r="A70">
        <v>46976</v>
      </c>
      <c r="B70">
        <v>108</v>
      </c>
      <c r="C70">
        <v>30.067699999999999</v>
      </c>
      <c r="D70">
        <v>96</v>
      </c>
      <c r="E70">
        <v>33.729100000000003</v>
      </c>
      <c r="F70">
        <v>102</v>
      </c>
      <c r="G70">
        <v>31.715299999999999</v>
      </c>
      <c r="H70">
        <v>266</v>
      </c>
      <c r="I70">
        <v>700</v>
      </c>
      <c r="J70">
        <v>6250</v>
      </c>
      <c r="K70">
        <v>10</v>
      </c>
      <c r="L70">
        <v>10</v>
      </c>
    </row>
    <row r="71" spans="1:12" x14ac:dyDescent="0.2">
      <c r="A71">
        <v>46977</v>
      </c>
      <c r="B71">
        <v>100</v>
      </c>
      <c r="C71">
        <v>30.067699999999999</v>
      </c>
      <c r="D71">
        <v>90</v>
      </c>
      <c r="E71">
        <v>33.729100000000003</v>
      </c>
      <c r="F71">
        <v>95</v>
      </c>
      <c r="G71">
        <v>31.715299999999999</v>
      </c>
      <c r="H71">
        <v>247</v>
      </c>
      <c r="I71">
        <v>700</v>
      </c>
      <c r="J71">
        <v>6250</v>
      </c>
      <c r="K71">
        <v>10</v>
      </c>
      <c r="L71">
        <v>10</v>
      </c>
    </row>
    <row r="72" spans="1:12" x14ac:dyDescent="0.2">
      <c r="A72">
        <v>46978</v>
      </c>
      <c r="B72">
        <v>124</v>
      </c>
      <c r="C72">
        <v>27.085599999999999</v>
      </c>
      <c r="D72">
        <v>106</v>
      </c>
      <c r="E72">
        <v>31.837199999999999</v>
      </c>
      <c r="F72">
        <v>115</v>
      </c>
      <c r="G72">
        <v>29.223800000000001</v>
      </c>
      <c r="H72">
        <v>320</v>
      </c>
      <c r="I72">
        <v>650</v>
      </c>
      <c r="J72">
        <v>6500</v>
      </c>
      <c r="K72">
        <v>10</v>
      </c>
      <c r="L72">
        <v>10</v>
      </c>
    </row>
    <row r="73" spans="1:12" x14ac:dyDescent="0.2">
      <c r="A73">
        <v>46979</v>
      </c>
      <c r="B73">
        <v>119</v>
      </c>
      <c r="C73">
        <v>27.085599999999999</v>
      </c>
      <c r="D73">
        <v>102</v>
      </c>
      <c r="E73">
        <v>31.837199999999999</v>
      </c>
      <c r="F73">
        <v>111</v>
      </c>
      <c r="G73">
        <v>29.223800000000001</v>
      </c>
      <c r="H73">
        <v>307</v>
      </c>
      <c r="I73">
        <v>650</v>
      </c>
      <c r="J73">
        <v>6500</v>
      </c>
      <c r="K73">
        <v>10</v>
      </c>
      <c r="L73">
        <v>10</v>
      </c>
    </row>
    <row r="74" spans="1:12" x14ac:dyDescent="0.2">
      <c r="A74">
        <v>46980</v>
      </c>
      <c r="B74">
        <v>118</v>
      </c>
      <c r="C74">
        <v>28.620899999999999</v>
      </c>
      <c r="D74">
        <v>96</v>
      </c>
      <c r="E74">
        <v>35.011200000000002</v>
      </c>
      <c r="F74">
        <v>107</v>
      </c>
      <c r="G74">
        <v>31.496500000000001</v>
      </c>
      <c r="H74">
        <v>297</v>
      </c>
      <c r="I74">
        <v>700</v>
      </c>
      <c r="J74">
        <v>6250</v>
      </c>
      <c r="K74">
        <v>10</v>
      </c>
      <c r="L74">
        <v>10</v>
      </c>
    </row>
    <row r="75" spans="1:12" x14ac:dyDescent="0.2">
      <c r="A75">
        <v>46981</v>
      </c>
      <c r="B75">
        <v>118</v>
      </c>
      <c r="C75">
        <v>28.634499999999999</v>
      </c>
      <c r="D75">
        <v>95</v>
      </c>
      <c r="E75">
        <v>35.432699999999997</v>
      </c>
      <c r="F75">
        <v>106</v>
      </c>
      <c r="G75">
        <v>31.6937</v>
      </c>
      <c r="H75">
        <v>293</v>
      </c>
      <c r="I75">
        <v>700</v>
      </c>
      <c r="J75">
        <v>6250</v>
      </c>
      <c r="K75">
        <v>10</v>
      </c>
      <c r="L75">
        <v>10</v>
      </c>
    </row>
    <row r="76" spans="1:12" x14ac:dyDescent="0.2">
      <c r="A76">
        <v>46982</v>
      </c>
      <c r="B76">
        <v>106</v>
      </c>
      <c r="C76">
        <v>31.801100000000002</v>
      </c>
      <c r="D76">
        <v>91</v>
      </c>
      <c r="E76">
        <v>37.063000000000002</v>
      </c>
      <c r="F76">
        <v>99</v>
      </c>
      <c r="G76">
        <v>34.168999999999997</v>
      </c>
      <c r="H76">
        <v>257</v>
      </c>
      <c r="I76">
        <v>750</v>
      </c>
      <c r="J76">
        <v>6000</v>
      </c>
      <c r="K76">
        <v>10</v>
      </c>
      <c r="L76">
        <v>10</v>
      </c>
    </row>
    <row r="77" spans="1:12" x14ac:dyDescent="0.2">
      <c r="A77">
        <v>46983</v>
      </c>
      <c r="B77">
        <v>106</v>
      </c>
      <c r="C77">
        <v>31.8963</v>
      </c>
      <c r="D77">
        <v>90</v>
      </c>
      <c r="E77">
        <v>37.646500000000003</v>
      </c>
      <c r="F77">
        <v>98</v>
      </c>
      <c r="G77">
        <v>34.483899999999998</v>
      </c>
      <c r="H77">
        <v>254</v>
      </c>
      <c r="I77">
        <v>800</v>
      </c>
      <c r="J77">
        <v>5750</v>
      </c>
      <c r="K77">
        <v>10</v>
      </c>
      <c r="L77">
        <v>10</v>
      </c>
    </row>
    <row r="78" spans="1:12" x14ac:dyDescent="0.2">
      <c r="A78">
        <v>47440</v>
      </c>
      <c r="B78">
        <v>84</v>
      </c>
      <c r="C78">
        <v>40.078600000000002</v>
      </c>
      <c r="D78">
        <v>90</v>
      </c>
      <c r="E78">
        <v>37.506</v>
      </c>
      <c r="F78">
        <v>87</v>
      </c>
      <c r="G78">
        <v>38.920900000000003</v>
      </c>
      <c r="H78">
        <v>296</v>
      </c>
      <c r="I78">
        <v>900</v>
      </c>
      <c r="J78">
        <v>5250</v>
      </c>
      <c r="K78">
        <v>10</v>
      </c>
      <c r="L78">
        <v>9</v>
      </c>
    </row>
    <row r="79" spans="1:12" x14ac:dyDescent="0.2">
      <c r="A79">
        <v>47441</v>
      </c>
      <c r="B79">
        <v>72</v>
      </c>
      <c r="C79">
        <v>47.122799999999998</v>
      </c>
      <c r="D79">
        <v>75</v>
      </c>
      <c r="E79">
        <v>44.863700000000001</v>
      </c>
      <c r="F79">
        <v>73</v>
      </c>
      <c r="G79">
        <v>46.106200000000001</v>
      </c>
      <c r="H79">
        <v>253</v>
      </c>
      <c r="I79">
        <v>1050</v>
      </c>
      <c r="J79">
        <v>4500</v>
      </c>
      <c r="K79">
        <v>10</v>
      </c>
      <c r="L79">
        <v>9</v>
      </c>
    </row>
    <row r="80" spans="1:12" x14ac:dyDescent="0.2">
      <c r="A80">
        <v>47442</v>
      </c>
      <c r="B80">
        <v>62</v>
      </c>
      <c r="C80">
        <v>54.271700000000003</v>
      </c>
      <c r="D80">
        <v>63</v>
      </c>
      <c r="E80">
        <v>53.366</v>
      </c>
      <c r="F80">
        <v>63</v>
      </c>
      <c r="G80">
        <v>53.864100000000001</v>
      </c>
      <c r="H80">
        <v>218</v>
      </c>
      <c r="I80">
        <v>1200</v>
      </c>
      <c r="J80">
        <v>3750</v>
      </c>
      <c r="K80">
        <v>10</v>
      </c>
      <c r="L80">
        <v>9</v>
      </c>
    </row>
    <row r="81" spans="1:12" x14ac:dyDescent="0.2">
      <c r="A81">
        <v>47443</v>
      </c>
      <c r="B81">
        <v>72</v>
      </c>
      <c r="C81">
        <v>47.122799999999998</v>
      </c>
      <c r="D81">
        <v>75</v>
      </c>
      <c r="E81">
        <v>44.863700000000001</v>
      </c>
      <c r="F81">
        <v>73</v>
      </c>
      <c r="G81">
        <v>46.106200000000001</v>
      </c>
      <c r="H81">
        <v>253</v>
      </c>
      <c r="I81">
        <v>1050</v>
      </c>
      <c r="J81">
        <v>4500</v>
      </c>
      <c r="K81">
        <v>10</v>
      </c>
      <c r="L81">
        <v>9</v>
      </c>
    </row>
    <row r="82" spans="1:12" x14ac:dyDescent="0.2">
      <c r="A82">
        <v>47444</v>
      </c>
      <c r="B82">
        <v>62</v>
      </c>
      <c r="C82">
        <v>54.271700000000003</v>
      </c>
      <c r="D82">
        <v>63</v>
      </c>
      <c r="E82">
        <v>53.366</v>
      </c>
      <c r="F82">
        <v>63</v>
      </c>
      <c r="G82">
        <v>53.864100000000001</v>
      </c>
      <c r="H82">
        <v>218</v>
      </c>
      <c r="I82">
        <v>1200</v>
      </c>
      <c r="J82">
        <v>3750</v>
      </c>
      <c r="K82">
        <v>10</v>
      </c>
      <c r="L82">
        <v>9</v>
      </c>
    </row>
    <row r="83" spans="1:12" x14ac:dyDescent="0.2">
      <c r="A83">
        <v>47445</v>
      </c>
      <c r="B83">
        <v>103</v>
      </c>
      <c r="C83">
        <v>32.644100000000002</v>
      </c>
      <c r="D83">
        <v>88</v>
      </c>
      <c r="E83">
        <v>38.366500000000002</v>
      </c>
      <c r="F83">
        <v>96</v>
      </c>
      <c r="G83">
        <v>35.219200000000001</v>
      </c>
      <c r="H83">
        <v>279</v>
      </c>
      <c r="I83">
        <v>800</v>
      </c>
      <c r="J83">
        <v>5750</v>
      </c>
      <c r="K83">
        <v>10</v>
      </c>
      <c r="L83">
        <v>10</v>
      </c>
    </row>
    <row r="84" spans="1:12" x14ac:dyDescent="0.2">
      <c r="A84">
        <v>47446</v>
      </c>
      <c r="B84">
        <v>72</v>
      </c>
      <c r="C84">
        <v>47.113500000000002</v>
      </c>
      <c r="D84">
        <v>62</v>
      </c>
      <c r="E84">
        <v>54.715899999999998</v>
      </c>
      <c r="F84">
        <v>67</v>
      </c>
      <c r="G84">
        <v>50.534599999999998</v>
      </c>
      <c r="H84">
        <v>393</v>
      </c>
      <c r="I84">
        <v>1150</v>
      </c>
      <c r="J84">
        <v>4000</v>
      </c>
      <c r="K84">
        <v>10</v>
      </c>
      <c r="L84">
        <v>9</v>
      </c>
    </row>
    <row r="85" spans="1:12" x14ac:dyDescent="0.2">
      <c r="A85">
        <v>47447</v>
      </c>
      <c r="B85">
        <v>105</v>
      </c>
      <c r="C85">
        <v>32</v>
      </c>
      <c r="D85">
        <v>89</v>
      </c>
      <c r="E85">
        <v>38</v>
      </c>
      <c r="F85">
        <v>97</v>
      </c>
      <c r="G85">
        <v>35</v>
      </c>
      <c r="H85">
        <v>282</v>
      </c>
      <c r="I85">
        <v>800</v>
      </c>
      <c r="J85">
        <v>5750</v>
      </c>
      <c r="K85">
        <v>10</v>
      </c>
      <c r="L85">
        <v>10</v>
      </c>
    </row>
    <row r="86" spans="1:12" x14ac:dyDescent="0.2">
      <c r="A86">
        <v>47448</v>
      </c>
      <c r="B86">
        <v>125</v>
      </c>
      <c r="C86">
        <v>27</v>
      </c>
      <c r="D86">
        <v>99</v>
      </c>
      <c r="E86">
        <v>34</v>
      </c>
      <c r="F86">
        <v>112</v>
      </c>
      <c r="G86">
        <v>30</v>
      </c>
      <c r="H86">
        <v>294</v>
      </c>
      <c r="I86">
        <v>700</v>
      </c>
      <c r="J86">
        <v>6250</v>
      </c>
      <c r="K86">
        <v>10</v>
      </c>
      <c r="L86">
        <v>10</v>
      </c>
    </row>
    <row r="87" spans="1:12" x14ac:dyDescent="0.2">
      <c r="A87">
        <v>47449</v>
      </c>
      <c r="B87">
        <v>129</v>
      </c>
      <c r="C87">
        <v>26.168500000000002</v>
      </c>
      <c r="D87">
        <v>103</v>
      </c>
      <c r="E87">
        <v>32.644100000000002</v>
      </c>
      <c r="F87">
        <v>116</v>
      </c>
      <c r="G87">
        <v>29.0825</v>
      </c>
      <c r="H87">
        <v>261</v>
      </c>
      <c r="I87">
        <v>650</v>
      </c>
      <c r="J87">
        <v>6500</v>
      </c>
      <c r="K87">
        <v>10</v>
      </c>
      <c r="L87">
        <v>10</v>
      </c>
    </row>
    <row r="88" spans="1:12" x14ac:dyDescent="0.2">
      <c r="A88">
        <v>47450</v>
      </c>
      <c r="B88">
        <v>100</v>
      </c>
      <c r="C88">
        <v>34</v>
      </c>
      <c r="D88">
        <v>78</v>
      </c>
      <c r="E88">
        <v>43</v>
      </c>
      <c r="F88">
        <v>89</v>
      </c>
      <c r="G88">
        <v>38</v>
      </c>
      <c r="H88">
        <v>304</v>
      </c>
      <c r="I88">
        <v>850</v>
      </c>
      <c r="J88">
        <v>5500</v>
      </c>
      <c r="K88">
        <v>10</v>
      </c>
      <c r="L88">
        <v>9</v>
      </c>
    </row>
    <row r="89" spans="1:12" x14ac:dyDescent="0.2">
      <c r="A89">
        <v>47451</v>
      </c>
      <c r="B89">
        <v>99</v>
      </c>
      <c r="C89">
        <v>34</v>
      </c>
      <c r="D89">
        <v>77</v>
      </c>
      <c r="E89">
        <v>44</v>
      </c>
      <c r="F89">
        <v>88</v>
      </c>
      <c r="G89">
        <v>38</v>
      </c>
      <c r="H89">
        <v>230</v>
      </c>
      <c r="I89">
        <v>850</v>
      </c>
      <c r="J89">
        <v>5500</v>
      </c>
      <c r="K89">
        <v>10</v>
      </c>
      <c r="L89">
        <v>9</v>
      </c>
    </row>
    <row r="90" spans="1:12" x14ac:dyDescent="0.2">
      <c r="A90">
        <v>47452</v>
      </c>
      <c r="B90">
        <v>91</v>
      </c>
      <c r="C90">
        <v>37</v>
      </c>
      <c r="D90">
        <v>75</v>
      </c>
      <c r="E90">
        <v>45</v>
      </c>
      <c r="F90">
        <v>83</v>
      </c>
      <c r="G90">
        <v>41</v>
      </c>
      <c r="H90">
        <v>280</v>
      </c>
      <c r="I90">
        <v>900</v>
      </c>
      <c r="J90">
        <v>5250</v>
      </c>
      <c r="K90">
        <v>10</v>
      </c>
      <c r="L90">
        <v>9</v>
      </c>
    </row>
    <row r="91" spans="1:12" x14ac:dyDescent="0.2">
      <c r="A91">
        <v>47453</v>
      </c>
      <c r="B91">
        <v>88</v>
      </c>
      <c r="C91">
        <v>38</v>
      </c>
      <c r="D91">
        <v>72</v>
      </c>
      <c r="E91">
        <v>47</v>
      </c>
      <c r="F91">
        <v>80</v>
      </c>
      <c r="G91">
        <v>42</v>
      </c>
      <c r="H91">
        <v>270</v>
      </c>
      <c r="I91">
        <v>950</v>
      </c>
      <c r="J91">
        <v>5000</v>
      </c>
      <c r="K91">
        <v>10</v>
      </c>
      <c r="L91">
        <v>9</v>
      </c>
    </row>
    <row r="92" spans="1:12" x14ac:dyDescent="0.2">
      <c r="A92">
        <v>47454</v>
      </c>
      <c r="B92">
        <v>140</v>
      </c>
      <c r="C92">
        <v>24.048400000000001</v>
      </c>
      <c r="D92">
        <v>134</v>
      </c>
      <c r="E92">
        <v>25.2272</v>
      </c>
      <c r="F92">
        <v>137</v>
      </c>
      <c r="G92">
        <v>24.578800000000001</v>
      </c>
      <c r="H92">
        <v>419</v>
      </c>
      <c r="I92">
        <v>550</v>
      </c>
      <c r="J92">
        <v>7000</v>
      </c>
      <c r="K92">
        <v>10</v>
      </c>
      <c r="L92">
        <v>10</v>
      </c>
    </row>
    <row r="93" spans="1:12" x14ac:dyDescent="0.2">
      <c r="A93">
        <v>47455</v>
      </c>
      <c r="B93">
        <v>134</v>
      </c>
      <c r="C93">
        <v>25.1861</v>
      </c>
      <c r="D93">
        <v>126</v>
      </c>
      <c r="E93">
        <v>26.835000000000001</v>
      </c>
      <c r="F93">
        <v>130</v>
      </c>
      <c r="G93">
        <v>25.928100000000001</v>
      </c>
      <c r="H93">
        <v>394</v>
      </c>
      <c r="I93">
        <v>600</v>
      </c>
      <c r="J93">
        <v>6750</v>
      </c>
      <c r="K93">
        <v>10</v>
      </c>
      <c r="L93">
        <v>10</v>
      </c>
    </row>
    <row r="94" spans="1:12" x14ac:dyDescent="0.2">
      <c r="A94">
        <v>47456</v>
      </c>
      <c r="B94">
        <v>108</v>
      </c>
      <c r="C94">
        <v>31.2196</v>
      </c>
      <c r="D94">
        <v>101</v>
      </c>
      <c r="E94">
        <v>33.247399999999999</v>
      </c>
      <c r="F94">
        <v>105</v>
      </c>
      <c r="G94">
        <v>32.132100000000001</v>
      </c>
      <c r="H94">
        <v>427</v>
      </c>
      <c r="I94">
        <v>700</v>
      </c>
      <c r="J94">
        <v>6250</v>
      </c>
      <c r="K94">
        <v>10</v>
      </c>
      <c r="L94">
        <v>10</v>
      </c>
    </row>
    <row r="95" spans="1:12" x14ac:dyDescent="0.2">
      <c r="A95">
        <v>47457</v>
      </c>
      <c r="B95">
        <v>73</v>
      </c>
      <c r="C95">
        <v>46</v>
      </c>
      <c r="D95">
        <v>74</v>
      </c>
      <c r="E95">
        <v>46</v>
      </c>
      <c r="F95">
        <v>73</v>
      </c>
      <c r="G95">
        <v>46</v>
      </c>
      <c r="H95">
        <v>230</v>
      </c>
      <c r="I95">
        <v>1050</v>
      </c>
      <c r="J95">
        <v>4500</v>
      </c>
      <c r="K95">
        <v>10</v>
      </c>
      <c r="L95">
        <v>9</v>
      </c>
    </row>
    <row r="96" spans="1:12" x14ac:dyDescent="0.2">
      <c r="A96">
        <v>47458</v>
      </c>
      <c r="B96">
        <v>86</v>
      </c>
      <c r="C96">
        <v>39</v>
      </c>
      <c r="D96">
        <v>96</v>
      </c>
      <c r="E96">
        <v>35</v>
      </c>
      <c r="F96">
        <v>90</v>
      </c>
      <c r="G96">
        <v>37</v>
      </c>
      <c r="H96">
        <v>280</v>
      </c>
      <c r="I96">
        <v>850</v>
      </c>
      <c r="J96">
        <v>5500</v>
      </c>
      <c r="K96">
        <v>10</v>
      </c>
      <c r="L96">
        <v>9</v>
      </c>
    </row>
    <row r="97" spans="1:12" x14ac:dyDescent="0.2">
      <c r="A97">
        <v>47459</v>
      </c>
      <c r="B97">
        <v>98</v>
      </c>
      <c r="C97">
        <v>35</v>
      </c>
      <c r="D97">
        <v>94</v>
      </c>
      <c r="E97">
        <v>36</v>
      </c>
      <c r="F97">
        <v>96</v>
      </c>
      <c r="G97">
        <v>34.649099999999997</v>
      </c>
      <c r="H97">
        <v>298</v>
      </c>
      <c r="I97">
        <v>800</v>
      </c>
      <c r="J97">
        <v>5750</v>
      </c>
      <c r="K97">
        <v>10</v>
      </c>
      <c r="L97">
        <v>10</v>
      </c>
    </row>
    <row r="98" spans="1:12" x14ac:dyDescent="0.2">
      <c r="A98">
        <v>47460</v>
      </c>
      <c r="B98">
        <v>98</v>
      </c>
      <c r="C98">
        <v>35</v>
      </c>
      <c r="D98">
        <v>94</v>
      </c>
      <c r="E98">
        <v>36</v>
      </c>
      <c r="F98">
        <v>96</v>
      </c>
      <c r="G98">
        <v>34.649099999999997</v>
      </c>
      <c r="H98">
        <v>298</v>
      </c>
      <c r="I98">
        <v>800</v>
      </c>
      <c r="J98">
        <v>5750</v>
      </c>
      <c r="K98">
        <v>10</v>
      </c>
      <c r="L98">
        <v>10</v>
      </c>
    </row>
    <row r="99" spans="1:12" x14ac:dyDescent="0.2">
      <c r="A99">
        <v>47461</v>
      </c>
      <c r="B99">
        <v>79</v>
      </c>
      <c r="C99">
        <v>41.606999999999999</v>
      </c>
      <c r="D99">
        <v>85</v>
      </c>
      <c r="E99">
        <v>38.709899999999998</v>
      </c>
      <c r="F99">
        <v>82</v>
      </c>
      <c r="G99">
        <v>41</v>
      </c>
      <c r="H99">
        <v>305</v>
      </c>
      <c r="I99">
        <v>900</v>
      </c>
      <c r="J99">
        <v>5250</v>
      </c>
      <c r="K99">
        <v>10</v>
      </c>
      <c r="L99">
        <v>9</v>
      </c>
    </row>
    <row r="100" spans="1:12" x14ac:dyDescent="0.2">
      <c r="A100">
        <v>47462</v>
      </c>
      <c r="B100">
        <v>93</v>
      </c>
      <c r="C100">
        <v>35.984999999999999</v>
      </c>
      <c r="D100">
        <v>98</v>
      </c>
      <c r="E100">
        <v>34.095300000000002</v>
      </c>
      <c r="F100">
        <v>95</v>
      </c>
      <c r="G100">
        <v>35.134599999999999</v>
      </c>
      <c r="H100">
        <v>345</v>
      </c>
      <c r="I100">
        <v>800</v>
      </c>
      <c r="J100">
        <v>5750</v>
      </c>
      <c r="K100">
        <v>10</v>
      </c>
      <c r="L100">
        <v>10</v>
      </c>
    </row>
    <row r="101" spans="1:12" x14ac:dyDescent="0.2">
      <c r="A101">
        <v>47463</v>
      </c>
      <c r="B101">
        <v>95</v>
      </c>
      <c r="C101">
        <v>36</v>
      </c>
      <c r="D101">
        <v>98</v>
      </c>
      <c r="E101">
        <v>33.835700000000003</v>
      </c>
      <c r="F101">
        <v>96</v>
      </c>
      <c r="G101">
        <v>35</v>
      </c>
      <c r="H101">
        <v>352</v>
      </c>
      <c r="I101">
        <v>800</v>
      </c>
      <c r="J101">
        <v>5750</v>
      </c>
      <c r="K101">
        <v>10</v>
      </c>
      <c r="L101">
        <v>10</v>
      </c>
    </row>
    <row r="102" spans="1:12" x14ac:dyDescent="0.2">
      <c r="A102">
        <v>47464</v>
      </c>
      <c r="B102">
        <v>95</v>
      </c>
      <c r="C102">
        <v>36</v>
      </c>
      <c r="D102">
        <v>98</v>
      </c>
      <c r="E102">
        <v>34.261899999999997</v>
      </c>
      <c r="F102">
        <v>96</v>
      </c>
      <c r="G102">
        <v>34.896799999999999</v>
      </c>
      <c r="H102">
        <v>345</v>
      </c>
      <c r="I102">
        <v>800</v>
      </c>
      <c r="J102">
        <v>5750</v>
      </c>
      <c r="K102">
        <v>10</v>
      </c>
      <c r="L102">
        <v>10</v>
      </c>
    </row>
    <row r="103" spans="1:12" x14ac:dyDescent="0.2">
      <c r="A103">
        <v>47465</v>
      </c>
      <c r="B103">
        <v>75</v>
      </c>
      <c r="C103">
        <v>45</v>
      </c>
      <c r="D103">
        <v>77</v>
      </c>
      <c r="E103">
        <v>44</v>
      </c>
      <c r="F103">
        <v>76</v>
      </c>
      <c r="G103">
        <v>44</v>
      </c>
      <c r="H103">
        <v>280</v>
      </c>
      <c r="I103">
        <v>1000</v>
      </c>
      <c r="J103">
        <v>4750</v>
      </c>
      <c r="K103">
        <v>10</v>
      </c>
      <c r="L103">
        <v>9</v>
      </c>
    </row>
    <row r="104" spans="1:12" x14ac:dyDescent="0.2">
      <c r="A104">
        <v>47466</v>
      </c>
      <c r="B104">
        <v>79</v>
      </c>
      <c r="C104">
        <v>42.648400000000002</v>
      </c>
      <c r="D104">
        <v>81</v>
      </c>
      <c r="E104">
        <v>41.833199999999998</v>
      </c>
      <c r="F104">
        <v>80</v>
      </c>
      <c r="G104">
        <v>42.281500000000001</v>
      </c>
      <c r="H104">
        <v>235</v>
      </c>
      <c r="I104">
        <v>950</v>
      </c>
      <c r="J104">
        <v>5000</v>
      </c>
      <c r="K104">
        <v>10</v>
      </c>
      <c r="L104">
        <v>9</v>
      </c>
    </row>
    <row r="105" spans="1:12" x14ac:dyDescent="0.2">
      <c r="A105">
        <v>47467</v>
      </c>
      <c r="B105">
        <v>82</v>
      </c>
      <c r="C105">
        <v>41</v>
      </c>
      <c r="D105">
        <v>82</v>
      </c>
      <c r="E105">
        <v>41</v>
      </c>
      <c r="F105">
        <v>82</v>
      </c>
      <c r="G105">
        <v>41</v>
      </c>
      <c r="H105">
        <v>206</v>
      </c>
      <c r="I105">
        <v>900</v>
      </c>
      <c r="J105">
        <v>5250</v>
      </c>
      <c r="K105">
        <v>10</v>
      </c>
      <c r="L105">
        <v>9</v>
      </c>
    </row>
    <row r="106" spans="1:12" x14ac:dyDescent="0.2">
      <c r="A106">
        <v>47468</v>
      </c>
      <c r="B106">
        <v>83</v>
      </c>
      <c r="C106">
        <v>40.462200000000003</v>
      </c>
      <c r="D106">
        <v>82</v>
      </c>
      <c r="E106">
        <v>40.978700000000003</v>
      </c>
      <c r="F106">
        <v>83</v>
      </c>
      <c r="G106">
        <v>40.694600000000001</v>
      </c>
      <c r="H106">
        <v>246</v>
      </c>
      <c r="I106">
        <v>900</v>
      </c>
      <c r="J106">
        <v>5250</v>
      </c>
      <c r="K106">
        <v>10</v>
      </c>
      <c r="L106">
        <v>9</v>
      </c>
    </row>
    <row r="107" spans="1:12" x14ac:dyDescent="0.2">
      <c r="A107">
        <v>47469</v>
      </c>
      <c r="B107">
        <v>80</v>
      </c>
      <c r="C107">
        <v>41.979100000000003</v>
      </c>
      <c r="D107">
        <v>80</v>
      </c>
      <c r="E107">
        <v>42.236800000000002</v>
      </c>
      <c r="F107">
        <v>80</v>
      </c>
      <c r="G107">
        <v>42.095100000000002</v>
      </c>
      <c r="H107">
        <v>233</v>
      </c>
      <c r="I107">
        <v>950</v>
      </c>
      <c r="J107">
        <v>5000</v>
      </c>
      <c r="K107">
        <v>10</v>
      </c>
      <c r="L107">
        <v>9</v>
      </c>
    </row>
    <row r="108" spans="1:12" x14ac:dyDescent="0.2">
      <c r="A108">
        <v>47470</v>
      </c>
      <c r="B108">
        <v>78</v>
      </c>
      <c r="C108">
        <v>43.417499999999997</v>
      </c>
      <c r="D108">
        <v>88</v>
      </c>
      <c r="E108">
        <v>38.458500000000001</v>
      </c>
      <c r="F108">
        <v>82</v>
      </c>
      <c r="G108">
        <v>41.185899999999997</v>
      </c>
      <c r="H108">
        <v>242</v>
      </c>
      <c r="I108">
        <v>950</v>
      </c>
      <c r="J108">
        <v>5000</v>
      </c>
      <c r="K108">
        <v>10</v>
      </c>
      <c r="L108">
        <v>9</v>
      </c>
    </row>
    <row r="109" spans="1:12" x14ac:dyDescent="0.2">
      <c r="A109">
        <v>47471</v>
      </c>
      <c r="B109">
        <v>79</v>
      </c>
      <c r="C109">
        <v>42.535299999999999</v>
      </c>
      <c r="D109">
        <v>88</v>
      </c>
      <c r="E109">
        <v>38.397100000000002</v>
      </c>
      <c r="F109">
        <v>83</v>
      </c>
      <c r="G109">
        <v>40.673099999999998</v>
      </c>
      <c r="H109">
        <v>208</v>
      </c>
      <c r="I109">
        <v>900</v>
      </c>
      <c r="J109">
        <v>5250</v>
      </c>
      <c r="K109">
        <v>10</v>
      </c>
      <c r="L109">
        <v>9</v>
      </c>
    </row>
    <row r="110" spans="1:12" x14ac:dyDescent="0.2">
      <c r="A110">
        <v>47472</v>
      </c>
      <c r="B110">
        <v>81</v>
      </c>
      <c r="C110">
        <v>41.437199999999997</v>
      </c>
      <c r="D110">
        <v>80</v>
      </c>
      <c r="E110">
        <v>42.273899999999998</v>
      </c>
      <c r="F110">
        <v>81</v>
      </c>
      <c r="G110">
        <v>41.813699999999997</v>
      </c>
      <c r="H110">
        <v>238</v>
      </c>
      <c r="I110">
        <v>950</v>
      </c>
      <c r="J110">
        <v>5000</v>
      </c>
      <c r="K110">
        <v>10</v>
      </c>
      <c r="L110">
        <v>9</v>
      </c>
    </row>
    <row r="111" spans="1:12" x14ac:dyDescent="0.2">
      <c r="A111">
        <v>47473</v>
      </c>
      <c r="B111">
        <v>76</v>
      </c>
      <c r="C111">
        <v>43.852499999999999</v>
      </c>
      <c r="D111">
        <v>74</v>
      </c>
      <c r="E111">
        <v>46</v>
      </c>
      <c r="F111">
        <v>75</v>
      </c>
      <c r="G111">
        <v>44.5214</v>
      </c>
      <c r="H111">
        <v>222</v>
      </c>
      <c r="I111">
        <v>1000</v>
      </c>
      <c r="J111">
        <v>4750</v>
      </c>
      <c r="K111">
        <v>10</v>
      </c>
      <c r="L111">
        <v>9</v>
      </c>
    </row>
    <row r="112" spans="1:12" x14ac:dyDescent="0.2">
      <c r="A112">
        <v>47474</v>
      </c>
      <c r="B112">
        <v>80</v>
      </c>
      <c r="C112">
        <v>42.125999999999998</v>
      </c>
      <c r="D112">
        <v>80</v>
      </c>
      <c r="E112">
        <v>41.869599999999998</v>
      </c>
      <c r="F112">
        <v>80</v>
      </c>
      <c r="G112">
        <v>42.010599999999997</v>
      </c>
      <c r="H112">
        <v>235</v>
      </c>
      <c r="I112">
        <v>950</v>
      </c>
      <c r="J112">
        <v>5000</v>
      </c>
      <c r="K112">
        <v>10</v>
      </c>
      <c r="L112">
        <v>9</v>
      </c>
    </row>
    <row r="113" spans="1:12" x14ac:dyDescent="0.2">
      <c r="A113">
        <v>47475</v>
      </c>
      <c r="B113">
        <v>80</v>
      </c>
      <c r="C113">
        <v>42</v>
      </c>
      <c r="D113">
        <v>78</v>
      </c>
      <c r="E113">
        <v>43</v>
      </c>
      <c r="F113">
        <v>79</v>
      </c>
      <c r="G113">
        <v>43</v>
      </c>
      <c r="H113">
        <v>233</v>
      </c>
      <c r="I113">
        <v>950</v>
      </c>
      <c r="J113">
        <v>5000</v>
      </c>
      <c r="K113">
        <v>10</v>
      </c>
      <c r="L113">
        <v>9</v>
      </c>
    </row>
    <row r="114" spans="1:12" x14ac:dyDescent="0.2">
      <c r="A114">
        <v>47476</v>
      </c>
      <c r="B114">
        <v>76</v>
      </c>
      <c r="C114">
        <v>43.852499999999999</v>
      </c>
      <c r="D114">
        <v>74</v>
      </c>
      <c r="E114">
        <v>46</v>
      </c>
      <c r="F114">
        <v>75</v>
      </c>
      <c r="G114">
        <v>44.5214</v>
      </c>
      <c r="H114">
        <v>222</v>
      </c>
      <c r="I114">
        <v>1000</v>
      </c>
      <c r="J114">
        <v>4750</v>
      </c>
      <c r="K114">
        <v>10</v>
      </c>
      <c r="L114">
        <v>9</v>
      </c>
    </row>
    <row r="115" spans="1:12" x14ac:dyDescent="0.2">
      <c r="A115">
        <v>47477</v>
      </c>
      <c r="B115">
        <v>65</v>
      </c>
      <c r="C115">
        <v>51.518900000000002</v>
      </c>
      <c r="D115">
        <v>60</v>
      </c>
      <c r="E115">
        <v>56.360900000000001</v>
      </c>
      <c r="F115">
        <v>63</v>
      </c>
      <c r="G115">
        <v>53.697800000000001</v>
      </c>
      <c r="H115">
        <v>274</v>
      </c>
      <c r="I115">
        <v>1200</v>
      </c>
      <c r="J115">
        <v>3750</v>
      </c>
      <c r="K115">
        <v>10</v>
      </c>
      <c r="L115">
        <v>9</v>
      </c>
    </row>
    <row r="116" spans="1:12" x14ac:dyDescent="0.2">
      <c r="A116">
        <v>47478</v>
      </c>
      <c r="B116">
        <v>74</v>
      </c>
      <c r="C116">
        <v>45.6188</v>
      </c>
      <c r="D116">
        <v>84</v>
      </c>
      <c r="E116">
        <v>40.171799999999998</v>
      </c>
      <c r="F116">
        <v>78</v>
      </c>
      <c r="G116">
        <v>43.1676</v>
      </c>
      <c r="H116">
        <v>280</v>
      </c>
      <c r="I116">
        <v>950</v>
      </c>
      <c r="J116">
        <v>5000</v>
      </c>
      <c r="K116">
        <v>10</v>
      </c>
      <c r="L116">
        <v>9</v>
      </c>
    </row>
    <row r="117" spans="1:12" x14ac:dyDescent="0.2">
      <c r="A117">
        <v>47479</v>
      </c>
      <c r="B117">
        <v>71</v>
      </c>
      <c r="C117">
        <v>47.761699999999998</v>
      </c>
      <c r="D117">
        <v>77</v>
      </c>
      <c r="E117">
        <v>43.576799999999999</v>
      </c>
      <c r="F117">
        <v>73</v>
      </c>
      <c r="G117">
        <v>45.878500000000003</v>
      </c>
      <c r="H117">
        <v>264</v>
      </c>
      <c r="I117">
        <v>1050</v>
      </c>
      <c r="J117">
        <v>4500</v>
      </c>
      <c r="K117">
        <v>10</v>
      </c>
      <c r="L117">
        <v>9</v>
      </c>
    </row>
    <row r="118" spans="1:12" x14ac:dyDescent="0.2">
      <c r="A118">
        <v>47480</v>
      </c>
      <c r="B118">
        <v>77</v>
      </c>
      <c r="C118">
        <v>43.494</v>
      </c>
      <c r="D118">
        <v>86</v>
      </c>
      <c r="E118">
        <v>39.007399999999997</v>
      </c>
      <c r="F118">
        <v>81</v>
      </c>
      <c r="G118">
        <v>41.475000000000001</v>
      </c>
      <c r="H118">
        <v>291</v>
      </c>
      <c r="I118">
        <v>950</v>
      </c>
      <c r="J118">
        <v>5000</v>
      </c>
      <c r="K118">
        <v>10</v>
      </c>
      <c r="L118">
        <v>9</v>
      </c>
    </row>
    <row r="119" spans="1:12" x14ac:dyDescent="0.2">
      <c r="A119">
        <v>47481</v>
      </c>
      <c r="B119">
        <v>71</v>
      </c>
      <c r="C119">
        <v>47.761699999999998</v>
      </c>
      <c r="D119">
        <v>79</v>
      </c>
      <c r="E119">
        <v>42.642800000000001</v>
      </c>
      <c r="F119">
        <v>74</v>
      </c>
      <c r="G119">
        <v>45.458100000000002</v>
      </c>
      <c r="H119">
        <v>266</v>
      </c>
      <c r="I119">
        <v>1000</v>
      </c>
      <c r="J119">
        <v>4750</v>
      </c>
      <c r="K119">
        <v>10</v>
      </c>
      <c r="L119">
        <v>9</v>
      </c>
    </row>
    <row r="120" spans="1:12" x14ac:dyDescent="0.2">
      <c r="A120">
        <v>47482</v>
      </c>
      <c r="B120">
        <v>114</v>
      </c>
      <c r="C120">
        <v>30</v>
      </c>
      <c r="D120">
        <v>94</v>
      </c>
      <c r="E120">
        <v>36</v>
      </c>
      <c r="F120">
        <v>104</v>
      </c>
      <c r="G120">
        <v>32</v>
      </c>
      <c r="H120">
        <v>227</v>
      </c>
      <c r="I120">
        <v>700</v>
      </c>
      <c r="J120">
        <v>6250</v>
      </c>
      <c r="K120">
        <v>10</v>
      </c>
      <c r="L120">
        <v>10</v>
      </c>
    </row>
    <row r="121" spans="1:12" x14ac:dyDescent="0.2">
      <c r="A121">
        <v>47483</v>
      </c>
      <c r="B121">
        <v>111</v>
      </c>
      <c r="C121">
        <v>30</v>
      </c>
      <c r="D121">
        <v>93</v>
      </c>
      <c r="E121">
        <v>36</v>
      </c>
      <c r="F121">
        <v>102</v>
      </c>
      <c r="G121">
        <v>33</v>
      </c>
      <c r="H121">
        <v>222</v>
      </c>
      <c r="I121">
        <v>750</v>
      </c>
      <c r="J121">
        <v>6000</v>
      </c>
      <c r="K121">
        <v>10</v>
      </c>
      <c r="L121">
        <v>10</v>
      </c>
    </row>
    <row r="122" spans="1:12" x14ac:dyDescent="0.2">
      <c r="A122">
        <v>47484</v>
      </c>
      <c r="B122">
        <v>122</v>
      </c>
      <c r="C122">
        <v>27.514299999999999</v>
      </c>
      <c r="D122">
        <v>104</v>
      </c>
      <c r="E122">
        <v>32.555799999999998</v>
      </c>
      <c r="F122">
        <v>113</v>
      </c>
      <c r="G122">
        <v>29.783000000000001</v>
      </c>
      <c r="H122">
        <v>291</v>
      </c>
      <c r="I122">
        <v>650</v>
      </c>
      <c r="J122">
        <v>6500</v>
      </c>
      <c r="K122">
        <v>10</v>
      </c>
      <c r="L122">
        <v>10</v>
      </c>
    </row>
    <row r="123" spans="1:12" x14ac:dyDescent="0.2">
      <c r="A123">
        <v>47485</v>
      </c>
      <c r="B123">
        <v>108</v>
      </c>
      <c r="C123">
        <v>31.1449</v>
      </c>
      <c r="D123">
        <v>96</v>
      </c>
      <c r="E123">
        <v>35.197400000000002</v>
      </c>
      <c r="F123">
        <v>102</v>
      </c>
      <c r="G123">
        <v>32.968499999999999</v>
      </c>
      <c r="H123">
        <v>263</v>
      </c>
      <c r="I123">
        <v>750</v>
      </c>
      <c r="J123">
        <v>6000</v>
      </c>
      <c r="K123">
        <v>10</v>
      </c>
      <c r="L123">
        <v>10</v>
      </c>
    </row>
    <row r="124" spans="1:12" x14ac:dyDescent="0.2">
      <c r="A124">
        <v>47486</v>
      </c>
      <c r="B124">
        <v>108</v>
      </c>
      <c r="C124">
        <v>31.1449</v>
      </c>
      <c r="D124">
        <v>96</v>
      </c>
      <c r="E124">
        <v>35.197400000000002</v>
      </c>
      <c r="F124">
        <v>102</v>
      </c>
      <c r="G124">
        <v>32.968499999999999</v>
      </c>
      <c r="H124">
        <v>263</v>
      </c>
      <c r="I124">
        <v>750</v>
      </c>
      <c r="J124">
        <v>6000</v>
      </c>
      <c r="K124">
        <v>10</v>
      </c>
      <c r="L124">
        <v>10</v>
      </c>
    </row>
    <row r="125" spans="1:12" x14ac:dyDescent="0.2">
      <c r="A125">
        <v>47487</v>
      </c>
      <c r="B125">
        <v>79</v>
      </c>
      <c r="C125">
        <v>42.791800000000002</v>
      </c>
      <c r="D125">
        <v>71</v>
      </c>
      <c r="E125">
        <v>47.457599999999999</v>
      </c>
      <c r="F125">
        <v>75</v>
      </c>
      <c r="G125">
        <v>44.891399999999997</v>
      </c>
      <c r="H125">
        <v>330</v>
      </c>
      <c r="I125">
        <v>1000</v>
      </c>
      <c r="J125">
        <v>4750</v>
      </c>
      <c r="K125">
        <v>10</v>
      </c>
      <c r="L125">
        <v>9</v>
      </c>
    </row>
    <row r="126" spans="1:12" x14ac:dyDescent="0.2">
      <c r="A126">
        <v>47488</v>
      </c>
      <c r="B126">
        <v>71</v>
      </c>
      <c r="C126">
        <v>47.2423</v>
      </c>
      <c r="D126">
        <v>66</v>
      </c>
      <c r="E126">
        <v>51.328099999999999</v>
      </c>
      <c r="F126">
        <v>69</v>
      </c>
      <c r="G126">
        <v>49.0809</v>
      </c>
      <c r="H126">
        <v>291</v>
      </c>
      <c r="I126">
        <v>1100</v>
      </c>
      <c r="J126">
        <v>4250</v>
      </c>
      <c r="K126">
        <v>10</v>
      </c>
      <c r="L126">
        <v>9</v>
      </c>
    </row>
    <row r="127" spans="1:12" x14ac:dyDescent="0.2">
      <c r="A127">
        <v>47808</v>
      </c>
      <c r="B127">
        <v>94</v>
      </c>
      <c r="C127">
        <v>35.905999999999999</v>
      </c>
      <c r="D127">
        <v>80</v>
      </c>
      <c r="E127">
        <v>41.942500000000003</v>
      </c>
      <c r="F127">
        <v>87</v>
      </c>
      <c r="G127">
        <v>38.622500000000002</v>
      </c>
      <c r="H127">
        <v>304</v>
      </c>
      <c r="I127">
        <v>850</v>
      </c>
      <c r="J127">
        <v>5500</v>
      </c>
      <c r="K127">
        <v>10</v>
      </c>
      <c r="L127">
        <v>9</v>
      </c>
    </row>
    <row r="128" spans="1:12" x14ac:dyDescent="0.2">
      <c r="A128">
        <v>47809</v>
      </c>
      <c r="B128">
        <v>96</v>
      </c>
      <c r="C128">
        <v>35.0182</v>
      </c>
      <c r="D128">
        <v>83</v>
      </c>
      <c r="E128">
        <v>40.394300000000001</v>
      </c>
      <c r="F128">
        <v>90</v>
      </c>
      <c r="G128">
        <v>37.437399999999997</v>
      </c>
      <c r="H128">
        <v>313</v>
      </c>
      <c r="I128">
        <v>850</v>
      </c>
      <c r="J128">
        <v>5500</v>
      </c>
      <c r="K128">
        <v>10</v>
      </c>
      <c r="L128">
        <v>9</v>
      </c>
    </row>
    <row r="129" spans="1:12" x14ac:dyDescent="0.2">
      <c r="A129">
        <v>47810</v>
      </c>
      <c r="B129">
        <v>107</v>
      </c>
      <c r="C129">
        <v>31.462800000000001</v>
      </c>
      <c r="D129">
        <v>92</v>
      </c>
      <c r="E129">
        <v>36.5015</v>
      </c>
      <c r="F129">
        <v>100</v>
      </c>
      <c r="G129">
        <v>33.730200000000004</v>
      </c>
      <c r="H129">
        <v>258</v>
      </c>
      <c r="I129">
        <v>750</v>
      </c>
      <c r="J129">
        <v>6000</v>
      </c>
      <c r="K129">
        <v>10</v>
      </c>
      <c r="L129">
        <v>10</v>
      </c>
    </row>
    <row r="130" spans="1:12" x14ac:dyDescent="0.2">
      <c r="A130">
        <v>47811</v>
      </c>
      <c r="B130">
        <v>107</v>
      </c>
      <c r="C130">
        <v>31.462800000000001</v>
      </c>
      <c r="D130">
        <v>92</v>
      </c>
      <c r="E130">
        <v>36.5015</v>
      </c>
      <c r="F130">
        <v>100</v>
      </c>
      <c r="G130">
        <v>33.730200000000004</v>
      </c>
      <c r="H130">
        <v>258</v>
      </c>
      <c r="I130">
        <v>750</v>
      </c>
      <c r="J130">
        <v>6000</v>
      </c>
      <c r="K130">
        <v>10</v>
      </c>
      <c r="L130">
        <v>10</v>
      </c>
    </row>
    <row r="131" spans="1:12" x14ac:dyDescent="0.2">
      <c r="A131">
        <v>47812</v>
      </c>
      <c r="B131">
        <v>96</v>
      </c>
      <c r="C131">
        <v>35.094799999999999</v>
      </c>
      <c r="D131">
        <v>81</v>
      </c>
      <c r="E131">
        <v>41.508600000000001</v>
      </c>
      <c r="F131">
        <v>89</v>
      </c>
      <c r="G131">
        <v>37.981000000000002</v>
      </c>
      <c r="H131">
        <v>307</v>
      </c>
      <c r="I131">
        <v>850</v>
      </c>
      <c r="J131">
        <v>5500</v>
      </c>
      <c r="K131">
        <v>10</v>
      </c>
      <c r="L131">
        <v>9</v>
      </c>
    </row>
    <row r="132" spans="1:12" x14ac:dyDescent="0.2">
      <c r="A132">
        <v>47813</v>
      </c>
      <c r="B132">
        <v>99</v>
      </c>
      <c r="C132">
        <v>33.908499999999997</v>
      </c>
      <c r="D132">
        <v>84</v>
      </c>
      <c r="E132">
        <v>39.958500000000001</v>
      </c>
      <c r="F132">
        <v>92</v>
      </c>
      <c r="G132">
        <v>36.631</v>
      </c>
      <c r="H132">
        <v>324</v>
      </c>
      <c r="I132">
        <v>800</v>
      </c>
      <c r="J132">
        <v>5750</v>
      </c>
      <c r="K132">
        <v>10</v>
      </c>
      <c r="L132">
        <v>10</v>
      </c>
    </row>
    <row r="133" spans="1:12" x14ac:dyDescent="0.2">
      <c r="A133">
        <v>47814</v>
      </c>
      <c r="B133">
        <v>117</v>
      </c>
      <c r="C133">
        <v>28.815100000000001</v>
      </c>
      <c r="D133">
        <v>99</v>
      </c>
      <c r="E133">
        <v>33.884599999999999</v>
      </c>
      <c r="F133">
        <v>108</v>
      </c>
      <c r="G133">
        <v>31.096399999999999</v>
      </c>
      <c r="H133">
        <v>319</v>
      </c>
      <c r="I133">
        <v>700</v>
      </c>
      <c r="J133">
        <v>6250</v>
      </c>
      <c r="K133">
        <v>10</v>
      </c>
      <c r="L133">
        <v>10</v>
      </c>
    </row>
    <row r="134" spans="1:12" x14ac:dyDescent="0.2">
      <c r="A134">
        <v>47815</v>
      </c>
      <c r="B134">
        <v>101</v>
      </c>
      <c r="C134">
        <v>33.252800000000001</v>
      </c>
      <c r="D134">
        <v>90</v>
      </c>
      <c r="E134">
        <v>37.412599999999998</v>
      </c>
      <c r="F134">
        <v>96</v>
      </c>
      <c r="G134">
        <v>35.124699999999997</v>
      </c>
      <c r="H134">
        <v>285</v>
      </c>
      <c r="I134">
        <v>800</v>
      </c>
      <c r="J134">
        <v>5750</v>
      </c>
      <c r="K134">
        <v>10</v>
      </c>
      <c r="L134">
        <v>10</v>
      </c>
    </row>
    <row r="135" spans="1:12" x14ac:dyDescent="0.2">
      <c r="A135">
        <v>47816</v>
      </c>
      <c r="B135">
        <v>127</v>
      </c>
      <c r="C135">
        <v>26.562100000000001</v>
      </c>
      <c r="D135">
        <v>104</v>
      </c>
      <c r="E135">
        <v>32.381300000000003</v>
      </c>
      <c r="F135">
        <v>116</v>
      </c>
      <c r="G135">
        <v>29.180800000000001</v>
      </c>
      <c r="H135">
        <v>149</v>
      </c>
      <c r="I135">
        <v>650</v>
      </c>
      <c r="J135">
        <v>6500</v>
      </c>
      <c r="K135">
        <v>10</v>
      </c>
      <c r="L135">
        <v>10</v>
      </c>
    </row>
    <row r="136" spans="1:12" x14ac:dyDescent="0.2">
      <c r="A136">
        <v>47817</v>
      </c>
      <c r="B136">
        <v>121</v>
      </c>
      <c r="C136">
        <v>27.945399999999999</v>
      </c>
      <c r="D136">
        <v>100</v>
      </c>
      <c r="E136">
        <v>33.694899999999997</v>
      </c>
      <c r="F136">
        <v>110</v>
      </c>
      <c r="G136">
        <v>30.532699999999998</v>
      </c>
      <c r="H136">
        <v>141</v>
      </c>
      <c r="I136">
        <v>700</v>
      </c>
      <c r="J136">
        <v>6250</v>
      </c>
      <c r="K136">
        <v>10</v>
      </c>
      <c r="L136">
        <v>10</v>
      </c>
    </row>
    <row r="137" spans="1:12" x14ac:dyDescent="0.2">
      <c r="A137">
        <v>47818</v>
      </c>
      <c r="B137">
        <v>78</v>
      </c>
      <c r="C137">
        <v>43.285699999999999</v>
      </c>
      <c r="D137">
        <v>63</v>
      </c>
      <c r="E137">
        <v>47.914299999999997</v>
      </c>
      <c r="F137">
        <v>70</v>
      </c>
      <c r="G137">
        <v>47.914299999999997</v>
      </c>
      <c r="H137">
        <v>320</v>
      </c>
      <c r="I137">
        <v>1100</v>
      </c>
      <c r="J137">
        <v>4250</v>
      </c>
      <c r="K137">
        <v>10</v>
      </c>
      <c r="L137">
        <v>9</v>
      </c>
    </row>
    <row r="138" spans="1:12" x14ac:dyDescent="0.2">
      <c r="A138">
        <v>47819</v>
      </c>
      <c r="B138">
        <v>73</v>
      </c>
      <c r="C138">
        <v>46.142899999999997</v>
      </c>
      <c r="D138">
        <v>60</v>
      </c>
      <c r="E138">
        <v>50.707099999999997</v>
      </c>
      <c r="F138">
        <v>66</v>
      </c>
      <c r="G138">
        <v>50.707099999999997</v>
      </c>
      <c r="H138">
        <v>300</v>
      </c>
      <c r="I138">
        <v>1150</v>
      </c>
      <c r="J138">
        <v>4000</v>
      </c>
      <c r="K138">
        <v>10</v>
      </c>
      <c r="L138">
        <v>9</v>
      </c>
    </row>
    <row r="139" spans="1:12" x14ac:dyDescent="0.2">
      <c r="A139">
        <v>47820</v>
      </c>
      <c r="B139">
        <v>78</v>
      </c>
      <c r="C139">
        <v>43.285699999999999</v>
      </c>
      <c r="D139">
        <v>63</v>
      </c>
      <c r="E139">
        <v>47.914299999999997</v>
      </c>
      <c r="F139">
        <v>70</v>
      </c>
      <c r="G139">
        <v>47.914299999999997</v>
      </c>
      <c r="H139">
        <v>320</v>
      </c>
      <c r="I139">
        <v>1100</v>
      </c>
      <c r="J139">
        <v>4250</v>
      </c>
      <c r="K139">
        <v>10</v>
      </c>
      <c r="L139">
        <v>9</v>
      </c>
    </row>
    <row r="140" spans="1:12" x14ac:dyDescent="0.2">
      <c r="A140">
        <v>47821</v>
      </c>
      <c r="B140">
        <v>76</v>
      </c>
      <c r="C140">
        <v>44.285699999999999</v>
      </c>
      <c r="D140">
        <v>61</v>
      </c>
      <c r="E140">
        <v>49.3643</v>
      </c>
      <c r="F140">
        <v>68</v>
      </c>
      <c r="G140">
        <v>49.3643</v>
      </c>
      <c r="H140">
        <v>240</v>
      </c>
      <c r="I140">
        <v>1100</v>
      </c>
      <c r="J140">
        <v>4250</v>
      </c>
      <c r="K140">
        <v>10</v>
      </c>
      <c r="L140">
        <v>9</v>
      </c>
    </row>
    <row r="141" spans="1:12" x14ac:dyDescent="0.2">
      <c r="A141">
        <v>47822</v>
      </c>
      <c r="B141">
        <v>106</v>
      </c>
      <c r="C141">
        <v>31.714300000000001</v>
      </c>
      <c r="D141">
        <v>98</v>
      </c>
      <c r="E141">
        <v>32.935699999999997</v>
      </c>
      <c r="F141">
        <v>102</v>
      </c>
      <c r="G141">
        <v>32.935699999999997</v>
      </c>
      <c r="H141">
        <v>250</v>
      </c>
      <c r="I141">
        <v>750</v>
      </c>
      <c r="J141">
        <v>6000</v>
      </c>
      <c r="K141">
        <v>10</v>
      </c>
      <c r="L141">
        <v>10</v>
      </c>
    </row>
    <row r="142" spans="1:12" x14ac:dyDescent="0.2">
      <c r="A142">
        <v>47823</v>
      </c>
      <c r="B142">
        <v>111</v>
      </c>
      <c r="C142">
        <v>30.285699999999999</v>
      </c>
      <c r="D142">
        <v>100</v>
      </c>
      <c r="E142">
        <v>31.828600000000002</v>
      </c>
      <c r="F142">
        <v>106</v>
      </c>
      <c r="G142">
        <v>31.828600000000002</v>
      </c>
      <c r="H142">
        <v>320</v>
      </c>
      <c r="I142">
        <v>700</v>
      </c>
      <c r="J142">
        <v>6250</v>
      </c>
      <c r="K142">
        <v>10</v>
      </c>
      <c r="L142">
        <v>10</v>
      </c>
    </row>
    <row r="143" spans="1:12" x14ac:dyDescent="0.2">
      <c r="A143">
        <v>47824</v>
      </c>
      <c r="B143">
        <v>95</v>
      </c>
      <c r="C143">
        <v>35.571399999999997</v>
      </c>
      <c r="D143">
        <v>88</v>
      </c>
      <c r="E143">
        <v>36.921399999999998</v>
      </c>
      <c r="F143">
        <v>91</v>
      </c>
      <c r="G143">
        <v>36.921399999999998</v>
      </c>
      <c r="H143">
        <v>230</v>
      </c>
      <c r="I143">
        <v>850</v>
      </c>
      <c r="J143">
        <v>5500</v>
      </c>
      <c r="K143">
        <v>10</v>
      </c>
      <c r="L143">
        <v>9</v>
      </c>
    </row>
    <row r="144" spans="1:12" x14ac:dyDescent="0.2">
      <c r="A144">
        <v>47825</v>
      </c>
      <c r="B144">
        <v>103</v>
      </c>
      <c r="C144">
        <v>32.714300000000001</v>
      </c>
      <c r="D144">
        <v>94</v>
      </c>
      <c r="E144">
        <v>34.192900000000002</v>
      </c>
      <c r="F144">
        <v>99</v>
      </c>
      <c r="G144">
        <v>34.192900000000002</v>
      </c>
      <c r="H144">
        <v>300</v>
      </c>
      <c r="I144">
        <v>750</v>
      </c>
      <c r="J144">
        <v>6000</v>
      </c>
      <c r="K144">
        <v>10</v>
      </c>
      <c r="L144">
        <v>10</v>
      </c>
    </row>
    <row r="145" spans="1:12" x14ac:dyDescent="0.2">
      <c r="A145">
        <v>47826</v>
      </c>
      <c r="B145">
        <v>95</v>
      </c>
      <c r="C145">
        <v>35.428600000000003</v>
      </c>
      <c r="D145">
        <v>85</v>
      </c>
      <c r="E145">
        <v>37.357100000000003</v>
      </c>
      <c r="F145">
        <v>90</v>
      </c>
      <c r="G145">
        <v>37.357100000000003</v>
      </c>
      <c r="H145">
        <v>280</v>
      </c>
      <c r="I145">
        <v>850</v>
      </c>
      <c r="J145">
        <v>5500</v>
      </c>
      <c r="K145">
        <v>10</v>
      </c>
      <c r="L145">
        <v>9</v>
      </c>
    </row>
    <row r="146" spans="1:12" x14ac:dyDescent="0.2">
      <c r="A146">
        <v>47827</v>
      </c>
      <c r="B146">
        <v>90</v>
      </c>
      <c r="C146">
        <v>37.428600000000003</v>
      </c>
      <c r="D146">
        <v>81</v>
      </c>
      <c r="E146">
        <v>39.357100000000003</v>
      </c>
      <c r="F146">
        <v>86</v>
      </c>
      <c r="G146">
        <v>39.357100000000003</v>
      </c>
      <c r="H146">
        <v>265</v>
      </c>
      <c r="I146">
        <v>900</v>
      </c>
      <c r="J146">
        <v>5250</v>
      </c>
      <c r="K146">
        <v>10</v>
      </c>
      <c r="L146">
        <v>9</v>
      </c>
    </row>
    <row r="147" spans="1:12" x14ac:dyDescent="0.2">
      <c r="A147">
        <v>47828</v>
      </c>
      <c r="B147">
        <v>107</v>
      </c>
      <c r="C147">
        <v>31.408999999999999</v>
      </c>
      <c r="D147">
        <v>91</v>
      </c>
      <c r="E147">
        <v>37.095500000000001</v>
      </c>
      <c r="F147">
        <v>99</v>
      </c>
      <c r="G147">
        <v>33.9679</v>
      </c>
      <c r="H147">
        <v>296</v>
      </c>
      <c r="I147">
        <v>750</v>
      </c>
      <c r="J147">
        <v>6000</v>
      </c>
      <c r="K147">
        <v>10</v>
      </c>
      <c r="L147">
        <v>10</v>
      </c>
    </row>
    <row r="148" spans="1:12" x14ac:dyDescent="0.2">
      <c r="A148">
        <v>47829</v>
      </c>
      <c r="B148">
        <v>99</v>
      </c>
      <c r="C148">
        <v>33.980200000000004</v>
      </c>
      <c r="D148">
        <v>84</v>
      </c>
      <c r="E148">
        <v>40.158499999999997</v>
      </c>
      <c r="F148">
        <v>92</v>
      </c>
      <c r="G148">
        <v>36.760399999999997</v>
      </c>
      <c r="H148">
        <v>273</v>
      </c>
      <c r="I148">
        <v>850</v>
      </c>
      <c r="J148">
        <v>5500</v>
      </c>
      <c r="K148">
        <v>10</v>
      </c>
      <c r="L148">
        <v>10</v>
      </c>
    </row>
    <row r="149" spans="1:12" x14ac:dyDescent="0.2">
      <c r="A149">
        <v>47830</v>
      </c>
      <c r="B149">
        <v>101</v>
      </c>
      <c r="C149">
        <v>33.229799999999997</v>
      </c>
      <c r="D149">
        <v>88</v>
      </c>
      <c r="E149">
        <v>38.335999999999999</v>
      </c>
      <c r="F149">
        <v>95</v>
      </c>
      <c r="G149">
        <v>35.5276</v>
      </c>
      <c r="H149">
        <v>281</v>
      </c>
      <c r="I149">
        <v>800</v>
      </c>
      <c r="J149">
        <v>5750</v>
      </c>
      <c r="K149">
        <v>10</v>
      </c>
      <c r="L149">
        <v>10</v>
      </c>
    </row>
    <row r="150" spans="1:12" x14ac:dyDescent="0.2">
      <c r="A150">
        <v>47831</v>
      </c>
      <c r="B150">
        <v>131</v>
      </c>
      <c r="C150">
        <v>25.6663</v>
      </c>
      <c r="D150">
        <v>105</v>
      </c>
      <c r="E150">
        <v>32.035899999999998</v>
      </c>
      <c r="F150">
        <v>118</v>
      </c>
      <c r="G150">
        <v>28.532599999999999</v>
      </c>
      <c r="H150">
        <v>200</v>
      </c>
      <c r="I150">
        <v>650</v>
      </c>
      <c r="J150">
        <v>6500</v>
      </c>
      <c r="K150">
        <v>10</v>
      </c>
      <c r="L150">
        <v>10</v>
      </c>
    </row>
    <row r="151" spans="1:12" x14ac:dyDescent="0.2">
      <c r="A151">
        <v>47832</v>
      </c>
      <c r="B151">
        <v>137</v>
      </c>
      <c r="C151">
        <v>24.318200000000001</v>
      </c>
      <c r="D151">
        <v>112</v>
      </c>
      <c r="E151">
        <v>29.740600000000001</v>
      </c>
      <c r="F151">
        <v>125</v>
      </c>
      <c r="G151">
        <v>26.758299999999998</v>
      </c>
      <c r="H151">
        <v>266</v>
      </c>
      <c r="I151">
        <v>600</v>
      </c>
      <c r="J151">
        <v>6750</v>
      </c>
      <c r="K151">
        <v>10</v>
      </c>
      <c r="L151">
        <v>10</v>
      </c>
    </row>
    <row r="152" spans="1:12" x14ac:dyDescent="0.2">
      <c r="A152">
        <v>47833</v>
      </c>
      <c r="B152">
        <v>114</v>
      </c>
      <c r="C152">
        <v>28.866900000000001</v>
      </c>
      <c r="D152">
        <v>96</v>
      </c>
      <c r="E152">
        <v>34.690199999999997</v>
      </c>
      <c r="F152">
        <v>105</v>
      </c>
      <c r="G152">
        <v>31.487400000000001</v>
      </c>
      <c r="H152">
        <v>224</v>
      </c>
      <c r="I152">
        <v>700</v>
      </c>
      <c r="J152">
        <v>6250</v>
      </c>
      <c r="K152">
        <v>10</v>
      </c>
      <c r="L152">
        <v>10</v>
      </c>
    </row>
    <row r="153" spans="1:12" x14ac:dyDescent="0.2">
      <c r="A153">
        <v>47834</v>
      </c>
      <c r="B153">
        <v>115</v>
      </c>
      <c r="C153">
        <v>28.7806</v>
      </c>
      <c r="D153">
        <v>98</v>
      </c>
      <c r="E153">
        <v>34.028300000000002</v>
      </c>
      <c r="F153">
        <v>107</v>
      </c>
      <c r="G153">
        <v>31.142099999999999</v>
      </c>
      <c r="H153">
        <v>220</v>
      </c>
      <c r="I153">
        <v>700</v>
      </c>
      <c r="J153">
        <v>6250</v>
      </c>
      <c r="K153">
        <v>10</v>
      </c>
      <c r="L153">
        <v>10</v>
      </c>
    </row>
    <row r="154" spans="1:12" x14ac:dyDescent="0.2">
      <c r="A154">
        <v>47835</v>
      </c>
      <c r="B154">
        <v>102</v>
      </c>
      <c r="C154">
        <v>32.4024</v>
      </c>
      <c r="D154">
        <v>87</v>
      </c>
      <c r="E154">
        <v>38.427799999999998</v>
      </c>
      <c r="F154">
        <v>95</v>
      </c>
      <c r="G154">
        <v>35.113799999999998</v>
      </c>
      <c r="H154">
        <v>196</v>
      </c>
      <c r="I154">
        <v>800</v>
      </c>
      <c r="J154">
        <v>5750</v>
      </c>
      <c r="K154">
        <v>10</v>
      </c>
      <c r="L154">
        <v>10</v>
      </c>
    </row>
    <row r="155" spans="1:12" x14ac:dyDescent="0.2">
      <c r="A155">
        <v>47836</v>
      </c>
      <c r="B155">
        <v>130</v>
      </c>
      <c r="C155">
        <v>25.915700000000001</v>
      </c>
      <c r="D155">
        <v>128</v>
      </c>
      <c r="E155">
        <v>26.41</v>
      </c>
      <c r="F155">
        <v>129</v>
      </c>
      <c r="G155">
        <v>26.138100000000001</v>
      </c>
      <c r="H155">
        <v>516</v>
      </c>
      <c r="I155">
        <v>600</v>
      </c>
      <c r="J155">
        <v>6750</v>
      </c>
      <c r="K155">
        <v>10</v>
      </c>
      <c r="L155">
        <v>10</v>
      </c>
    </row>
    <row r="156" spans="1:12" x14ac:dyDescent="0.2">
      <c r="A156">
        <v>47837</v>
      </c>
      <c r="B156">
        <v>123</v>
      </c>
      <c r="C156">
        <v>27.3917</v>
      </c>
      <c r="D156">
        <v>119</v>
      </c>
      <c r="E156">
        <v>28.413699999999999</v>
      </c>
      <c r="F156">
        <v>121</v>
      </c>
      <c r="G156">
        <v>27.851600000000001</v>
      </c>
      <c r="H156">
        <v>485</v>
      </c>
      <c r="I156">
        <v>650</v>
      </c>
      <c r="J156">
        <v>6500</v>
      </c>
      <c r="K156">
        <v>10</v>
      </c>
      <c r="L156">
        <v>10</v>
      </c>
    </row>
    <row r="157" spans="1:12" x14ac:dyDescent="0.2">
      <c r="A157">
        <v>47838</v>
      </c>
      <c r="B157">
        <v>115</v>
      </c>
      <c r="C157">
        <v>29.250499999999999</v>
      </c>
      <c r="D157">
        <v>111</v>
      </c>
      <c r="E157">
        <v>30.459499999999998</v>
      </c>
      <c r="F157">
        <v>113</v>
      </c>
      <c r="G157">
        <v>29.794599999999999</v>
      </c>
      <c r="H157">
        <v>450</v>
      </c>
      <c r="I157">
        <v>650</v>
      </c>
      <c r="J157">
        <v>6500</v>
      </c>
      <c r="K157">
        <v>10</v>
      </c>
      <c r="L157">
        <v>10</v>
      </c>
    </row>
    <row r="158" spans="1:12" x14ac:dyDescent="0.2">
      <c r="A158">
        <v>47839</v>
      </c>
      <c r="B158">
        <v>135</v>
      </c>
      <c r="C158">
        <v>24.9941</v>
      </c>
      <c r="D158">
        <v>131</v>
      </c>
      <c r="E158">
        <v>25.682600000000001</v>
      </c>
      <c r="F158">
        <v>133</v>
      </c>
      <c r="G158">
        <v>25.303899999999999</v>
      </c>
      <c r="H158">
        <v>411</v>
      </c>
      <c r="I158">
        <v>550</v>
      </c>
      <c r="J158">
        <v>7000</v>
      </c>
      <c r="K158">
        <v>10</v>
      </c>
      <c r="L158">
        <v>10</v>
      </c>
    </row>
    <row r="159" spans="1:12" x14ac:dyDescent="0.2">
      <c r="A159">
        <v>47840</v>
      </c>
      <c r="B159">
        <v>125</v>
      </c>
      <c r="C159">
        <v>26.971299999999999</v>
      </c>
      <c r="D159">
        <v>120</v>
      </c>
      <c r="E159">
        <v>28.030200000000001</v>
      </c>
      <c r="F159">
        <v>123</v>
      </c>
      <c r="G159">
        <v>27.447800000000001</v>
      </c>
      <c r="H159">
        <v>382</v>
      </c>
      <c r="I159">
        <v>600</v>
      </c>
      <c r="J159">
        <v>6750</v>
      </c>
      <c r="K159">
        <v>10</v>
      </c>
      <c r="L159">
        <v>10</v>
      </c>
    </row>
    <row r="160" spans="1:12" x14ac:dyDescent="0.2">
      <c r="A160">
        <v>47841</v>
      </c>
      <c r="B160">
        <v>121</v>
      </c>
      <c r="C160">
        <v>27.927399999999999</v>
      </c>
      <c r="D160">
        <v>114</v>
      </c>
      <c r="E160">
        <v>29.477</v>
      </c>
      <c r="F160">
        <v>118</v>
      </c>
      <c r="G160">
        <v>28.624700000000001</v>
      </c>
      <c r="H160">
        <v>365</v>
      </c>
      <c r="I160">
        <v>650</v>
      </c>
      <c r="J160">
        <v>6500</v>
      </c>
      <c r="K160">
        <v>10</v>
      </c>
      <c r="L160">
        <v>10</v>
      </c>
    </row>
    <row r="161" spans="1:12" x14ac:dyDescent="0.2">
      <c r="A161">
        <v>47842</v>
      </c>
      <c r="B161">
        <v>84</v>
      </c>
      <c r="C161">
        <v>40.3247</v>
      </c>
      <c r="D161">
        <v>80</v>
      </c>
      <c r="E161">
        <v>42.277099999999997</v>
      </c>
      <c r="F161">
        <v>82</v>
      </c>
      <c r="G161">
        <v>41.203200000000002</v>
      </c>
      <c r="H161">
        <v>233</v>
      </c>
      <c r="I161">
        <v>950</v>
      </c>
      <c r="J161">
        <v>5000</v>
      </c>
      <c r="K161">
        <v>10</v>
      </c>
      <c r="L161">
        <v>9</v>
      </c>
    </row>
    <row r="162" spans="1:12" x14ac:dyDescent="0.2">
      <c r="A162">
        <v>47843</v>
      </c>
      <c r="B162">
        <v>90</v>
      </c>
      <c r="C162">
        <v>37.5563</v>
      </c>
      <c r="D162">
        <v>85</v>
      </c>
      <c r="E162">
        <v>39.724899999999998</v>
      </c>
      <c r="F162">
        <v>87</v>
      </c>
      <c r="G162">
        <v>38.532200000000003</v>
      </c>
      <c r="H162">
        <v>242</v>
      </c>
      <c r="I162">
        <v>850</v>
      </c>
      <c r="J162">
        <v>5500</v>
      </c>
      <c r="K162">
        <v>10</v>
      </c>
      <c r="L162">
        <v>9</v>
      </c>
    </row>
    <row r="163" spans="1:12" x14ac:dyDescent="0.2">
      <c r="A163">
        <v>47844</v>
      </c>
      <c r="B163">
        <v>114</v>
      </c>
      <c r="C163">
        <v>29.667300000000001</v>
      </c>
      <c r="D163">
        <v>100</v>
      </c>
      <c r="E163">
        <v>33.671300000000002</v>
      </c>
      <c r="F163">
        <v>107</v>
      </c>
      <c r="G163">
        <v>31.469100000000001</v>
      </c>
      <c r="H163">
        <v>251</v>
      </c>
      <c r="I163">
        <v>700</v>
      </c>
      <c r="J163">
        <v>6250</v>
      </c>
      <c r="K163">
        <v>10</v>
      </c>
      <c r="L163">
        <v>10</v>
      </c>
    </row>
    <row r="164" spans="1:12" x14ac:dyDescent="0.2">
      <c r="A164">
        <v>47845</v>
      </c>
      <c r="B164">
        <v>89</v>
      </c>
      <c r="C164">
        <v>38.027299999999997</v>
      </c>
      <c r="D164">
        <v>85</v>
      </c>
      <c r="E164">
        <v>39.698500000000003</v>
      </c>
      <c r="F164">
        <v>87</v>
      </c>
      <c r="G164">
        <v>38.779400000000003</v>
      </c>
      <c r="H164">
        <v>207</v>
      </c>
      <c r="I164">
        <v>850</v>
      </c>
      <c r="J164">
        <v>5500</v>
      </c>
      <c r="K164">
        <v>10</v>
      </c>
      <c r="L164">
        <v>9</v>
      </c>
    </row>
    <row r="165" spans="1:12" x14ac:dyDescent="0.2">
      <c r="A165">
        <v>47846</v>
      </c>
      <c r="B165">
        <v>99</v>
      </c>
      <c r="C165">
        <v>33.762900000000002</v>
      </c>
      <c r="D165">
        <v>88</v>
      </c>
      <c r="E165">
        <v>38.1081</v>
      </c>
      <c r="F165">
        <v>94</v>
      </c>
      <c r="G165">
        <v>35.718299999999999</v>
      </c>
      <c r="H165">
        <v>307</v>
      </c>
      <c r="I165">
        <v>800</v>
      </c>
      <c r="J165">
        <v>5750</v>
      </c>
      <c r="K165">
        <v>10</v>
      </c>
      <c r="L165">
        <v>10</v>
      </c>
    </row>
    <row r="166" spans="1:12" x14ac:dyDescent="0.2">
      <c r="A166">
        <v>47847</v>
      </c>
      <c r="B166">
        <v>88</v>
      </c>
      <c r="C166">
        <v>37.562100000000001</v>
      </c>
      <c r="D166">
        <v>83</v>
      </c>
      <c r="E166">
        <v>39.773499999999999</v>
      </c>
      <c r="F166">
        <v>86</v>
      </c>
      <c r="G166">
        <v>38.557200000000002</v>
      </c>
      <c r="H166">
        <v>339</v>
      </c>
      <c r="I166">
        <v>850</v>
      </c>
      <c r="J166">
        <v>5500</v>
      </c>
      <c r="K166">
        <v>10</v>
      </c>
      <c r="L166">
        <v>9</v>
      </c>
    </row>
    <row r="167" spans="1:12" x14ac:dyDescent="0.2">
      <c r="A167">
        <v>47848</v>
      </c>
      <c r="B167">
        <v>88</v>
      </c>
      <c r="C167">
        <v>37.262300000000003</v>
      </c>
      <c r="D167">
        <v>82</v>
      </c>
      <c r="E167">
        <v>40.093499999999999</v>
      </c>
      <c r="F167">
        <v>85</v>
      </c>
      <c r="G167">
        <v>38.536299999999997</v>
      </c>
      <c r="H167">
        <v>265</v>
      </c>
      <c r="I167">
        <v>850</v>
      </c>
      <c r="J167">
        <v>5500</v>
      </c>
      <c r="K167">
        <v>10</v>
      </c>
      <c r="L167">
        <v>9</v>
      </c>
    </row>
    <row r="168" spans="1:12" x14ac:dyDescent="0.2">
      <c r="A168">
        <v>47849</v>
      </c>
      <c r="B168">
        <v>88</v>
      </c>
      <c r="C168">
        <v>37.543999999999997</v>
      </c>
      <c r="D168">
        <v>83</v>
      </c>
      <c r="E168">
        <v>39.8324</v>
      </c>
      <c r="F168">
        <v>86</v>
      </c>
      <c r="G168">
        <v>38.573799999999999</v>
      </c>
      <c r="H168">
        <v>282</v>
      </c>
      <c r="I168">
        <v>850</v>
      </c>
      <c r="J168">
        <v>5500</v>
      </c>
      <c r="K168">
        <v>10</v>
      </c>
      <c r="L168">
        <v>9</v>
      </c>
    </row>
    <row r="169" spans="1:12" x14ac:dyDescent="0.2">
      <c r="A169">
        <v>47850</v>
      </c>
      <c r="B169">
        <v>84</v>
      </c>
      <c r="C169">
        <v>38.974200000000003</v>
      </c>
      <c r="D169">
        <v>82</v>
      </c>
      <c r="E169">
        <v>40.226900000000001</v>
      </c>
      <c r="F169">
        <v>83</v>
      </c>
      <c r="G169">
        <v>39.5379</v>
      </c>
      <c r="H169">
        <v>330</v>
      </c>
      <c r="I169">
        <v>900</v>
      </c>
      <c r="J169">
        <v>5250</v>
      </c>
      <c r="K169">
        <v>10</v>
      </c>
      <c r="L169">
        <v>9</v>
      </c>
    </row>
    <row r="170" spans="1:12" x14ac:dyDescent="0.2">
      <c r="A170">
        <v>47851</v>
      </c>
      <c r="B170">
        <v>85</v>
      </c>
      <c r="C170">
        <v>38.673099999999998</v>
      </c>
      <c r="D170">
        <v>81</v>
      </c>
      <c r="E170">
        <v>40.584499999999998</v>
      </c>
      <c r="F170">
        <v>83</v>
      </c>
      <c r="G170">
        <v>39.533200000000001</v>
      </c>
      <c r="H170">
        <v>330</v>
      </c>
      <c r="I170">
        <v>900</v>
      </c>
      <c r="J170">
        <v>5250</v>
      </c>
      <c r="K170">
        <v>10</v>
      </c>
      <c r="L170">
        <v>9</v>
      </c>
    </row>
    <row r="171" spans="1:12" x14ac:dyDescent="0.2">
      <c r="A171">
        <v>47852</v>
      </c>
      <c r="B171">
        <v>81</v>
      </c>
      <c r="C171">
        <v>41.051400000000001</v>
      </c>
      <c r="D171">
        <v>81</v>
      </c>
      <c r="E171">
        <v>40.822899999999997</v>
      </c>
      <c r="F171">
        <v>81</v>
      </c>
      <c r="G171">
        <v>40.948500000000003</v>
      </c>
      <c r="H171">
        <v>321</v>
      </c>
      <c r="I171">
        <v>900</v>
      </c>
      <c r="J171">
        <v>5250</v>
      </c>
      <c r="K171">
        <v>10</v>
      </c>
      <c r="L171">
        <v>9</v>
      </c>
    </row>
    <row r="172" spans="1:12" x14ac:dyDescent="0.2">
      <c r="A172">
        <v>47853</v>
      </c>
      <c r="B172">
        <v>101</v>
      </c>
      <c r="C172">
        <v>33.344900000000003</v>
      </c>
      <c r="D172">
        <v>89</v>
      </c>
      <c r="E172">
        <v>37.676099999999998</v>
      </c>
      <c r="F172">
        <v>95</v>
      </c>
      <c r="G172">
        <v>35.293900000000001</v>
      </c>
      <c r="H172">
        <v>205</v>
      </c>
      <c r="I172">
        <v>800</v>
      </c>
      <c r="J172">
        <v>5750</v>
      </c>
      <c r="K172">
        <v>10</v>
      </c>
      <c r="L172">
        <v>10</v>
      </c>
    </row>
    <row r="173" spans="1:12" x14ac:dyDescent="0.2">
      <c r="A173">
        <v>47854</v>
      </c>
      <c r="B173">
        <v>109</v>
      </c>
      <c r="C173">
        <v>31.0245</v>
      </c>
      <c r="D173">
        <v>94</v>
      </c>
      <c r="E173">
        <v>35.986499999999999</v>
      </c>
      <c r="F173">
        <v>101</v>
      </c>
      <c r="G173">
        <v>33.257399999999997</v>
      </c>
      <c r="H173">
        <v>216</v>
      </c>
      <c r="I173">
        <v>750</v>
      </c>
      <c r="J173">
        <v>6000</v>
      </c>
      <c r="K173">
        <v>10</v>
      </c>
      <c r="L173">
        <v>10</v>
      </c>
    </row>
    <row r="174" spans="1:12" x14ac:dyDescent="0.2">
      <c r="A174">
        <v>47855</v>
      </c>
      <c r="B174">
        <v>97</v>
      </c>
      <c r="C174">
        <v>34.665199999999999</v>
      </c>
      <c r="D174">
        <v>86</v>
      </c>
      <c r="E174">
        <v>39.051099999999998</v>
      </c>
      <c r="F174">
        <v>92</v>
      </c>
      <c r="G174">
        <v>36.6389</v>
      </c>
      <c r="H174">
        <v>272</v>
      </c>
      <c r="I174">
        <v>800</v>
      </c>
      <c r="J174">
        <v>5750</v>
      </c>
      <c r="K174">
        <v>10</v>
      </c>
      <c r="L174">
        <v>10</v>
      </c>
    </row>
    <row r="175" spans="1:12" x14ac:dyDescent="0.2">
      <c r="A175">
        <v>47856</v>
      </c>
      <c r="B175">
        <v>105</v>
      </c>
      <c r="C175">
        <v>32.121400000000001</v>
      </c>
      <c r="D175">
        <v>91</v>
      </c>
      <c r="E175">
        <v>37.124099999999999</v>
      </c>
      <c r="F175">
        <v>98</v>
      </c>
      <c r="G175">
        <v>34.372599999999998</v>
      </c>
      <c r="H175">
        <v>289</v>
      </c>
      <c r="I175">
        <v>750</v>
      </c>
      <c r="J175">
        <v>6000</v>
      </c>
      <c r="K175">
        <v>10</v>
      </c>
      <c r="L175">
        <v>10</v>
      </c>
    </row>
    <row r="176" spans="1:12" x14ac:dyDescent="0.2">
      <c r="A176">
        <v>47857</v>
      </c>
      <c r="B176">
        <v>93</v>
      </c>
      <c r="C176">
        <v>36.148600000000002</v>
      </c>
      <c r="D176">
        <v>87</v>
      </c>
      <c r="E176">
        <v>38.924799999999998</v>
      </c>
      <c r="F176">
        <v>90</v>
      </c>
      <c r="G176">
        <v>37.3979</v>
      </c>
      <c r="H176">
        <v>267</v>
      </c>
      <c r="I176">
        <v>850</v>
      </c>
      <c r="J176">
        <v>5500</v>
      </c>
      <c r="K176">
        <v>10</v>
      </c>
      <c r="L176">
        <v>9</v>
      </c>
    </row>
    <row r="177" spans="1:12" x14ac:dyDescent="0.2">
      <c r="A177">
        <v>47858</v>
      </c>
      <c r="B177">
        <v>89</v>
      </c>
      <c r="C177">
        <v>37.705599999999997</v>
      </c>
      <c r="D177">
        <v>84</v>
      </c>
      <c r="E177">
        <v>40.2256</v>
      </c>
      <c r="F177">
        <v>87</v>
      </c>
      <c r="G177">
        <v>38.839599999999997</v>
      </c>
      <c r="H177">
        <v>257</v>
      </c>
      <c r="I177">
        <v>850</v>
      </c>
      <c r="J177">
        <v>5500</v>
      </c>
      <c r="K177">
        <v>10</v>
      </c>
      <c r="L177">
        <v>9</v>
      </c>
    </row>
    <row r="178" spans="1:12" x14ac:dyDescent="0.2">
      <c r="A178">
        <v>47859</v>
      </c>
      <c r="B178">
        <v>111</v>
      </c>
      <c r="C178">
        <v>30.378499999999999</v>
      </c>
      <c r="D178">
        <v>95</v>
      </c>
      <c r="E178">
        <v>35.561300000000003</v>
      </c>
      <c r="F178">
        <v>103</v>
      </c>
      <c r="G178">
        <v>32.710799999999999</v>
      </c>
      <c r="H178">
        <v>304</v>
      </c>
      <c r="I178">
        <v>750</v>
      </c>
      <c r="J178">
        <v>6000</v>
      </c>
      <c r="K178">
        <v>10</v>
      </c>
      <c r="L178">
        <v>10</v>
      </c>
    </row>
    <row r="179" spans="1:12" x14ac:dyDescent="0.2">
      <c r="A179">
        <v>47860</v>
      </c>
      <c r="B179">
        <v>78</v>
      </c>
      <c r="C179">
        <v>42.838099999999997</v>
      </c>
      <c r="D179">
        <v>78</v>
      </c>
      <c r="E179">
        <v>42.723999999999997</v>
      </c>
      <c r="F179">
        <v>78</v>
      </c>
      <c r="G179">
        <v>42.786799999999999</v>
      </c>
      <c r="H179">
        <v>230</v>
      </c>
      <c r="I179">
        <v>950</v>
      </c>
      <c r="J179">
        <v>5000</v>
      </c>
      <c r="K179">
        <v>10</v>
      </c>
      <c r="L179">
        <v>9</v>
      </c>
    </row>
    <row r="180" spans="1:12" x14ac:dyDescent="0.2">
      <c r="A180">
        <v>47861</v>
      </c>
      <c r="B180">
        <v>72</v>
      </c>
      <c r="C180">
        <v>46.737900000000003</v>
      </c>
      <c r="D180">
        <v>64</v>
      </c>
      <c r="E180">
        <v>52.299500000000002</v>
      </c>
      <c r="F180">
        <v>68</v>
      </c>
      <c r="G180">
        <v>49.240600000000001</v>
      </c>
      <c r="H180">
        <v>307</v>
      </c>
      <c r="I180">
        <v>1100</v>
      </c>
      <c r="J180">
        <v>4250</v>
      </c>
      <c r="K180">
        <v>10</v>
      </c>
      <c r="L180">
        <v>9</v>
      </c>
    </row>
    <row r="181" spans="1:12" x14ac:dyDescent="0.2">
      <c r="A181">
        <v>47862</v>
      </c>
      <c r="B181">
        <v>78</v>
      </c>
      <c r="C181">
        <v>42.9527</v>
      </c>
      <c r="D181">
        <v>67</v>
      </c>
      <c r="E181">
        <v>50</v>
      </c>
      <c r="F181">
        <v>73</v>
      </c>
      <c r="G181">
        <v>46.124000000000002</v>
      </c>
      <c r="H181">
        <v>355</v>
      </c>
      <c r="I181">
        <v>1050</v>
      </c>
      <c r="J181">
        <v>4500</v>
      </c>
      <c r="K181">
        <v>10</v>
      </c>
      <c r="L181">
        <v>9</v>
      </c>
    </row>
    <row r="182" spans="1:12" x14ac:dyDescent="0.2">
      <c r="A182">
        <v>47863</v>
      </c>
      <c r="B182">
        <v>68</v>
      </c>
      <c r="C182">
        <v>49.4861</v>
      </c>
      <c r="D182">
        <v>62</v>
      </c>
      <c r="E182">
        <v>54.284100000000002</v>
      </c>
      <c r="F182">
        <v>65</v>
      </c>
      <c r="G182">
        <v>51.645200000000003</v>
      </c>
      <c r="H182">
        <v>277</v>
      </c>
      <c r="I182">
        <v>1150</v>
      </c>
      <c r="J182">
        <v>4000</v>
      </c>
      <c r="K182">
        <v>10</v>
      </c>
      <c r="L182">
        <v>9</v>
      </c>
    </row>
    <row r="183" spans="1:12" x14ac:dyDescent="0.2">
      <c r="A183">
        <v>47864</v>
      </c>
      <c r="B183">
        <v>72</v>
      </c>
      <c r="C183">
        <v>46.737900000000003</v>
      </c>
      <c r="D183">
        <v>64</v>
      </c>
      <c r="E183">
        <v>52.299500000000002</v>
      </c>
      <c r="F183">
        <v>68</v>
      </c>
      <c r="G183">
        <v>49.240600000000001</v>
      </c>
      <c r="H183">
        <v>307</v>
      </c>
      <c r="I183">
        <v>1100</v>
      </c>
      <c r="J183">
        <v>4250</v>
      </c>
      <c r="K183">
        <v>10</v>
      </c>
      <c r="L183">
        <v>9</v>
      </c>
    </row>
    <row r="184" spans="1:12" x14ac:dyDescent="0.2">
      <c r="A184">
        <v>47865</v>
      </c>
      <c r="B184">
        <v>78</v>
      </c>
      <c r="C184">
        <v>42.9527</v>
      </c>
      <c r="D184">
        <v>67</v>
      </c>
      <c r="E184">
        <v>50</v>
      </c>
      <c r="F184">
        <v>73</v>
      </c>
      <c r="G184">
        <v>46.124000000000002</v>
      </c>
      <c r="H184">
        <v>355</v>
      </c>
      <c r="I184">
        <v>1050</v>
      </c>
      <c r="J184">
        <v>4500</v>
      </c>
      <c r="K184">
        <v>10</v>
      </c>
      <c r="L184">
        <v>9</v>
      </c>
    </row>
    <row r="185" spans="1:12" x14ac:dyDescent="0.2">
      <c r="A185">
        <v>47866</v>
      </c>
      <c r="B185">
        <v>65</v>
      </c>
      <c r="C185">
        <v>51.518900000000002</v>
      </c>
      <c r="D185">
        <v>60</v>
      </c>
      <c r="E185">
        <v>56.360900000000001</v>
      </c>
      <c r="F185">
        <v>63</v>
      </c>
      <c r="G185">
        <v>53.697800000000001</v>
      </c>
      <c r="H185">
        <v>274</v>
      </c>
      <c r="I185">
        <v>1200</v>
      </c>
      <c r="J185">
        <v>3750</v>
      </c>
      <c r="K185">
        <v>10</v>
      </c>
      <c r="L185">
        <v>9</v>
      </c>
    </row>
    <row r="186" spans="1:12" x14ac:dyDescent="0.2">
      <c r="A186">
        <v>47867</v>
      </c>
      <c r="B186">
        <v>68</v>
      </c>
      <c r="C186">
        <v>49.4861</v>
      </c>
      <c r="D186">
        <v>62</v>
      </c>
      <c r="E186">
        <v>54.284100000000002</v>
      </c>
      <c r="F186">
        <v>65</v>
      </c>
      <c r="G186">
        <v>51.645200000000003</v>
      </c>
      <c r="H186">
        <v>277</v>
      </c>
      <c r="I186">
        <v>1150</v>
      </c>
      <c r="J186">
        <v>4000</v>
      </c>
      <c r="K186">
        <v>10</v>
      </c>
      <c r="L186">
        <v>9</v>
      </c>
    </row>
    <row r="187" spans="1:12" x14ac:dyDescent="0.2">
      <c r="A187">
        <v>47868</v>
      </c>
      <c r="B187">
        <v>82</v>
      </c>
      <c r="C187">
        <v>41.235199999999999</v>
      </c>
      <c r="D187">
        <v>74</v>
      </c>
      <c r="E187">
        <v>45.658900000000003</v>
      </c>
      <c r="F187">
        <v>78</v>
      </c>
      <c r="G187">
        <v>43.225900000000003</v>
      </c>
      <c r="H187">
        <v>352</v>
      </c>
      <c r="I187">
        <v>950</v>
      </c>
      <c r="J187">
        <v>5000</v>
      </c>
      <c r="K187">
        <v>10</v>
      </c>
      <c r="L187">
        <v>9</v>
      </c>
    </row>
    <row r="188" spans="1:12" x14ac:dyDescent="0.2">
      <c r="A188">
        <v>47869</v>
      </c>
      <c r="B188">
        <v>80</v>
      </c>
      <c r="C188">
        <v>41.997799999999998</v>
      </c>
      <c r="D188">
        <v>71</v>
      </c>
      <c r="E188">
        <v>47.5092</v>
      </c>
      <c r="F188">
        <v>76</v>
      </c>
      <c r="G188">
        <v>44.478000000000002</v>
      </c>
      <c r="H188">
        <v>341</v>
      </c>
      <c r="I188">
        <v>1000</v>
      </c>
      <c r="J188">
        <v>4750</v>
      </c>
      <c r="K188">
        <v>10</v>
      </c>
      <c r="L188">
        <v>9</v>
      </c>
    </row>
    <row r="189" spans="1:12" x14ac:dyDescent="0.2">
      <c r="A189">
        <v>47870</v>
      </c>
      <c r="B189">
        <v>91</v>
      </c>
      <c r="C189">
        <v>37.0366</v>
      </c>
      <c r="D189">
        <v>77</v>
      </c>
      <c r="E189">
        <v>43.498399999999997</v>
      </c>
      <c r="F189">
        <v>84</v>
      </c>
      <c r="G189">
        <v>39.944400000000002</v>
      </c>
      <c r="H189">
        <v>410</v>
      </c>
      <c r="I189">
        <v>900</v>
      </c>
      <c r="J189">
        <v>5250</v>
      </c>
      <c r="K189">
        <v>10</v>
      </c>
      <c r="L189">
        <v>9</v>
      </c>
    </row>
    <row r="190" spans="1:12" x14ac:dyDescent="0.2">
      <c r="A190">
        <v>47871</v>
      </c>
      <c r="B190">
        <v>84</v>
      </c>
      <c r="C190">
        <v>40.192700000000002</v>
      </c>
      <c r="D190">
        <v>72</v>
      </c>
      <c r="E190">
        <v>47.122500000000002</v>
      </c>
      <c r="F190">
        <v>78</v>
      </c>
      <c r="G190">
        <v>43.311100000000003</v>
      </c>
      <c r="H190">
        <v>380</v>
      </c>
      <c r="I190">
        <v>950</v>
      </c>
      <c r="J190">
        <v>5000</v>
      </c>
      <c r="K190">
        <v>10</v>
      </c>
      <c r="L190">
        <v>9</v>
      </c>
    </row>
    <row r="191" spans="1:12" x14ac:dyDescent="0.2">
      <c r="A191">
        <v>47872</v>
      </c>
      <c r="B191">
        <v>78</v>
      </c>
      <c r="C191">
        <v>43.183900000000001</v>
      </c>
      <c r="D191">
        <v>71</v>
      </c>
      <c r="E191">
        <v>47.673299999999998</v>
      </c>
      <c r="F191">
        <v>75</v>
      </c>
      <c r="G191">
        <v>45.204099999999997</v>
      </c>
      <c r="H191">
        <v>270</v>
      </c>
      <c r="I191">
        <v>1000</v>
      </c>
      <c r="J191">
        <v>4750</v>
      </c>
      <c r="K191">
        <v>10</v>
      </c>
      <c r="L191">
        <v>9</v>
      </c>
    </row>
    <row r="192" spans="1:12" x14ac:dyDescent="0.2">
      <c r="A192">
        <v>47873</v>
      </c>
      <c r="B192">
        <v>74</v>
      </c>
      <c r="C192">
        <v>45.596600000000002</v>
      </c>
      <c r="D192">
        <v>66</v>
      </c>
      <c r="E192">
        <v>51.006399999999999</v>
      </c>
      <c r="F192">
        <v>70</v>
      </c>
      <c r="G192">
        <v>48.030999999999999</v>
      </c>
      <c r="H192">
        <v>255</v>
      </c>
      <c r="I192">
        <v>1100</v>
      </c>
      <c r="J192">
        <v>4250</v>
      </c>
      <c r="K192">
        <v>10</v>
      </c>
      <c r="L192">
        <v>9</v>
      </c>
    </row>
    <row r="193" spans="1:12" x14ac:dyDescent="0.2">
      <c r="A193">
        <v>47874</v>
      </c>
      <c r="B193">
        <v>80</v>
      </c>
      <c r="C193">
        <v>42.1629</v>
      </c>
      <c r="D193">
        <v>74</v>
      </c>
      <c r="E193">
        <v>45.818300000000001</v>
      </c>
      <c r="F193">
        <v>77</v>
      </c>
      <c r="G193">
        <v>43.805700000000002</v>
      </c>
      <c r="H193">
        <v>315</v>
      </c>
      <c r="I193">
        <v>1000</v>
      </c>
      <c r="J193">
        <v>4750</v>
      </c>
      <c r="K193">
        <v>10</v>
      </c>
      <c r="L193">
        <v>9</v>
      </c>
    </row>
    <row r="194" spans="1:12" x14ac:dyDescent="0.2">
      <c r="A194">
        <v>47875</v>
      </c>
      <c r="B194">
        <v>76</v>
      </c>
      <c r="C194">
        <v>44.500900000000001</v>
      </c>
      <c r="D194">
        <v>68</v>
      </c>
      <c r="E194">
        <v>49.4861</v>
      </c>
      <c r="F194">
        <v>72</v>
      </c>
      <c r="G194">
        <v>46.744300000000003</v>
      </c>
      <c r="H194">
        <v>300</v>
      </c>
      <c r="I194">
        <v>1050</v>
      </c>
      <c r="J194">
        <v>4500</v>
      </c>
      <c r="K194">
        <v>10</v>
      </c>
      <c r="L194">
        <v>9</v>
      </c>
    </row>
    <row r="195" spans="1:12" x14ac:dyDescent="0.2">
      <c r="A195">
        <v>47876</v>
      </c>
      <c r="B195">
        <v>82</v>
      </c>
      <c r="C195">
        <v>41.235199999999999</v>
      </c>
      <c r="D195">
        <v>74</v>
      </c>
      <c r="E195">
        <v>45.658900000000003</v>
      </c>
      <c r="F195">
        <v>78</v>
      </c>
      <c r="G195">
        <v>43.225900000000003</v>
      </c>
      <c r="H195">
        <v>352</v>
      </c>
      <c r="I195">
        <v>950</v>
      </c>
      <c r="J195">
        <v>5000</v>
      </c>
      <c r="K195">
        <v>10</v>
      </c>
      <c r="L195">
        <v>9</v>
      </c>
    </row>
    <row r="196" spans="1:12" x14ac:dyDescent="0.2">
      <c r="A196">
        <v>47877</v>
      </c>
      <c r="B196">
        <v>80</v>
      </c>
      <c r="C196">
        <v>41.997799999999998</v>
      </c>
      <c r="D196">
        <v>71</v>
      </c>
      <c r="E196">
        <v>47.5092</v>
      </c>
      <c r="F196">
        <v>76</v>
      </c>
      <c r="G196">
        <v>44.478000000000002</v>
      </c>
      <c r="H196">
        <v>341</v>
      </c>
      <c r="I196">
        <v>1000</v>
      </c>
      <c r="J196">
        <v>4750</v>
      </c>
      <c r="K196">
        <v>10</v>
      </c>
      <c r="L196">
        <v>9</v>
      </c>
    </row>
    <row r="197" spans="1:12" x14ac:dyDescent="0.2">
      <c r="A197">
        <v>47878</v>
      </c>
      <c r="B197">
        <v>91</v>
      </c>
      <c r="C197">
        <v>37.0366</v>
      </c>
      <c r="D197">
        <v>77</v>
      </c>
      <c r="E197">
        <v>43.498399999999997</v>
      </c>
      <c r="F197">
        <v>84</v>
      </c>
      <c r="G197">
        <v>39.944400000000002</v>
      </c>
      <c r="H197">
        <v>410</v>
      </c>
      <c r="I197">
        <v>900</v>
      </c>
      <c r="J197">
        <v>5250</v>
      </c>
      <c r="K197">
        <v>10</v>
      </c>
      <c r="L197">
        <v>9</v>
      </c>
    </row>
    <row r="198" spans="1:12" x14ac:dyDescent="0.2">
      <c r="A198">
        <v>47879</v>
      </c>
      <c r="B198">
        <v>84</v>
      </c>
      <c r="C198">
        <v>40.192700000000002</v>
      </c>
      <c r="D198">
        <v>72</v>
      </c>
      <c r="E198">
        <v>47.122500000000002</v>
      </c>
      <c r="F198">
        <v>78</v>
      </c>
      <c r="G198">
        <v>43.311100000000003</v>
      </c>
      <c r="H198">
        <v>380</v>
      </c>
      <c r="I198">
        <v>950</v>
      </c>
      <c r="J198">
        <v>5000</v>
      </c>
      <c r="K198">
        <v>10</v>
      </c>
      <c r="L198">
        <v>9</v>
      </c>
    </row>
    <row r="199" spans="1:12" x14ac:dyDescent="0.2">
      <c r="A199">
        <v>47880</v>
      </c>
      <c r="B199">
        <v>80</v>
      </c>
      <c r="C199">
        <v>42.1629</v>
      </c>
      <c r="D199">
        <v>74</v>
      </c>
      <c r="E199">
        <v>45.818300000000001</v>
      </c>
      <c r="F199">
        <v>77</v>
      </c>
      <c r="G199">
        <v>43.805700000000002</v>
      </c>
      <c r="H199">
        <v>315</v>
      </c>
      <c r="I199">
        <v>1000</v>
      </c>
      <c r="J199">
        <v>4750</v>
      </c>
      <c r="K199">
        <v>10</v>
      </c>
      <c r="L199">
        <v>9</v>
      </c>
    </row>
    <row r="200" spans="1:12" x14ac:dyDescent="0.2">
      <c r="A200">
        <v>47881</v>
      </c>
      <c r="B200">
        <v>76</v>
      </c>
      <c r="C200">
        <v>44.500900000000001</v>
      </c>
      <c r="D200">
        <v>68</v>
      </c>
      <c r="E200">
        <v>49.4861</v>
      </c>
      <c r="F200">
        <v>72</v>
      </c>
      <c r="G200">
        <v>46.744300000000003</v>
      </c>
      <c r="H200">
        <v>300</v>
      </c>
      <c r="I200">
        <v>1050</v>
      </c>
      <c r="J200">
        <v>4500</v>
      </c>
      <c r="K200">
        <v>10</v>
      </c>
      <c r="L200">
        <v>9</v>
      </c>
    </row>
    <row r="201" spans="1:12" x14ac:dyDescent="0.2">
      <c r="A201">
        <v>47882</v>
      </c>
      <c r="B201">
        <v>69</v>
      </c>
      <c r="C201">
        <v>49.014899999999997</v>
      </c>
      <c r="D201">
        <v>60</v>
      </c>
      <c r="E201">
        <v>56.486699999999999</v>
      </c>
      <c r="F201">
        <v>64</v>
      </c>
      <c r="G201">
        <v>52.377200000000002</v>
      </c>
      <c r="H201">
        <v>289</v>
      </c>
      <c r="I201">
        <v>1200</v>
      </c>
      <c r="J201">
        <v>3750</v>
      </c>
      <c r="K201">
        <v>10</v>
      </c>
      <c r="L201">
        <v>9</v>
      </c>
    </row>
    <row r="202" spans="1:12" x14ac:dyDescent="0.2">
      <c r="A202">
        <v>47883</v>
      </c>
      <c r="B202">
        <v>76</v>
      </c>
      <c r="C202">
        <v>44.106299999999997</v>
      </c>
      <c r="D202">
        <v>69</v>
      </c>
      <c r="E202">
        <v>48.634799999999998</v>
      </c>
      <c r="F202">
        <v>73</v>
      </c>
      <c r="G202">
        <v>46.144100000000002</v>
      </c>
      <c r="H202">
        <v>328</v>
      </c>
      <c r="I202">
        <v>1050</v>
      </c>
      <c r="J202">
        <v>4500</v>
      </c>
      <c r="K202">
        <v>10</v>
      </c>
      <c r="L202">
        <v>9</v>
      </c>
    </row>
    <row r="203" spans="1:12" x14ac:dyDescent="0.2">
      <c r="A203">
        <v>47884</v>
      </c>
      <c r="B203">
        <v>73</v>
      </c>
      <c r="C203">
        <v>46.180500000000002</v>
      </c>
      <c r="D203">
        <v>63</v>
      </c>
      <c r="E203">
        <v>53.240299999999998</v>
      </c>
      <c r="F203">
        <v>68</v>
      </c>
      <c r="G203">
        <v>49.357399999999998</v>
      </c>
      <c r="H203">
        <v>303</v>
      </c>
      <c r="I203">
        <v>1100</v>
      </c>
      <c r="J203">
        <v>4250</v>
      </c>
      <c r="K203">
        <v>10</v>
      </c>
      <c r="L203">
        <v>9</v>
      </c>
    </row>
    <row r="204" spans="1:12" x14ac:dyDescent="0.2">
      <c r="A204">
        <v>47885</v>
      </c>
      <c r="B204">
        <v>72</v>
      </c>
      <c r="C204">
        <v>46.737900000000003</v>
      </c>
      <c r="D204">
        <v>64</v>
      </c>
      <c r="E204">
        <v>52.299500000000002</v>
      </c>
      <c r="F204">
        <v>68</v>
      </c>
      <c r="G204">
        <v>49.240600000000001</v>
      </c>
      <c r="H204">
        <v>307</v>
      </c>
      <c r="I204">
        <v>1100</v>
      </c>
      <c r="J204">
        <v>4250</v>
      </c>
      <c r="K204">
        <v>10</v>
      </c>
      <c r="L204">
        <v>9</v>
      </c>
    </row>
    <row r="205" spans="1:12" x14ac:dyDescent="0.2">
      <c r="A205">
        <v>47886</v>
      </c>
      <c r="B205">
        <v>78</v>
      </c>
      <c r="C205">
        <v>42.9527</v>
      </c>
      <c r="D205">
        <v>67</v>
      </c>
      <c r="E205">
        <v>50</v>
      </c>
      <c r="F205">
        <v>73</v>
      </c>
      <c r="G205">
        <v>46.124000000000002</v>
      </c>
      <c r="H205">
        <v>355</v>
      </c>
      <c r="I205">
        <v>1050</v>
      </c>
      <c r="J205">
        <v>4500</v>
      </c>
      <c r="K205">
        <v>10</v>
      </c>
      <c r="L205">
        <v>9</v>
      </c>
    </row>
    <row r="206" spans="1:12" x14ac:dyDescent="0.2">
      <c r="A206">
        <v>47887</v>
      </c>
      <c r="B206">
        <v>68</v>
      </c>
      <c r="C206">
        <v>49.4861</v>
      </c>
      <c r="D206">
        <v>62</v>
      </c>
      <c r="E206">
        <v>54.284100000000002</v>
      </c>
      <c r="F206">
        <v>65</v>
      </c>
      <c r="G206">
        <v>51.645200000000003</v>
      </c>
      <c r="H206">
        <v>277</v>
      </c>
      <c r="I206">
        <v>1150</v>
      </c>
      <c r="J206">
        <v>4000</v>
      </c>
      <c r="K206">
        <v>10</v>
      </c>
      <c r="L206">
        <v>9</v>
      </c>
    </row>
    <row r="207" spans="1:12" x14ac:dyDescent="0.2">
      <c r="A207">
        <v>47888</v>
      </c>
      <c r="B207">
        <v>72</v>
      </c>
      <c r="C207">
        <v>46.737900000000003</v>
      </c>
      <c r="D207">
        <v>64</v>
      </c>
      <c r="E207">
        <v>52.299500000000002</v>
      </c>
      <c r="F207">
        <v>68</v>
      </c>
      <c r="G207">
        <v>49.240600000000001</v>
      </c>
      <c r="H207">
        <v>307</v>
      </c>
      <c r="I207">
        <v>1100</v>
      </c>
      <c r="J207">
        <v>4250</v>
      </c>
      <c r="K207">
        <v>10</v>
      </c>
      <c r="L207">
        <v>9</v>
      </c>
    </row>
    <row r="208" spans="1:12" x14ac:dyDescent="0.2">
      <c r="A208">
        <v>47889</v>
      </c>
      <c r="B208">
        <v>78</v>
      </c>
      <c r="C208">
        <v>42.9527</v>
      </c>
      <c r="D208">
        <v>67</v>
      </c>
      <c r="E208">
        <v>50</v>
      </c>
      <c r="F208">
        <v>73</v>
      </c>
      <c r="G208">
        <v>46.124000000000002</v>
      </c>
      <c r="H208">
        <v>355</v>
      </c>
      <c r="I208">
        <v>1050</v>
      </c>
      <c r="J208">
        <v>4500</v>
      </c>
      <c r="K208">
        <v>10</v>
      </c>
      <c r="L208">
        <v>9</v>
      </c>
    </row>
    <row r="209" spans="1:12" x14ac:dyDescent="0.2">
      <c r="A209">
        <v>47890</v>
      </c>
      <c r="B209">
        <v>68</v>
      </c>
      <c r="C209">
        <v>49.4861</v>
      </c>
      <c r="D209">
        <v>62</v>
      </c>
      <c r="E209">
        <v>54.284100000000002</v>
      </c>
      <c r="F209">
        <v>65</v>
      </c>
      <c r="G209">
        <v>51.645200000000003</v>
      </c>
      <c r="H209">
        <v>277</v>
      </c>
      <c r="I209">
        <v>1150</v>
      </c>
      <c r="J209">
        <v>4000</v>
      </c>
      <c r="K209">
        <v>10</v>
      </c>
      <c r="L209">
        <v>9</v>
      </c>
    </row>
    <row r="210" spans="1:12" x14ac:dyDescent="0.2">
      <c r="A210">
        <v>47891</v>
      </c>
      <c r="B210">
        <v>82</v>
      </c>
      <c r="C210">
        <v>41.235199999999999</v>
      </c>
      <c r="D210">
        <v>74</v>
      </c>
      <c r="E210">
        <v>45.658900000000003</v>
      </c>
      <c r="F210">
        <v>78</v>
      </c>
      <c r="G210">
        <v>43.225900000000003</v>
      </c>
      <c r="H210">
        <v>352</v>
      </c>
      <c r="I210">
        <v>950</v>
      </c>
      <c r="J210">
        <v>5000</v>
      </c>
      <c r="K210">
        <v>10</v>
      </c>
      <c r="L210">
        <v>9</v>
      </c>
    </row>
    <row r="211" spans="1:12" x14ac:dyDescent="0.2">
      <c r="A211">
        <v>47892</v>
      </c>
      <c r="B211">
        <v>80</v>
      </c>
      <c r="C211">
        <v>42.351199999999999</v>
      </c>
      <c r="D211">
        <v>71</v>
      </c>
      <c r="E211">
        <v>47.661000000000001</v>
      </c>
      <c r="F211">
        <v>75</v>
      </c>
      <c r="G211">
        <v>44.740600000000001</v>
      </c>
      <c r="H211">
        <v>341</v>
      </c>
      <c r="I211">
        <v>1000</v>
      </c>
      <c r="J211">
        <v>4750</v>
      </c>
      <c r="K211">
        <v>10</v>
      </c>
      <c r="L211">
        <v>9</v>
      </c>
    </row>
    <row r="212" spans="1:12" x14ac:dyDescent="0.2">
      <c r="A212">
        <v>47893</v>
      </c>
      <c r="B212">
        <v>89</v>
      </c>
      <c r="C212">
        <v>37.858600000000003</v>
      </c>
      <c r="D212">
        <v>76</v>
      </c>
      <c r="E212">
        <v>44.55</v>
      </c>
      <c r="F212">
        <v>82</v>
      </c>
      <c r="G212">
        <v>40.869700000000002</v>
      </c>
      <c r="H212">
        <v>400</v>
      </c>
      <c r="I212">
        <v>900</v>
      </c>
      <c r="J212">
        <v>5250</v>
      </c>
      <c r="K212">
        <v>10</v>
      </c>
      <c r="L212">
        <v>9</v>
      </c>
    </row>
    <row r="213" spans="1:12" x14ac:dyDescent="0.2">
      <c r="A213">
        <v>47894</v>
      </c>
      <c r="B213">
        <v>84</v>
      </c>
      <c r="C213">
        <v>40.192700000000002</v>
      </c>
      <c r="D213">
        <v>72</v>
      </c>
      <c r="E213">
        <v>47.122500000000002</v>
      </c>
      <c r="F213">
        <v>78</v>
      </c>
      <c r="G213">
        <v>43.311100000000003</v>
      </c>
      <c r="H213">
        <v>380</v>
      </c>
      <c r="I213">
        <v>950</v>
      </c>
      <c r="J213">
        <v>5000</v>
      </c>
      <c r="K213">
        <v>10</v>
      </c>
      <c r="L213">
        <v>9</v>
      </c>
    </row>
    <row r="214" spans="1:12" x14ac:dyDescent="0.2">
      <c r="A214">
        <v>47895</v>
      </c>
      <c r="B214">
        <v>78</v>
      </c>
      <c r="C214">
        <v>43.183900000000001</v>
      </c>
      <c r="D214">
        <v>71</v>
      </c>
      <c r="E214">
        <v>47.673299999999998</v>
      </c>
      <c r="F214">
        <v>75</v>
      </c>
      <c r="G214">
        <v>45.204099999999997</v>
      </c>
      <c r="H214">
        <v>270</v>
      </c>
      <c r="I214">
        <v>1000</v>
      </c>
      <c r="J214">
        <v>4750</v>
      </c>
      <c r="K214">
        <v>10</v>
      </c>
      <c r="L214">
        <v>9</v>
      </c>
    </row>
    <row r="215" spans="1:12" x14ac:dyDescent="0.2">
      <c r="A215">
        <v>47896</v>
      </c>
      <c r="B215">
        <v>74</v>
      </c>
      <c r="C215">
        <v>45.596600000000002</v>
      </c>
      <c r="D215">
        <v>66</v>
      </c>
      <c r="E215">
        <v>51.006399999999999</v>
      </c>
      <c r="F215">
        <v>70</v>
      </c>
      <c r="G215">
        <v>48.030999999999999</v>
      </c>
      <c r="H215">
        <v>255</v>
      </c>
      <c r="I215">
        <v>1100</v>
      </c>
      <c r="J215">
        <v>4250</v>
      </c>
      <c r="K215">
        <v>10</v>
      </c>
      <c r="L215">
        <v>9</v>
      </c>
    </row>
    <row r="216" spans="1:12" x14ac:dyDescent="0.2">
      <c r="A216">
        <v>47897</v>
      </c>
      <c r="B216">
        <v>80</v>
      </c>
      <c r="C216">
        <v>42.1629</v>
      </c>
      <c r="D216">
        <v>74</v>
      </c>
      <c r="E216">
        <v>45.818300000000001</v>
      </c>
      <c r="F216">
        <v>77</v>
      </c>
      <c r="G216">
        <v>43.805700000000002</v>
      </c>
      <c r="H216">
        <v>315</v>
      </c>
      <c r="I216">
        <v>1000</v>
      </c>
      <c r="J216">
        <v>4750</v>
      </c>
      <c r="K216">
        <v>10</v>
      </c>
      <c r="L216">
        <v>9</v>
      </c>
    </row>
    <row r="217" spans="1:12" x14ac:dyDescent="0.2">
      <c r="A217">
        <v>47898</v>
      </c>
      <c r="B217">
        <v>76</v>
      </c>
      <c r="C217">
        <v>44.500900000000001</v>
      </c>
      <c r="D217">
        <v>68</v>
      </c>
      <c r="E217">
        <v>49.4861</v>
      </c>
      <c r="F217">
        <v>72</v>
      </c>
      <c r="G217">
        <v>46.744300000000003</v>
      </c>
      <c r="H217">
        <v>300</v>
      </c>
      <c r="I217">
        <v>1050</v>
      </c>
      <c r="J217">
        <v>4500</v>
      </c>
      <c r="K217">
        <v>10</v>
      </c>
      <c r="L217">
        <v>9</v>
      </c>
    </row>
    <row r="218" spans="1:12" x14ac:dyDescent="0.2">
      <c r="A218">
        <v>47899</v>
      </c>
      <c r="B218">
        <v>82</v>
      </c>
      <c r="C218">
        <v>41.235199999999999</v>
      </c>
      <c r="D218">
        <v>74</v>
      </c>
      <c r="E218">
        <v>45.658900000000003</v>
      </c>
      <c r="F218">
        <v>78</v>
      </c>
      <c r="G218">
        <v>43.225900000000003</v>
      </c>
      <c r="H218">
        <v>352</v>
      </c>
      <c r="I218">
        <v>950</v>
      </c>
      <c r="J218">
        <v>5000</v>
      </c>
      <c r="K218">
        <v>10</v>
      </c>
      <c r="L218">
        <v>9</v>
      </c>
    </row>
    <row r="219" spans="1:12" x14ac:dyDescent="0.2">
      <c r="A219">
        <v>47900</v>
      </c>
      <c r="B219">
        <v>80</v>
      </c>
      <c r="C219">
        <v>42.351199999999999</v>
      </c>
      <c r="D219">
        <v>71</v>
      </c>
      <c r="E219">
        <v>47.661000000000001</v>
      </c>
      <c r="F219">
        <v>75</v>
      </c>
      <c r="G219">
        <v>44.740600000000001</v>
      </c>
      <c r="H219">
        <v>341</v>
      </c>
      <c r="I219">
        <v>1000</v>
      </c>
      <c r="J219">
        <v>4750</v>
      </c>
      <c r="K219">
        <v>10</v>
      </c>
      <c r="L219">
        <v>9</v>
      </c>
    </row>
    <row r="220" spans="1:12" x14ac:dyDescent="0.2">
      <c r="A220">
        <v>47901</v>
      </c>
      <c r="B220">
        <v>89</v>
      </c>
      <c r="C220">
        <v>37.858600000000003</v>
      </c>
      <c r="D220">
        <v>76</v>
      </c>
      <c r="E220">
        <v>44.55</v>
      </c>
      <c r="F220">
        <v>82</v>
      </c>
      <c r="G220">
        <v>40.869700000000002</v>
      </c>
      <c r="H220">
        <v>400</v>
      </c>
      <c r="I220">
        <v>900</v>
      </c>
      <c r="J220">
        <v>5250</v>
      </c>
      <c r="K220">
        <v>10</v>
      </c>
      <c r="L220">
        <v>9</v>
      </c>
    </row>
    <row r="221" spans="1:12" x14ac:dyDescent="0.2">
      <c r="A221">
        <v>47902</v>
      </c>
      <c r="B221">
        <v>84</v>
      </c>
      <c r="C221">
        <v>40.192700000000002</v>
      </c>
      <c r="D221">
        <v>72</v>
      </c>
      <c r="E221">
        <v>47.122500000000002</v>
      </c>
      <c r="F221">
        <v>78</v>
      </c>
      <c r="G221">
        <v>43.311100000000003</v>
      </c>
      <c r="H221">
        <v>380</v>
      </c>
      <c r="I221">
        <v>950</v>
      </c>
      <c r="J221">
        <v>5000</v>
      </c>
      <c r="K221">
        <v>10</v>
      </c>
      <c r="L221">
        <v>9</v>
      </c>
    </row>
    <row r="222" spans="1:12" x14ac:dyDescent="0.2">
      <c r="A222">
        <v>47903</v>
      </c>
      <c r="B222">
        <v>76</v>
      </c>
      <c r="C222">
        <v>44.500900000000001</v>
      </c>
      <c r="D222">
        <v>68</v>
      </c>
      <c r="E222">
        <v>49.4861</v>
      </c>
      <c r="F222">
        <v>72</v>
      </c>
      <c r="G222">
        <v>46.744300000000003</v>
      </c>
      <c r="H222">
        <v>300</v>
      </c>
      <c r="I222">
        <v>1050</v>
      </c>
      <c r="J222">
        <v>4500</v>
      </c>
      <c r="K222">
        <v>10</v>
      </c>
      <c r="L222">
        <v>9</v>
      </c>
    </row>
    <row r="223" spans="1:12" x14ac:dyDescent="0.2">
      <c r="A223">
        <v>47904</v>
      </c>
      <c r="B223">
        <v>80</v>
      </c>
      <c r="C223">
        <v>42.1629</v>
      </c>
      <c r="D223">
        <v>74</v>
      </c>
      <c r="E223">
        <v>45.818300000000001</v>
      </c>
      <c r="F223">
        <v>77</v>
      </c>
      <c r="G223">
        <v>43.805700000000002</v>
      </c>
      <c r="H223">
        <v>315</v>
      </c>
      <c r="I223">
        <v>1000</v>
      </c>
      <c r="J223">
        <v>4750</v>
      </c>
      <c r="K223">
        <v>10</v>
      </c>
      <c r="L223">
        <v>9</v>
      </c>
    </row>
    <row r="224" spans="1:12" x14ac:dyDescent="0.2">
      <c r="A224">
        <v>47905</v>
      </c>
      <c r="B224">
        <v>69</v>
      </c>
      <c r="C224">
        <v>49.014899999999997</v>
      </c>
      <c r="D224">
        <v>60</v>
      </c>
      <c r="E224">
        <v>56.486699999999999</v>
      </c>
      <c r="F224">
        <v>64</v>
      </c>
      <c r="G224">
        <v>52.377200000000002</v>
      </c>
      <c r="H224">
        <v>289</v>
      </c>
      <c r="I224">
        <v>1200</v>
      </c>
      <c r="J224">
        <v>3750</v>
      </c>
      <c r="K224">
        <v>10</v>
      </c>
      <c r="L224">
        <v>9</v>
      </c>
    </row>
    <row r="225" spans="1:12" x14ac:dyDescent="0.2">
      <c r="A225">
        <v>47906</v>
      </c>
      <c r="B225">
        <v>75</v>
      </c>
      <c r="C225">
        <v>44.666400000000003</v>
      </c>
      <c r="D225">
        <v>66</v>
      </c>
      <c r="E225">
        <v>50.732799999999997</v>
      </c>
      <c r="F225">
        <v>71</v>
      </c>
      <c r="G225">
        <v>47.396299999999997</v>
      </c>
      <c r="H225">
        <v>321</v>
      </c>
      <c r="I225">
        <v>1050</v>
      </c>
      <c r="J225">
        <v>4500</v>
      </c>
      <c r="K225">
        <v>10</v>
      </c>
      <c r="L225">
        <v>9</v>
      </c>
    </row>
    <row r="226" spans="1:12" x14ac:dyDescent="0.2">
      <c r="A226">
        <v>47907</v>
      </c>
      <c r="B226">
        <v>73</v>
      </c>
      <c r="C226">
        <v>46.180500000000002</v>
      </c>
      <c r="D226">
        <v>63</v>
      </c>
      <c r="E226">
        <v>53.240299999999998</v>
      </c>
      <c r="F226">
        <v>68</v>
      </c>
      <c r="G226">
        <v>49.357399999999998</v>
      </c>
      <c r="H226">
        <v>303</v>
      </c>
      <c r="I226">
        <v>1100</v>
      </c>
      <c r="J226">
        <v>4250</v>
      </c>
      <c r="K226">
        <v>10</v>
      </c>
      <c r="L226">
        <v>9</v>
      </c>
    </row>
    <row r="227" spans="1:12" x14ac:dyDescent="0.2">
      <c r="A227">
        <v>47908</v>
      </c>
      <c r="B227">
        <v>137</v>
      </c>
      <c r="C227">
        <v>24.6797</v>
      </c>
      <c r="D227">
        <v>124</v>
      </c>
      <c r="E227">
        <v>27.249600000000001</v>
      </c>
      <c r="F227">
        <v>130</v>
      </c>
      <c r="G227">
        <v>25.836099999999998</v>
      </c>
      <c r="H227">
        <v>342</v>
      </c>
      <c r="I227">
        <v>600</v>
      </c>
      <c r="J227">
        <v>6750</v>
      </c>
      <c r="K227">
        <v>10</v>
      </c>
      <c r="L227">
        <v>10</v>
      </c>
    </row>
    <row r="228" spans="1:12" x14ac:dyDescent="0.2">
      <c r="A228">
        <v>47909</v>
      </c>
      <c r="B228">
        <v>140</v>
      </c>
      <c r="C228">
        <v>24.135300000000001</v>
      </c>
      <c r="D228">
        <v>125</v>
      </c>
      <c r="E228">
        <v>27.050599999999999</v>
      </c>
      <c r="F228">
        <v>132</v>
      </c>
      <c r="G228">
        <v>25.447199999999999</v>
      </c>
      <c r="H228">
        <v>272</v>
      </c>
      <c r="I228">
        <v>550</v>
      </c>
      <c r="J228">
        <v>7000</v>
      </c>
      <c r="K228">
        <v>10</v>
      </c>
      <c r="L228">
        <v>10</v>
      </c>
    </row>
    <row r="229" spans="1:12" x14ac:dyDescent="0.2">
      <c r="A229">
        <v>47910</v>
      </c>
      <c r="B229">
        <v>127</v>
      </c>
      <c r="C229">
        <v>26.560500000000001</v>
      </c>
      <c r="D229">
        <v>116</v>
      </c>
      <c r="E229">
        <v>29.1008</v>
      </c>
      <c r="F229">
        <v>122</v>
      </c>
      <c r="G229">
        <v>27.703600000000002</v>
      </c>
      <c r="H229">
        <v>402</v>
      </c>
      <c r="I229">
        <v>600</v>
      </c>
      <c r="J229">
        <v>6750</v>
      </c>
      <c r="K229">
        <v>10</v>
      </c>
      <c r="L229">
        <v>10</v>
      </c>
    </row>
    <row r="230" spans="1:12" x14ac:dyDescent="0.2">
      <c r="A230">
        <v>47911</v>
      </c>
      <c r="B230">
        <v>111</v>
      </c>
      <c r="C230">
        <v>30.3154</v>
      </c>
      <c r="D230">
        <v>103</v>
      </c>
      <c r="E230">
        <v>32.8703</v>
      </c>
      <c r="F230">
        <v>107</v>
      </c>
      <c r="G230">
        <v>31.4651</v>
      </c>
      <c r="H230">
        <v>359</v>
      </c>
      <c r="I230">
        <v>700</v>
      </c>
      <c r="J230">
        <v>6250</v>
      </c>
      <c r="K230">
        <v>10</v>
      </c>
      <c r="L230">
        <v>10</v>
      </c>
    </row>
    <row r="231" spans="1:12" x14ac:dyDescent="0.2">
      <c r="A231">
        <v>47912</v>
      </c>
      <c r="B231">
        <v>100</v>
      </c>
      <c r="C231">
        <v>33.856999999999999</v>
      </c>
      <c r="D231">
        <v>91</v>
      </c>
      <c r="E231">
        <v>36.927399999999999</v>
      </c>
      <c r="F231">
        <v>96</v>
      </c>
      <c r="G231">
        <v>35.238700000000001</v>
      </c>
      <c r="H231">
        <v>320</v>
      </c>
      <c r="I231">
        <v>800</v>
      </c>
      <c r="J231">
        <v>5750</v>
      </c>
      <c r="K231">
        <v>10</v>
      </c>
      <c r="L231">
        <v>10</v>
      </c>
    </row>
    <row r="232" spans="1:12" x14ac:dyDescent="0.2">
      <c r="A232">
        <v>47913</v>
      </c>
      <c r="B232">
        <v>122</v>
      </c>
      <c r="C232">
        <v>27.622199999999999</v>
      </c>
      <c r="D232">
        <v>112</v>
      </c>
      <c r="E232">
        <v>30.013100000000001</v>
      </c>
      <c r="F232">
        <v>117</v>
      </c>
      <c r="G232">
        <v>28.6981</v>
      </c>
      <c r="H232">
        <v>310</v>
      </c>
      <c r="I232">
        <v>650</v>
      </c>
      <c r="J232">
        <v>6500</v>
      </c>
      <c r="K232">
        <v>10</v>
      </c>
      <c r="L232">
        <v>10</v>
      </c>
    </row>
    <row r="233" spans="1:12" x14ac:dyDescent="0.2">
      <c r="A233">
        <v>47914</v>
      </c>
      <c r="B233">
        <v>111</v>
      </c>
      <c r="C233">
        <v>30.442799999999998</v>
      </c>
      <c r="D233">
        <v>98</v>
      </c>
      <c r="E233">
        <v>34.379300000000001</v>
      </c>
      <c r="F233">
        <v>105</v>
      </c>
      <c r="G233">
        <v>32.214199999999998</v>
      </c>
      <c r="H233">
        <v>279</v>
      </c>
      <c r="I233">
        <v>700</v>
      </c>
      <c r="J233">
        <v>6250</v>
      </c>
      <c r="K233">
        <v>10</v>
      </c>
      <c r="L233">
        <v>10</v>
      </c>
    </row>
    <row r="234" spans="1:12" x14ac:dyDescent="0.2">
      <c r="A234">
        <v>47915</v>
      </c>
      <c r="B234">
        <v>104</v>
      </c>
      <c r="C234">
        <v>32.258600000000001</v>
      </c>
      <c r="D234">
        <v>96</v>
      </c>
      <c r="E234">
        <v>35.267800000000001</v>
      </c>
      <c r="F234">
        <v>100</v>
      </c>
      <c r="G234">
        <v>33.612699999999997</v>
      </c>
      <c r="H234">
        <v>335</v>
      </c>
      <c r="I234">
        <v>750</v>
      </c>
      <c r="J234">
        <v>6000</v>
      </c>
      <c r="K234">
        <v>10</v>
      </c>
      <c r="L234">
        <v>10</v>
      </c>
    </row>
    <row r="235" spans="1:12" x14ac:dyDescent="0.2">
      <c r="A235">
        <v>47916</v>
      </c>
      <c r="B235">
        <v>102</v>
      </c>
      <c r="C235">
        <v>32.952399999999997</v>
      </c>
      <c r="D235">
        <v>92</v>
      </c>
      <c r="E235">
        <v>36.455199999999998</v>
      </c>
      <c r="F235">
        <v>98</v>
      </c>
      <c r="G235">
        <v>34.528599999999997</v>
      </c>
      <c r="H235">
        <v>326</v>
      </c>
      <c r="I235">
        <v>800</v>
      </c>
      <c r="J235">
        <v>5750</v>
      </c>
      <c r="K235">
        <v>10</v>
      </c>
      <c r="L235">
        <v>10</v>
      </c>
    </row>
    <row r="236" spans="1:12" x14ac:dyDescent="0.2">
      <c r="A236">
        <v>47917</v>
      </c>
      <c r="B236">
        <v>94</v>
      </c>
      <c r="C236">
        <v>35.711300000000001</v>
      </c>
      <c r="D236">
        <v>86</v>
      </c>
      <c r="E236">
        <v>39.157600000000002</v>
      </c>
      <c r="F236">
        <v>90</v>
      </c>
      <c r="G236">
        <v>37.262099999999997</v>
      </c>
      <c r="H236">
        <v>300</v>
      </c>
      <c r="I236">
        <v>850</v>
      </c>
      <c r="J236">
        <v>5500</v>
      </c>
      <c r="K236">
        <v>10</v>
      </c>
      <c r="L236">
        <v>9</v>
      </c>
    </row>
    <row r="237" spans="1:12" x14ac:dyDescent="0.2">
      <c r="A237">
        <v>47918</v>
      </c>
      <c r="B237">
        <v>131</v>
      </c>
      <c r="C237">
        <v>25.803899999999999</v>
      </c>
      <c r="D237">
        <v>107</v>
      </c>
      <c r="E237">
        <v>31.388500000000001</v>
      </c>
      <c r="F237">
        <v>119</v>
      </c>
      <c r="G237">
        <v>28.317</v>
      </c>
      <c r="H237">
        <v>252</v>
      </c>
      <c r="I237">
        <v>650</v>
      </c>
      <c r="J237">
        <v>6500</v>
      </c>
      <c r="K237">
        <v>10</v>
      </c>
      <c r="L237">
        <v>10</v>
      </c>
    </row>
    <row r="238" spans="1:12" x14ac:dyDescent="0.2">
      <c r="A238">
        <v>47919</v>
      </c>
      <c r="B238">
        <v>121</v>
      </c>
      <c r="C238">
        <v>27.8324</v>
      </c>
      <c r="D238">
        <v>102</v>
      </c>
      <c r="E238">
        <v>32.956899999999997</v>
      </c>
      <c r="F238">
        <v>112</v>
      </c>
      <c r="G238">
        <v>30.138400000000001</v>
      </c>
      <c r="H238">
        <v>236</v>
      </c>
      <c r="I238">
        <v>700</v>
      </c>
      <c r="J238">
        <v>6250</v>
      </c>
      <c r="K238">
        <v>10</v>
      </c>
      <c r="L238">
        <v>10</v>
      </c>
    </row>
    <row r="239" spans="1:12" x14ac:dyDescent="0.2">
      <c r="A239">
        <v>47920</v>
      </c>
      <c r="B239">
        <v>114</v>
      </c>
      <c r="C239">
        <v>28.257000000000001</v>
      </c>
      <c r="D239">
        <v>94</v>
      </c>
      <c r="E239">
        <v>34.294899999999998</v>
      </c>
      <c r="F239">
        <v>104</v>
      </c>
      <c r="G239">
        <v>30.9741</v>
      </c>
      <c r="H239">
        <v>228</v>
      </c>
      <c r="I239">
        <v>700</v>
      </c>
      <c r="J239">
        <v>6250</v>
      </c>
      <c r="K239">
        <v>10</v>
      </c>
      <c r="L239">
        <v>10</v>
      </c>
    </row>
    <row r="240" spans="1:12" x14ac:dyDescent="0.2">
      <c r="A240">
        <v>47921</v>
      </c>
      <c r="B240">
        <v>112</v>
      </c>
      <c r="C240">
        <v>28.815100000000001</v>
      </c>
      <c r="D240">
        <v>92</v>
      </c>
      <c r="E240">
        <v>34.790500000000002</v>
      </c>
      <c r="F240">
        <v>102</v>
      </c>
      <c r="G240">
        <v>31.504000000000001</v>
      </c>
      <c r="H240">
        <v>222</v>
      </c>
      <c r="I240">
        <v>700</v>
      </c>
      <c r="J240">
        <v>6250</v>
      </c>
      <c r="K240">
        <v>10</v>
      </c>
      <c r="L240">
        <v>10</v>
      </c>
    </row>
    <row r="241" spans="1:12" x14ac:dyDescent="0.2">
      <c r="A241">
        <v>47922</v>
      </c>
      <c r="B241">
        <v>115</v>
      </c>
      <c r="C241">
        <v>29.352799999999998</v>
      </c>
      <c r="D241">
        <v>98</v>
      </c>
      <c r="E241">
        <v>34.263100000000001</v>
      </c>
      <c r="F241">
        <v>107</v>
      </c>
      <c r="G241">
        <v>31.5624</v>
      </c>
      <c r="H241">
        <v>206</v>
      </c>
      <c r="I241">
        <v>700</v>
      </c>
      <c r="J241">
        <v>6250</v>
      </c>
      <c r="K241">
        <v>10</v>
      </c>
      <c r="L241">
        <v>10</v>
      </c>
    </row>
    <row r="242" spans="1:12" x14ac:dyDescent="0.2">
      <c r="A242">
        <v>47923</v>
      </c>
      <c r="B242">
        <v>122</v>
      </c>
      <c r="C242">
        <v>27.514299999999999</v>
      </c>
      <c r="D242">
        <v>104</v>
      </c>
      <c r="E242">
        <v>32.555799999999998</v>
      </c>
      <c r="F242">
        <v>113</v>
      </c>
      <c r="G242">
        <v>29.783000000000001</v>
      </c>
      <c r="H242">
        <v>291</v>
      </c>
      <c r="I242">
        <v>650</v>
      </c>
      <c r="J242">
        <v>6500</v>
      </c>
      <c r="K242">
        <v>10</v>
      </c>
      <c r="L242">
        <v>10</v>
      </c>
    </row>
    <row r="243" spans="1:12" x14ac:dyDescent="0.2">
      <c r="A243">
        <v>47924</v>
      </c>
      <c r="B243">
        <v>115</v>
      </c>
      <c r="C243">
        <v>29.352799999999998</v>
      </c>
      <c r="D243">
        <v>98</v>
      </c>
      <c r="E243">
        <v>34.263100000000001</v>
      </c>
      <c r="F243">
        <v>107</v>
      </c>
      <c r="G243">
        <v>31.5624</v>
      </c>
      <c r="H243">
        <v>206</v>
      </c>
      <c r="I243">
        <v>700</v>
      </c>
      <c r="J243">
        <v>6250</v>
      </c>
      <c r="K243">
        <v>10</v>
      </c>
      <c r="L243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3"/>
  <sheetViews>
    <sheetView workbookViewId="0">
      <selection activeCell="N33" sqref="N33"/>
    </sheetView>
  </sheetViews>
  <sheetFormatPr baseColWidth="10" defaultColWidth="8.83203125" defaultRowHeight="15" x14ac:dyDescent="0.2"/>
  <cols>
    <col min="2" max="2" width="29.5" customWidth="1"/>
    <col min="3" max="3" width="21.6640625" customWidth="1"/>
    <col min="4" max="4" width="13.5" customWidth="1"/>
    <col min="5" max="5" width="33.6640625" customWidth="1"/>
    <col min="6" max="6" width="14.6640625" customWidth="1"/>
    <col min="7" max="7" width="25.83203125" customWidth="1"/>
    <col min="8" max="8" width="10.1640625" customWidth="1"/>
    <col min="9" max="9" width="10.5" customWidth="1"/>
  </cols>
  <sheetData>
    <row r="1" spans="1:9" x14ac:dyDescent="0.2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</row>
    <row r="2" spans="1:9" x14ac:dyDescent="0.2">
      <c r="A2">
        <v>46908</v>
      </c>
      <c r="B2" t="s">
        <v>18</v>
      </c>
      <c r="C2" t="s">
        <v>30</v>
      </c>
      <c r="D2" t="s">
        <v>35</v>
      </c>
      <c r="E2" t="s">
        <v>64</v>
      </c>
      <c r="F2" t="s">
        <v>64</v>
      </c>
      <c r="G2" t="s">
        <v>349</v>
      </c>
      <c r="H2" t="s">
        <v>449</v>
      </c>
      <c r="I2" t="s">
        <v>470</v>
      </c>
    </row>
    <row r="3" spans="1:9" x14ac:dyDescent="0.2">
      <c r="A3">
        <v>46909</v>
      </c>
      <c r="B3" t="s">
        <v>18</v>
      </c>
      <c r="C3" t="s">
        <v>30</v>
      </c>
      <c r="D3" t="s">
        <v>35</v>
      </c>
      <c r="E3" t="s">
        <v>65</v>
      </c>
      <c r="F3" t="s">
        <v>65</v>
      </c>
      <c r="G3" t="s">
        <v>349</v>
      </c>
      <c r="H3" t="s">
        <v>449</v>
      </c>
      <c r="I3" t="s">
        <v>470</v>
      </c>
    </row>
    <row r="4" spans="1:9" x14ac:dyDescent="0.2">
      <c r="A4">
        <v>46910</v>
      </c>
      <c r="B4" t="s">
        <v>19</v>
      </c>
      <c r="C4" t="s">
        <v>31</v>
      </c>
      <c r="D4" t="s">
        <v>35</v>
      </c>
      <c r="E4" t="s">
        <v>66</v>
      </c>
      <c r="F4" t="s">
        <v>304</v>
      </c>
      <c r="G4" t="s">
        <v>350</v>
      </c>
      <c r="H4" t="s">
        <v>449</v>
      </c>
      <c r="I4" t="s">
        <v>470</v>
      </c>
    </row>
    <row r="5" spans="1:9" x14ac:dyDescent="0.2">
      <c r="A5">
        <v>46911</v>
      </c>
      <c r="B5" t="s">
        <v>20</v>
      </c>
      <c r="C5" t="s">
        <v>30</v>
      </c>
      <c r="D5" t="s">
        <v>35</v>
      </c>
      <c r="E5" t="s">
        <v>67</v>
      </c>
      <c r="F5" t="s">
        <v>304</v>
      </c>
      <c r="G5" t="s">
        <v>351</v>
      </c>
      <c r="H5" t="s">
        <v>449</v>
      </c>
      <c r="I5" t="s">
        <v>470</v>
      </c>
    </row>
    <row r="6" spans="1:9" x14ac:dyDescent="0.2">
      <c r="A6">
        <v>46912</v>
      </c>
      <c r="B6" t="s">
        <v>20</v>
      </c>
      <c r="C6" t="s">
        <v>30</v>
      </c>
      <c r="D6" t="s">
        <v>35</v>
      </c>
      <c r="E6" t="s">
        <v>68</v>
      </c>
      <c r="F6" t="s">
        <v>304</v>
      </c>
      <c r="G6" t="s">
        <v>351</v>
      </c>
      <c r="H6" t="s">
        <v>449</v>
      </c>
      <c r="I6" t="s">
        <v>470</v>
      </c>
    </row>
    <row r="7" spans="1:9" x14ac:dyDescent="0.2">
      <c r="A7">
        <v>46913</v>
      </c>
      <c r="B7" t="s">
        <v>20</v>
      </c>
      <c r="C7" t="s">
        <v>30</v>
      </c>
      <c r="D7" t="s">
        <v>35</v>
      </c>
      <c r="E7" t="s">
        <v>69</v>
      </c>
      <c r="F7" t="s">
        <v>305</v>
      </c>
      <c r="G7" t="s">
        <v>352</v>
      </c>
      <c r="H7" t="s">
        <v>449</v>
      </c>
      <c r="I7" t="s">
        <v>470</v>
      </c>
    </row>
    <row r="8" spans="1:9" x14ac:dyDescent="0.2">
      <c r="A8">
        <v>46914</v>
      </c>
      <c r="B8" t="s">
        <v>20</v>
      </c>
      <c r="C8" t="s">
        <v>30</v>
      </c>
      <c r="D8" t="s">
        <v>35</v>
      </c>
      <c r="E8" t="s">
        <v>70</v>
      </c>
      <c r="F8" t="s">
        <v>305</v>
      </c>
      <c r="G8" t="s">
        <v>353</v>
      </c>
      <c r="H8" t="s">
        <v>449</v>
      </c>
      <c r="I8" t="s">
        <v>470</v>
      </c>
    </row>
    <row r="9" spans="1:9" x14ac:dyDescent="0.2">
      <c r="A9">
        <v>46915</v>
      </c>
      <c r="B9" t="s">
        <v>21</v>
      </c>
      <c r="C9" t="s">
        <v>32</v>
      </c>
      <c r="D9" t="s">
        <v>36</v>
      </c>
      <c r="E9" t="s">
        <v>71</v>
      </c>
      <c r="F9" t="s">
        <v>306</v>
      </c>
      <c r="G9" t="s">
        <v>354</v>
      </c>
      <c r="H9" t="s">
        <v>450</v>
      </c>
      <c r="I9" t="s">
        <v>470</v>
      </c>
    </row>
    <row r="10" spans="1:9" x14ac:dyDescent="0.2">
      <c r="A10">
        <v>46916</v>
      </c>
      <c r="B10" t="s">
        <v>21</v>
      </c>
      <c r="C10" t="s">
        <v>32</v>
      </c>
      <c r="D10" t="s">
        <v>36</v>
      </c>
      <c r="E10" t="s">
        <v>72</v>
      </c>
      <c r="F10" t="s">
        <v>306</v>
      </c>
      <c r="G10" t="s">
        <v>354</v>
      </c>
      <c r="H10" t="s">
        <v>450</v>
      </c>
      <c r="I10" t="s">
        <v>470</v>
      </c>
    </row>
    <row r="11" spans="1:9" x14ac:dyDescent="0.2">
      <c r="A11">
        <v>46917</v>
      </c>
      <c r="B11" t="s">
        <v>21</v>
      </c>
      <c r="C11" t="s">
        <v>32</v>
      </c>
      <c r="D11" t="s">
        <v>36</v>
      </c>
      <c r="E11" t="s">
        <v>73</v>
      </c>
      <c r="F11" t="s">
        <v>306</v>
      </c>
      <c r="G11" t="s">
        <v>354</v>
      </c>
      <c r="H11" t="s">
        <v>450</v>
      </c>
      <c r="I11" t="s">
        <v>470</v>
      </c>
    </row>
    <row r="12" spans="1:9" x14ac:dyDescent="0.2">
      <c r="A12">
        <v>46918</v>
      </c>
      <c r="B12" t="s">
        <v>21</v>
      </c>
      <c r="C12" t="s">
        <v>32</v>
      </c>
      <c r="D12" t="s">
        <v>36</v>
      </c>
      <c r="E12" t="s">
        <v>74</v>
      </c>
      <c r="F12" t="s">
        <v>306</v>
      </c>
      <c r="G12" t="s">
        <v>355</v>
      </c>
      <c r="H12" t="s">
        <v>450</v>
      </c>
      <c r="I12" t="s">
        <v>470</v>
      </c>
    </row>
    <row r="13" spans="1:9" x14ac:dyDescent="0.2">
      <c r="A13">
        <v>46919</v>
      </c>
      <c r="B13" t="s">
        <v>21</v>
      </c>
      <c r="C13" t="s">
        <v>31</v>
      </c>
      <c r="D13" t="s">
        <v>36</v>
      </c>
      <c r="E13" t="s">
        <v>75</v>
      </c>
      <c r="F13" t="s">
        <v>306</v>
      </c>
      <c r="G13" t="s">
        <v>356</v>
      </c>
      <c r="H13" t="s">
        <v>450</v>
      </c>
      <c r="I13" t="s">
        <v>470</v>
      </c>
    </row>
    <row r="14" spans="1:9" x14ac:dyDescent="0.2">
      <c r="A14">
        <v>46920</v>
      </c>
      <c r="B14" t="s">
        <v>21</v>
      </c>
      <c r="C14" t="s">
        <v>31</v>
      </c>
      <c r="D14" t="s">
        <v>36</v>
      </c>
      <c r="E14" t="s">
        <v>76</v>
      </c>
      <c r="F14" t="s">
        <v>306</v>
      </c>
      <c r="G14" t="s">
        <v>356</v>
      </c>
      <c r="H14" t="s">
        <v>450</v>
      </c>
      <c r="I14" t="s">
        <v>470</v>
      </c>
    </row>
    <row r="15" spans="1:9" x14ac:dyDescent="0.2">
      <c r="A15">
        <v>46921</v>
      </c>
      <c r="B15" t="s">
        <v>21</v>
      </c>
      <c r="C15" t="s">
        <v>31</v>
      </c>
      <c r="D15" t="s">
        <v>36</v>
      </c>
      <c r="E15" t="s">
        <v>77</v>
      </c>
      <c r="F15" t="s">
        <v>306</v>
      </c>
      <c r="G15" t="s">
        <v>356</v>
      </c>
      <c r="H15" t="s">
        <v>450</v>
      </c>
      <c r="I15" t="s">
        <v>470</v>
      </c>
    </row>
    <row r="16" spans="1:9" x14ac:dyDescent="0.2">
      <c r="A16">
        <v>46922</v>
      </c>
      <c r="B16" t="s">
        <v>21</v>
      </c>
      <c r="C16" t="s">
        <v>31</v>
      </c>
      <c r="D16" t="s">
        <v>36</v>
      </c>
      <c r="E16" t="s">
        <v>78</v>
      </c>
      <c r="F16" t="s">
        <v>306</v>
      </c>
      <c r="G16" t="s">
        <v>356</v>
      </c>
      <c r="H16" t="s">
        <v>450</v>
      </c>
      <c r="I16" t="s">
        <v>470</v>
      </c>
    </row>
    <row r="17" spans="1:9" x14ac:dyDescent="0.2">
      <c r="A17">
        <v>46923</v>
      </c>
      <c r="B17" t="s">
        <v>22</v>
      </c>
      <c r="C17" t="s">
        <v>31</v>
      </c>
      <c r="D17" t="s">
        <v>36</v>
      </c>
      <c r="E17" t="s">
        <v>79</v>
      </c>
      <c r="F17" t="s">
        <v>307</v>
      </c>
      <c r="G17" t="s">
        <v>356</v>
      </c>
      <c r="H17" t="s">
        <v>450</v>
      </c>
      <c r="I17" t="s">
        <v>470</v>
      </c>
    </row>
    <row r="18" spans="1:9" x14ac:dyDescent="0.2">
      <c r="A18">
        <v>46924</v>
      </c>
      <c r="B18" t="s">
        <v>22</v>
      </c>
      <c r="C18" t="s">
        <v>31</v>
      </c>
      <c r="D18" t="s">
        <v>36</v>
      </c>
      <c r="E18" t="s">
        <v>80</v>
      </c>
      <c r="F18" t="s">
        <v>307</v>
      </c>
      <c r="G18" t="s">
        <v>356</v>
      </c>
      <c r="H18" t="s">
        <v>450</v>
      </c>
      <c r="I18" t="s">
        <v>470</v>
      </c>
    </row>
    <row r="19" spans="1:9" x14ac:dyDescent="0.2">
      <c r="A19">
        <v>46925</v>
      </c>
      <c r="B19" t="s">
        <v>22</v>
      </c>
      <c r="C19" t="s">
        <v>31</v>
      </c>
      <c r="D19" t="s">
        <v>36</v>
      </c>
      <c r="E19" t="s">
        <v>81</v>
      </c>
      <c r="F19" t="s">
        <v>307</v>
      </c>
      <c r="G19" t="s">
        <v>356</v>
      </c>
      <c r="H19" t="s">
        <v>450</v>
      </c>
      <c r="I19" t="s">
        <v>470</v>
      </c>
    </row>
    <row r="20" spans="1:9" x14ac:dyDescent="0.2">
      <c r="A20">
        <v>46926</v>
      </c>
      <c r="B20" t="s">
        <v>22</v>
      </c>
      <c r="C20" t="s">
        <v>32</v>
      </c>
      <c r="D20" t="s">
        <v>36</v>
      </c>
      <c r="E20" t="s">
        <v>82</v>
      </c>
      <c r="F20" t="s">
        <v>307</v>
      </c>
      <c r="G20" t="s">
        <v>355</v>
      </c>
      <c r="H20" t="s">
        <v>450</v>
      </c>
      <c r="I20" t="s">
        <v>470</v>
      </c>
    </row>
    <row r="21" spans="1:9" x14ac:dyDescent="0.2">
      <c r="A21">
        <v>46927</v>
      </c>
      <c r="B21" t="s">
        <v>22</v>
      </c>
      <c r="C21" t="s">
        <v>32</v>
      </c>
      <c r="D21" t="s">
        <v>36</v>
      </c>
      <c r="E21" t="s">
        <v>83</v>
      </c>
      <c r="F21" t="s">
        <v>307</v>
      </c>
      <c r="G21" t="s">
        <v>355</v>
      </c>
      <c r="H21" t="s">
        <v>450</v>
      </c>
      <c r="I21" t="s">
        <v>470</v>
      </c>
    </row>
    <row r="22" spans="1:9" x14ac:dyDescent="0.2">
      <c r="A22">
        <v>46928</v>
      </c>
      <c r="B22" t="s">
        <v>22</v>
      </c>
      <c r="C22" t="s">
        <v>32</v>
      </c>
      <c r="D22" t="s">
        <v>36</v>
      </c>
      <c r="E22" t="s">
        <v>84</v>
      </c>
      <c r="F22" t="s">
        <v>307</v>
      </c>
      <c r="G22" t="s">
        <v>355</v>
      </c>
      <c r="H22" t="s">
        <v>450</v>
      </c>
      <c r="I22" t="s">
        <v>470</v>
      </c>
    </row>
    <row r="23" spans="1:9" x14ac:dyDescent="0.2">
      <c r="A23">
        <v>46929</v>
      </c>
      <c r="B23" t="s">
        <v>23</v>
      </c>
      <c r="C23" t="s">
        <v>31</v>
      </c>
      <c r="D23" t="s">
        <v>36</v>
      </c>
      <c r="E23" t="s">
        <v>85</v>
      </c>
      <c r="F23" t="s">
        <v>308</v>
      </c>
      <c r="G23" t="s">
        <v>357</v>
      </c>
      <c r="H23" t="s">
        <v>450</v>
      </c>
      <c r="I23" t="s">
        <v>470</v>
      </c>
    </row>
    <row r="24" spans="1:9" x14ac:dyDescent="0.2">
      <c r="A24">
        <v>46930</v>
      </c>
      <c r="B24" t="s">
        <v>23</v>
      </c>
      <c r="C24" t="s">
        <v>31</v>
      </c>
      <c r="D24" t="s">
        <v>36</v>
      </c>
      <c r="E24" t="s">
        <v>86</v>
      </c>
      <c r="F24" t="s">
        <v>308</v>
      </c>
      <c r="G24" t="s">
        <v>357</v>
      </c>
      <c r="H24" t="s">
        <v>450</v>
      </c>
      <c r="I24" t="s">
        <v>470</v>
      </c>
    </row>
    <row r="25" spans="1:9" x14ac:dyDescent="0.2">
      <c r="A25">
        <v>46931</v>
      </c>
      <c r="B25" t="s">
        <v>23</v>
      </c>
      <c r="C25" t="s">
        <v>31</v>
      </c>
      <c r="D25" t="s">
        <v>36</v>
      </c>
      <c r="E25" t="s">
        <v>87</v>
      </c>
      <c r="F25" t="s">
        <v>308</v>
      </c>
      <c r="G25" t="s">
        <v>357</v>
      </c>
      <c r="H25" t="s">
        <v>450</v>
      </c>
      <c r="I25" t="s">
        <v>470</v>
      </c>
    </row>
    <row r="26" spans="1:9" x14ac:dyDescent="0.2">
      <c r="A26">
        <v>46932</v>
      </c>
      <c r="B26" t="s">
        <v>23</v>
      </c>
      <c r="C26" t="s">
        <v>30</v>
      </c>
      <c r="D26" t="s">
        <v>36</v>
      </c>
      <c r="E26" t="s">
        <v>88</v>
      </c>
      <c r="F26" t="s">
        <v>308</v>
      </c>
      <c r="G26" t="s">
        <v>358</v>
      </c>
      <c r="H26" t="s">
        <v>450</v>
      </c>
      <c r="I26" t="s">
        <v>470</v>
      </c>
    </row>
    <row r="27" spans="1:9" x14ac:dyDescent="0.2">
      <c r="A27">
        <v>46933</v>
      </c>
      <c r="B27" t="s">
        <v>23</v>
      </c>
      <c r="C27" t="s">
        <v>30</v>
      </c>
      <c r="D27" t="s">
        <v>36</v>
      </c>
      <c r="E27" t="s">
        <v>89</v>
      </c>
      <c r="F27" t="s">
        <v>308</v>
      </c>
      <c r="G27" t="s">
        <v>355</v>
      </c>
      <c r="H27" t="s">
        <v>450</v>
      </c>
      <c r="I27" t="s">
        <v>470</v>
      </c>
    </row>
    <row r="28" spans="1:9" x14ac:dyDescent="0.2">
      <c r="A28">
        <v>46934</v>
      </c>
      <c r="B28" t="s">
        <v>23</v>
      </c>
      <c r="C28" t="s">
        <v>32</v>
      </c>
      <c r="D28" t="s">
        <v>36</v>
      </c>
      <c r="E28" t="s">
        <v>90</v>
      </c>
      <c r="F28" t="s">
        <v>308</v>
      </c>
      <c r="G28" t="s">
        <v>355</v>
      </c>
      <c r="H28" t="s">
        <v>450</v>
      </c>
      <c r="I28" t="s">
        <v>470</v>
      </c>
    </row>
    <row r="29" spans="1:9" x14ac:dyDescent="0.2">
      <c r="A29">
        <v>46935</v>
      </c>
      <c r="B29" t="s">
        <v>23</v>
      </c>
      <c r="C29" t="s">
        <v>32</v>
      </c>
      <c r="D29" t="s">
        <v>36</v>
      </c>
      <c r="E29" t="s">
        <v>91</v>
      </c>
      <c r="F29" t="s">
        <v>308</v>
      </c>
      <c r="G29" t="s">
        <v>355</v>
      </c>
      <c r="H29" t="s">
        <v>450</v>
      </c>
      <c r="I29" t="s">
        <v>470</v>
      </c>
    </row>
    <row r="30" spans="1:9" x14ac:dyDescent="0.2">
      <c r="A30">
        <v>46936</v>
      </c>
      <c r="B30" t="s">
        <v>23</v>
      </c>
      <c r="C30" t="s">
        <v>32</v>
      </c>
      <c r="D30" t="s">
        <v>36</v>
      </c>
      <c r="E30" t="s">
        <v>92</v>
      </c>
      <c r="F30" t="s">
        <v>308</v>
      </c>
      <c r="G30" t="s">
        <v>355</v>
      </c>
      <c r="H30" t="s">
        <v>450</v>
      </c>
      <c r="I30" t="s">
        <v>470</v>
      </c>
    </row>
    <row r="31" spans="1:9" x14ac:dyDescent="0.2">
      <c r="A31">
        <v>46937</v>
      </c>
      <c r="B31" t="s">
        <v>20</v>
      </c>
      <c r="C31" t="s">
        <v>30</v>
      </c>
      <c r="D31" t="s">
        <v>36</v>
      </c>
      <c r="E31" t="s">
        <v>93</v>
      </c>
      <c r="F31" t="s">
        <v>309</v>
      </c>
      <c r="G31" t="s">
        <v>358</v>
      </c>
      <c r="H31" t="s">
        <v>450</v>
      </c>
      <c r="I31" t="s">
        <v>470</v>
      </c>
    </row>
    <row r="32" spans="1:9" x14ac:dyDescent="0.2">
      <c r="A32">
        <v>46938</v>
      </c>
      <c r="B32" t="s">
        <v>20</v>
      </c>
      <c r="C32" t="s">
        <v>30</v>
      </c>
      <c r="D32" t="s">
        <v>36</v>
      </c>
      <c r="E32" t="s">
        <v>94</v>
      </c>
      <c r="F32" t="s">
        <v>309</v>
      </c>
      <c r="G32" t="s">
        <v>355</v>
      </c>
      <c r="H32" t="s">
        <v>450</v>
      </c>
      <c r="I32" t="s">
        <v>470</v>
      </c>
    </row>
    <row r="33" spans="1:9" x14ac:dyDescent="0.2">
      <c r="A33">
        <v>46939</v>
      </c>
      <c r="B33" t="s">
        <v>20</v>
      </c>
      <c r="C33" t="s">
        <v>30</v>
      </c>
      <c r="D33" t="s">
        <v>36</v>
      </c>
      <c r="E33" t="s">
        <v>95</v>
      </c>
      <c r="F33" t="s">
        <v>309</v>
      </c>
      <c r="G33" t="s">
        <v>355</v>
      </c>
      <c r="H33" t="s">
        <v>450</v>
      </c>
      <c r="I33" t="s">
        <v>470</v>
      </c>
    </row>
    <row r="34" spans="1:9" x14ac:dyDescent="0.2">
      <c r="A34">
        <v>46940</v>
      </c>
      <c r="B34" t="s">
        <v>20</v>
      </c>
      <c r="C34" t="s">
        <v>30</v>
      </c>
      <c r="D34" t="s">
        <v>36</v>
      </c>
      <c r="E34" t="s">
        <v>96</v>
      </c>
      <c r="F34" t="s">
        <v>309</v>
      </c>
      <c r="G34" t="s">
        <v>355</v>
      </c>
      <c r="H34" t="s">
        <v>450</v>
      </c>
      <c r="I34" t="s">
        <v>470</v>
      </c>
    </row>
    <row r="35" spans="1:9" x14ac:dyDescent="0.2">
      <c r="A35">
        <v>46941</v>
      </c>
      <c r="B35" t="s">
        <v>20</v>
      </c>
      <c r="C35" t="s">
        <v>30</v>
      </c>
      <c r="D35" t="s">
        <v>36</v>
      </c>
      <c r="E35" t="s">
        <v>97</v>
      </c>
      <c r="F35" t="s">
        <v>309</v>
      </c>
      <c r="G35" t="s">
        <v>354</v>
      </c>
      <c r="H35" t="s">
        <v>450</v>
      </c>
      <c r="I35" t="s">
        <v>470</v>
      </c>
    </row>
    <row r="36" spans="1:9" x14ac:dyDescent="0.2">
      <c r="A36">
        <v>46942</v>
      </c>
      <c r="B36" t="s">
        <v>20</v>
      </c>
      <c r="C36" t="s">
        <v>30</v>
      </c>
      <c r="D36" t="s">
        <v>36</v>
      </c>
      <c r="E36" t="s">
        <v>98</v>
      </c>
      <c r="F36" t="s">
        <v>309</v>
      </c>
      <c r="G36" t="s">
        <v>355</v>
      </c>
      <c r="H36" t="s">
        <v>450</v>
      </c>
      <c r="I36" t="s">
        <v>470</v>
      </c>
    </row>
    <row r="37" spans="1:9" x14ac:dyDescent="0.2">
      <c r="A37">
        <v>46943</v>
      </c>
      <c r="B37" t="s">
        <v>20</v>
      </c>
      <c r="C37" t="s">
        <v>30</v>
      </c>
      <c r="D37" t="s">
        <v>36</v>
      </c>
      <c r="E37" t="s">
        <v>99</v>
      </c>
      <c r="F37" t="s">
        <v>309</v>
      </c>
      <c r="G37" t="s">
        <v>355</v>
      </c>
      <c r="H37" t="s">
        <v>450</v>
      </c>
      <c r="I37" t="s">
        <v>470</v>
      </c>
    </row>
    <row r="38" spans="1:9" x14ac:dyDescent="0.2">
      <c r="A38">
        <v>46944</v>
      </c>
      <c r="B38" t="s">
        <v>20</v>
      </c>
      <c r="C38" t="s">
        <v>30</v>
      </c>
      <c r="D38" t="s">
        <v>36</v>
      </c>
      <c r="E38" t="s">
        <v>100</v>
      </c>
      <c r="F38" t="s">
        <v>309</v>
      </c>
      <c r="G38" t="s">
        <v>354</v>
      </c>
      <c r="H38" t="s">
        <v>450</v>
      </c>
      <c r="I38" t="s">
        <v>470</v>
      </c>
    </row>
    <row r="39" spans="1:9" x14ac:dyDescent="0.2">
      <c r="A39">
        <v>46945</v>
      </c>
      <c r="B39" t="s">
        <v>24</v>
      </c>
      <c r="C39" t="s">
        <v>31</v>
      </c>
      <c r="D39" t="s">
        <v>37</v>
      </c>
      <c r="E39" t="s">
        <v>101</v>
      </c>
      <c r="F39" t="s">
        <v>101</v>
      </c>
      <c r="G39" t="s">
        <v>359</v>
      </c>
      <c r="H39" t="s">
        <v>451</v>
      </c>
      <c r="I39" t="s">
        <v>470</v>
      </c>
    </row>
    <row r="40" spans="1:9" x14ac:dyDescent="0.2">
      <c r="A40">
        <v>46946</v>
      </c>
      <c r="B40" t="s">
        <v>25</v>
      </c>
      <c r="C40" t="s">
        <v>30</v>
      </c>
      <c r="D40" t="s">
        <v>38</v>
      </c>
      <c r="E40" t="s">
        <v>102</v>
      </c>
      <c r="F40" t="s">
        <v>310</v>
      </c>
      <c r="G40" t="s">
        <v>360</v>
      </c>
      <c r="H40" t="s">
        <v>451</v>
      </c>
      <c r="I40" t="s">
        <v>470</v>
      </c>
    </row>
    <row r="41" spans="1:9" x14ac:dyDescent="0.2">
      <c r="A41">
        <v>46947</v>
      </c>
      <c r="B41" t="s">
        <v>26</v>
      </c>
      <c r="C41" t="s">
        <v>30</v>
      </c>
      <c r="D41" t="s">
        <v>39</v>
      </c>
      <c r="E41" t="s">
        <v>103</v>
      </c>
      <c r="F41" t="s">
        <v>311</v>
      </c>
      <c r="G41" t="s">
        <v>361</v>
      </c>
      <c r="H41" t="s">
        <v>452</v>
      </c>
      <c r="I41" t="s">
        <v>470</v>
      </c>
    </row>
    <row r="42" spans="1:9" x14ac:dyDescent="0.2">
      <c r="A42">
        <v>46948</v>
      </c>
      <c r="B42" t="s">
        <v>26</v>
      </c>
      <c r="C42" t="s">
        <v>30</v>
      </c>
      <c r="D42" t="s">
        <v>39</v>
      </c>
      <c r="E42" t="s">
        <v>104</v>
      </c>
      <c r="F42" t="s">
        <v>312</v>
      </c>
      <c r="G42" t="s">
        <v>362</v>
      </c>
      <c r="H42" t="s">
        <v>452</v>
      </c>
      <c r="I42" t="s">
        <v>470</v>
      </c>
    </row>
    <row r="43" spans="1:9" x14ac:dyDescent="0.2">
      <c r="A43">
        <v>46949</v>
      </c>
      <c r="B43" t="s">
        <v>26</v>
      </c>
      <c r="C43" t="s">
        <v>30</v>
      </c>
      <c r="D43" t="s">
        <v>39</v>
      </c>
      <c r="E43" t="s">
        <v>105</v>
      </c>
      <c r="F43" t="s">
        <v>312</v>
      </c>
      <c r="G43" t="s">
        <v>361</v>
      </c>
      <c r="H43" t="s">
        <v>452</v>
      </c>
      <c r="I43" t="s">
        <v>470</v>
      </c>
    </row>
    <row r="44" spans="1:9" x14ac:dyDescent="0.2">
      <c r="A44">
        <v>46950</v>
      </c>
      <c r="B44" t="s">
        <v>26</v>
      </c>
      <c r="C44" t="s">
        <v>30</v>
      </c>
      <c r="D44" t="s">
        <v>39</v>
      </c>
      <c r="E44" t="s">
        <v>106</v>
      </c>
      <c r="F44" t="s">
        <v>312</v>
      </c>
      <c r="G44" t="s">
        <v>361</v>
      </c>
      <c r="H44" t="s">
        <v>452</v>
      </c>
      <c r="I44" t="s">
        <v>470</v>
      </c>
    </row>
    <row r="45" spans="1:9" x14ac:dyDescent="0.2">
      <c r="A45">
        <v>46951</v>
      </c>
      <c r="B45" t="s">
        <v>25</v>
      </c>
      <c r="C45" t="s">
        <v>30</v>
      </c>
      <c r="D45" t="s">
        <v>40</v>
      </c>
      <c r="E45" t="s">
        <v>107</v>
      </c>
      <c r="F45" t="s">
        <v>313</v>
      </c>
      <c r="G45" t="s">
        <v>363</v>
      </c>
      <c r="H45" t="s">
        <v>451</v>
      </c>
      <c r="I45" t="s">
        <v>470</v>
      </c>
    </row>
    <row r="46" spans="1:9" x14ac:dyDescent="0.2">
      <c r="A46">
        <v>46952</v>
      </c>
      <c r="B46" t="s">
        <v>25</v>
      </c>
      <c r="C46" t="s">
        <v>30</v>
      </c>
      <c r="D46" t="s">
        <v>40</v>
      </c>
      <c r="E46" t="s">
        <v>108</v>
      </c>
      <c r="F46" t="s">
        <v>313</v>
      </c>
      <c r="G46" t="s">
        <v>363</v>
      </c>
      <c r="H46" t="s">
        <v>451</v>
      </c>
      <c r="I46" t="s">
        <v>470</v>
      </c>
    </row>
    <row r="47" spans="1:9" x14ac:dyDescent="0.2">
      <c r="A47">
        <v>46953</v>
      </c>
      <c r="B47" t="s">
        <v>20</v>
      </c>
      <c r="C47" t="s">
        <v>30</v>
      </c>
      <c r="D47" t="s">
        <v>40</v>
      </c>
      <c r="E47" t="s">
        <v>109</v>
      </c>
      <c r="F47" t="s">
        <v>313</v>
      </c>
      <c r="G47" t="s">
        <v>363</v>
      </c>
      <c r="H47" t="s">
        <v>451</v>
      </c>
      <c r="I47" t="s">
        <v>470</v>
      </c>
    </row>
    <row r="48" spans="1:9" x14ac:dyDescent="0.2">
      <c r="A48">
        <v>46954</v>
      </c>
      <c r="B48" t="s">
        <v>20</v>
      </c>
      <c r="C48" t="s">
        <v>30</v>
      </c>
      <c r="D48" t="s">
        <v>40</v>
      </c>
      <c r="E48" t="s">
        <v>110</v>
      </c>
      <c r="F48" t="s">
        <v>313</v>
      </c>
      <c r="G48" t="s">
        <v>363</v>
      </c>
      <c r="H48" t="s">
        <v>451</v>
      </c>
      <c r="I48" t="s">
        <v>470</v>
      </c>
    </row>
    <row r="49" spans="1:9" x14ac:dyDescent="0.2">
      <c r="A49">
        <v>46955</v>
      </c>
      <c r="B49" t="s">
        <v>18</v>
      </c>
      <c r="C49" t="s">
        <v>30</v>
      </c>
      <c r="D49" t="s">
        <v>41</v>
      </c>
      <c r="E49" t="s">
        <v>111</v>
      </c>
      <c r="F49" t="s">
        <v>314</v>
      </c>
      <c r="G49" t="s">
        <v>364</v>
      </c>
      <c r="H49" t="s">
        <v>452</v>
      </c>
      <c r="I49" t="s">
        <v>470</v>
      </c>
    </row>
    <row r="50" spans="1:9" x14ac:dyDescent="0.2">
      <c r="A50">
        <v>46956</v>
      </c>
      <c r="B50" t="s">
        <v>18</v>
      </c>
      <c r="C50" t="s">
        <v>30</v>
      </c>
      <c r="D50" t="s">
        <v>41</v>
      </c>
      <c r="E50" t="s">
        <v>112</v>
      </c>
      <c r="F50" t="s">
        <v>314</v>
      </c>
      <c r="G50" t="s">
        <v>364</v>
      </c>
      <c r="H50" t="s">
        <v>452</v>
      </c>
      <c r="I50" t="s">
        <v>470</v>
      </c>
    </row>
    <row r="51" spans="1:9" x14ac:dyDescent="0.2">
      <c r="A51">
        <v>46957</v>
      </c>
      <c r="B51" t="s">
        <v>18</v>
      </c>
      <c r="C51" t="s">
        <v>31</v>
      </c>
      <c r="D51" t="s">
        <v>41</v>
      </c>
      <c r="E51" t="s">
        <v>113</v>
      </c>
      <c r="F51" t="s">
        <v>314</v>
      </c>
      <c r="G51" t="s">
        <v>365</v>
      </c>
      <c r="H51" t="s">
        <v>452</v>
      </c>
      <c r="I51" t="s">
        <v>470</v>
      </c>
    </row>
    <row r="52" spans="1:9" x14ac:dyDescent="0.2">
      <c r="A52">
        <v>46958</v>
      </c>
      <c r="B52" t="s">
        <v>18</v>
      </c>
      <c r="C52" t="s">
        <v>31</v>
      </c>
      <c r="D52" t="s">
        <v>41</v>
      </c>
      <c r="E52" t="s">
        <v>114</v>
      </c>
      <c r="F52" t="s">
        <v>314</v>
      </c>
      <c r="G52" t="s">
        <v>365</v>
      </c>
      <c r="H52" t="s">
        <v>452</v>
      </c>
      <c r="I52" t="s">
        <v>470</v>
      </c>
    </row>
    <row r="53" spans="1:9" x14ac:dyDescent="0.2">
      <c r="A53">
        <v>46959</v>
      </c>
      <c r="B53" t="s">
        <v>18</v>
      </c>
      <c r="C53" t="s">
        <v>31</v>
      </c>
      <c r="D53" t="s">
        <v>41</v>
      </c>
      <c r="E53" t="s">
        <v>115</v>
      </c>
      <c r="F53" t="s">
        <v>314</v>
      </c>
      <c r="G53" t="s">
        <v>366</v>
      </c>
      <c r="H53" t="s">
        <v>452</v>
      </c>
      <c r="I53" t="s">
        <v>470</v>
      </c>
    </row>
    <row r="54" spans="1:9" x14ac:dyDescent="0.2">
      <c r="A54">
        <v>46960</v>
      </c>
      <c r="B54" t="s">
        <v>24</v>
      </c>
      <c r="C54" t="s">
        <v>31</v>
      </c>
      <c r="D54" t="s">
        <v>41</v>
      </c>
      <c r="E54" t="s">
        <v>116</v>
      </c>
      <c r="F54" t="s">
        <v>315</v>
      </c>
      <c r="G54" t="s">
        <v>365</v>
      </c>
      <c r="H54" t="s">
        <v>452</v>
      </c>
      <c r="I54" t="s">
        <v>470</v>
      </c>
    </row>
    <row r="55" spans="1:9" x14ac:dyDescent="0.2">
      <c r="A55">
        <v>46961</v>
      </c>
      <c r="B55" t="s">
        <v>24</v>
      </c>
      <c r="C55" t="s">
        <v>31</v>
      </c>
      <c r="D55" t="s">
        <v>41</v>
      </c>
      <c r="E55" t="s">
        <v>117</v>
      </c>
      <c r="F55" t="s">
        <v>315</v>
      </c>
      <c r="G55" t="s">
        <v>367</v>
      </c>
      <c r="H55" t="s">
        <v>452</v>
      </c>
      <c r="I55" t="s">
        <v>470</v>
      </c>
    </row>
    <row r="56" spans="1:9" x14ac:dyDescent="0.2">
      <c r="A56">
        <v>46962</v>
      </c>
      <c r="B56" t="s">
        <v>26</v>
      </c>
      <c r="C56" t="s">
        <v>30</v>
      </c>
      <c r="D56" t="s">
        <v>41</v>
      </c>
      <c r="E56" t="s">
        <v>118</v>
      </c>
      <c r="F56" t="s">
        <v>315</v>
      </c>
      <c r="G56" t="s">
        <v>364</v>
      </c>
      <c r="H56" t="s">
        <v>452</v>
      </c>
      <c r="I56" t="s">
        <v>470</v>
      </c>
    </row>
    <row r="57" spans="1:9" x14ac:dyDescent="0.2">
      <c r="A57">
        <v>46963</v>
      </c>
      <c r="B57" t="s">
        <v>26</v>
      </c>
      <c r="C57" t="s">
        <v>32</v>
      </c>
      <c r="D57" t="s">
        <v>42</v>
      </c>
      <c r="E57" t="s">
        <v>119</v>
      </c>
      <c r="F57" t="s">
        <v>316</v>
      </c>
      <c r="G57" t="s">
        <v>368</v>
      </c>
      <c r="H57" t="s">
        <v>453</v>
      </c>
      <c r="I57" t="s">
        <v>470</v>
      </c>
    </row>
    <row r="58" spans="1:9" x14ac:dyDescent="0.2">
      <c r="A58">
        <v>46964</v>
      </c>
      <c r="B58" t="s">
        <v>26</v>
      </c>
      <c r="C58" t="s">
        <v>32</v>
      </c>
      <c r="D58" t="s">
        <v>42</v>
      </c>
      <c r="E58" t="s">
        <v>120</v>
      </c>
      <c r="F58" t="s">
        <v>316</v>
      </c>
      <c r="G58" t="s">
        <v>368</v>
      </c>
      <c r="H58" t="s">
        <v>453</v>
      </c>
      <c r="I58" t="s">
        <v>470</v>
      </c>
    </row>
    <row r="59" spans="1:9" x14ac:dyDescent="0.2">
      <c r="A59">
        <v>46965</v>
      </c>
      <c r="B59" t="s">
        <v>24</v>
      </c>
      <c r="C59" t="s">
        <v>31</v>
      </c>
      <c r="D59" t="s">
        <v>43</v>
      </c>
      <c r="E59" t="s">
        <v>121</v>
      </c>
      <c r="F59" t="s">
        <v>317</v>
      </c>
      <c r="G59" t="s">
        <v>369</v>
      </c>
      <c r="H59" t="s">
        <v>454</v>
      </c>
      <c r="I59" t="s">
        <v>470</v>
      </c>
    </row>
    <row r="60" spans="1:9" x14ac:dyDescent="0.2">
      <c r="A60">
        <v>46966</v>
      </c>
      <c r="B60" t="s">
        <v>24</v>
      </c>
      <c r="C60" t="s">
        <v>31</v>
      </c>
      <c r="D60" t="s">
        <v>43</v>
      </c>
      <c r="E60" t="s">
        <v>122</v>
      </c>
      <c r="F60" t="s">
        <v>317</v>
      </c>
      <c r="G60" t="s">
        <v>367</v>
      </c>
      <c r="H60" t="s">
        <v>454</v>
      </c>
      <c r="I60" t="s">
        <v>470</v>
      </c>
    </row>
    <row r="61" spans="1:9" x14ac:dyDescent="0.2">
      <c r="A61">
        <v>46967</v>
      </c>
      <c r="B61" t="s">
        <v>24</v>
      </c>
      <c r="C61" t="s">
        <v>33</v>
      </c>
      <c r="D61" t="s">
        <v>43</v>
      </c>
      <c r="E61" t="s">
        <v>123</v>
      </c>
      <c r="F61" t="s">
        <v>318</v>
      </c>
      <c r="G61" t="s">
        <v>370</v>
      </c>
      <c r="H61" t="s">
        <v>454</v>
      </c>
      <c r="I61" t="s">
        <v>470</v>
      </c>
    </row>
    <row r="62" spans="1:9" x14ac:dyDescent="0.2">
      <c r="A62">
        <v>46968</v>
      </c>
      <c r="B62" t="s">
        <v>26</v>
      </c>
      <c r="C62" t="s">
        <v>30</v>
      </c>
      <c r="D62" t="s">
        <v>43</v>
      </c>
      <c r="E62" t="s">
        <v>124</v>
      </c>
      <c r="F62" t="s">
        <v>317</v>
      </c>
      <c r="G62" t="s">
        <v>361</v>
      </c>
      <c r="H62" t="s">
        <v>454</v>
      </c>
      <c r="I62" t="s">
        <v>470</v>
      </c>
    </row>
    <row r="63" spans="1:9" x14ac:dyDescent="0.2">
      <c r="A63">
        <v>46969</v>
      </c>
      <c r="B63" t="s">
        <v>26</v>
      </c>
      <c r="C63" t="s">
        <v>30</v>
      </c>
      <c r="D63" t="s">
        <v>43</v>
      </c>
      <c r="E63" t="s">
        <v>125</v>
      </c>
      <c r="F63" t="s">
        <v>317</v>
      </c>
      <c r="G63" t="s">
        <v>364</v>
      </c>
      <c r="H63" t="s">
        <v>454</v>
      </c>
      <c r="I63" t="s">
        <v>470</v>
      </c>
    </row>
    <row r="64" spans="1:9" x14ac:dyDescent="0.2">
      <c r="A64">
        <v>46970</v>
      </c>
      <c r="B64" t="s">
        <v>26</v>
      </c>
      <c r="C64" t="s">
        <v>30</v>
      </c>
      <c r="D64" t="s">
        <v>43</v>
      </c>
      <c r="E64" t="s">
        <v>126</v>
      </c>
      <c r="F64" t="s">
        <v>317</v>
      </c>
      <c r="G64" t="s">
        <v>364</v>
      </c>
      <c r="H64" t="s">
        <v>454</v>
      </c>
      <c r="I64" t="s">
        <v>470</v>
      </c>
    </row>
    <row r="65" spans="1:9" x14ac:dyDescent="0.2">
      <c r="A65">
        <v>46971</v>
      </c>
      <c r="B65" t="s">
        <v>20</v>
      </c>
      <c r="C65" t="s">
        <v>30</v>
      </c>
      <c r="D65" t="s">
        <v>44</v>
      </c>
      <c r="E65" t="s">
        <v>127</v>
      </c>
      <c r="F65" t="s">
        <v>319</v>
      </c>
      <c r="G65" t="s">
        <v>371</v>
      </c>
      <c r="H65" t="s">
        <v>455</v>
      </c>
      <c r="I65" t="s">
        <v>471</v>
      </c>
    </row>
    <row r="66" spans="1:9" x14ac:dyDescent="0.2">
      <c r="A66">
        <v>46972</v>
      </c>
      <c r="B66" t="s">
        <v>21</v>
      </c>
      <c r="C66" t="s">
        <v>33</v>
      </c>
      <c r="D66" t="s">
        <v>45</v>
      </c>
      <c r="E66" t="s">
        <v>128</v>
      </c>
      <c r="F66" t="s">
        <v>320</v>
      </c>
      <c r="G66" t="s">
        <v>372</v>
      </c>
      <c r="H66" t="s">
        <v>450</v>
      </c>
      <c r="I66" t="s">
        <v>470</v>
      </c>
    </row>
    <row r="67" spans="1:9" x14ac:dyDescent="0.2">
      <c r="A67">
        <v>46973</v>
      </c>
      <c r="B67" t="s">
        <v>18</v>
      </c>
      <c r="C67" t="s">
        <v>33</v>
      </c>
      <c r="D67" t="s">
        <v>46</v>
      </c>
      <c r="E67" t="s">
        <v>129</v>
      </c>
      <c r="F67" t="s">
        <v>129</v>
      </c>
      <c r="G67" t="s">
        <v>373</v>
      </c>
      <c r="H67" t="s">
        <v>456</v>
      </c>
      <c r="I67" t="s">
        <v>470</v>
      </c>
    </row>
    <row r="68" spans="1:9" x14ac:dyDescent="0.2">
      <c r="A68">
        <v>46974</v>
      </c>
      <c r="B68" t="s">
        <v>18</v>
      </c>
      <c r="C68" t="s">
        <v>33</v>
      </c>
      <c r="D68" t="s">
        <v>46</v>
      </c>
      <c r="E68" t="s">
        <v>130</v>
      </c>
      <c r="F68" t="s">
        <v>129</v>
      </c>
      <c r="G68" t="s">
        <v>374</v>
      </c>
      <c r="H68" t="s">
        <v>456</v>
      </c>
      <c r="I68" t="s">
        <v>470</v>
      </c>
    </row>
    <row r="69" spans="1:9" x14ac:dyDescent="0.2">
      <c r="A69">
        <v>46975</v>
      </c>
      <c r="B69" t="s">
        <v>18</v>
      </c>
      <c r="C69" t="s">
        <v>30</v>
      </c>
      <c r="D69" t="s">
        <v>47</v>
      </c>
      <c r="E69" t="s">
        <v>131</v>
      </c>
      <c r="F69" t="s">
        <v>321</v>
      </c>
      <c r="G69" t="s">
        <v>375</v>
      </c>
      <c r="H69" t="s">
        <v>457</v>
      </c>
      <c r="I69" t="s">
        <v>470</v>
      </c>
    </row>
    <row r="70" spans="1:9" x14ac:dyDescent="0.2">
      <c r="A70">
        <v>46976</v>
      </c>
      <c r="B70" t="s">
        <v>18</v>
      </c>
      <c r="C70" t="s">
        <v>30</v>
      </c>
      <c r="D70" t="s">
        <v>47</v>
      </c>
      <c r="E70" t="s">
        <v>132</v>
      </c>
      <c r="F70" t="s">
        <v>321</v>
      </c>
      <c r="G70" t="s">
        <v>376</v>
      </c>
      <c r="H70" t="s">
        <v>457</v>
      </c>
      <c r="I70" t="s">
        <v>470</v>
      </c>
    </row>
    <row r="71" spans="1:9" x14ac:dyDescent="0.2">
      <c r="A71">
        <v>46977</v>
      </c>
      <c r="B71" t="s">
        <v>18</v>
      </c>
      <c r="C71" t="s">
        <v>30</v>
      </c>
      <c r="D71" t="s">
        <v>47</v>
      </c>
      <c r="E71" t="s">
        <v>133</v>
      </c>
      <c r="F71" t="s">
        <v>321</v>
      </c>
      <c r="G71" t="s">
        <v>377</v>
      </c>
      <c r="H71" t="s">
        <v>457</v>
      </c>
      <c r="I71" t="s">
        <v>470</v>
      </c>
    </row>
    <row r="72" spans="1:9" x14ac:dyDescent="0.2">
      <c r="A72">
        <v>46978</v>
      </c>
      <c r="B72" t="s">
        <v>18</v>
      </c>
      <c r="C72" t="s">
        <v>31</v>
      </c>
      <c r="D72" t="s">
        <v>47</v>
      </c>
      <c r="E72" t="s">
        <v>134</v>
      </c>
      <c r="F72" t="s">
        <v>321</v>
      </c>
      <c r="G72" t="s">
        <v>378</v>
      </c>
      <c r="H72" t="s">
        <v>457</v>
      </c>
      <c r="I72" t="s">
        <v>470</v>
      </c>
    </row>
    <row r="73" spans="1:9" x14ac:dyDescent="0.2">
      <c r="A73">
        <v>46979</v>
      </c>
      <c r="B73" t="s">
        <v>18</v>
      </c>
      <c r="C73" t="s">
        <v>31</v>
      </c>
      <c r="D73" t="s">
        <v>47</v>
      </c>
      <c r="E73" t="s">
        <v>135</v>
      </c>
      <c r="F73" t="s">
        <v>321</v>
      </c>
      <c r="G73" t="s">
        <v>376</v>
      </c>
      <c r="H73" t="s">
        <v>457</v>
      </c>
      <c r="I73" t="s">
        <v>470</v>
      </c>
    </row>
    <row r="74" spans="1:9" x14ac:dyDescent="0.2">
      <c r="A74">
        <v>46980</v>
      </c>
      <c r="B74" t="s">
        <v>24</v>
      </c>
      <c r="C74" t="s">
        <v>31</v>
      </c>
      <c r="D74" t="s">
        <v>48</v>
      </c>
      <c r="E74" t="s">
        <v>136</v>
      </c>
      <c r="F74" t="s">
        <v>322</v>
      </c>
      <c r="G74" t="s">
        <v>377</v>
      </c>
      <c r="H74" t="s">
        <v>457</v>
      </c>
      <c r="I74" t="s">
        <v>470</v>
      </c>
    </row>
    <row r="75" spans="1:9" x14ac:dyDescent="0.2">
      <c r="A75">
        <v>46981</v>
      </c>
      <c r="B75" t="s">
        <v>24</v>
      </c>
      <c r="C75" t="s">
        <v>31</v>
      </c>
      <c r="D75" t="s">
        <v>48</v>
      </c>
      <c r="E75" t="s">
        <v>137</v>
      </c>
      <c r="F75" t="s">
        <v>323</v>
      </c>
      <c r="G75" t="s">
        <v>378</v>
      </c>
      <c r="H75" t="s">
        <v>457</v>
      </c>
      <c r="I75" t="s">
        <v>470</v>
      </c>
    </row>
    <row r="76" spans="1:9" x14ac:dyDescent="0.2">
      <c r="A76">
        <v>46982</v>
      </c>
      <c r="B76" t="s">
        <v>26</v>
      </c>
      <c r="C76" t="s">
        <v>30</v>
      </c>
      <c r="D76" t="s">
        <v>48</v>
      </c>
      <c r="E76" t="s">
        <v>138</v>
      </c>
      <c r="F76" t="s">
        <v>322</v>
      </c>
      <c r="G76" t="s">
        <v>376</v>
      </c>
      <c r="H76" t="s">
        <v>457</v>
      </c>
      <c r="I76" t="s">
        <v>470</v>
      </c>
    </row>
    <row r="77" spans="1:9" x14ac:dyDescent="0.2">
      <c r="A77">
        <v>46983</v>
      </c>
      <c r="B77" t="s">
        <v>26</v>
      </c>
      <c r="C77" t="s">
        <v>30</v>
      </c>
      <c r="D77" t="s">
        <v>48</v>
      </c>
      <c r="E77" t="s">
        <v>139</v>
      </c>
      <c r="F77" t="s">
        <v>323</v>
      </c>
      <c r="G77" t="s">
        <v>377</v>
      </c>
      <c r="H77" t="s">
        <v>457</v>
      </c>
      <c r="I77" t="s">
        <v>470</v>
      </c>
    </row>
    <row r="78" spans="1:9" x14ac:dyDescent="0.2">
      <c r="A78">
        <v>47440</v>
      </c>
      <c r="B78" t="s">
        <v>20</v>
      </c>
      <c r="C78" t="s">
        <v>30</v>
      </c>
      <c r="D78" t="s">
        <v>35</v>
      </c>
      <c r="E78" t="s">
        <v>140</v>
      </c>
      <c r="F78" t="s">
        <v>305</v>
      </c>
      <c r="G78" t="s">
        <v>379</v>
      </c>
      <c r="H78" t="s">
        <v>449</v>
      </c>
      <c r="I78" t="s">
        <v>470</v>
      </c>
    </row>
    <row r="79" spans="1:9" x14ac:dyDescent="0.2">
      <c r="A79">
        <v>47441</v>
      </c>
      <c r="B79" t="s">
        <v>20</v>
      </c>
      <c r="C79" t="s">
        <v>30</v>
      </c>
      <c r="D79" t="s">
        <v>35</v>
      </c>
      <c r="E79" t="s">
        <v>141</v>
      </c>
      <c r="F79" t="s">
        <v>324</v>
      </c>
      <c r="G79" t="s">
        <v>353</v>
      </c>
      <c r="H79" t="s">
        <v>449</v>
      </c>
      <c r="I79" t="s">
        <v>470</v>
      </c>
    </row>
    <row r="80" spans="1:9" x14ac:dyDescent="0.2">
      <c r="A80">
        <v>47442</v>
      </c>
      <c r="B80" t="s">
        <v>20</v>
      </c>
      <c r="C80" t="s">
        <v>30</v>
      </c>
      <c r="D80" t="s">
        <v>35</v>
      </c>
      <c r="E80" t="s">
        <v>142</v>
      </c>
      <c r="F80" t="s">
        <v>324</v>
      </c>
      <c r="G80" t="s">
        <v>353</v>
      </c>
      <c r="H80" t="s">
        <v>449</v>
      </c>
      <c r="I80" t="s">
        <v>470</v>
      </c>
    </row>
    <row r="81" spans="1:9" x14ac:dyDescent="0.2">
      <c r="A81">
        <v>47443</v>
      </c>
      <c r="B81" t="s">
        <v>20</v>
      </c>
      <c r="C81" t="s">
        <v>30</v>
      </c>
      <c r="D81" t="s">
        <v>35</v>
      </c>
      <c r="E81" t="s">
        <v>143</v>
      </c>
      <c r="F81" t="s">
        <v>324</v>
      </c>
      <c r="G81" t="s">
        <v>353</v>
      </c>
      <c r="H81" t="s">
        <v>449</v>
      </c>
      <c r="I81" t="s">
        <v>470</v>
      </c>
    </row>
    <row r="82" spans="1:9" x14ac:dyDescent="0.2">
      <c r="A82">
        <v>47444</v>
      </c>
      <c r="B82" t="s">
        <v>20</v>
      </c>
      <c r="C82" t="s">
        <v>30</v>
      </c>
      <c r="D82" t="s">
        <v>35</v>
      </c>
      <c r="E82" t="s">
        <v>144</v>
      </c>
      <c r="F82" t="s">
        <v>324</v>
      </c>
      <c r="G82" t="s">
        <v>353</v>
      </c>
      <c r="H82" t="s">
        <v>449</v>
      </c>
      <c r="I82" t="s">
        <v>470</v>
      </c>
    </row>
    <row r="83" spans="1:9" x14ac:dyDescent="0.2">
      <c r="A83">
        <v>47445</v>
      </c>
      <c r="B83" t="s">
        <v>26</v>
      </c>
      <c r="C83" t="s">
        <v>30</v>
      </c>
      <c r="D83" t="s">
        <v>38</v>
      </c>
      <c r="E83" t="s">
        <v>145</v>
      </c>
      <c r="F83" t="s">
        <v>325</v>
      </c>
      <c r="G83" t="s">
        <v>380</v>
      </c>
      <c r="H83" t="s">
        <v>451</v>
      </c>
      <c r="I83" t="s">
        <v>470</v>
      </c>
    </row>
    <row r="84" spans="1:9" x14ac:dyDescent="0.2">
      <c r="A84">
        <v>47446</v>
      </c>
      <c r="B84" t="s">
        <v>25</v>
      </c>
      <c r="C84" t="s">
        <v>30</v>
      </c>
      <c r="D84" t="s">
        <v>38</v>
      </c>
      <c r="E84" t="s">
        <v>102</v>
      </c>
      <c r="F84" t="s">
        <v>310</v>
      </c>
      <c r="G84" t="s">
        <v>381</v>
      </c>
      <c r="H84" t="s">
        <v>451</v>
      </c>
      <c r="I84" t="s">
        <v>470</v>
      </c>
    </row>
    <row r="85" spans="1:9" x14ac:dyDescent="0.2">
      <c r="A85">
        <v>47447</v>
      </c>
      <c r="B85" t="s">
        <v>18</v>
      </c>
      <c r="C85" t="s">
        <v>30</v>
      </c>
      <c r="D85" t="s">
        <v>39</v>
      </c>
      <c r="E85" t="s">
        <v>146</v>
      </c>
      <c r="F85" t="s">
        <v>326</v>
      </c>
      <c r="G85" t="s">
        <v>382</v>
      </c>
      <c r="H85" t="s">
        <v>452</v>
      </c>
      <c r="I85" t="s">
        <v>470</v>
      </c>
    </row>
    <row r="86" spans="1:9" x14ac:dyDescent="0.2">
      <c r="A86">
        <v>47448</v>
      </c>
      <c r="B86" t="s">
        <v>24</v>
      </c>
      <c r="C86" t="s">
        <v>31</v>
      </c>
      <c r="D86" t="s">
        <v>39</v>
      </c>
      <c r="E86" t="s">
        <v>147</v>
      </c>
      <c r="F86" t="s">
        <v>312</v>
      </c>
      <c r="G86" t="s">
        <v>365</v>
      </c>
      <c r="H86" t="s">
        <v>452</v>
      </c>
      <c r="I86" t="s">
        <v>470</v>
      </c>
    </row>
    <row r="87" spans="1:9" x14ac:dyDescent="0.2">
      <c r="A87">
        <v>47449</v>
      </c>
      <c r="B87" t="s">
        <v>24</v>
      </c>
      <c r="C87" t="s">
        <v>33</v>
      </c>
      <c r="D87" t="s">
        <v>41</v>
      </c>
      <c r="E87" t="s">
        <v>148</v>
      </c>
      <c r="F87" t="s">
        <v>327</v>
      </c>
      <c r="G87" t="s">
        <v>370</v>
      </c>
      <c r="H87" t="s">
        <v>452</v>
      </c>
      <c r="I87" t="s">
        <v>470</v>
      </c>
    </row>
    <row r="88" spans="1:9" x14ac:dyDescent="0.2">
      <c r="A88">
        <v>47450</v>
      </c>
      <c r="B88" t="s">
        <v>19</v>
      </c>
      <c r="C88" t="s">
        <v>31</v>
      </c>
      <c r="D88" t="s">
        <v>43</v>
      </c>
      <c r="E88" t="s">
        <v>149</v>
      </c>
      <c r="F88" t="s">
        <v>328</v>
      </c>
      <c r="G88" t="s">
        <v>361</v>
      </c>
      <c r="H88" t="s">
        <v>454</v>
      </c>
      <c r="I88" t="s">
        <v>470</v>
      </c>
    </row>
    <row r="89" spans="1:9" x14ac:dyDescent="0.2">
      <c r="A89">
        <v>47451</v>
      </c>
      <c r="B89" t="s">
        <v>19</v>
      </c>
      <c r="C89" t="s">
        <v>31</v>
      </c>
      <c r="D89" t="s">
        <v>43</v>
      </c>
      <c r="E89" t="s">
        <v>150</v>
      </c>
      <c r="F89" t="s">
        <v>328</v>
      </c>
      <c r="G89" t="s">
        <v>361</v>
      </c>
      <c r="H89" t="s">
        <v>454</v>
      </c>
      <c r="I89" t="s">
        <v>470</v>
      </c>
    </row>
    <row r="90" spans="1:9" x14ac:dyDescent="0.2">
      <c r="A90">
        <v>47452</v>
      </c>
      <c r="B90" t="s">
        <v>20</v>
      </c>
      <c r="C90" t="s">
        <v>30</v>
      </c>
      <c r="D90" t="s">
        <v>43</v>
      </c>
      <c r="E90" t="s">
        <v>151</v>
      </c>
      <c r="F90" t="s">
        <v>328</v>
      </c>
      <c r="G90" t="s">
        <v>383</v>
      </c>
      <c r="H90" t="s">
        <v>454</v>
      </c>
      <c r="I90" t="s">
        <v>470</v>
      </c>
    </row>
    <row r="91" spans="1:9" x14ac:dyDescent="0.2">
      <c r="A91">
        <v>47453</v>
      </c>
      <c r="B91" t="s">
        <v>20</v>
      </c>
      <c r="C91" t="s">
        <v>30</v>
      </c>
      <c r="D91" t="s">
        <v>43</v>
      </c>
      <c r="E91" t="s">
        <v>152</v>
      </c>
      <c r="F91" t="s">
        <v>328</v>
      </c>
      <c r="G91" t="s">
        <v>383</v>
      </c>
      <c r="H91" t="s">
        <v>454</v>
      </c>
      <c r="I91" t="s">
        <v>470</v>
      </c>
    </row>
    <row r="92" spans="1:9" x14ac:dyDescent="0.2">
      <c r="A92">
        <v>47454</v>
      </c>
      <c r="B92" t="s">
        <v>23</v>
      </c>
      <c r="C92" t="s">
        <v>31</v>
      </c>
      <c r="D92" t="s">
        <v>49</v>
      </c>
      <c r="E92" t="s">
        <v>153</v>
      </c>
      <c r="F92" t="s">
        <v>329</v>
      </c>
      <c r="G92" t="s">
        <v>384</v>
      </c>
      <c r="H92" t="s">
        <v>458</v>
      </c>
      <c r="I92" t="s">
        <v>470</v>
      </c>
    </row>
    <row r="93" spans="1:9" x14ac:dyDescent="0.2">
      <c r="A93">
        <v>47455</v>
      </c>
      <c r="B93" t="s">
        <v>23</v>
      </c>
      <c r="C93" t="s">
        <v>31</v>
      </c>
      <c r="D93" t="s">
        <v>49</v>
      </c>
      <c r="E93" t="s">
        <v>154</v>
      </c>
      <c r="F93" t="s">
        <v>329</v>
      </c>
      <c r="G93" t="s">
        <v>384</v>
      </c>
      <c r="H93" t="s">
        <v>458</v>
      </c>
      <c r="I93" t="s">
        <v>470</v>
      </c>
    </row>
    <row r="94" spans="1:9" x14ac:dyDescent="0.2">
      <c r="A94">
        <v>47456</v>
      </c>
      <c r="B94" t="s">
        <v>23</v>
      </c>
      <c r="C94" t="s">
        <v>30</v>
      </c>
      <c r="D94" t="s">
        <v>49</v>
      </c>
      <c r="E94" t="s">
        <v>155</v>
      </c>
      <c r="F94" t="s">
        <v>329</v>
      </c>
      <c r="G94" t="s">
        <v>385</v>
      </c>
      <c r="H94" t="s">
        <v>458</v>
      </c>
      <c r="I94" t="s">
        <v>470</v>
      </c>
    </row>
    <row r="95" spans="1:9" x14ac:dyDescent="0.2">
      <c r="A95">
        <v>47457</v>
      </c>
      <c r="B95" t="s">
        <v>18</v>
      </c>
      <c r="C95" t="s">
        <v>30</v>
      </c>
      <c r="D95" t="s">
        <v>44</v>
      </c>
      <c r="E95" t="s">
        <v>156</v>
      </c>
      <c r="F95" t="s">
        <v>319</v>
      </c>
      <c r="G95" t="s">
        <v>386</v>
      </c>
      <c r="H95" t="s">
        <v>455</v>
      </c>
      <c r="I95" t="s">
        <v>471</v>
      </c>
    </row>
    <row r="96" spans="1:9" x14ac:dyDescent="0.2">
      <c r="A96">
        <v>47458</v>
      </c>
      <c r="B96" t="s">
        <v>18</v>
      </c>
      <c r="C96" t="s">
        <v>30</v>
      </c>
      <c r="D96" t="s">
        <v>44</v>
      </c>
      <c r="E96" t="s">
        <v>157</v>
      </c>
      <c r="F96" t="s">
        <v>319</v>
      </c>
      <c r="G96" t="s">
        <v>387</v>
      </c>
      <c r="H96" t="s">
        <v>455</v>
      </c>
      <c r="I96" t="s">
        <v>471</v>
      </c>
    </row>
    <row r="97" spans="1:9" x14ac:dyDescent="0.2">
      <c r="A97">
        <v>47459</v>
      </c>
      <c r="B97" t="s">
        <v>18</v>
      </c>
      <c r="C97" t="s">
        <v>31</v>
      </c>
      <c r="D97" t="s">
        <v>44</v>
      </c>
      <c r="E97" t="s">
        <v>158</v>
      </c>
      <c r="F97" t="s">
        <v>319</v>
      </c>
      <c r="G97" t="s">
        <v>388</v>
      </c>
      <c r="H97" t="s">
        <v>455</v>
      </c>
      <c r="I97" t="s">
        <v>471</v>
      </c>
    </row>
    <row r="98" spans="1:9" x14ac:dyDescent="0.2">
      <c r="A98">
        <v>47460</v>
      </c>
      <c r="B98" t="s">
        <v>18</v>
      </c>
      <c r="C98" t="s">
        <v>30</v>
      </c>
      <c r="D98" t="s">
        <v>44</v>
      </c>
      <c r="E98" t="s">
        <v>159</v>
      </c>
      <c r="F98" t="s">
        <v>319</v>
      </c>
      <c r="G98" t="s">
        <v>389</v>
      </c>
      <c r="H98" t="s">
        <v>455</v>
      </c>
      <c r="I98" t="s">
        <v>471</v>
      </c>
    </row>
    <row r="99" spans="1:9" x14ac:dyDescent="0.2">
      <c r="A99">
        <v>47461</v>
      </c>
      <c r="B99" t="s">
        <v>23</v>
      </c>
      <c r="C99" t="s">
        <v>30</v>
      </c>
      <c r="D99" t="s">
        <v>44</v>
      </c>
      <c r="E99" t="s">
        <v>160</v>
      </c>
      <c r="F99" t="s">
        <v>330</v>
      </c>
      <c r="G99" t="s">
        <v>390</v>
      </c>
      <c r="H99" t="s">
        <v>455</v>
      </c>
      <c r="I99" t="s">
        <v>471</v>
      </c>
    </row>
    <row r="100" spans="1:9" x14ac:dyDescent="0.2">
      <c r="A100">
        <v>47462</v>
      </c>
      <c r="B100" t="s">
        <v>23</v>
      </c>
      <c r="C100" t="s">
        <v>30</v>
      </c>
      <c r="D100" t="s">
        <v>44</v>
      </c>
      <c r="E100" t="s">
        <v>161</v>
      </c>
      <c r="F100" t="s">
        <v>330</v>
      </c>
      <c r="G100" t="s">
        <v>391</v>
      </c>
      <c r="H100" t="s">
        <v>455</v>
      </c>
      <c r="I100" t="s">
        <v>471</v>
      </c>
    </row>
    <row r="101" spans="1:9" x14ac:dyDescent="0.2">
      <c r="A101">
        <v>47463</v>
      </c>
      <c r="B101" t="s">
        <v>23</v>
      </c>
      <c r="C101" t="s">
        <v>31</v>
      </c>
      <c r="D101" t="s">
        <v>44</v>
      </c>
      <c r="E101" t="s">
        <v>162</v>
      </c>
      <c r="F101" t="s">
        <v>330</v>
      </c>
      <c r="G101" t="s">
        <v>392</v>
      </c>
      <c r="H101" t="s">
        <v>455</v>
      </c>
      <c r="I101" t="s">
        <v>471</v>
      </c>
    </row>
    <row r="102" spans="1:9" x14ac:dyDescent="0.2">
      <c r="A102">
        <v>47464</v>
      </c>
      <c r="B102" t="s">
        <v>23</v>
      </c>
      <c r="C102" t="s">
        <v>30</v>
      </c>
      <c r="D102" t="s">
        <v>44</v>
      </c>
      <c r="E102" t="s">
        <v>163</v>
      </c>
      <c r="F102" t="s">
        <v>330</v>
      </c>
      <c r="G102" t="s">
        <v>393</v>
      </c>
      <c r="H102" t="s">
        <v>455</v>
      </c>
      <c r="I102" t="s">
        <v>471</v>
      </c>
    </row>
    <row r="103" spans="1:9" x14ac:dyDescent="0.2">
      <c r="A103">
        <v>47465</v>
      </c>
      <c r="B103" t="s">
        <v>20</v>
      </c>
      <c r="C103" t="s">
        <v>30</v>
      </c>
      <c r="D103" t="s">
        <v>44</v>
      </c>
      <c r="E103" t="s">
        <v>164</v>
      </c>
      <c r="F103" t="s">
        <v>330</v>
      </c>
      <c r="G103" t="s">
        <v>390</v>
      </c>
      <c r="H103" t="s">
        <v>455</v>
      </c>
      <c r="I103" t="s">
        <v>471</v>
      </c>
    </row>
    <row r="104" spans="1:9" x14ac:dyDescent="0.2">
      <c r="A104">
        <v>47466</v>
      </c>
      <c r="B104" t="s">
        <v>22</v>
      </c>
      <c r="C104" t="s">
        <v>30</v>
      </c>
      <c r="D104" t="s">
        <v>50</v>
      </c>
      <c r="E104" t="s">
        <v>165</v>
      </c>
      <c r="F104" t="s">
        <v>331</v>
      </c>
      <c r="G104" t="s">
        <v>394</v>
      </c>
      <c r="H104" t="s">
        <v>459</v>
      </c>
      <c r="I104" t="s">
        <v>470</v>
      </c>
    </row>
    <row r="105" spans="1:9" x14ac:dyDescent="0.2">
      <c r="A105">
        <v>47467</v>
      </c>
      <c r="B105" t="s">
        <v>22</v>
      </c>
      <c r="C105" t="s">
        <v>30</v>
      </c>
      <c r="D105" t="s">
        <v>50</v>
      </c>
      <c r="E105" t="s">
        <v>166</v>
      </c>
      <c r="F105" t="s">
        <v>331</v>
      </c>
      <c r="G105" t="s">
        <v>395</v>
      </c>
      <c r="H105" t="s">
        <v>459</v>
      </c>
      <c r="I105" t="s">
        <v>470</v>
      </c>
    </row>
    <row r="106" spans="1:9" x14ac:dyDescent="0.2">
      <c r="A106">
        <v>47468</v>
      </c>
      <c r="B106" t="s">
        <v>22</v>
      </c>
      <c r="C106" t="s">
        <v>30</v>
      </c>
      <c r="D106" t="s">
        <v>50</v>
      </c>
      <c r="E106" t="s">
        <v>167</v>
      </c>
      <c r="F106" t="s">
        <v>331</v>
      </c>
      <c r="G106" t="s">
        <v>396</v>
      </c>
      <c r="H106" t="s">
        <v>459</v>
      </c>
      <c r="I106" t="s">
        <v>470</v>
      </c>
    </row>
    <row r="107" spans="1:9" x14ac:dyDescent="0.2">
      <c r="A107">
        <v>47469</v>
      </c>
      <c r="B107" t="s">
        <v>22</v>
      </c>
      <c r="C107" t="s">
        <v>30</v>
      </c>
      <c r="D107" t="s">
        <v>50</v>
      </c>
      <c r="E107" t="s">
        <v>168</v>
      </c>
      <c r="F107" t="s">
        <v>331</v>
      </c>
      <c r="G107" t="s">
        <v>397</v>
      </c>
      <c r="H107" t="s">
        <v>459</v>
      </c>
      <c r="I107" t="s">
        <v>470</v>
      </c>
    </row>
    <row r="108" spans="1:9" x14ac:dyDescent="0.2">
      <c r="A108">
        <v>47470</v>
      </c>
      <c r="B108" t="s">
        <v>22</v>
      </c>
      <c r="C108" t="s">
        <v>31</v>
      </c>
      <c r="D108" t="s">
        <v>50</v>
      </c>
      <c r="E108" t="s">
        <v>169</v>
      </c>
      <c r="F108" t="s">
        <v>331</v>
      </c>
      <c r="G108" t="s">
        <v>398</v>
      </c>
      <c r="H108" t="s">
        <v>459</v>
      </c>
      <c r="I108" t="s">
        <v>470</v>
      </c>
    </row>
    <row r="109" spans="1:9" x14ac:dyDescent="0.2">
      <c r="A109">
        <v>47471</v>
      </c>
      <c r="B109" t="s">
        <v>22</v>
      </c>
      <c r="C109" t="s">
        <v>31</v>
      </c>
      <c r="D109" t="s">
        <v>50</v>
      </c>
      <c r="E109" t="s">
        <v>170</v>
      </c>
      <c r="F109" t="s">
        <v>331</v>
      </c>
      <c r="G109" t="s">
        <v>398</v>
      </c>
      <c r="H109" t="s">
        <v>459</v>
      </c>
      <c r="I109" t="s">
        <v>470</v>
      </c>
    </row>
    <row r="110" spans="1:9" x14ac:dyDescent="0.2">
      <c r="A110">
        <v>47472</v>
      </c>
      <c r="B110" t="s">
        <v>22</v>
      </c>
      <c r="C110" t="s">
        <v>30</v>
      </c>
      <c r="D110" t="s">
        <v>50</v>
      </c>
      <c r="E110" t="s">
        <v>171</v>
      </c>
      <c r="F110" t="s">
        <v>331</v>
      </c>
      <c r="G110" t="s">
        <v>399</v>
      </c>
      <c r="H110" t="s">
        <v>459</v>
      </c>
      <c r="I110" t="s">
        <v>470</v>
      </c>
    </row>
    <row r="111" spans="1:9" x14ac:dyDescent="0.2">
      <c r="A111">
        <v>47473</v>
      </c>
      <c r="B111" t="s">
        <v>22</v>
      </c>
      <c r="C111" t="s">
        <v>30</v>
      </c>
      <c r="D111" t="s">
        <v>50</v>
      </c>
      <c r="E111" t="s">
        <v>172</v>
      </c>
      <c r="F111" t="s">
        <v>331</v>
      </c>
      <c r="G111" t="s">
        <v>397</v>
      </c>
      <c r="H111" t="s">
        <v>459</v>
      </c>
      <c r="I111" t="s">
        <v>470</v>
      </c>
    </row>
    <row r="112" spans="1:9" x14ac:dyDescent="0.2">
      <c r="A112">
        <v>47474</v>
      </c>
      <c r="B112" t="s">
        <v>18</v>
      </c>
      <c r="C112" t="s">
        <v>30</v>
      </c>
      <c r="D112" t="s">
        <v>50</v>
      </c>
      <c r="E112" t="s">
        <v>173</v>
      </c>
      <c r="F112" t="s">
        <v>331</v>
      </c>
      <c r="G112" t="s">
        <v>400</v>
      </c>
      <c r="H112" t="s">
        <v>459</v>
      </c>
      <c r="I112" t="s">
        <v>470</v>
      </c>
    </row>
    <row r="113" spans="1:9" x14ac:dyDescent="0.2">
      <c r="A113">
        <v>47475</v>
      </c>
      <c r="B113" t="s">
        <v>18</v>
      </c>
      <c r="C113" t="s">
        <v>30</v>
      </c>
      <c r="D113" t="s">
        <v>50</v>
      </c>
      <c r="E113" t="s">
        <v>174</v>
      </c>
      <c r="F113" t="s">
        <v>331</v>
      </c>
      <c r="G113" t="s">
        <v>396</v>
      </c>
      <c r="H113" t="s">
        <v>459</v>
      </c>
      <c r="I113" t="s">
        <v>470</v>
      </c>
    </row>
    <row r="114" spans="1:9" x14ac:dyDescent="0.2">
      <c r="A114">
        <v>47476</v>
      </c>
      <c r="B114" t="s">
        <v>18</v>
      </c>
      <c r="C114" t="s">
        <v>30</v>
      </c>
      <c r="D114" t="s">
        <v>50</v>
      </c>
      <c r="E114" t="s">
        <v>175</v>
      </c>
      <c r="F114" t="s">
        <v>331</v>
      </c>
      <c r="G114" t="s">
        <v>399</v>
      </c>
      <c r="H114" t="s">
        <v>459</v>
      </c>
      <c r="I114" t="s">
        <v>470</v>
      </c>
    </row>
    <row r="115" spans="1:9" x14ac:dyDescent="0.2">
      <c r="A115">
        <v>47477</v>
      </c>
      <c r="B115" t="s">
        <v>20</v>
      </c>
      <c r="C115" t="s">
        <v>30</v>
      </c>
      <c r="D115" t="s">
        <v>51</v>
      </c>
      <c r="E115" t="s">
        <v>176</v>
      </c>
      <c r="F115" t="s">
        <v>332</v>
      </c>
      <c r="G115" t="s">
        <v>401</v>
      </c>
      <c r="H115" t="s">
        <v>460</v>
      </c>
      <c r="I115" t="s">
        <v>470</v>
      </c>
    </row>
    <row r="116" spans="1:9" x14ac:dyDescent="0.2">
      <c r="A116">
        <v>47478</v>
      </c>
      <c r="B116" t="s">
        <v>22</v>
      </c>
      <c r="C116" t="s">
        <v>30</v>
      </c>
      <c r="D116" t="s">
        <v>52</v>
      </c>
      <c r="E116" t="s">
        <v>177</v>
      </c>
      <c r="F116" t="s">
        <v>333</v>
      </c>
      <c r="G116" t="s">
        <v>402</v>
      </c>
      <c r="H116" t="s">
        <v>461</v>
      </c>
      <c r="I116" t="s">
        <v>470</v>
      </c>
    </row>
    <row r="117" spans="1:9" x14ac:dyDescent="0.2">
      <c r="A117">
        <v>47479</v>
      </c>
      <c r="B117" t="s">
        <v>22</v>
      </c>
      <c r="C117" t="s">
        <v>30</v>
      </c>
      <c r="D117" t="s">
        <v>52</v>
      </c>
      <c r="E117" t="s">
        <v>178</v>
      </c>
      <c r="F117" t="s">
        <v>333</v>
      </c>
      <c r="G117" t="s">
        <v>402</v>
      </c>
      <c r="H117" t="s">
        <v>461</v>
      </c>
      <c r="I117" t="s">
        <v>470</v>
      </c>
    </row>
    <row r="118" spans="1:9" x14ac:dyDescent="0.2">
      <c r="A118">
        <v>47480</v>
      </c>
      <c r="B118" t="s">
        <v>22</v>
      </c>
      <c r="C118" t="s">
        <v>30</v>
      </c>
      <c r="D118" t="s">
        <v>52</v>
      </c>
      <c r="E118" t="s">
        <v>179</v>
      </c>
      <c r="F118" t="s">
        <v>333</v>
      </c>
      <c r="G118" t="s">
        <v>402</v>
      </c>
      <c r="H118" t="s">
        <v>461</v>
      </c>
      <c r="I118" t="s">
        <v>470</v>
      </c>
    </row>
    <row r="119" spans="1:9" x14ac:dyDescent="0.2">
      <c r="A119">
        <v>47481</v>
      </c>
      <c r="B119" t="s">
        <v>22</v>
      </c>
      <c r="C119" t="s">
        <v>30</v>
      </c>
      <c r="D119" t="s">
        <v>52</v>
      </c>
      <c r="E119" t="s">
        <v>180</v>
      </c>
      <c r="F119" t="s">
        <v>333</v>
      </c>
      <c r="G119" t="s">
        <v>402</v>
      </c>
      <c r="H119" t="s">
        <v>461</v>
      </c>
      <c r="I119" t="s">
        <v>470</v>
      </c>
    </row>
    <row r="120" spans="1:9" x14ac:dyDescent="0.2">
      <c r="A120">
        <v>47482</v>
      </c>
      <c r="B120" t="s">
        <v>26</v>
      </c>
      <c r="C120" t="s">
        <v>30</v>
      </c>
      <c r="D120" t="s">
        <v>53</v>
      </c>
      <c r="E120" t="s">
        <v>181</v>
      </c>
      <c r="F120" t="s">
        <v>334</v>
      </c>
      <c r="G120" t="s">
        <v>403</v>
      </c>
      <c r="H120" t="s">
        <v>462</v>
      </c>
      <c r="I120" t="s">
        <v>470</v>
      </c>
    </row>
    <row r="121" spans="1:9" x14ac:dyDescent="0.2">
      <c r="A121">
        <v>47483</v>
      </c>
      <c r="B121" t="s">
        <v>26</v>
      </c>
      <c r="C121" t="s">
        <v>30</v>
      </c>
      <c r="D121" t="s">
        <v>53</v>
      </c>
      <c r="E121" t="s">
        <v>182</v>
      </c>
      <c r="F121" t="s">
        <v>334</v>
      </c>
      <c r="G121" t="s">
        <v>403</v>
      </c>
      <c r="H121" t="s">
        <v>462</v>
      </c>
      <c r="I121" t="s">
        <v>470</v>
      </c>
    </row>
    <row r="122" spans="1:9" x14ac:dyDescent="0.2">
      <c r="A122">
        <v>47484</v>
      </c>
      <c r="B122" t="s">
        <v>24</v>
      </c>
      <c r="C122" t="s">
        <v>31</v>
      </c>
      <c r="D122" t="s">
        <v>54</v>
      </c>
      <c r="E122" t="s">
        <v>183</v>
      </c>
      <c r="F122" t="s">
        <v>301</v>
      </c>
      <c r="G122" t="s">
        <v>404</v>
      </c>
      <c r="H122" t="s">
        <v>449</v>
      </c>
      <c r="I122" t="s">
        <v>470</v>
      </c>
    </row>
    <row r="123" spans="1:9" x14ac:dyDescent="0.2">
      <c r="A123">
        <v>47485</v>
      </c>
      <c r="B123" t="s">
        <v>26</v>
      </c>
      <c r="C123" t="s">
        <v>30</v>
      </c>
      <c r="D123" t="s">
        <v>54</v>
      </c>
      <c r="E123" t="s">
        <v>184</v>
      </c>
      <c r="F123" t="s">
        <v>301</v>
      </c>
      <c r="G123" t="s">
        <v>405</v>
      </c>
      <c r="H123" t="s">
        <v>449</v>
      </c>
      <c r="I123" t="s">
        <v>470</v>
      </c>
    </row>
    <row r="124" spans="1:9" x14ac:dyDescent="0.2">
      <c r="A124">
        <v>47486</v>
      </c>
      <c r="B124" t="s">
        <v>26</v>
      </c>
      <c r="C124" t="s">
        <v>30</v>
      </c>
      <c r="D124" t="s">
        <v>54</v>
      </c>
      <c r="E124" t="s">
        <v>185</v>
      </c>
      <c r="F124" t="s">
        <v>301</v>
      </c>
      <c r="G124" t="s">
        <v>405</v>
      </c>
      <c r="H124" t="s">
        <v>449</v>
      </c>
      <c r="I124" t="s">
        <v>470</v>
      </c>
    </row>
    <row r="125" spans="1:9" x14ac:dyDescent="0.2">
      <c r="A125">
        <v>47487</v>
      </c>
      <c r="B125" t="s">
        <v>27</v>
      </c>
      <c r="C125" t="s">
        <v>30</v>
      </c>
      <c r="D125" t="s">
        <v>55</v>
      </c>
      <c r="E125" t="s">
        <v>186</v>
      </c>
      <c r="F125" t="s">
        <v>335</v>
      </c>
      <c r="G125" t="s">
        <v>406</v>
      </c>
      <c r="H125" t="s">
        <v>463</v>
      </c>
      <c r="I125" t="s">
        <v>470</v>
      </c>
    </row>
    <row r="126" spans="1:9" x14ac:dyDescent="0.2">
      <c r="A126">
        <v>47488</v>
      </c>
      <c r="B126" t="s">
        <v>27</v>
      </c>
      <c r="C126" t="s">
        <v>30</v>
      </c>
      <c r="D126" t="s">
        <v>55</v>
      </c>
      <c r="E126" t="s">
        <v>187</v>
      </c>
      <c r="F126" t="s">
        <v>335</v>
      </c>
      <c r="G126" t="s">
        <v>407</v>
      </c>
      <c r="H126" t="s">
        <v>463</v>
      </c>
      <c r="I126" t="s">
        <v>470</v>
      </c>
    </row>
    <row r="127" spans="1:9" x14ac:dyDescent="0.2">
      <c r="A127">
        <v>47808</v>
      </c>
      <c r="B127" t="s">
        <v>19</v>
      </c>
      <c r="C127" t="s">
        <v>30</v>
      </c>
      <c r="D127" t="s">
        <v>56</v>
      </c>
      <c r="E127" t="s">
        <v>188</v>
      </c>
      <c r="F127" t="s">
        <v>336</v>
      </c>
      <c r="G127" t="s">
        <v>408</v>
      </c>
      <c r="H127" t="s">
        <v>464</v>
      </c>
      <c r="I127" t="s">
        <v>470</v>
      </c>
    </row>
    <row r="128" spans="1:9" x14ac:dyDescent="0.2">
      <c r="A128">
        <v>47809</v>
      </c>
      <c r="B128" t="s">
        <v>19</v>
      </c>
      <c r="C128" t="s">
        <v>31</v>
      </c>
      <c r="D128" t="s">
        <v>56</v>
      </c>
      <c r="E128" t="s">
        <v>189</v>
      </c>
      <c r="F128" t="s">
        <v>336</v>
      </c>
      <c r="G128" t="s">
        <v>409</v>
      </c>
      <c r="H128" t="s">
        <v>464</v>
      </c>
      <c r="I128" t="s">
        <v>470</v>
      </c>
    </row>
    <row r="129" spans="1:9" x14ac:dyDescent="0.2">
      <c r="A129">
        <v>47810</v>
      </c>
      <c r="B129" t="s">
        <v>20</v>
      </c>
      <c r="C129" t="s">
        <v>30</v>
      </c>
      <c r="D129" t="s">
        <v>35</v>
      </c>
      <c r="E129" t="s">
        <v>190</v>
      </c>
      <c r="F129" t="s">
        <v>304</v>
      </c>
      <c r="G129" t="s">
        <v>410</v>
      </c>
      <c r="H129" t="s">
        <v>449</v>
      </c>
      <c r="I129" t="s">
        <v>470</v>
      </c>
    </row>
    <row r="130" spans="1:9" x14ac:dyDescent="0.2">
      <c r="A130">
        <v>47811</v>
      </c>
      <c r="B130" t="s">
        <v>20</v>
      </c>
      <c r="C130" t="s">
        <v>30</v>
      </c>
      <c r="D130" t="s">
        <v>35</v>
      </c>
      <c r="E130" t="s">
        <v>191</v>
      </c>
      <c r="F130" t="s">
        <v>304</v>
      </c>
      <c r="G130" t="s">
        <v>410</v>
      </c>
      <c r="H130" t="s">
        <v>449</v>
      </c>
      <c r="I130" t="s">
        <v>470</v>
      </c>
    </row>
    <row r="131" spans="1:9" x14ac:dyDescent="0.2">
      <c r="A131">
        <v>47812</v>
      </c>
      <c r="B131" t="s">
        <v>26</v>
      </c>
      <c r="C131" t="s">
        <v>30</v>
      </c>
      <c r="D131" t="s">
        <v>37</v>
      </c>
      <c r="E131" t="s">
        <v>192</v>
      </c>
      <c r="F131" t="s">
        <v>101</v>
      </c>
      <c r="G131" t="s">
        <v>411</v>
      </c>
      <c r="H131" t="s">
        <v>451</v>
      </c>
      <c r="I131" t="s">
        <v>470</v>
      </c>
    </row>
    <row r="132" spans="1:9" x14ac:dyDescent="0.2">
      <c r="A132">
        <v>47813</v>
      </c>
      <c r="B132" t="s">
        <v>24</v>
      </c>
      <c r="C132" t="s">
        <v>31</v>
      </c>
      <c r="D132" t="s">
        <v>38</v>
      </c>
      <c r="E132" t="s">
        <v>193</v>
      </c>
      <c r="F132" t="s">
        <v>325</v>
      </c>
      <c r="G132" t="s">
        <v>409</v>
      </c>
      <c r="H132" t="s">
        <v>451</v>
      </c>
      <c r="I132" t="s">
        <v>470</v>
      </c>
    </row>
    <row r="133" spans="1:9" x14ac:dyDescent="0.2">
      <c r="A133">
        <v>47814</v>
      </c>
      <c r="B133" t="s">
        <v>24</v>
      </c>
      <c r="C133" t="s">
        <v>33</v>
      </c>
      <c r="D133" t="s">
        <v>38</v>
      </c>
      <c r="E133" t="s">
        <v>194</v>
      </c>
      <c r="F133" t="s">
        <v>337</v>
      </c>
      <c r="G133" t="s">
        <v>412</v>
      </c>
      <c r="H133" t="s">
        <v>451</v>
      </c>
      <c r="I133" t="s">
        <v>470</v>
      </c>
    </row>
    <row r="134" spans="1:9" x14ac:dyDescent="0.2">
      <c r="A134">
        <v>47815</v>
      </c>
      <c r="B134" t="s">
        <v>26</v>
      </c>
      <c r="C134" t="s">
        <v>30</v>
      </c>
      <c r="D134" t="s">
        <v>38</v>
      </c>
      <c r="E134" t="s">
        <v>195</v>
      </c>
      <c r="F134" t="s">
        <v>337</v>
      </c>
      <c r="G134" t="s">
        <v>413</v>
      </c>
      <c r="H134" t="s">
        <v>451</v>
      </c>
      <c r="I134" t="s">
        <v>470</v>
      </c>
    </row>
    <row r="135" spans="1:9" x14ac:dyDescent="0.2">
      <c r="A135">
        <v>47816</v>
      </c>
      <c r="B135" t="s">
        <v>28</v>
      </c>
      <c r="C135" t="s">
        <v>33</v>
      </c>
      <c r="D135" t="s">
        <v>57</v>
      </c>
      <c r="E135" t="s">
        <v>196</v>
      </c>
      <c r="F135" t="s">
        <v>196</v>
      </c>
      <c r="G135" t="s">
        <v>414</v>
      </c>
      <c r="H135" t="s">
        <v>465</v>
      </c>
      <c r="I135" t="s">
        <v>470</v>
      </c>
    </row>
    <row r="136" spans="1:9" x14ac:dyDescent="0.2">
      <c r="A136">
        <v>47817</v>
      </c>
      <c r="B136" t="s">
        <v>28</v>
      </c>
      <c r="C136" t="s">
        <v>33</v>
      </c>
      <c r="D136" t="s">
        <v>57</v>
      </c>
      <c r="E136" t="s">
        <v>197</v>
      </c>
      <c r="F136" t="s">
        <v>196</v>
      </c>
      <c r="G136" t="s">
        <v>414</v>
      </c>
      <c r="H136" t="s">
        <v>465</v>
      </c>
      <c r="I136" t="s">
        <v>470</v>
      </c>
    </row>
    <row r="137" spans="1:9" x14ac:dyDescent="0.2">
      <c r="A137">
        <v>47818</v>
      </c>
      <c r="B137" t="s">
        <v>25</v>
      </c>
      <c r="C137" t="s">
        <v>30</v>
      </c>
      <c r="D137" t="s">
        <v>58</v>
      </c>
      <c r="E137" t="s">
        <v>198</v>
      </c>
      <c r="F137" t="s">
        <v>338</v>
      </c>
      <c r="G137" t="s">
        <v>415</v>
      </c>
      <c r="H137" t="s">
        <v>466</v>
      </c>
      <c r="I137" t="s">
        <v>470</v>
      </c>
    </row>
    <row r="138" spans="1:9" x14ac:dyDescent="0.2">
      <c r="A138">
        <v>47819</v>
      </c>
      <c r="B138" t="s">
        <v>25</v>
      </c>
      <c r="C138" t="s">
        <v>30</v>
      </c>
      <c r="D138" t="s">
        <v>58</v>
      </c>
      <c r="E138" t="s">
        <v>199</v>
      </c>
      <c r="F138" t="s">
        <v>338</v>
      </c>
      <c r="G138" t="s">
        <v>415</v>
      </c>
      <c r="H138" t="s">
        <v>466</v>
      </c>
      <c r="I138" t="s">
        <v>470</v>
      </c>
    </row>
    <row r="139" spans="1:9" x14ac:dyDescent="0.2">
      <c r="A139">
        <v>47820</v>
      </c>
      <c r="B139" t="s">
        <v>25</v>
      </c>
      <c r="C139" t="s">
        <v>30</v>
      </c>
      <c r="D139" t="s">
        <v>58</v>
      </c>
      <c r="E139" t="s">
        <v>200</v>
      </c>
      <c r="F139" t="s">
        <v>338</v>
      </c>
      <c r="G139" t="s">
        <v>415</v>
      </c>
      <c r="H139" t="s">
        <v>466</v>
      </c>
      <c r="I139" t="s">
        <v>470</v>
      </c>
    </row>
    <row r="140" spans="1:9" x14ac:dyDescent="0.2">
      <c r="A140">
        <v>47821</v>
      </c>
      <c r="B140" t="s">
        <v>25</v>
      </c>
      <c r="C140" t="s">
        <v>30</v>
      </c>
      <c r="D140" t="s">
        <v>58</v>
      </c>
      <c r="E140" t="s">
        <v>201</v>
      </c>
      <c r="F140" t="s">
        <v>338</v>
      </c>
      <c r="G140" t="s">
        <v>416</v>
      </c>
      <c r="H140" t="s">
        <v>466</v>
      </c>
      <c r="I140" t="s">
        <v>470</v>
      </c>
    </row>
    <row r="141" spans="1:9" x14ac:dyDescent="0.2">
      <c r="A141">
        <v>47822</v>
      </c>
      <c r="B141" t="s">
        <v>24</v>
      </c>
      <c r="C141" t="s">
        <v>31</v>
      </c>
      <c r="D141" t="s">
        <v>58</v>
      </c>
      <c r="E141" t="s">
        <v>202</v>
      </c>
      <c r="F141" t="s">
        <v>339</v>
      </c>
      <c r="G141" t="s">
        <v>417</v>
      </c>
      <c r="H141" t="s">
        <v>466</v>
      </c>
      <c r="I141" t="s">
        <v>470</v>
      </c>
    </row>
    <row r="142" spans="1:9" x14ac:dyDescent="0.2">
      <c r="A142">
        <v>47823</v>
      </c>
      <c r="B142" t="s">
        <v>24</v>
      </c>
      <c r="C142" t="s">
        <v>31</v>
      </c>
      <c r="D142" t="s">
        <v>58</v>
      </c>
      <c r="E142" t="s">
        <v>203</v>
      </c>
      <c r="F142" t="s">
        <v>339</v>
      </c>
      <c r="G142" t="s">
        <v>418</v>
      </c>
      <c r="H142" t="s">
        <v>466</v>
      </c>
      <c r="I142" t="s">
        <v>470</v>
      </c>
    </row>
    <row r="143" spans="1:9" x14ac:dyDescent="0.2">
      <c r="A143">
        <v>47824</v>
      </c>
      <c r="B143" t="s">
        <v>26</v>
      </c>
      <c r="C143" t="s">
        <v>30</v>
      </c>
      <c r="D143" t="s">
        <v>58</v>
      </c>
      <c r="E143" t="s">
        <v>204</v>
      </c>
      <c r="F143" t="s">
        <v>339</v>
      </c>
      <c r="G143" t="s">
        <v>419</v>
      </c>
      <c r="H143" t="s">
        <v>466</v>
      </c>
      <c r="I143" t="s">
        <v>470</v>
      </c>
    </row>
    <row r="144" spans="1:9" x14ac:dyDescent="0.2">
      <c r="A144">
        <v>47825</v>
      </c>
      <c r="B144" t="s">
        <v>26</v>
      </c>
      <c r="C144" t="s">
        <v>30</v>
      </c>
      <c r="D144" t="s">
        <v>58</v>
      </c>
      <c r="E144" t="s">
        <v>205</v>
      </c>
      <c r="F144" t="s">
        <v>339</v>
      </c>
      <c r="G144" t="s">
        <v>420</v>
      </c>
      <c r="H144" t="s">
        <v>466</v>
      </c>
      <c r="I144" t="s">
        <v>470</v>
      </c>
    </row>
    <row r="145" spans="1:9" x14ac:dyDescent="0.2">
      <c r="A145">
        <v>47826</v>
      </c>
      <c r="B145" t="s">
        <v>26</v>
      </c>
      <c r="C145" t="s">
        <v>30</v>
      </c>
      <c r="D145" t="s">
        <v>58</v>
      </c>
      <c r="E145" t="s">
        <v>206</v>
      </c>
      <c r="F145" t="s">
        <v>339</v>
      </c>
      <c r="G145" t="s">
        <v>415</v>
      </c>
      <c r="H145" t="s">
        <v>466</v>
      </c>
      <c r="I145" t="s">
        <v>470</v>
      </c>
    </row>
    <row r="146" spans="1:9" x14ac:dyDescent="0.2">
      <c r="A146">
        <v>47827</v>
      </c>
      <c r="B146" t="s">
        <v>26</v>
      </c>
      <c r="C146" t="s">
        <v>30</v>
      </c>
      <c r="D146" t="s">
        <v>58</v>
      </c>
      <c r="E146" t="s">
        <v>207</v>
      </c>
      <c r="F146" t="s">
        <v>339</v>
      </c>
      <c r="G146" t="s">
        <v>415</v>
      </c>
      <c r="H146" t="s">
        <v>466</v>
      </c>
      <c r="I146" t="s">
        <v>470</v>
      </c>
    </row>
    <row r="147" spans="1:9" x14ac:dyDescent="0.2">
      <c r="A147">
        <v>47828</v>
      </c>
      <c r="B147" t="s">
        <v>19</v>
      </c>
      <c r="C147" t="s">
        <v>33</v>
      </c>
      <c r="D147" t="s">
        <v>59</v>
      </c>
      <c r="E147" t="s">
        <v>208</v>
      </c>
      <c r="F147" t="s">
        <v>340</v>
      </c>
      <c r="G147" t="s">
        <v>421</v>
      </c>
      <c r="H147" t="s">
        <v>464</v>
      </c>
      <c r="I147" t="s">
        <v>470</v>
      </c>
    </row>
    <row r="148" spans="1:9" x14ac:dyDescent="0.2">
      <c r="A148">
        <v>47829</v>
      </c>
      <c r="B148" t="s">
        <v>20</v>
      </c>
      <c r="C148" t="s">
        <v>30</v>
      </c>
      <c r="D148" t="s">
        <v>59</v>
      </c>
      <c r="E148" t="s">
        <v>209</v>
      </c>
      <c r="F148" t="s">
        <v>340</v>
      </c>
      <c r="G148" t="s">
        <v>422</v>
      </c>
      <c r="H148" t="s">
        <v>464</v>
      </c>
      <c r="I148" t="s">
        <v>470</v>
      </c>
    </row>
    <row r="149" spans="1:9" x14ac:dyDescent="0.2">
      <c r="A149">
        <v>47830</v>
      </c>
      <c r="B149" t="s">
        <v>20</v>
      </c>
      <c r="C149" t="s">
        <v>30</v>
      </c>
      <c r="D149" t="s">
        <v>59</v>
      </c>
      <c r="E149" t="s">
        <v>210</v>
      </c>
      <c r="F149" t="s">
        <v>340</v>
      </c>
      <c r="G149" t="s">
        <v>422</v>
      </c>
      <c r="H149" t="s">
        <v>464</v>
      </c>
      <c r="I149" t="s">
        <v>470</v>
      </c>
    </row>
    <row r="150" spans="1:9" x14ac:dyDescent="0.2">
      <c r="A150">
        <v>47831</v>
      </c>
      <c r="B150" t="s">
        <v>24</v>
      </c>
      <c r="C150" t="s">
        <v>33</v>
      </c>
      <c r="D150" t="s">
        <v>41</v>
      </c>
      <c r="E150" t="s">
        <v>211</v>
      </c>
      <c r="F150" t="s">
        <v>327</v>
      </c>
      <c r="G150" t="s">
        <v>423</v>
      </c>
      <c r="H150" t="s">
        <v>452</v>
      </c>
      <c r="I150" t="s">
        <v>470</v>
      </c>
    </row>
    <row r="151" spans="1:9" x14ac:dyDescent="0.2">
      <c r="A151">
        <v>47832</v>
      </c>
      <c r="B151" t="s">
        <v>24</v>
      </c>
      <c r="C151" t="s">
        <v>33</v>
      </c>
      <c r="D151" t="s">
        <v>60</v>
      </c>
      <c r="E151" t="s">
        <v>212</v>
      </c>
      <c r="F151" t="s">
        <v>341</v>
      </c>
      <c r="G151" t="s">
        <v>424</v>
      </c>
      <c r="H151" t="s">
        <v>467</v>
      </c>
      <c r="I151" t="s">
        <v>470</v>
      </c>
    </row>
    <row r="152" spans="1:9" x14ac:dyDescent="0.2">
      <c r="A152">
        <v>47833</v>
      </c>
      <c r="B152" t="s">
        <v>24</v>
      </c>
      <c r="C152" t="s">
        <v>33</v>
      </c>
      <c r="D152" t="s">
        <v>60</v>
      </c>
      <c r="E152" t="s">
        <v>213</v>
      </c>
      <c r="F152" t="s">
        <v>341</v>
      </c>
      <c r="G152" t="s">
        <v>424</v>
      </c>
      <c r="H152" t="s">
        <v>467</v>
      </c>
      <c r="I152" t="s">
        <v>470</v>
      </c>
    </row>
    <row r="153" spans="1:9" x14ac:dyDescent="0.2">
      <c r="A153">
        <v>47834</v>
      </c>
      <c r="B153" t="s">
        <v>26</v>
      </c>
      <c r="C153" t="s">
        <v>30</v>
      </c>
      <c r="D153" t="s">
        <v>60</v>
      </c>
      <c r="E153" t="s">
        <v>214</v>
      </c>
      <c r="F153" t="s">
        <v>341</v>
      </c>
      <c r="G153" t="s">
        <v>425</v>
      </c>
      <c r="H153" t="s">
        <v>467</v>
      </c>
      <c r="I153" t="s">
        <v>470</v>
      </c>
    </row>
    <row r="154" spans="1:9" x14ac:dyDescent="0.2">
      <c r="A154">
        <v>47835</v>
      </c>
      <c r="B154" t="s">
        <v>26</v>
      </c>
      <c r="C154" t="s">
        <v>30</v>
      </c>
      <c r="D154" t="s">
        <v>60</v>
      </c>
      <c r="E154" t="s">
        <v>215</v>
      </c>
      <c r="F154" t="s">
        <v>341</v>
      </c>
      <c r="G154" t="s">
        <v>425</v>
      </c>
      <c r="H154" t="s">
        <v>467</v>
      </c>
      <c r="I154" t="s">
        <v>470</v>
      </c>
    </row>
    <row r="155" spans="1:9" x14ac:dyDescent="0.2">
      <c r="A155">
        <v>47836</v>
      </c>
      <c r="B155" t="s">
        <v>23</v>
      </c>
      <c r="C155" t="s">
        <v>30</v>
      </c>
      <c r="D155" t="s">
        <v>49</v>
      </c>
      <c r="E155" t="s">
        <v>216</v>
      </c>
      <c r="F155" t="s">
        <v>329</v>
      </c>
      <c r="G155" t="s">
        <v>426</v>
      </c>
      <c r="H155" t="s">
        <v>458</v>
      </c>
      <c r="I155" t="s">
        <v>470</v>
      </c>
    </row>
    <row r="156" spans="1:9" x14ac:dyDescent="0.2">
      <c r="A156">
        <v>47837</v>
      </c>
      <c r="B156" t="s">
        <v>23</v>
      </c>
      <c r="C156" t="s">
        <v>30</v>
      </c>
      <c r="D156" t="s">
        <v>49</v>
      </c>
      <c r="E156" t="s">
        <v>217</v>
      </c>
      <c r="F156" t="s">
        <v>329</v>
      </c>
      <c r="G156" t="s">
        <v>426</v>
      </c>
      <c r="H156" t="s">
        <v>458</v>
      </c>
      <c r="I156" t="s">
        <v>470</v>
      </c>
    </row>
    <row r="157" spans="1:9" x14ac:dyDescent="0.2">
      <c r="A157">
        <v>47838</v>
      </c>
      <c r="B157" t="s">
        <v>23</v>
      </c>
      <c r="C157" t="s">
        <v>30</v>
      </c>
      <c r="D157" t="s">
        <v>49</v>
      </c>
      <c r="E157" t="s">
        <v>218</v>
      </c>
      <c r="F157" t="s">
        <v>329</v>
      </c>
      <c r="G157" t="s">
        <v>426</v>
      </c>
      <c r="H157" t="s">
        <v>458</v>
      </c>
      <c r="I157" t="s">
        <v>470</v>
      </c>
    </row>
    <row r="158" spans="1:9" x14ac:dyDescent="0.2">
      <c r="A158">
        <v>47839</v>
      </c>
      <c r="B158" t="s">
        <v>23</v>
      </c>
      <c r="C158" t="s">
        <v>30</v>
      </c>
      <c r="D158" t="s">
        <v>49</v>
      </c>
      <c r="E158" t="s">
        <v>219</v>
      </c>
      <c r="F158" t="s">
        <v>329</v>
      </c>
      <c r="G158" t="s">
        <v>426</v>
      </c>
      <c r="H158" t="s">
        <v>458</v>
      </c>
      <c r="I158" t="s">
        <v>470</v>
      </c>
    </row>
    <row r="159" spans="1:9" x14ac:dyDescent="0.2">
      <c r="A159">
        <v>47840</v>
      </c>
      <c r="B159" t="s">
        <v>23</v>
      </c>
      <c r="C159" t="s">
        <v>30</v>
      </c>
      <c r="D159" t="s">
        <v>49</v>
      </c>
      <c r="E159" t="s">
        <v>220</v>
      </c>
      <c r="F159" t="s">
        <v>329</v>
      </c>
      <c r="G159" t="s">
        <v>426</v>
      </c>
      <c r="H159" t="s">
        <v>458</v>
      </c>
      <c r="I159" t="s">
        <v>470</v>
      </c>
    </row>
    <row r="160" spans="1:9" x14ac:dyDescent="0.2">
      <c r="A160">
        <v>47841</v>
      </c>
      <c r="B160" t="s">
        <v>23</v>
      </c>
      <c r="C160" t="s">
        <v>30</v>
      </c>
      <c r="D160" t="s">
        <v>49</v>
      </c>
      <c r="E160" t="s">
        <v>221</v>
      </c>
      <c r="F160" t="s">
        <v>329</v>
      </c>
      <c r="G160" t="s">
        <v>426</v>
      </c>
      <c r="H160" t="s">
        <v>458</v>
      </c>
      <c r="I160" t="s">
        <v>470</v>
      </c>
    </row>
    <row r="161" spans="1:9" x14ac:dyDescent="0.2">
      <c r="A161">
        <v>47842</v>
      </c>
      <c r="B161" t="s">
        <v>21</v>
      </c>
      <c r="C161" t="s">
        <v>30</v>
      </c>
      <c r="D161" t="s">
        <v>61</v>
      </c>
      <c r="E161" t="s">
        <v>222</v>
      </c>
      <c r="F161" t="s">
        <v>342</v>
      </c>
      <c r="G161" t="s">
        <v>427</v>
      </c>
      <c r="H161" t="s">
        <v>468</v>
      </c>
      <c r="I161" t="s">
        <v>470</v>
      </c>
    </row>
    <row r="162" spans="1:9" x14ac:dyDescent="0.2">
      <c r="A162">
        <v>47843</v>
      </c>
      <c r="B162" t="s">
        <v>21</v>
      </c>
      <c r="C162" t="s">
        <v>30</v>
      </c>
      <c r="D162" t="s">
        <v>61</v>
      </c>
      <c r="E162" t="s">
        <v>223</v>
      </c>
      <c r="F162" t="s">
        <v>343</v>
      </c>
      <c r="G162" t="s">
        <v>427</v>
      </c>
      <c r="H162" t="s">
        <v>468</v>
      </c>
      <c r="I162" t="s">
        <v>470</v>
      </c>
    </row>
    <row r="163" spans="1:9" x14ac:dyDescent="0.2">
      <c r="A163">
        <v>47844</v>
      </c>
      <c r="B163" t="s">
        <v>24</v>
      </c>
      <c r="C163" t="s">
        <v>33</v>
      </c>
      <c r="D163" t="s">
        <v>44</v>
      </c>
      <c r="E163" t="s">
        <v>224</v>
      </c>
      <c r="F163" t="s">
        <v>344</v>
      </c>
      <c r="G163" t="s">
        <v>428</v>
      </c>
      <c r="H163" t="s">
        <v>455</v>
      </c>
      <c r="I163" t="s">
        <v>471</v>
      </c>
    </row>
    <row r="164" spans="1:9" x14ac:dyDescent="0.2">
      <c r="A164">
        <v>47845</v>
      </c>
      <c r="B164" t="s">
        <v>26</v>
      </c>
      <c r="C164" t="s">
        <v>30</v>
      </c>
      <c r="D164" t="s">
        <v>44</v>
      </c>
      <c r="E164" t="s">
        <v>225</v>
      </c>
      <c r="F164" t="s">
        <v>344</v>
      </c>
      <c r="G164" t="s">
        <v>429</v>
      </c>
      <c r="H164" t="s">
        <v>455</v>
      </c>
      <c r="I164" t="s">
        <v>471</v>
      </c>
    </row>
    <row r="165" spans="1:9" x14ac:dyDescent="0.2">
      <c r="A165">
        <v>47846</v>
      </c>
      <c r="B165" t="s">
        <v>19</v>
      </c>
      <c r="C165" t="s">
        <v>31</v>
      </c>
      <c r="D165" t="s">
        <v>44</v>
      </c>
      <c r="E165" t="s">
        <v>226</v>
      </c>
      <c r="F165" t="s">
        <v>319</v>
      </c>
      <c r="G165" t="s">
        <v>388</v>
      </c>
      <c r="H165" t="s">
        <v>455</v>
      </c>
      <c r="I165" t="s">
        <v>471</v>
      </c>
    </row>
    <row r="166" spans="1:9" x14ac:dyDescent="0.2">
      <c r="A166">
        <v>47847</v>
      </c>
      <c r="B166" t="s">
        <v>19</v>
      </c>
      <c r="C166" t="s">
        <v>31</v>
      </c>
      <c r="D166" t="s">
        <v>44</v>
      </c>
      <c r="E166" t="s">
        <v>227</v>
      </c>
      <c r="F166" t="s">
        <v>330</v>
      </c>
      <c r="G166" t="s">
        <v>392</v>
      </c>
      <c r="H166" t="s">
        <v>455</v>
      </c>
      <c r="I166" t="s">
        <v>471</v>
      </c>
    </row>
    <row r="167" spans="1:9" x14ac:dyDescent="0.2">
      <c r="A167">
        <v>47848</v>
      </c>
      <c r="B167" t="s">
        <v>20</v>
      </c>
      <c r="C167" t="s">
        <v>30</v>
      </c>
      <c r="D167" t="s">
        <v>44</v>
      </c>
      <c r="E167" t="s">
        <v>228</v>
      </c>
      <c r="F167" t="s">
        <v>319</v>
      </c>
      <c r="G167" t="s">
        <v>430</v>
      </c>
      <c r="H167" t="s">
        <v>455</v>
      </c>
      <c r="I167" t="s">
        <v>471</v>
      </c>
    </row>
    <row r="168" spans="1:9" x14ac:dyDescent="0.2">
      <c r="A168">
        <v>47849</v>
      </c>
      <c r="B168" t="s">
        <v>20</v>
      </c>
      <c r="C168" t="s">
        <v>30</v>
      </c>
      <c r="D168" t="s">
        <v>44</v>
      </c>
      <c r="E168" t="s">
        <v>229</v>
      </c>
      <c r="F168" t="s">
        <v>319</v>
      </c>
      <c r="G168" t="s">
        <v>431</v>
      </c>
      <c r="H168" t="s">
        <v>455</v>
      </c>
      <c r="I168" t="s">
        <v>471</v>
      </c>
    </row>
    <row r="169" spans="1:9" x14ac:dyDescent="0.2">
      <c r="A169">
        <v>47850</v>
      </c>
      <c r="B169" t="s">
        <v>20</v>
      </c>
      <c r="C169" t="s">
        <v>30</v>
      </c>
      <c r="D169" t="s">
        <v>44</v>
      </c>
      <c r="E169" t="s">
        <v>230</v>
      </c>
      <c r="F169" t="s">
        <v>330</v>
      </c>
      <c r="G169" t="s">
        <v>432</v>
      </c>
      <c r="H169" t="s">
        <v>455</v>
      </c>
      <c r="I169" t="s">
        <v>471</v>
      </c>
    </row>
    <row r="170" spans="1:9" x14ac:dyDescent="0.2">
      <c r="A170">
        <v>47851</v>
      </c>
      <c r="B170" t="s">
        <v>20</v>
      </c>
      <c r="C170" t="s">
        <v>30</v>
      </c>
      <c r="D170" t="s">
        <v>44</v>
      </c>
      <c r="E170" t="s">
        <v>231</v>
      </c>
      <c r="F170" t="s">
        <v>330</v>
      </c>
      <c r="G170" t="s">
        <v>432</v>
      </c>
      <c r="H170" t="s">
        <v>455</v>
      </c>
      <c r="I170" t="s">
        <v>471</v>
      </c>
    </row>
    <row r="171" spans="1:9" x14ac:dyDescent="0.2">
      <c r="A171">
        <v>47852</v>
      </c>
      <c r="B171" t="s">
        <v>20</v>
      </c>
      <c r="C171" t="s">
        <v>30</v>
      </c>
      <c r="D171" t="s">
        <v>44</v>
      </c>
      <c r="E171" t="s">
        <v>164</v>
      </c>
      <c r="F171" t="s">
        <v>330</v>
      </c>
      <c r="G171" t="s">
        <v>433</v>
      </c>
      <c r="H171" t="s">
        <v>455</v>
      </c>
      <c r="I171" t="s">
        <v>471</v>
      </c>
    </row>
    <row r="172" spans="1:9" x14ac:dyDescent="0.2">
      <c r="A172">
        <v>47853</v>
      </c>
      <c r="B172" t="s">
        <v>29</v>
      </c>
      <c r="C172" t="s">
        <v>30</v>
      </c>
      <c r="D172" t="s">
        <v>46</v>
      </c>
      <c r="E172" t="s">
        <v>232</v>
      </c>
      <c r="F172" t="s">
        <v>345</v>
      </c>
      <c r="G172" t="s">
        <v>434</v>
      </c>
      <c r="H172" t="s">
        <v>456</v>
      </c>
      <c r="I172" t="s">
        <v>470</v>
      </c>
    </row>
    <row r="173" spans="1:9" x14ac:dyDescent="0.2">
      <c r="A173">
        <v>47854</v>
      </c>
      <c r="B173" t="s">
        <v>29</v>
      </c>
      <c r="C173" t="s">
        <v>33</v>
      </c>
      <c r="D173" t="s">
        <v>46</v>
      </c>
      <c r="E173" t="s">
        <v>233</v>
      </c>
      <c r="F173" t="s">
        <v>345</v>
      </c>
      <c r="G173" t="s">
        <v>435</v>
      </c>
      <c r="H173" t="s">
        <v>456</v>
      </c>
      <c r="I173" t="s">
        <v>470</v>
      </c>
    </row>
    <row r="174" spans="1:9" x14ac:dyDescent="0.2">
      <c r="A174">
        <v>47855</v>
      </c>
      <c r="B174" t="s">
        <v>29</v>
      </c>
      <c r="C174" t="s">
        <v>30</v>
      </c>
      <c r="D174" t="s">
        <v>46</v>
      </c>
      <c r="E174" t="s">
        <v>234</v>
      </c>
      <c r="F174" t="s">
        <v>345</v>
      </c>
      <c r="G174" t="s">
        <v>434</v>
      </c>
      <c r="H174" t="s">
        <v>456</v>
      </c>
      <c r="I174" t="s">
        <v>470</v>
      </c>
    </row>
    <row r="175" spans="1:9" x14ac:dyDescent="0.2">
      <c r="A175">
        <v>47856</v>
      </c>
      <c r="B175" t="s">
        <v>29</v>
      </c>
      <c r="C175" t="s">
        <v>33</v>
      </c>
      <c r="D175" t="s">
        <v>46</v>
      </c>
      <c r="E175" t="s">
        <v>235</v>
      </c>
      <c r="F175" t="s">
        <v>345</v>
      </c>
      <c r="G175" t="s">
        <v>436</v>
      </c>
      <c r="H175" t="s">
        <v>456</v>
      </c>
      <c r="I175" t="s">
        <v>470</v>
      </c>
    </row>
    <row r="176" spans="1:9" x14ac:dyDescent="0.2">
      <c r="A176">
        <v>47857</v>
      </c>
      <c r="B176" t="s">
        <v>29</v>
      </c>
      <c r="C176" t="s">
        <v>30</v>
      </c>
      <c r="D176" t="s">
        <v>46</v>
      </c>
      <c r="E176" t="s">
        <v>236</v>
      </c>
      <c r="F176" t="s">
        <v>345</v>
      </c>
      <c r="G176" t="s">
        <v>434</v>
      </c>
      <c r="H176" t="s">
        <v>456</v>
      </c>
      <c r="I176" t="s">
        <v>470</v>
      </c>
    </row>
    <row r="177" spans="1:9" x14ac:dyDescent="0.2">
      <c r="A177">
        <v>47858</v>
      </c>
      <c r="B177" t="s">
        <v>29</v>
      </c>
      <c r="C177" t="s">
        <v>30</v>
      </c>
      <c r="D177" t="s">
        <v>46</v>
      </c>
      <c r="E177" t="s">
        <v>237</v>
      </c>
      <c r="F177" t="s">
        <v>345</v>
      </c>
      <c r="G177" t="s">
        <v>434</v>
      </c>
      <c r="H177" t="s">
        <v>456</v>
      </c>
      <c r="I177" t="s">
        <v>470</v>
      </c>
    </row>
    <row r="178" spans="1:9" x14ac:dyDescent="0.2">
      <c r="A178">
        <v>47859</v>
      </c>
      <c r="B178" t="s">
        <v>29</v>
      </c>
      <c r="C178" t="s">
        <v>33</v>
      </c>
      <c r="D178" t="s">
        <v>46</v>
      </c>
      <c r="E178" t="s">
        <v>238</v>
      </c>
      <c r="F178" t="s">
        <v>345</v>
      </c>
      <c r="G178" t="s">
        <v>436</v>
      </c>
      <c r="H178" t="s">
        <v>456</v>
      </c>
      <c r="I178" t="s">
        <v>470</v>
      </c>
    </row>
    <row r="179" spans="1:9" x14ac:dyDescent="0.2">
      <c r="A179">
        <v>47860</v>
      </c>
      <c r="B179" t="s">
        <v>18</v>
      </c>
      <c r="C179" t="s">
        <v>30</v>
      </c>
      <c r="D179" t="s">
        <v>50</v>
      </c>
      <c r="E179" t="s">
        <v>239</v>
      </c>
      <c r="F179" t="s">
        <v>331</v>
      </c>
      <c r="G179" t="s">
        <v>437</v>
      </c>
      <c r="H179" t="s">
        <v>459</v>
      </c>
      <c r="I179" t="s">
        <v>470</v>
      </c>
    </row>
    <row r="180" spans="1:9" x14ac:dyDescent="0.2">
      <c r="A180">
        <v>47861</v>
      </c>
      <c r="B180" t="s">
        <v>25</v>
      </c>
      <c r="C180" t="s">
        <v>34</v>
      </c>
      <c r="D180" t="s">
        <v>51</v>
      </c>
      <c r="E180" t="s">
        <v>240</v>
      </c>
      <c r="F180" t="s">
        <v>346</v>
      </c>
      <c r="G180" t="s">
        <v>438</v>
      </c>
      <c r="H180" t="s">
        <v>460</v>
      </c>
      <c r="I180" t="s">
        <v>470</v>
      </c>
    </row>
    <row r="181" spans="1:9" x14ac:dyDescent="0.2">
      <c r="A181">
        <v>47862</v>
      </c>
      <c r="B181" t="s">
        <v>25</v>
      </c>
      <c r="C181" t="s">
        <v>34</v>
      </c>
      <c r="D181" t="s">
        <v>51</v>
      </c>
      <c r="E181" t="s">
        <v>241</v>
      </c>
      <c r="F181" t="s">
        <v>346</v>
      </c>
      <c r="G181" t="s">
        <v>438</v>
      </c>
      <c r="H181" t="s">
        <v>460</v>
      </c>
      <c r="I181" t="s">
        <v>470</v>
      </c>
    </row>
    <row r="182" spans="1:9" x14ac:dyDescent="0.2">
      <c r="A182">
        <v>47863</v>
      </c>
      <c r="B182" t="s">
        <v>25</v>
      </c>
      <c r="C182" t="s">
        <v>34</v>
      </c>
      <c r="D182" t="s">
        <v>51</v>
      </c>
      <c r="E182" t="s">
        <v>242</v>
      </c>
      <c r="F182" t="s">
        <v>346</v>
      </c>
      <c r="G182" t="s">
        <v>438</v>
      </c>
      <c r="H182" t="s">
        <v>460</v>
      </c>
      <c r="I182" t="s">
        <v>470</v>
      </c>
    </row>
    <row r="183" spans="1:9" x14ac:dyDescent="0.2">
      <c r="A183">
        <v>47864</v>
      </c>
      <c r="B183" t="s">
        <v>25</v>
      </c>
      <c r="C183" t="s">
        <v>34</v>
      </c>
      <c r="D183" t="s">
        <v>51</v>
      </c>
      <c r="E183" t="s">
        <v>243</v>
      </c>
      <c r="F183" t="s">
        <v>346</v>
      </c>
      <c r="G183" t="s">
        <v>438</v>
      </c>
      <c r="H183" t="s">
        <v>460</v>
      </c>
      <c r="I183" t="s">
        <v>470</v>
      </c>
    </row>
    <row r="184" spans="1:9" x14ac:dyDescent="0.2">
      <c r="A184">
        <v>47865</v>
      </c>
      <c r="B184" t="s">
        <v>25</v>
      </c>
      <c r="C184" t="s">
        <v>34</v>
      </c>
      <c r="D184" t="s">
        <v>51</v>
      </c>
      <c r="E184" t="s">
        <v>244</v>
      </c>
      <c r="F184" t="s">
        <v>346</v>
      </c>
      <c r="G184" t="s">
        <v>438</v>
      </c>
      <c r="H184" t="s">
        <v>460</v>
      </c>
      <c r="I184" t="s">
        <v>470</v>
      </c>
    </row>
    <row r="185" spans="1:9" x14ac:dyDescent="0.2">
      <c r="A185">
        <v>47866</v>
      </c>
      <c r="B185" t="s">
        <v>25</v>
      </c>
      <c r="C185" t="s">
        <v>30</v>
      </c>
      <c r="D185" t="s">
        <v>51</v>
      </c>
      <c r="E185" t="s">
        <v>245</v>
      </c>
      <c r="F185" t="s">
        <v>346</v>
      </c>
      <c r="G185" t="s">
        <v>439</v>
      </c>
      <c r="H185" t="s">
        <v>460</v>
      </c>
      <c r="I185" t="s">
        <v>470</v>
      </c>
    </row>
    <row r="186" spans="1:9" x14ac:dyDescent="0.2">
      <c r="A186">
        <v>47867</v>
      </c>
      <c r="B186" t="s">
        <v>25</v>
      </c>
      <c r="C186" t="s">
        <v>34</v>
      </c>
      <c r="D186" t="s">
        <v>51</v>
      </c>
      <c r="E186" t="s">
        <v>246</v>
      </c>
      <c r="F186" t="s">
        <v>346</v>
      </c>
      <c r="G186" t="s">
        <v>438</v>
      </c>
      <c r="H186" t="s">
        <v>460</v>
      </c>
      <c r="I186" t="s">
        <v>470</v>
      </c>
    </row>
    <row r="187" spans="1:9" x14ac:dyDescent="0.2">
      <c r="A187">
        <v>47868</v>
      </c>
      <c r="B187" t="s">
        <v>25</v>
      </c>
      <c r="C187" t="s">
        <v>34</v>
      </c>
      <c r="D187" t="s">
        <v>51</v>
      </c>
      <c r="E187" t="s">
        <v>247</v>
      </c>
      <c r="F187" t="s">
        <v>346</v>
      </c>
      <c r="G187" t="s">
        <v>438</v>
      </c>
      <c r="H187" t="s">
        <v>460</v>
      </c>
      <c r="I187" t="s">
        <v>470</v>
      </c>
    </row>
    <row r="188" spans="1:9" x14ac:dyDescent="0.2">
      <c r="A188">
        <v>47869</v>
      </c>
      <c r="B188" t="s">
        <v>25</v>
      </c>
      <c r="C188" t="s">
        <v>34</v>
      </c>
      <c r="D188" t="s">
        <v>51</v>
      </c>
      <c r="E188" t="s">
        <v>248</v>
      </c>
      <c r="F188" t="s">
        <v>346</v>
      </c>
      <c r="G188" t="s">
        <v>438</v>
      </c>
      <c r="H188" t="s">
        <v>460</v>
      </c>
      <c r="I188" t="s">
        <v>470</v>
      </c>
    </row>
    <row r="189" spans="1:9" x14ac:dyDescent="0.2">
      <c r="A189">
        <v>47870</v>
      </c>
      <c r="B189" t="s">
        <v>25</v>
      </c>
      <c r="C189" t="s">
        <v>34</v>
      </c>
      <c r="D189" t="s">
        <v>51</v>
      </c>
      <c r="E189" t="s">
        <v>249</v>
      </c>
      <c r="F189" t="s">
        <v>346</v>
      </c>
      <c r="G189" t="s">
        <v>438</v>
      </c>
      <c r="H189" t="s">
        <v>460</v>
      </c>
      <c r="I189" t="s">
        <v>470</v>
      </c>
    </row>
    <row r="190" spans="1:9" x14ac:dyDescent="0.2">
      <c r="A190">
        <v>47871</v>
      </c>
      <c r="B190" t="s">
        <v>25</v>
      </c>
      <c r="C190" t="s">
        <v>34</v>
      </c>
      <c r="D190" t="s">
        <v>51</v>
      </c>
      <c r="E190" t="s">
        <v>250</v>
      </c>
      <c r="F190" t="s">
        <v>346</v>
      </c>
      <c r="G190" t="s">
        <v>438</v>
      </c>
      <c r="H190" t="s">
        <v>460</v>
      </c>
      <c r="I190" t="s">
        <v>470</v>
      </c>
    </row>
    <row r="191" spans="1:9" x14ac:dyDescent="0.2">
      <c r="A191">
        <v>47872</v>
      </c>
      <c r="B191" t="s">
        <v>25</v>
      </c>
      <c r="C191" t="s">
        <v>34</v>
      </c>
      <c r="D191" t="s">
        <v>51</v>
      </c>
      <c r="E191" t="s">
        <v>251</v>
      </c>
      <c r="F191" t="s">
        <v>346</v>
      </c>
      <c r="G191" t="s">
        <v>438</v>
      </c>
      <c r="H191" t="s">
        <v>460</v>
      </c>
      <c r="I191" t="s">
        <v>470</v>
      </c>
    </row>
    <row r="192" spans="1:9" x14ac:dyDescent="0.2">
      <c r="A192">
        <v>47873</v>
      </c>
      <c r="B192" t="s">
        <v>25</v>
      </c>
      <c r="C192" t="s">
        <v>34</v>
      </c>
      <c r="D192" t="s">
        <v>51</v>
      </c>
      <c r="E192" t="s">
        <v>252</v>
      </c>
      <c r="F192" t="s">
        <v>346</v>
      </c>
      <c r="G192" t="s">
        <v>438</v>
      </c>
      <c r="H192" t="s">
        <v>460</v>
      </c>
      <c r="I192" t="s">
        <v>470</v>
      </c>
    </row>
    <row r="193" spans="1:9" x14ac:dyDescent="0.2">
      <c r="A193">
        <v>47874</v>
      </c>
      <c r="B193" t="s">
        <v>25</v>
      </c>
      <c r="C193" t="s">
        <v>34</v>
      </c>
      <c r="D193" t="s">
        <v>51</v>
      </c>
      <c r="E193" t="s">
        <v>253</v>
      </c>
      <c r="F193" t="s">
        <v>346</v>
      </c>
      <c r="G193" t="s">
        <v>438</v>
      </c>
      <c r="H193" t="s">
        <v>460</v>
      </c>
      <c r="I193" t="s">
        <v>470</v>
      </c>
    </row>
    <row r="194" spans="1:9" x14ac:dyDescent="0.2">
      <c r="A194">
        <v>47875</v>
      </c>
      <c r="B194" t="s">
        <v>25</v>
      </c>
      <c r="C194" t="s">
        <v>34</v>
      </c>
      <c r="D194" t="s">
        <v>51</v>
      </c>
      <c r="E194" t="s">
        <v>254</v>
      </c>
      <c r="F194" t="s">
        <v>346</v>
      </c>
      <c r="G194" t="s">
        <v>438</v>
      </c>
      <c r="H194" t="s">
        <v>460</v>
      </c>
      <c r="I194" t="s">
        <v>470</v>
      </c>
    </row>
    <row r="195" spans="1:9" x14ac:dyDescent="0.2">
      <c r="A195">
        <v>47876</v>
      </c>
      <c r="B195" t="s">
        <v>25</v>
      </c>
      <c r="C195" t="s">
        <v>34</v>
      </c>
      <c r="D195" t="s">
        <v>51</v>
      </c>
      <c r="E195" t="s">
        <v>255</v>
      </c>
      <c r="F195" t="s">
        <v>346</v>
      </c>
      <c r="G195" t="s">
        <v>438</v>
      </c>
      <c r="H195" t="s">
        <v>460</v>
      </c>
      <c r="I195" t="s">
        <v>470</v>
      </c>
    </row>
    <row r="196" spans="1:9" x14ac:dyDescent="0.2">
      <c r="A196">
        <v>47877</v>
      </c>
      <c r="B196" t="s">
        <v>25</v>
      </c>
      <c r="C196" t="s">
        <v>34</v>
      </c>
      <c r="D196" t="s">
        <v>51</v>
      </c>
      <c r="E196" t="s">
        <v>256</v>
      </c>
      <c r="F196" t="s">
        <v>346</v>
      </c>
      <c r="G196" t="s">
        <v>438</v>
      </c>
      <c r="H196" t="s">
        <v>460</v>
      </c>
      <c r="I196" t="s">
        <v>470</v>
      </c>
    </row>
    <row r="197" spans="1:9" x14ac:dyDescent="0.2">
      <c r="A197">
        <v>47878</v>
      </c>
      <c r="B197" t="s">
        <v>25</v>
      </c>
      <c r="C197" t="s">
        <v>34</v>
      </c>
      <c r="D197" t="s">
        <v>51</v>
      </c>
      <c r="E197" t="s">
        <v>257</v>
      </c>
      <c r="F197" t="s">
        <v>346</v>
      </c>
      <c r="G197" t="s">
        <v>438</v>
      </c>
      <c r="H197" t="s">
        <v>460</v>
      </c>
      <c r="I197" t="s">
        <v>470</v>
      </c>
    </row>
    <row r="198" spans="1:9" x14ac:dyDescent="0.2">
      <c r="A198">
        <v>47879</v>
      </c>
      <c r="B198" t="s">
        <v>25</v>
      </c>
      <c r="C198" t="s">
        <v>34</v>
      </c>
      <c r="D198" t="s">
        <v>51</v>
      </c>
      <c r="E198" t="s">
        <v>258</v>
      </c>
      <c r="F198" t="s">
        <v>346</v>
      </c>
      <c r="G198" t="s">
        <v>438</v>
      </c>
      <c r="H198" t="s">
        <v>460</v>
      </c>
      <c r="I198" t="s">
        <v>470</v>
      </c>
    </row>
    <row r="199" spans="1:9" x14ac:dyDescent="0.2">
      <c r="A199">
        <v>47880</v>
      </c>
      <c r="B199" t="s">
        <v>25</v>
      </c>
      <c r="C199" t="s">
        <v>34</v>
      </c>
      <c r="D199" t="s">
        <v>51</v>
      </c>
      <c r="E199" t="s">
        <v>259</v>
      </c>
      <c r="F199" t="s">
        <v>346</v>
      </c>
      <c r="G199" t="s">
        <v>438</v>
      </c>
      <c r="H199" t="s">
        <v>460</v>
      </c>
      <c r="I199" t="s">
        <v>470</v>
      </c>
    </row>
    <row r="200" spans="1:9" x14ac:dyDescent="0.2">
      <c r="A200">
        <v>47881</v>
      </c>
      <c r="B200" t="s">
        <v>25</v>
      </c>
      <c r="C200" t="s">
        <v>34</v>
      </c>
      <c r="D200" t="s">
        <v>51</v>
      </c>
      <c r="E200" t="s">
        <v>260</v>
      </c>
      <c r="F200" t="s">
        <v>346</v>
      </c>
      <c r="G200" t="s">
        <v>438</v>
      </c>
      <c r="H200" t="s">
        <v>460</v>
      </c>
      <c r="I200" t="s">
        <v>470</v>
      </c>
    </row>
    <row r="201" spans="1:9" x14ac:dyDescent="0.2">
      <c r="A201">
        <v>47882</v>
      </c>
      <c r="B201" t="s">
        <v>25</v>
      </c>
      <c r="C201" t="s">
        <v>30</v>
      </c>
      <c r="D201" t="s">
        <v>51</v>
      </c>
      <c r="E201" t="s">
        <v>261</v>
      </c>
      <c r="F201" t="s">
        <v>346</v>
      </c>
      <c r="G201" t="s">
        <v>439</v>
      </c>
      <c r="H201" t="s">
        <v>460</v>
      </c>
      <c r="I201" t="s">
        <v>470</v>
      </c>
    </row>
    <row r="202" spans="1:9" x14ac:dyDescent="0.2">
      <c r="A202">
        <v>47883</v>
      </c>
      <c r="B202" t="s">
        <v>25</v>
      </c>
      <c r="C202" t="s">
        <v>30</v>
      </c>
      <c r="D202" t="s">
        <v>51</v>
      </c>
      <c r="E202" t="s">
        <v>262</v>
      </c>
      <c r="F202" t="s">
        <v>346</v>
      </c>
      <c r="G202" t="s">
        <v>439</v>
      </c>
      <c r="H202" t="s">
        <v>460</v>
      </c>
      <c r="I202" t="s">
        <v>470</v>
      </c>
    </row>
    <row r="203" spans="1:9" x14ac:dyDescent="0.2">
      <c r="A203">
        <v>47884</v>
      </c>
      <c r="B203" t="s">
        <v>25</v>
      </c>
      <c r="C203" t="s">
        <v>30</v>
      </c>
      <c r="D203" t="s">
        <v>51</v>
      </c>
      <c r="E203" t="s">
        <v>263</v>
      </c>
      <c r="F203" t="s">
        <v>346</v>
      </c>
      <c r="G203" t="s">
        <v>439</v>
      </c>
      <c r="H203" t="s">
        <v>460</v>
      </c>
      <c r="I203" t="s">
        <v>470</v>
      </c>
    </row>
    <row r="204" spans="1:9" x14ac:dyDescent="0.2">
      <c r="A204">
        <v>47885</v>
      </c>
      <c r="B204" t="s">
        <v>20</v>
      </c>
      <c r="C204" t="s">
        <v>34</v>
      </c>
      <c r="D204" t="s">
        <v>51</v>
      </c>
      <c r="E204" t="s">
        <v>264</v>
      </c>
      <c r="F204" t="s">
        <v>332</v>
      </c>
      <c r="G204" t="s">
        <v>438</v>
      </c>
      <c r="H204" t="s">
        <v>460</v>
      </c>
      <c r="I204" t="s">
        <v>470</v>
      </c>
    </row>
    <row r="205" spans="1:9" x14ac:dyDescent="0.2">
      <c r="A205">
        <v>47886</v>
      </c>
      <c r="B205" t="s">
        <v>20</v>
      </c>
      <c r="C205" t="s">
        <v>34</v>
      </c>
      <c r="D205" t="s">
        <v>51</v>
      </c>
      <c r="E205" t="s">
        <v>265</v>
      </c>
      <c r="F205" t="s">
        <v>332</v>
      </c>
      <c r="G205" t="s">
        <v>438</v>
      </c>
      <c r="H205" t="s">
        <v>460</v>
      </c>
      <c r="I205" t="s">
        <v>470</v>
      </c>
    </row>
    <row r="206" spans="1:9" x14ac:dyDescent="0.2">
      <c r="A206">
        <v>47887</v>
      </c>
      <c r="B206" t="s">
        <v>20</v>
      </c>
      <c r="C206" t="s">
        <v>34</v>
      </c>
      <c r="D206" t="s">
        <v>51</v>
      </c>
      <c r="E206" t="s">
        <v>266</v>
      </c>
      <c r="F206" t="s">
        <v>332</v>
      </c>
      <c r="G206" t="s">
        <v>438</v>
      </c>
      <c r="H206" t="s">
        <v>460</v>
      </c>
      <c r="I206" t="s">
        <v>470</v>
      </c>
    </row>
    <row r="207" spans="1:9" x14ac:dyDescent="0.2">
      <c r="A207">
        <v>47888</v>
      </c>
      <c r="B207" t="s">
        <v>20</v>
      </c>
      <c r="C207" t="s">
        <v>34</v>
      </c>
      <c r="D207" t="s">
        <v>51</v>
      </c>
      <c r="E207" t="s">
        <v>267</v>
      </c>
      <c r="F207" t="s">
        <v>332</v>
      </c>
      <c r="G207" t="s">
        <v>438</v>
      </c>
      <c r="H207" t="s">
        <v>460</v>
      </c>
      <c r="I207" t="s">
        <v>470</v>
      </c>
    </row>
    <row r="208" spans="1:9" x14ac:dyDescent="0.2">
      <c r="A208">
        <v>47889</v>
      </c>
      <c r="B208" t="s">
        <v>20</v>
      </c>
      <c r="C208" t="s">
        <v>34</v>
      </c>
      <c r="D208" t="s">
        <v>51</v>
      </c>
      <c r="E208" t="s">
        <v>268</v>
      </c>
      <c r="F208" t="s">
        <v>332</v>
      </c>
      <c r="G208" t="s">
        <v>438</v>
      </c>
      <c r="H208" t="s">
        <v>460</v>
      </c>
      <c r="I208" t="s">
        <v>470</v>
      </c>
    </row>
    <row r="209" spans="1:9" x14ac:dyDescent="0.2">
      <c r="A209">
        <v>47890</v>
      </c>
      <c r="B209" t="s">
        <v>20</v>
      </c>
      <c r="C209" t="s">
        <v>34</v>
      </c>
      <c r="D209" t="s">
        <v>51</v>
      </c>
      <c r="E209" t="s">
        <v>269</v>
      </c>
      <c r="F209" t="s">
        <v>332</v>
      </c>
      <c r="G209" t="s">
        <v>438</v>
      </c>
      <c r="H209" t="s">
        <v>460</v>
      </c>
      <c r="I209" t="s">
        <v>470</v>
      </c>
    </row>
    <row r="210" spans="1:9" x14ac:dyDescent="0.2">
      <c r="A210">
        <v>47891</v>
      </c>
      <c r="B210" t="s">
        <v>20</v>
      </c>
      <c r="C210" t="s">
        <v>34</v>
      </c>
      <c r="D210" t="s">
        <v>51</v>
      </c>
      <c r="E210" t="s">
        <v>270</v>
      </c>
      <c r="F210" t="s">
        <v>332</v>
      </c>
      <c r="G210" t="s">
        <v>438</v>
      </c>
      <c r="H210" t="s">
        <v>460</v>
      </c>
      <c r="I210" t="s">
        <v>470</v>
      </c>
    </row>
    <row r="211" spans="1:9" x14ac:dyDescent="0.2">
      <c r="A211">
        <v>47892</v>
      </c>
      <c r="B211" t="s">
        <v>20</v>
      </c>
      <c r="C211" t="s">
        <v>34</v>
      </c>
      <c r="D211" t="s">
        <v>51</v>
      </c>
      <c r="E211" t="s">
        <v>271</v>
      </c>
      <c r="F211" t="s">
        <v>332</v>
      </c>
      <c r="G211" t="s">
        <v>438</v>
      </c>
      <c r="H211" t="s">
        <v>460</v>
      </c>
      <c r="I211" t="s">
        <v>470</v>
      </c>
    </row>
    <row r="212" spans="1:9" x14ac:dyDescent="0.2">
      <c r="A212">
        <v>47893</v>
      </c>
      <c r="B212" t="s">
        <v>20</v>
      </c>
      <c r="C212" t="s">
        <v>34</v>
      </c>
      <c r="D212" t="s">
        <v>51</v>
      </c>
      <c r="E212" t="s">
        <v>272</v>
      </c>
      <c r="F212" t="s">
        <v>332</v>
      </c>
      <c r="G212" t="s">
        <v>438</v>
      </c>
      <c r="H212" t="s">
        <v>460</v>
      </c>
      <c r="I212" t="s">
        <v>470</v>
      </c>
    </row>
    <row r="213" spans="1:9" x14ac:dyDescent="0.2">
      <c r="A213">
        <v>47894</v>
      </c>
      <c r="B213" t="s">
        <v>20</v>
      </c>
      <c r="C213" t="s">
        <v>34</v>
      </c>
      <c r="D213" t="s">
        <v>51</v>
      </c>
      <c r="E213" t="s">
        <v>273</v>
      </c>
      <c r="F213" t="s">
        <v>332</v>
      </c>
      <c r="G213" t="s">
        <v>438</v>
      </c>
      <c r="H213" t="s">
        <v>460</v>
      </c>
      <c r="I213" t="s">
        <v>470</v>
      </c>
    </row>
    <row r="214" spans="1:9" x14ac:dyDescent="0.2">
      <c r="A214">
        <v>47895</v>
      </c>
      <c r="B214" t="s">
        <v>20</v>
      </c>
      <c r="C214" t="s">
        <v>34</v>
      </c>
      <c r="D214" t="s">
        <v>51</v>
      </c>
      <c r="E214" t="s">
        <v>274</v>
      </c>
      <c r="F214" t="s">
        <v>332</v>
      </c>
      <c r="G214" t="s">
        <v>438</v>
      </c>
      <c r="H214" t="s">
        <v>460</v>
      </c>
      <c r="I214" t="s">
        <v>470</v>
      </c>
    </row>
    <row r="215" spans="1:9" x14ac:dyDescent="0.2">
      <c r="A215">
        <v>47896</v>
      </c>
      <c r="B215" t="s">
        <v>20</v>
      </c>
      <c r="C215" t="s">
        <v>34</v>
      </c>
      <c r="D215" t="s">
        <v>51</v>
      </c>
      <c r="E215" t="s">
        <v>275</v>
      </c>
      <c r="F215" t="s">
        <v>332</v>
      </c>
      <c r="G215" t="s">
        <v>438</v>
      </c>
      <c r="H215" t="s">
        <v>460</v>
      </c>
      <c r="I215" t="s">
        <v>470</v>
      </c>
    </row>
    <row r="216" spans="1:9" x14ac:dyDescent="0.2">
      <c r="A216">
        <v>47897</v>
      </c>
      <c r="B216" t="s">
        <v>20</v>
      </c>
      <c r="C216" t="s">
        <v>34</v>
      </c>
      <c r="D216" t="s">
        <v>51</v>
      </c>
      <c r="E216" t="s">
        <v>276</v>
      </c>
      <c r="F216" t="s">
        <v>332</v>
      </c>
      <c r="G216" t="s">
        <v>438</v>
      </c>
      <c r="H216" t="s">
        <v>460</v>
      </c>
      <c r="I216" t="s">
        <v>470</v>
      </c>
    </row>
    <row r="217" spans="1:9" x14ac:dyDescent="0.2">
      <c r="A217">
        <v>47898</v>
      </c>
      <c r="B217" t="s">
        <v>20</v>
      </c>
      <c r="C217" t="s">
        <v>34</v>
      </c>
      <c r="D217" t="s">
        <v>51</v>
      </c>
      <c r="E217" t="s">
        <v>277</v>
      </c>
      <c r="F217" t="s">
        <v>332</v>
      </c>
      <c r="G217" t="s">
        <v>438</v>
      </c>
      <c r="H217" t="s">
        <v>460</v>
      </c>
      <c r="I217" t="s">
        <v>470</v>
      </c>
    </row>
    <row r="218" spans="1:9" x14ac:dyDescent="0.2">
      <c r="A218">
        <v>47899</v>
      </c>
      <c r="B218" t="s">
        <v>20</v>
      </c>
      <c r="C218" t="s">
        <v>34</v>
      </c>
      <c r="D218" t="s">
        <v>51</v>
      </c>
      <c r="E218" t="s">
        <v>278</v>
      </c>
      <c r="F218" t="s">
        <v>332</v>
      </c>
      <c r="G218" t="s">
        <v>438</v>
      </c>
      <c r="H218" t="s">
        <v>460</v>
      </c>
      <c r="I218" t="s">
        <v>470</v>
      </c>
    </row>
    <row r="219" spans="1:9" x14ac:dyDescent="0.2">
      <c r="A219">
        <v>47900</v>
      </c>
      <c r="B219" t="s">
        <v>20</v>
      </c>
      <c r="C219" t="s">
        <v>34</v>
      </c>
      <c r="D219" t="s">
        <v>51</v>
      </c>
      <c r="E219" t="s">
        <v>279</v>
      </c>
      <c r="F219" t="s">
        <v>332</v>
      </c>
      <c r="G219" t="s">
        <v>438</v>
      </c>
      <c r="H219" t="s">
        <v>460</v>
      </c>
      <c r="I219" t="s">
        <v>470</v>
      </c>
    </row>
    <row r="220" spans="1:9" x14ac:dyDescent="0.2">
      <c r="A220">
        <v>47901</v>
      </c>
      <c r="B220" t="s">
        <v>20</v>
      </c>
      <c r="C220" t="s">
        <v>34</v>
      </c>
      <c r="D220" t="s">
        <v>51</v>
      </c>
      <c r="E220" t="s">
        <v>280</v>
      </c>
      <c r="F220" t="s">
        <v>332</v>
      </c>
      <c r="G220" t="s">
        <v>438</v>
      </c>
      <c r="H220" t="s">
        <v>460</v>
      </c>
      <c r="I220" t="s">
        <v>470</v>
      </c>
    </row>
    <row r="221" spans="1:9" x14ac:dyDescent="0.2">
      <c r="A221">
        <v>47902</v>
      </c>
      <c r="B221" t="s">
        <v>20</v>
      </c>
      <c r="C221" t="s">
        <v>34</v>
      </c>
      <c r="D221" t="s">
        <v>51</v>
      </c>
      <c r="E221" t="s">
        <v>281</v>
      </c>
      <c r="F221" t="s">
        <v>332</v>
      </c>
      <c r="G221" t="s">
        <v>438</v>
      </c>
      <c r="H221" t="s">
        <v>460</v>
      </c>
      <c r="I221" t="s">
        <v>470</v>
      </c>
    </row>
    <row r="222" spans="1:9" x14ac:dyDescent="0.2">
      <c r="A222">
        <v>47903</v>
      </c>
      <c r="B222" t="s">
        <v>20</v>
      </c>
      <c r="C222" t="s">
        <v>34</v>
      </c>
      <c r="D222" t="s">
        <v>51</v>
      </c>
      <c r="E222" t="s">
        <v>282</v>
      </c>
      <c r="F222" t="s">
        <v>332</v>
      </c>
      <c r="G222" t="s">
        <v>438</v>
      </c>
      <c r="H222" t="s">
        <v>460</v>
      </c>
      <c r="I222" t="s">
        <v>470</v>
      </c>
    </row>
    <row r="223" spans="1:9" x14ac:dyDescent="0.2">
      <c r="A223">
        <v>47904</v>
      </c>
      <c r="B223" t="s">
        <v>20</v>
      </c>
      <c r="C223" t="s">
        <v>34</v>
      </c>
      <c r="D223" t="s">
        <v>51</v>
      </c>
      <c r="E223" t="s">
        <v>283</v>
      </c>
      <c r="F223" t="s">
        <v>332</v>
      </c>
      <c r="G223" t="s">
        <v>438</v>
      </c>
      <c r="H223" t="s">
        <v>460</v>
      </c>
      <c r="I223" t="s">
        <v>470</v>
      </c>
    </row>
    <row r="224" spans="1:9" x14ac:dyDescent="0.2">
      <c r="A224">
        <v>47905</v>
      </c>
      <c r="B224" t="s">
        <v>20</v>
      </c>
      <c r="C224" t="s">
        <v>30</v>
      </c>
      <c r="D224" t="s">
        <v>51</v>
      </c>
      <c r="E224" t="s">
        <v>284</v>
      </c>
      <c r="F224" t="s">
        <v>332</v>
      </c>
      <c r="G224" t="s">
        <v>439</v>
      </c>
      <c r="H224" t="s">
        <v>460</v>
      </c>
      <c r="I224" t="s">
        <v>470</v>
      </c>
    </row>
    <row r="225" spans="1:9" x14ac:dyDescent="0.2">
      <c r="A225">
        <v>47906</v>
      </c>
      <c r="B225" t="s">
        <v>20</v>
      </c>
      <c r="C225" t="s">
        <v>30</v>
      </c>
      <c r="D225" t="s">
        <v>51</v>
      </c>
      <c r="E225" t="s">
        <v>285</v>
      </c>
      <c r="F225" t="s">
        <v>332</v>
      </c>
      <c r="G225" t="s">
        <v>439</v>
      </c>
      <c r="H225" t="s">
        <v>460</v>
      </c>
      <c r="I225" t="s">
        <v>470</v>
      </c>
    </row>
    <row r="226" spans="1:9" x14ac:dyDescent="0.2">
      <c r="A226">
        <v>47907</v>
      </c>
      <c r="B226" t="s">
        <v>20</v>
      </c>
      <c r="C226" t="s">
        <v>30</v>
      </c>
      <c r="D226" t="s">
        <v>51</v>
      </c>
      <c r="E226" t="s">
        <v>286</v>
      </c>
      <c r="F226" t="s">
        <v>332</v>
      </c>
      <c r="G226" t="s">
        <v>439</v>
      </c>
      <c r="H226" t="s">
        <v>460</v>
      </c>
      <c r="I226" t="s">
        <v>470</v>
      </c>
    </row>
    <row r="227" spans="1:9" x14ac:dyDescent="0.2">
      <c r="A227">
        <v>47908</v>
      </c>
      <c r="B227" t="s">
        <v>18</v>
      </c>
      <c r="C227" t="s">
        <v>30</v>
      </c>
      <c r="D227" t="s">
        <v>62</v>
      </c>
      <c r="E227" t="s">
        <v>287</v>
      </c>
      <c r="F227" t="s">
        <v>347</v>
      </c>
      <c r="G227" t="s">
        <v>440</v>
      </c>
      <c r="H227" t="s">
        <v>469</v>
      </c>
      <c r="I227" t="s">
        <v>470</v>
      </c>
    </row>
    <row r="228" spans="1:9" x14ac:dyDescent="0.2">
      <c r="A228">
        <v>47909</v>
      </c>
      <c r="B228" t="s">
        <v>18</v>
      </c>
      <c r="C228" t="s">
        <v>31</v>
      </c>
      <c r="D228" t="s">
        <v>62</v>
      </c>
      <c r="E228" t="s">
        <v>288</v>
      </c>
      <c r="F228" t="s">
        <v>347</v>
      </c>
      <c r="G228" t="s">
        <v>441</v>
      </c>
      <c r="H228" t="s">
        <v>469</v>
      </c>
      <c r="I228" t="s">
        <v>470</v>
      </c>
    </row>
    <row r="229" spans="1:9" x14ac:dyDescent="0.2">
      <c r="A229">
        <v>47910</v>
      </c>
      <c r="B229" t="s">
        <v>23</v>
      </c>
      <c r="C229" t="s">
        <v>30</v>
      </c>
      <c r="D229" t="s">
        <v>62</v>
      </c>
      <c r="E229" t="s">
        <v>289</v>
      </c>
      <c r="F229" t="s">
        <v>289</v>
      </c>
      <c r="G229" t="s">
        <v>442</v>
      </c>
      <c r="H229" t="s">
        <v>469</v>
      </c>
      <c r="I229" t="s">
        <v>470</v>
      </c>
    </row>
    <row r="230" spans="1:9" x14ac:dyDescent="0.2">
      <c r="A230">
        <v>47911</v>
      </c>
      <c r="B230" t="s">
        <v>23</v>
      </c>
      <c r="C230" t="s">
        <v>30</v>
      </c>
      <c r="D230" t="s">
        <v>62</v>
      </c>
      <c r="E230" t="s">
        <v>290</v>
      </c>
      <c r="F230" t="s">
        <v>289</v>
      </c>
      <c r="G230" t="s">
        <v>443</v>
      </c>
      <c r="H230" t="s">
        <v>469</v>
      </c>
      <c r="I230" t="s">
        <v>470</v>
      </c>
    </row>
    <row r="231" spans="1:9" x14ac:dyDescent="0.2">
      <c r="A231">
        <v>47912</v>
      </c>
      <c r="B231" t="s">
        <v>23</v>
      </c>
      <c r="C231" t="s">
        <v>30</v>
      </c>
      <c r="D231" t="s">
        <v>62</v>
      </c>
      <c r="E231" t="s">
        <v>291</v>
      </c>
      <c r="F231" t="s">
        <v>289</v>
      </c>
      <c r="G231" t="s">
        <v>443</v>
      </c>
      <c r="H231" t="s">
        <v>469</v>
      </c>
      <c r="I231" t="s">
        <v>470</v>
      </c>
    </row>
    <row r="232" spans="1:9" x14ac:dyDescent="0.2">
      <c r="A232">
        <v>47913</v>
      </c>
      <c r="B232" t="s">
        <v>26</v>
      </c>
      <c r="C232" t="s">
        <v>30</v>
      </c>
      <c r="D232" t="s">
        <v>62</v>
      </c>
      <c r="E232" t="s">
        <v>292</v>
      </c>
      <c r="F232" t="s">
        <v>348</v>
      </c>
      <c r="G232" t="s">
        <v>444</v>
      </c>
      <c r="H232" t="s">
        <v>469</v>
      </c>
      <c r="I232" t="s">
        <v>470</v>
      </c>
    </row>
    <row r="233" spans="1:9" x14ac:dyDescent="0.2">
      <c r="A233">
        <v>47914</v>
      </c>
      <c r="B233" t="s">
        <v>26</v>
      </c>
      <c r="C233" t="s">
        <v>30</v>
      </c>
      <c r="D233" t="s">
        <v>62</v>
      </c>
      <c r="E233" t="s">
        <v>293</v>
      </c>
      <c r="F233" t="s">
        <v>348</v>
      </c>
      <c r="G233" t="s">
        <v>445</v>
      </c>
      <c r="H233" t="s">
        <v>469</v>
      </c>
      <c r="I233" t="s">
        <v>470</v>
      </c>
    </row>
    <row r="234" spans="1:9" x14ac:dyDescent="0.2">
      <c r="A234">
        <v>47915</v>
      </c>
      <c r="B234" t="s">
        <v>20</v>
      </c>
      <c r="C234" t="s">
        <v>30</v>
      </c>
      <c r="D234" t="s">
        <v>62</v>
      </c>
      <c r="E234" t="s">
        <v>294</v>
      </c>
      <c r="F234" t="s">
        <v>294</v>
      </c>
      <c r="G234" t="s">
        <v>446</v>
      </c>
      <c r="H234" t="s">
        <v>469</v>
      </c>
      <c r="I234" t="s">
        <v>470</v>
      </c>
    </row>
    <row r="235" spans="1:9" x14ac:dyDescent="0.2">
      <c r="A235">
        <v>47916</v>
      </c>
      <c r="B235" t="s">
        <v>20</v>
      </c>
      <c r="C235" t="s">
        <v>30</v>
      </c>
      <c r="D235" t="s">
        <v>62</v>
      </c>
      <c r="E235" t="s">
        <v>295</v>
      </c>
      <c r="F235" t="s">
        <v>294</v>
      </c>
      <c r="G235" t="s">
        <v>447</v>
      </c>
      <c r="H235" t="s">
        <v>469</v>
      </c>
      <c r="I235" t="s">
        <v>470</v>
      </c>
    </row>
    <row r="236" spans="1:9" x14ac:dyDescent="0.2">
      <c r="A236">
        <v>47917</v>
      </c>
      <c r="B236" t="s">
        <v>20</v>
      </c>
      <c r="C236" t="s">
        <v>30</v>
      </c>
      <c r="D236" t="s">
        <v>62</v>
      </c>
      <c r="E236" t="s">
        <v>296</v>
      </c>
      <c r="F236" t="s">
        <v>294</v>
      </c>
      <c r="G236" t="s">
        <v>447</v>
      </c>
      <c r="H236" t="s">
        <v>469</v>
      </c>
      <c r="I236" t="s">
        <v>470</v>
      </c>
    </row>
    <row r="237" spans="1:9" x14ac:dyDescent="0.2">
      <c r="A237">
        <v>47918</v>
      </c>
      <c r="B237" t="s">
        <v>24</v>
      </c>
      <c r="C237" t="s">
        <v>33</v>
      </c>
      <c r="D237" t="s">
        <v>63</v>
      </c>
      <c r="E237" t="s">
        <v>297</v>
      </c>
      <c r="F237" t="s">
        <v>297</v>
      </c>
      <c r="G237" t="s">
        <v>424</v>
      </c>
      <c r="H237" t="s">
        <v>467</v>
      </c>
      <c r="I237" t="s">
        <v>470</v>
      </c>
    </row>
    <row r="238" spans="1:9" x14ac:dyDescent="0.2">
      <c r="A238">
        <v>47919</v>
      </c>
      <c r="B238" t="s">
        <v>24</v>
      </c>
      <c r="C238" t="s">
        <v>33</v>
      </c>
      <c r="D238" t="s">
        <v>63</v>
      </c>
      <c r="E238" t="s">
        <v>298</v>
      </c>
      <c r="F238" t="s">
        <v>297</v>
      </c>
      <c r="G238" t="s">
        <v>424</v>
      </c>
      <c r="H238" t="s">
        <v>467</v>
      </c>
      <c r="I238" t="s">
        <v>470</v>
      </c>
    </row>
    <row r="239" spans="1:9" x14ac:dyDescent="0.2">
      <c r="A239">
        <v>47920</v>
      </c>
      <c r="B239" t="s">
        <v>26</v>
      </c>
      <c r="C239" t="s">
        <v>30</v>
      </c>
      <c r="D239" t="s">
        <v>63</v>
      </c>
      <c r="E239" t="s">
        <v>299</v>
      </c>
      <c r="F239" t="s">
        <v>297</v>
      </c>
      <c r="G239" t="s">
        <v>403</v>
      </c>
      <c r="H239" t="s">
        <v>467</v>
      </c>
      <c r="I239" t="s">
        <v>470</v>
      </c>
    </row>
    <row r="240" spans="1:9" x14ac:dyDescent="0.2">
      <c r="A240">
        <v>47921</v>
      </c>
      <c r="B240" t="s">
        <v>26</v>
      </c>
      <c r="C240" t="s">
        <v>30</v>
      </c>
      <c r="D240" t="s">
        <v>63</v>
      </c>
      <c r="E240" t="s">
        <v>300</v>
      </c>
      <c r="F240" t="s">
        <v>297</v>
      </c>
      <c r="G240" t="s">
        <v>403</v>
      </c>
      <c r="H240" t="s">
        <v>467</v>
      </c>
      <c r="I240" t="s">
        <v>470</v>
      </c>
    </row>
    <row r="241" spans="1:9" x14ac:dyDescent="0.2">
      <c r="A241">
        <v>47922</v>
      </c>
      <c r="B241" t="s">
        <v>24</v>
      </c>
      <c r="C241" t="s">
        <v>31</v>
      </c>
      <c r="D241" t="s">
        <v>54</v>
      </c>
      <c r="E241" t="s">
        <v>301</v>
      </c>
      <c r="F241" t="s">
        <v>301</v>
      </c>
      <c r="G241" t="s">
        <v>448</v>
      </c>
      <c r="H241" t="s">
        <v>449</v>
      </c>
      <c r="I241" t="s">
        <v>470</v>
      </c>
    </row>
    <row r="242" spans="1:9" x14ac:dyDescent="0.2">
      <c r="A242">
        <v>47923</v>
      </c>
      <c r="B242" t="s">
        <v>24</v>
      </c>
      <c r="C242" t="s">
        <v>31</v>
      </c>
      <c r="D242" t="s">
        <v>54</v>
      </c>
      <c r="E242" t="s">
        <v>302</v>
      </c>
      <c r="F242" t="s">
        <v>301</v>
      </c>
      <c r="G242" t="s">
        <v>448</v>
      </c>
      <c r="H242" t="s">
        <v>449</v>
      </c>
      <c r="I242" t="s">
        <v>470</v>
      </c>
    </row>
    <row r="243" spans="1:9" x14ac:dyDescent="0.2">
      <c r="A243">
        <v>47924</v>
      </c>
      <c r="B243" t="s">
        <v>24</v>
      </c>
      <c r="C243" t="s">
        <v>31</v>
      </c>
      <c r="D243" t="s">
        <v>54</v>
      </c>
      <c r="E243" t="s">
        <v>303</v>
      </c>
      <c r="F243" t="s">
        <v>301</v>
      </c>
      <c r="G243" t="s">
        <v>448</v>
      </c>
      <c r="H243" t="s">
        <v>449</v>
      </c>
      <c r="I243" t="s">
        <v>470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Visualization</vt:lpstr>
      <vt:lpstr>LookUp</vt:lpstr>
      <vt:lpstr>DriveRange</vt:lpstr>
      <vt:lpstr>CarModel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 Xiaohe</cp:lastModifiedBy>
  <dcterms:created xsi:type="dcterms:W3CDTF">2024-06-03T19:19:41Z</dcterms:created>
  <dcterms:modified xsi:type="dcterms:W3CDTF">2024-06-03T22:11:19Z</dcterms:modified>
</cp:coreProperties>
</file>